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fif" ContentType="image/jpeg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raispa-my.sharepoint.com/personal/daniele_dinoia_rai_it/Documents/Desktop/"/>
    </mc:Choice>
  </mc:AlternateContent>
  <xr:revisionPtr revIDLastSave="56" documentId="8_{99D825AA-0A0B-42BB-9E5F-AB4155AC465F}" xr6:coauthVersionLast="47" xr6:coauthVersionMax="47" xr10:uidLastSave="{64C045B3-90AD-4E07-BD08-2DFD42D69DF2}"/>
  <bookViews>
    <workbookView xWindow="-108" yWindow="-108" windowWidth="23256" windowHeight="12576" tabRatio="844" activeTab="1" xr2:uid="{00000000-000D-0000-FFFF-FFFF00000000}"/>
  </bookViews>
  <sheets>
    <sheet name="PRESENTAZIONE" sheetId="13" r:id="rId1"/>
    <sheet name="SCALE TONALITA DITEGGIATURA" sheetId="6" r:id="rId2"/>
    <sheet name="ACCORDI E RISULTATI" sheetId="12" r:id="rId3"/>
    <sheet name="xx1" sheetId="2" r:id="rId4"/>
    <sheet name="xx2" sheetId="3" r:id="rId5"/>
    <sheet name="xx3" sheetId="4" r:id="rId6"/>
    <sheet name="xx4" sheetId="5" r:id="rId7"/>
    <sheet name="xx5" sheetId="1" r:id="rId8"/>
    <sheet name="xx6" sheetId="7" r:id="rId9"/>
    <sheet name="xx7" sheetId="8" r:id="rId10"/>
    <sheet name="xx8" sheetId="9" r:id="rId11"/>
    <sheet name="xx9" sheetId="10" r:id="rId12"/>
    <sheet name="xx10" sheetId="11" r:id="rId13"/>
  </sheets>
  <definedNames>
    <definedName name="acco1">'ACCORDI E RISULTATI'!$F$5:$F$20</definedName>
    <definedName name="ACCO11">'ACCORDI E RISULTATI'!$G$5:$G$20</definedName>
    <definedName name="ACCO111">'ACCORDI E RISULTATI'!$I$5:$I$20</definedName>
    <definedName name="acco2">'ACCORDI E RISULTATI'!$K$5:$K$20</definedName>
    <definedName name="acco3">'ACCORDI E RISULTATI'!$L$5:$L$20</definedName>
    <definedName name="accordi">'xx6'!$AI$3:$BJ$7</definedName>
    <definedName name="alteraz">'xx3'!$D$54:$D$56</definedName>
    <definedName name="appoggio">'xx1'!$AG$3:$AH$50</definedName>
    <definedName name="ARMO">'xx1'!$A$3:$B$51</definedName>
    <definedName name="ARMO1">'xx3'!$DY$23:$EF$29</definedName>
    <definedName name="ARMO2">'xx3'!$EJ$23:$EQ$29</definedName>
    <definedName name="ARMO3">'xx3'!$EU$23:$FB$29</definedName>
    <definedName name="ARMO4">'xx3'!$FF$23:$FM$29</definedName>
    <definedName name="ARMO5">'xx3'!$FQ$23:$FX$29</definedName>
    <definedName name="ARMOB">'xx2'!$A$3:$B$51</definedName>
    <definedName name="armonicap1">'xx3'!$BU$23:$CB$30</definedName>
    <definedName name="armonicap2">'xx3'!$CF$23:$CM$30</definedName>
    <definedName name="armonicap3">'xx3'!$CQ$23:$CX$30</definedName>
    <definedName name="armonicap4">'xx3'!$DB$23:$DI$30</definedName>
    <definedName name="armonicap5">'xx3'!$DM$23:$DT$30</definedName>
    <definedName name="bemodie">'xx3'!$A$136:$D$147</definedName>
    <definedName name="ciccia">'xx5'!$A$17:$Y$18</definedName>
    <definedName name="ciccio">'xx5'!$A$7:$Y$8</definedName>
    <definedName name="come1">'xx7'!$KG$5:$KH$184</definedName>
    <definedName name="come2">'xx8'!$KG$5:$KH$184</definedName>
    <definedName name="come3">'xx9'!$KG$5:$KH$184</definedName>
    <definedName name="come4">'xx10'!$KG$5:$KH$184</definedName>
    <definedName name="contrario">'xx1'!$AD$3:$AE$51</definedName>
    <definedName name="corda">'xx5'!$D$21:$O$22</definedName>
    <definedName name="corsab">'xx5'!$D$24:$O$25</definedName>
    <definedName name="dosido">'xx4'!$A$3:$B$51</definedName>
    <definedName name="estens">'xx3'!$E$54:$E$57</definedName>
    <definedName name="fitti">'xx5'!$B$21:$Y$22</definedName>
    <definedName name="FUFFA">'ACCORDI E RISULTATI'!$J$5:$K$20</definedName>
    <definedName name="gliamaggiori">'xx6'!$AJ$11:$AZ$15</definedName>
    <definedName name="glibminore">'xx6'!$AJ$16:$AZ$20</definedName>
    <definedName name="glicmelodica">'xx6'!$AJ$21:$AZ$25</definedName>
    <definedName name="glidarmonica">'xx6'!$AJ$26:$AZ$30</definedName>
    <definedName name="LENOTE">'xx3'!$A$1:$A$25</definedName>
    <definedName name="lescale">'xx3'!$F$105:$J$129</definedName>
    <definedName name="MAGG1">'xx3'!$DY$2:$EF$8</definedName>
    <definedName name="MAGG2">'xx3'!$EJ$2:$EQ$8</definedName>
    <definedName name="MAGG3">'xx3'!$EU$2:$FB$8</definedName>
    <definedName name="MAGG4">'xx3'!$FF$2:$FM$8</definedName>
    <definedName name="MAGG5">'xx3'!$FQ$2:$FX$8</definedName>
    <definedName name="maggiorep1">'xx3'!$BU$2:$CB$8</definedName>
    <definedName name="maggiorep2">'xx3'!$CF$2:$CM$8</definedName>
    <definedName name="maggiorep3">'xx3'!$CQ$2:$CX$8</definedName>
    <definedName name="maggiorep4">'xx3'!$DB$2:$DI$8</definedName>
    <definedName name="maggiorep5">'xx3'!$DM$2:$DT$8</definedName>
    <definedName name="magmin">'xx3'!$D$58:$D$59</definedName>
    <definedName name="MELO1">'xx3'!$DY$16:$EF$22</definedName>
    <definedName name="MELO2">'xx3'!$EJ$16:$EQ$22</definedName>
    <definedName name="MELO3">'xx3'!$EU$16:$FB$22</definedName>
    <definedName name="MELO4">'xx3'!$FF$16:$FM$22</definedName>
    <definedName name="MELO5">'xx3'!$FQ$16:$FX$22</definedName>
    <definedName name="melodicap1">'xx3'!$BU$16:$CB$22</definedName>
    <definedName name="melodicap2">'xx3'!$CF$16:$CM$22</definedName>
    <definedName name="melodicap3">'xx3'!$CQ$16:$CX$22</definedName>
    <definedName name="melodicap4">'xx3'!$DB$16:$DI$22</definedName>
    <definedName name="melodicap5">'xx3'!$DM$16:$DT$22</definedName>
    <definedName name="MINO1">'xx3'!$DY$9:$EF$15</definedName>
    <definedName name="MINO2">'xx3'!$EJ$9:$EQ$15</definedName>
    <definedName name="MINO3">'xx3'!$EU$9:$FB$15</definedName>
    <definedName name="MINO4">'xx3'!$FF$9:$FM$15</definedName>
    <definedName name="MINO5">'xx3'!$FQ$9:$FX$15</definedName>
    <definedName name="minorep1">'xx3'!$BU$9:$CB$15</definedName>
    <definedName name="minorep2">'xx3'!$CF$9:$CM$15</definedName>
    <definedName name="minorep3">'xx3'!$CQ$9:$CX$15</definedName>
    <definedName name="minorep4">'xx3'!$DB$9:$DI$15</definedName>
    <definedName name="minorep5">'xx3'!$DM$9:$DT$15</definedName>
    <definedName name="NOTE">'xx1'!$B$3:$Z$27</definedName>
    <definedName name="NOTEB">'xx2'!$B$3:$Z$27</definedName>
    <definedName name="NOTENUM">'xx3'!$A$82:$B$93</definedName>
    <definedName name="notenumb">'xx3'!$A$95:$B$106</definedName>
    <definedName name="paldi">'xx5'!$B$24:$Y$25</definedName>
    <definedName name="palla">'xx3'!$C$54:$C$60</definedName>
    <definedName name="patti">'xx7'!$FT$5:$HB$40</definedName>
    <definedName name="pazzo">'xx3'!$D$1:$D$49</definedName>
    <definedName name="pazzob">'xx3'!$G$1:$G$49</definedName>
    <definedName name="PETO">'xx7'!$B$5:$B$16</definedName>
    <definedName name="pippo">'xx6'!$AI$2:$BJ$7</definedName>
    <definedName name="pizzo">'xx3'!$C$1:$C$49</definedName>
    <definedName name="pizzob">'xx3'!$F$1:$F$49</definedName>
    <definedName name="POZZO">'xx1'!$AC$3:$AD$51</definedName>
    <definedName name="POZZOB">'xx2'!$AC$3:$AD$51</definedName>
    <definedName name="SCALE">'SCALE TONALITA DITEGGIATURA'!$A$4:$E$30</definedName>
    <definedName name="SCALETTA">'xx4'!$B$3:$Z$27</definedName>
    <definedName name="SOMMANOTA">'xx3'!$C$82:$E$130</definedName>
    <definedName name="tettima">'xx3'!$A$151:$A$153</definedName>
    <definedName name="titti">'xx7'!$B$5:$B$16</definedName>
    <definedName name="tona">'xx3'!$M$63:$P$70</definedName>
    <definedName name="TONALITA">'xx3'!$G$63:$J$70</definedName>
    <definedName name="torna">'xx1'!$AH$3:$AI$51</definedName>
    <definedName name="tutto">'xx3'!$N$32:$T$51</definedName>
    <definedName name="zizza">'SCALE TONALITA DITEGGIATURA'!$BS$31:$BZ$33</definedName>
    <definedName name="zuzza">'SCALE TONALITA DITEGGIATURA'!$CB$22:$CI$37</definedName>
    <definedName name="zuzzu">'SCALE TONALITA DITEGGIATURA'!$CB$22:$CI$22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O40" i="8" l="1"/>
  <c r="FP40" i="8" s="1"/>
  <c r="FQ40" i="8" s="1"/>
  <c r="FR40" i="8" s="1"/>
  <c r="FO39" i="8"/>
  <c r="FP39" i="8" s="1"/>
  <c r="FQ39" i="8" s="1"/>
  <c r="FR39" i="8" s="1"/>
  <c r="FO38" i="8"/>
  <c r="FP38" i="8" s="1"/>
  <c r="FQ38" i="8" s="1"/>
  <c r="FR38" i="8" s="1"/>
  <c r="FO37" i="8"/>
  <c r="FP37" i="8" s="1"/>
  <c r="FQ37" i="8" s="1"/>
  <c r="FR37" i="8" s="1"/>
  <c r="FO36" i="8"/>
  <c r="FP36" i="8" s="1"/>
  <c r="FQ36" i="8" s="1"/>
  <c r="FR36" i="8" s="1"/>
  <c r="FO35" i="8"/>
  <c r="FP35" i="8" s="1"/>
  <c r="FQ35" i="8" s="1"/>
  <c r="FR35" i="8" s="1"/>
  <c r="FO34" i="8"/>
  <c r="FP34" i="8" s="1"/>
  <c r="FQ34" i="8" s="1"/>
  <c r="FR34" i="8" s="1"/>
  <c r="FO33" i="8"/>
  <c r="FP33" i="8" s="1"/>
  <c r="FQ33" i="8" s="1"/>
  <c r="FR33" i="8" s="1"/>
  <c r="FO32" i="8"/>
  <c r="FP32" i="8" s="1"/>
  <c r="FQ32" i="8" s="1"/>
  <c r="FR32" i="8" s="1"/>
  <c r="FO31" i="8"/>
  <c r="FP31" i="8" s="1"/>
  <c r="FQ31" i="8" s="1"/>
  <c r="FR31" i="8" s="1"/>
  <c r="FO30" i="8"/>
  <c r="FP30" i="8" s="1"/>
  <c r="FQ30" i="8" s="1"/>
  <c r="FR30" i="8" s="1"/>
  <c r="AD5" i="12"/>
  <c r="AC5" i="12" s="1"/>
  <c r="AD8" i="12"/>
  <c r="AD7" i="12"/>
  <c r="AD6" i="12"/>
  <c r="AC6" i="12" s="1"/>
  <c r="FQ29" i="8"/>
  <c r="FR29" i="8" s="1"/>
  <c r="FP29" i="8"/>
  <c r="FO29" i="8"/>
  <c r="FN40" i="8"/>
  <c r="FN39" i="8"/>
  <c r="FN38" i="8"/>
  <c r="FN37" i="8"/>
  <c r="FN36" i="8"/>
  <c r="FN35" i="8"/>
  <c r="FN34" i="8"/>
  <c r="FN33" i="8"/>
  <c r="FR57" i="8"/>
  <c r="FQ57" i="8"/>
  <c r="FP57" i="8"/>
  <c r="FO57" i="8"/>
  <c r="FN57" i="8"/>
  <c r="FR56" i="8"/>
  <c r="FQ56" i="8"/>
  <c r="FP56" i="8"/>
  <c r="FO56" i="8"/>
  <c r="FN56" i="8"/>
  <c r="FR55" i="8"/>
  <c r="FQ55" i="8"/>
  <c r="FP55" i="8"/>
  <c r="FO55" i="8"/>
  <c r="FN55" i="8"/>
  <c r="FR54" i="8"/>
  <c r="FQ54" i="8"/>
  <c r="FP54" i="8"/>
  <c r="FO54" i="8"/>
  <c r="FN54" i="8"/>
  <c r="FR53" i="8"/>
  <c r="FQ53" i="8"/>
  <c r="FP53" i="8"/>
  <c r="FO53" i="8"/>
  <c r="FN53" i="8"/>
  <c r="FR52" i="8"/>
  <c r="FQ52" i="8"/>
  <c r="FP52" i="8"/>
  <c r="FO52" i="8"/>
  <c r="FN52" i="8"/>
  <c r="FR51" i="8"/>
  <c r="FQ51" i="8"/>
  <c r="FP51" i="8"/>
  <c r="FO51" i="8"/>
  <c r="FN51" i="8"/>
  <c r="FR50" i="8"/>
  <c r="FQ50" i="8"/>
  <c r="FP50" i="8"/>
  <c r="FO50" i="8"/>
  <c r="FN50" i="8"/>
  <c r="FR49" i="8"/>
  <c r="FQ49" i="8"/>
  <c r="FP49" i="8"/>
  <c r="FO49" i="8"/>
  <c r="FN49" i="8"/>
  <c r="FR48" i="8"/>
  <c r="FQ48" i="8"/>
  <c r="FP48" i="8"/>
  <c r="FO48" i="8"/>
  <c r="FN48" i="8"/>
  <c r="FR47" i="8"/>
  <c r="FQ47" i="8"/>
  <c r="FP47" i="8"/>
  <c r="FO47" i="8"/>
  <c r="FN47" i="8"/>
  <c r="FR46" i="8"/>
  <c r="FQ46" i="8"/>
  <c r="FP46" i="8"/>
  <c r="FO46" i="8"/>
  <c r="FN46" i="8"/>
  <c r="J148" i="4"/>
  <c r="I148" i="4"/>
  <c r="H148" i="4"/>
  <c r="G148" i="4"/>
  <c r="H151" i="4"/>
  <c r="H153" i="4" s="1"/>
  <c r="J151" i="4"/>
  <c r="I151" i="4"/>
  <c r="G151" i="4"/>
  <c r="AB8" i="12"/>
  <c r="AB7" i="12"/>
  <c r="AB6" i="12"/>
  <c r="AB5" i="12"/>
  <c r="BT33" i="6"/>
  <c r="BU33" i="6"/>
  <c r="BV33" i="6"/>
  <c r="BW33" i="6"/>
  <c r="BX33" i="6"/>
  <c r="BY33" i="6"/>
  <c r="BZ33" i="6"/>
  <c r="A87" i="6"/>
  <c r="A88" i="6"/>
  <c r="A89" i="6"/>
  <c r="A90" i="6"/>
  <c r="A74" i="6"/>
  <c r="A76" i="6"/>
  <c r="A78" i="6"/>
  <c r="A80" i="6"/>
  <c r="A82" i="6"/>
  <c r="A84" i="6"/>
  <c r="A60" i="6"/>
  <c r="A62" i="6"/>
  <c r="A64" i="6"/>
  <c r="A66" i="6"/>
  <c r="A68" i="6"/>
  <c r="A70" i="6"/>
  <c r="P78" i="6"/>
  <c r="P68" i="6"/>
  <c r="P58" i="6"/>
  <c r="P48" i="6"/>
  <c r="CB12" i="6"/>
  <c r="CK12" i="6" s="1"/>
  <c r="CT12" i="6" s="1"/>
  <c r="DC12" i="6" s="1"/>
  <c r="R35" i="6"/>
  <c r="R45" i="6" s="1"/>
  <c r="R55" i="6" s="1"/>
  <c r="R65" i="6" s="1"/>
  <c r="R75" i="6" s="1"/>
  <c r="I103" i="6"/>
  <c r="H103" i="6"/>
  <c r="G103" i="6"/>
  <c r="F103" i="6"/>
  <c r="F102" i="6"/>
  <c r="I101" i="6"/>
  <c r="H101" i="6"/>
  <c r="G101" i="6"/>
  <c r="F101" i="6"/>
  <c r="F100" i="6"/>
  <c r="G99" i="6"/>
  <c r="F99" i="6"/>
  <c r="H98" i="6"/>
  <c r="G98" i="6"/>
  <c r="F98" i="6"/>
  <c r="F97" i="6"/>
  <c r="H96" i="6"/>
  <c r="G96" i="6"/>
  <c r="F96" i="6"/>
  <c r="F95" i="6"/>
  <c r="O10" i="6"/>
  <c r="AA8" i="12"/>
  <c r="AA7" i="12"/>
  <c r="AA6" i="12"/>
  <c r="AA5" i="12"/>
  <c r="Z8" i="12"/>
  <c r="Z7" i="12"/>
  <c r="Z6" i="12"/>
  <c r="Z5" i="12"/>
  <c r="H46" i="4"/>
  <c r="AD4" i="12"/>
  <c r="AC4" i="12"/>
  <c r="AB4" i="12"/>
  <c r="AA4" i="12"/>
  <c r="Z4" i="12"/>
  <c r="Y4" i="12"/>
  <c r="Y8" i="12"/>
  <c r="Y7" i="12"/>
  <c r="Y6" i="12"/>
  <c r="Y5" i="12"/>
  <c r="H45" i="4"/>
  <c r="LP4" i="11"/>
  <c r="LL4" i="11"/>
  <c r="LS4" i="11"/>
  <c r="LI4" i="11"/>
  <c r="LH4" i="11"/>
  <c r="LO4" i="11"/>
  <c r="LD4" i="11"/>
  <c r="LC4" i="11"/>
  <c r="LK4" i="11"/>
  <c r="LR4" i="11"/>
  <c r="LB4" i="11"/>
  <c r="LJ4" i="11"/>
  <c r="LQ4" i="11"/>
  <c r="LA4" i="11"/>
  <c r="KZ4" i="11"/>
  <c r="KY4" i="11"/>
  <c r="LG4" i="11"/>
  <c r="LN4" i="11"/>
  <c r="KX4" i="11"/>
  <c r="LF4" i="11"/>
  <c r="LM4" i="11"/>
  <c r="LQ4" i="10"/>
  <c r="LM4" i="10"/>
  <c r="LL4" i="10"/>
  <c r="LS4" i="10"/>
  <c r="LJ4" i="10"/>
  <c r="LI4" i="10"/>
  <c r="LP4" i="10"/>
  <c r="LF4" i="10"/>
  <c r="LD4" i="10"/>
  <c r="LC4" i="10"/>
  <c r="LK4" i="10"/>
  <c r="LR4" i="10"/>
  <c r="LB4" i="10"/>
  <c r="LA4" i="10"/>
  <c r="KZ4" i="10"/>
  <c r="LH4" i="10"/>
  <c r="LO4" i="10"/>
  <c r="KY4" i="10"/>
  <c r="LG4" i="10"/>
  <c r="LN4" i="10"/>
  <c r="KX4" i="10"/>
  <c r="LL4" i="9"/>
  <c r="LS4" i="9"/>
  <c r="LJ4" i="9"/>
  <c r="LQ4" i="9"/>
  <c r="LH4" i="9"/>
  <c r="LO4" i="9"/>
  <c r="LF4" i="9"/>
  <c r="LM4" i="9"/>
  <c r="LD4" i="9"/>
  <c r="LC4" i="9"/>
  <c r="LK4" i="9"/>
  <c r="LR4" i="9"/>
  <c r="LB4" i="9"/>
  <c r="LA4" i="9"/>
  <c r="LI4" i="9"/>
  <c r="LP4" i="9"/>
  <c r="KZ4" i="9"/>
  <c r="KY4" i="9"/>
  <c r="LG4" i="9"/>
  <c r="LN4" i="9"/>
  <c r="KX4" i="9"/>
  <c r="AF3" i="2"/>
  <c r="AD51" i="2"/>
  <c r="KX4" i="8"/>
  <c r="LF4" i="8" s="1"/>
  <c r="LM4" i="8" s="1"/>
  <c r="AC14" i="2"/>
  <c r="AE14" i="2"/>
  <c r="AC13" i="2"/>
  <c r="AC25" i="2"/>
  <c r="AC12" i="2"/>
  <c r="AE12" i="2"/>
  <c r="AC11" i="2"/>
  <c r="AC23" i="2"/>
  <c r="AC10" i="2"/>
  <c r="AC22" i="2"/>
  <c r="AE22" i="2"/>
  <c r="AC9" i="2"/>
  <c r="AE9" i="2"/>
  <c r="AC8" i="2"/>
  <c r="AE8" i="2"/>
  <c r="AC7" i="2"/>
  <c r="AC19" i="2"/>
  <c r="AE19" i="2"/>
  <c r="AC6" i="2"/>
  <c r="AC18" i="2" s="1"/>
  <c r="AC5" i="2"/>
  <c r="AC17" i="2" s="1"/>
  <c r="AC29" i="2" s="1"/>
  <c r="AC4" i="2"/>
  <c r="AE4" i="2" s="1"/>
  <c r="AG49" i="2" s="1"/>
  <c r="AI49" i="2" s="1"/>
  <c r="AC3" i="2"/>
  <c r="J13" i="10" s="1"/>
  <c r="J25" i="10" s="1"/>
  <c r="K25" i="10" s="1"/>
  <c r="L25" i="10" s="1"/>
  <c r="KN4" i="11"/>
  <c r="KN4" i="10"/>
  <c r="KO4" i="10"/>
  <c r="KN4" i="9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H4" i="2"/>
  <c r="AH3" i="2"/>
  <c r="AF4" i="2"/>
  <c r="AF5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KN4" i="8"/>
  <c r="KO4" i="8" s="1"/>
  <c r="KH184" i="11"/>
  <c r="KH183" i="11"/>
  <c r="KH182" i="11"/>
  <c r="KH181" i="11"/>
  <c r="KH180" i="11"/>
  <c r="KH179" i="11"/>
  <c r="KH178" i="11"/>
  <c r="KH177" i="11"/>
  <c r="KH176" i="11"/>
  <c r="KH175" i="11"/>
  <c r="KH174" i="11"/>
  <c r="KH173" i="11"/>
  <c r="KH172" i="11"/>
  <c r="KH171" i="11"/>
  <c r="KH170" i="11"/>
  <c r="KH169" i="11"/>
  <c r="KH168" i="11"/>
  <c r="KH167" i="11"/>
  <c r="KH166" i="11"/>
  <c r="KH165" i="11"/>
  <c r="KH164" i="11"/>
  <c r="KH163" i="11"/>
  <c r="KH162" i="11"/>
  <c r="KH161" i="11"/>
  <c r="KH160" i="11"/>
  <c r="KH159" i="11"/>
  <c r="KH158" i="11"/>
  <c r="KH157" i="11"/>
  <c r="KH156" i="11"/>
  <c r="KH155" i="11"/>
  <c r="KH154" i="11"/>
  <c r="KH153" i="11"/>
  <c r="KH152" i="11"/>
  <c r="KH151" i="11"/>
  <c r="KH150" i="11"/>
  <c r="KH149" i="11"/>
  <c r="KH148" i="11"/>
  <c r="KH147" i="11"/>
  <c r="KH146" i="11"/>
  <c r="KH145" i="11"/>
  <c r="KH144" i="11"/>
  <c r="KH143" i="11"/>
  <c r="KH142" i="11"/>
  <c r="KH141" i="11"/>
  <c r="KH140" i="11"/>
  <c r="KH139" i="11"/>
  <c r="KH138" i="11"/>
  <c r="KH137" i="11"/>
  <c r="KH136" i="11"/>
  <c r="KH135" i="11"/>
  <c r="KH134" i="11"/>
  <c r="KH133" i="11"/>
  <c r="KH132" i="11"/>
  <c r="KH131" i="11"/>
  <c r="KH130" i="11"/>
  <c r="KH129" i="11"/>
  <c r="KH128" i="11"/>
  <c r="KH127" i="11"/>
  <c r="KH126" i="11"/>
  <c r="KH125" i="11"/>
  <c r="KH124" i="11"/>
  <c r="KH123" i="11"/>
  <c r="KH122" i="11"/>
  <c r="KH121" i="11"/>
  <c r="KH120" i="11"/>
  <c r="KH119" i="11"/>
  <c r="KH118" i="11"/>
  <c r="KH117" i="11"/>
  <c r="KH116" i="11"/>
  <c r="KH115" i="11"/>
  <c r="KH114" i="11"/>
  <c r="KH113" i="11"/>
  <c r="KH112" i="11"/>
  <c r="KH111" i="11"/>
  <c r="KH110" i="11"/>
  <c r="KH109" i="11"/>
  <c r="KH108" i="11"/>
  <c r="KH107" i="11"/>
  <c r="KH106" i="11"/>
  <c r="KH105" i="11"/>
  <c r="KH104" i="11"/>
  <c r="KH103" i="11"/>
  <c r="KH102" i="11"/>
  <c r="KH101" i="11"/>
  <c r="KH100" i="11"/>
  <c r="KH99" i="11"/>
  <c r="KH98" i="11"/>
  <c r="KH97" i="11"/>
  <c r="KH96" i="11"/>
  <c r="KH95" i="11"/>
  <c r="KH94" i="11"/>
  <c r="KH93" i="11"/>
  <c r="KH92" i="11"/>
  <c r="KH91" i="11"/>
  <c r="KH90" i="11"/>
  <c r="KH89" i="11"/>
  <c r="KH88" i="11"/>
  <c r="KH85" i="11"/>
  <c r="KH83" i="11"/>
  <c r="KH80" i="11"/>
  <c r="KH78" i="11"/>
  <c r="KH76" i="11"/>
  <c r="KH75" i="11"/>
  <c r="KH73" i="11"/>
  <c r="KH71" i="11"/>
  <c r="KH68" i="11"/>
  <c r="KH66" i="11"/>
  <c r="KH64" i="11"/>
  <c r="KH63" i="11"/>
  <c r="KH61" i="11"/>
  <c r="KH59" i="11"/>
  <c r="KH56" i="11"/>
  <c r="KH54" i="11"/>
  <c r="KH52" i="11"/>
  <c r="KH49" i="11"/>
  <c r="KH47" i="11"/>
  <c r="KH44" i="11"/>
  <c r="KH42" i="11"/>
  <c r="JS40" i="11"/>
  <c r="JK40" i="11"/>
  <c r="JR40" i="11"/>
  <c r="JD40" i="11"/>
  <c r="IW40" i="11"/>
  <c r="IR40" i="11"/>
  <c r="IY40" i="11"/>
  <c r="JF40" i="11"/>
  <c r="JM40" i="11"/>
  <c r="JT40" i="11"/>
  <c r="IQ40" i="11"/>
  <c r="IX40" i="11"/>
  <c r="JE40" i="11"/>
  <c r="JL40" i="11"/>
  <c r="EZ40" i="11"/>
  <c r="EF40" i="11"/>
  <c r="DL40" i="11"/>
  <c r="CR40" i="11"/>
  <c r="BX40" i="11"/>
  <c r="BD40" i="11"/>
  <c r="AJ40" i="11"/>
  <c r="JD39" i="11"/>
  <c r="JK39" i="11"/>
  <c r="JR39" i="11"/>
  <c r="IX39" i="11"/>
  <c r="JE39" i="11"/>
  <c r="JL39" i="11"/>
  <c r="JS39" i="11"/>
  <c r="IW39" i="11"/>
  <c r="IR39" i="11"/>
  <c r="IQ39" i="11"/>
  <c r="EZ39" i="11"/>
  <c r="EF39" i="11"/>
  <c r="DL39" i="11"/>
  <c r="CR39" i="11"/>
  <c r="BX39" i="11"/>
  <c r="BD39" i="11"/>
  <c r="AJ39" i="11"/>
  <c r="JN38" i="11"/>
  <c r="JU38" i="11"/>
  <c r="JK38" i="11"/>
  <c r="JR38" i="11"/>
  <c r="JD38" i="11"/>
  <c r="IX38" i="11"/>
  <c r="JE38" i="11"/>
  <c r="JL38" i="11"/>
  <c r="JS38" i="11"/>
  <c r="IW38" i="11"/>
  <c r="IS38" i="11"/>
  <c r="IZ38" i="11"/>
  <c r="JG38" i="11"/>
  <c r="IQ38" i="11"/>
  <c r="IR38" i="11"/>
  <c r="IY38" i="11"/>
  <c r="JF38" i="11"/>
  <c r="JM38" i="11"/>
  <c r="JT38" i="11"/>
  <c r="EZ38" i="11"/>
  <c r="EF38" i="11"/>
  <c r="DL38" i="11"/>
  <c r="CR38" i="11"/>
  <c r="BX38" i="11"/>
  <c r="BD38" i="11"/>
  <c r="AJ38" i="11"/>
  <c r="JG37" i="11"/>
  <c r="JN37" i="11"/>
  <c r="JU37" i="11"/>
  <c r="IZ37" i="11"/>
  <c r="IY37" i="11"/>
  <c r="JF37" i="11"/>
  <c r="JM37" i="11"/>
  <c r="JT37" i="11"/>
  <c r="IW37" i="11"/>
  <c r="JD37" i="11"/>
  <c r="JK37" i="11"/>
  <c r="JR37" i="11"/>
  <c r="IR37" i="11"/>
  <c r="IS37" i="11"/>
  <c r="IT37" i="11"/>
  <c r="IQ37" i="11"/>
  <c r="IX37" i="11"/>
  <c r="JE37" i="11"/>
  <c r="JL37" i="11"/>
  <c r="JS37" i="11"/>
  <c r="EZ37" i="11"/>
  <c r="EF37" i="11"/>
  <c r="DL37" i="11"/>
  <c r="CR37" i="11"/>
  <c r="BX37" i="11"/>
  <c r="BD37" i="11"/>
  <c r="AJ37" i="11"/>
  <c r="IX36" i="11"/>
  <c r="JE36" i="11"/>
  <c r="JL36" i="11"/>
  <c r="JS36" i="11"/>
  <c r="IW36" i="11"/>
  <c r="JD36" i="11"/>
  <c r="JK36" i="11"/>
  <c r="JR36" i="11"/>
  <c r="IR36" i="11"/>
  <c r="IQ36" i="11"/>
  <c r="EZ36" i="11"/>
  <c r="EF36" i="11"/>
  <c r="DL36" i="11"/>
  <c r="CR36" i="11"/>
  <c r="BX36" i="11"/>
  <c r="BD36" i="11"/>
  <c r="AJ36" i="11"/>
  <c r="IW35" i="11"/>
  <c r="JD35" i="11"/>
  <c r="JK35" i="11"/>
  <c r="JR35" i="11"/>
  <c r="IQ35" i="11"/>
  <c r="EZ35" i="11"/>
  <c r="EF35" i="11"/>
  <c r="DL35" i="11"/>
  <c r="CR35" i="11"/>
  <c r="BX35" i="11"/>
  <c r="BD35" i="11"/>
  <c r="AJ35" i="11"/>
  <c r="JR34" i="11"/>
  <c r="IZ34" i="11"/>
  <c r="JG34" i="11"/>
  <c r="JN34" i="11"/>
  <c r="JU34" i="11"/>
  <c r="IX34" i="11"/>
  <c r="JE34" i="11"/>
  <c r="JL34" i="11"/>
  <c r="JS34" i="11"/>
  <c r="IW34" i="11"/>
  <c r="JD34" i="11"/>
  <c r="JK34" i="11"/>
  <c r="IT34" i="11"/>
  <c r="IR34" i="11"/>
  <c r="IS34" i="11"/>
  <c r="IQ34" i="11"/>
  <c r="EZ34" i="11"/>
  <c r="EF34" i="11"/>
  <c r="DL34" i="11"/>
  <c r="CR34" i="11"/>
  <c r="BX34" i="11"/>
  <c r="BD34" i="11"/>
  <c r="AJ34" i="11"/>
  <c r="JM33" i="11"/>
  <c r="JT33" i="11"/>
  <c r="JK33" i="11"/>
  <c r="JR33" i="11"/>
  <c r="JF33" i="11"/>
  <c r="IX33" i="11"/>
  <c r="JE33" i="11"/>
  <c r="JL33" i="11"/>
  <c r="JS33" i="11"/>
  <c r="IW33" i="11"/>
  <c r="JD33" i="11"/>
  <c r="IS33" i="11"/>
  <c r="IZ33" i="11"/>
  <c r="JG33" i="11"/>
  <c r="JN33" i="11"/>
  <c r="JU33" i="11"/>
  <c r="IR33" i="11"/>
  <c r="IY33" i="11"/>
  <c r="IQ33" i="11"/>
  <c r="EZ33" i="11"/>
  <c r="EF33" i="11"/>
  <c r="DL33" i="11"/>
  <c r="CR33" i="11"/>
  <c r="BX33" i="11"/>
  <c r="BD33" i="11"/>
  <c r="AJ33" i="11"/>
  <c r="JR32" i="11"/>
  <c r="JN32" i="11"/>
  <c r="JU32" i="11"/>
  <c r="JL32" i="11"/>
  <c r="JS32" i="11"/>
  <c r="JG32" i="11"/>
  <c r="JD32" i="11"/>
  <c r="JK32" i="11"/>
  <c r="IY32" i="11"/>
  <c r="JF32" i="11"/>
  <c r="JM32" i="11"/>
  <c r="JT32" i="11"/>
  <c r="IX32" i="11"/>
  <c r="JE32" i="11"/>
  <c r="IW32" i="11"/>
  <c r="IT32" i="11"/>
  <c r="JA32" i="11"/>
  <c r="JH32" i="11"/>
  <c r="JO32" i="11"/>
  <c r="JV32" i="11"/>
  <c r="IQ32" i="11"/>
  <c r="IR32" i="11"/>
  <c r="IS32" i="11"/>
  <c r="IZ32" i="11"/>
  <c r="EZ32" i="11"/>
  <c r="EF32" i="11"/>
  <c r="DL32" i="11"/>
  <c r="CR32" i="11"/>
  <c r="BX32" i="11"/>
  <c r="BD32" i="11"/>
  <c r="AQ32" i="11"/>
  <c r="AJ32" i="11"/>
  <c r="JD31" i="11"/>
  <c r="JK31" i="11"/>
  <c r="JR31" i="11"/>
  <c r="IW31" i="11"/>
  <c r="IQ31" i="11"/>
  <c r="IX31" i="11"/>
  <c r="JE31" i="11"/>
  <c r="JL31" i="11"/>
  <c r="JS31" i="11"/>
  <c r="EZ31" i="11"/>
  <c r="EF31" i="11"/>
  <c r="DL31" i="11"/>
  <c r="CR31" i="11"/>
  <c r="BX31" i="11"/>
  <c r="BD31" i="11"/>
  <c r="AJ31" i="11"/>
  <c r="JK30" i="11"/>
  <c r="JR30" i="11"/>
  <c r="JD30" i="11"/>
  <c r="IX30" i="11"/>
  <c r="JE30" i="11"/>
  <c r="JL30" i="11"/>
  <c r="JS30" i="11"/>
  <c r="IW30" i="11"/>
  <c r="IQ30" i="11"/>
  <c r="IR30" i="11"/>
  <c r="EZ30" i="11"/>
  <c r="EF30" i="11"/>
  <c r="DL30" i="11"/>
  <c r="CR30" i="11"/>
  <c r="BX30" i="11"/>
  <c r="BD30" i="11"/>
  <c r="AJ30" i="11"/>
  <c r="JZ29" i="11"/>
  <c r="JZ30" i="11"/>
  <c r="JZ31" i="11"/>
  <c r="JZ32" i="11"/>
  <c r="JZ33" i="11"/>
  <c r="JZ34" i="11"/>
  <c r="JZ35" i="11"/>
  <c r="JZ36" i="11"/>
  <c r="JZ37" i="11"/>
  <c r="JZ38" i="11"/>
  <c r="JZ39" i="11"/>
  <c r="JZ40" i="11"/>
  <c r="IW29" i="11"/>
  <c r="JD29" i="11"/>
  <c r="JK29" i="11"/>
  <c r="JR29" i="11"/>
  <c r="IQ29" i="11"/>
  <c r="EZ29" i="11"/>
  <c r="EF29" i="11"/>
  <c r="DL29" i="11"/>
  <c r="CR29" i="11"/>
  <c r="BX29" i="11"/>
  <c r="BD29" i="11"/>
  <c r="AJ29" i="11"/>
  <c r="JS28" i="11"/>
  <c r="JR28" i="11"/>
  <c r="JL28" i="11"/>
  <c r="JK28" i="11"/>
  <c r="JD28" i="11"/>
  <c r="IY28" i="11"/>
  <c r="JF28" i="11"/>
  <c r="JM28" i="11"/>
  <c r="JT28" i="11"/>
  <c r="IW28" i="11"/>
  <c r="IR28" i="11"/>
  <c r="IS28" i="11"/>
  <c r="IQ28" i="11"/>
  <c r="IX28" i="11"/>
  <c r="JE28" i="11"/>
  <c r="FG28" i="11"/>
  <c r="EZ28" i="11"/>
  <c r="EF28" i="11"/>
  <c r="DS28" i="11"/>
  <c r="DL28" i="11"/>
  <c r="CY28" i="11"/>
  <c r="CR28" i="11"/>
  <c r="CE28" i="11"/>
  <c r="BX28" i="11"/>
  <c r="BK28" i="11"/>
  <c r="BD28" i="11"/>
  <c r="AQ28" i="11"/>
  <c r="AJ28" i="11"/>
  <c r="B28" i="11"/>
  <c r="B40" i="11"/>
  <c r="JT27" i="11"/>
  <c r="JS27" i="11"/>
  <c r="JR27" i="11"/>
  <c r="JM27" i="11"/>
  <c r="JL27" i="11"/>
  <c r="JE27" i="11"/>
  <c r="IZ27" i="11"/>
  <c r="JG27" i="11"/>
  <c r="JN27" i="11"/>
  <c r="JU27" i="11"/>
  <c r="IX27" i="11"/>
  <c r="IW27" i="11"/>
  <c r="JD27" i="11"/>
  <c r="JK27" i="11"/>
  <c r="IS27" i="11"/>
  <c r="IT27" i="11"/>
  <c r="IR27" i="11"/>
  <c r="IY27" i="11"/>
  <c r="JF27" i="11"/>
  <c r="IQ27" i="11"/>
  <c r="FG27" i="11"/>
  <c r="EZ27" i="11"/>
  <c r="EF27" i="11"/>
  <c r="DS27" i="11"/>
  <c r="DL27" i="11"/>
  <c r="CY27" i="11"/>
  <c r="CR27" i="11"/>
  <c r="CE27" i="11"/>
  <c r="BX27" i="11"/>
  <c r="BK27" i="11"/>
  <c r="BD27" i="11"/>
  <c r="AJ27" i="11"/>
  <c r="B27" i="11"/>
  <c r="B39" i="11"/>
  <c r="JL26" i="11"/>
  <c r="JS26" i="11"/>
  <c r="JD26" i="11"/>
  <c r="JK26" i="11"/>
  <c r="JR26" i="11"/>
  <c r="IX26" i="11"/>
  <c r="JE26" i="11"/>
  <c r="IW26" i="11"/>
  <c r="IQ26" i="11"/>
  <c r="IR26" i="11"/>
  <c r="FG26" i="11"/>
  <c r="EZ26" i="11"/>
  <c r="EF26" i="11"/>
  <c r="DL26" i="11"/>
  <c r="CR26" i="11"/>
  <c r="BX26" i="11"/>
  <c r="BK26" i="11"/>
  <c r="BD26" i="11"/>
  <c r="AJ26" i="11"/>
  <c r="B26" i="11"/>
  <c r="JT25" i="11"/>
  <c r="JO25" i="11"/>
  <c r="JV25" i="11"/>
  <c r="JN25" i="11"/>
  <c r="JU25" i="11"/>
  <c r="JL25" i="11"/>
  <c r="JS25" i="11"/>
  <c r="JK25" i="11"/>
  <c r="JR25" i="11"/>
  <c r="JG25" i="11"/>
  <c r="JD25" i="11"/>
  <c r="IY25" i="11"/>
  <c r="JF25" i="11"/>
  <c r="JM25" i="11"/>
  <c r="IX25" i="11"/>
  <c r="JE25" i="11"/>
  <c r="IW25" i="11"/>
  <c r="IU25" i="11"/>
  <c r="IT25" i="11"/>
  <c r="JA25" i="11"/>
  <c r="JH25" i="11"/>
  <c r="IQ25" i="11"/>
  <c r="IR25" i="11"/>
  <c r="IS25" i="11"/>
  <c r="IZ25" i="11"/>
  <c r="EZ25" i="11"/>
  <c r="EF25" i="11"/>
  <c r="DL25" i="11"/>
  <c r="CR25" i="11"/>
  <c r="CE25" i="11"/>
  <c r="BX25" i="11"/>
  <c r="BD25" i="11"/>
  <c r="AJ25" i="11"/>
  <c r="B25" i="11"/>
  <c r="DS25" i="11"/>
  <c r="JD24" i="11"/>
  <c r="JK24" i="11"/>
  <c r="JR24" i="11"/>
  <c r="IW24" i="11"/>
  <c r="IQ24" i="11"/>
  <c r="EZ24" i="11"/>
  <c r="EM24" i="11"/>
  <c r="EF24" i="11"/>
  <c r="DS24" i="11"/>
  <c r="DL24" i="11"/>
  <c r="CY24" i="11"/>
  <c r="CR24" i="11"/>
  <c r="CE24" i="11"/>
  <c r="BX24" i="11"/>
  <c r="BD24" i="11"/>
  <c r="AQ24" i="11"/>
  <c r="AJ24" i="11"/>
  <c r="B24" i="11"/>
  <c r="IX23" i="11"/>
  <c r="JE23" i="11"/>
  <c r="JL23" i="11"/>
  <c r="JS23" i="11"/>
  <c r="IW23" i="11"/>
  <c r="JD23" i="11"/>
  <c r="JK23" i="11"/>
  <c r="JR23" i="11"/>
  <c r="IQ23" i="11"/>
  <c r="IR23" i="11"/>
  <c r="FG23" i="11"/>
  <c r="EZ23" i="11"/>
  <c r="EF23" i="11"/>
  <c r="DL23" i="11"/>
  <c r="CY23" i="11"/>
  <c r="CR23" i="11"/>
  <c r="CE23" i="11"/>
  <c r="BX23" i="11"/>
  <c r="BD23" i="11"/>
  <c r="AJ23" i="11"/>
  <c r="B23" i="11"/>
  <c r="JE22" i="11"/>
  <c r="JL22" i="11"/>
  <c r="JS22" i="11"/>
  <c r="IX22" i="11"/>
  <c r="IW22" i="11"/>
  <c r="JD22" i="11"/>
  <c r="JK22" i="11"/>
  <c r="JR22" i="11"/>
  <c r="IR22" i="11"/>
  <c r="IQ22" i="11"/>
  <c r="EZ22" i="11"/>
  <c r="EM22" i="11"/>
  <c r="EF22" i="11"/>
  <c r="DS22" i="11"/>
  <c r="DL22" i="11"/>
  <c r="CY22" i="11"/>
  <c r="CR22" i="11"/>
  <c r="CE22" i="11"/>
  <c r="BX22" i="11"/>
  <c r="BK22" i="11"/>
  <c r="BD22" i="11"/>
  <c r="AQ22" i="11"/>
  <c r="AJ22" i="11"/>
  <c r="B22" i="11"/>
  <c r="JL21" i="11"/>
  <c r="JS21" i="11"/>
  <c r="JD21" i="11"/>
  <c r="JK21" i="11"/>
  <c r="JR21" i="11"/>
  <c r="IX21" i="11"/>
  <c r="JE21" i="11"/>
  <c r="IW21" i="11"/>
  <c r="IR21" i="11"/>
  <c r="IY21" i="11"/>
  <c r="JF21" i="11"/>
  <c r="JM21" i="11"/>
  <c r="JT21" i="11"/>
  <c r="IQ21" i="11"/>
  <c r="EZ21" i="11"/>
  <c r="EF21" i="11"/>
  <c r="DL21" i="11"/>
  <c r="CR21" i="11"/>
  <c r="BX21" i="11"/>
  <c r="BD21" i="11"/>
  <c r="AJ21" i="11"/>
  <c r="B21" i="11"/>
  <c r="JR20" i="11"/>
  <c r="JD20" i="11"/>
  <c r="JK20" i="11"/>
  <c r="IW20" i="11"/>
  <c r="IQ20" i="11"/>
  <c r="FG20" i="11"/>
  <c r="EZ20" i="11"/>
  <c r="EF20" i="11"/>
  <c r="DS20" i="11"/>
  <c r="DL20" i="11"/>
  <c r="CY20" i="11"/>
  <c r="CR20" i="11"/>
  <c r="CE20" i="11"/>
  <c r="BX20" i="11"/>
  <c r="BK20" i="11"/>
  <c r="BD20" i="11"/>
  <c r="AQ20" i="11"/>
  <c r="AJ20" i="11"/>
  <c r="B20" i="11"/>
  <c r="B32" i="11"/>
  <c r="JR19" i="11"/>
  <c r="JD19" i="11"/>
  <c r="JK19" i="11"/>
  <c r="IY19" i="11"/>
  <c r="JF19" i="11"/>
  <c r="JM19" i="11"/>
  <c r="JT19" i="11"/>
  <c r="IW19" i="11"/>
  <c r="IQ19" i="11"/>
  <c r="IR19" i="11"/>
  <c r="IS19" i="11"/>
  <c r="EZ19" i="11"/>
  <c r="EM19" i="11"/>
  <c r="EF19" i="11"/>
  <c r="DL19" i="11"/>
  <c r="CR19" i="11"/>
  <c r="BX19" i="11"/>
  <c r="BD19" i="11"/>
  <c r="AJ19" i="11"/>
  <c r="B19" i="11"/>
  <c r="JZ18" i="11"/>
  <c r="JZ19" i="11"/>
  <c r="JZ20" i="11"/>
  <c r="JZ21" i="11"/>
  <c r="JZ22" i="11"/>
  <c r="JZ23" i="11"/>
  <c r="JZ24" i="11"/>
  <c r="JZ25" i="11"/>
  <c r="JZ26" i="11"/>
  <c r="JZ27" i="11"/>
  <c r="JZ28" i="11"/>
  <c r="JR18" i="11"/>
  <c r="JD18" i="11"/>
  <c r="JK18" i="11"/>
  <c r="JA18" i="11"/>
  <c r="JH18" i="11"/>
  <c r="JO18" i="11"/>
  <c r="JV18" i="11"/>
  <c r="IZ18" i="11"/>
  <c r="JG18" i="11"/>
  <c r="JN18" i="11"/>
  <c r="JU18" i="11"/>
  <c r="IW18" i="11"/>
  <c r="IS18" i="11"/>
  <c r="IT18" i="11"/>
  <c r="IU18" i="11"/>
  <c r="IV18" i="11"/>
  <c r="JC18" i="11"/>
  <c r="JJ18" i="11"/>
  <c r="JQ18" i="11"/>
  <c r="JX18" i="11"/>
  <c r="IR18" i="11"/>
  <c r="IY18" i="11"/>
  <c r="JF18" i="11"/>
  <c r="JM18" i="11"/>
  <c r="JT18" i="11"/>
  <c r="IQ18" i="11"/>
  <c r="IX18" i="11"/>
  <c r="JE18" i="11"/>
  <c r="JL18" i="11"/>
  <c r="JS18" i="11"/>
  <c r="FG18" i="11"/>
  <c r="EZ18" i="11"/>
  <c r="EF18" i="11"/>
  <c r="DL18" i="11"/>
  <c r="CY18" i="11"/>
  <c r="CR18" i="11"/>
  <c r="CE18" i="11"/>
  <c r="BX18" i="11"/>
  <c r="BK18" i="11"/>
  <c r="BD18" i="11"/>
  <c r="AQ18" i="11"/>
  <c r="AJ18" i="11"/>
  <c r="B18" i="11"/>
  <c r="EM18" i="11"/>
  <c r="JZ17" i="11"/>
  <c r="JD17" i="11"/>
  <c r="JK17" i="11"/>
  <c r="JR17" i="11"/>
  <c r="IW17" i="11"/>
  <c r="IQ17" i="11"/>
  <c r="EZ17" i="11"/>
  <c r="EF17" i="11"/>
  <c r="DS17" i="11"/>
  <c r="DL17" i="11"/>
  <c r="CY17" i="11"/>
  <c r="CR17" i="11"/>
  <c r="CE17" i="11"/>
  <c r="BX17" i="11"/>
  <c r="BK17" i="11"/>
  <c r="BD17" i="11"/>
  <c r="AQ17" i="11"/>
  <c r="AJ17" i="11"/>
  <c r="B17" i="11"/>
  <c r="B29" i="11"/>
  <c r="JR16" i="11"/>
  <c r="IX16" i="11"/>
  <c r="JE16" i="11"/>
  <c r="JL16" i="11"/>
  <c r="JS16" i="11"/>
  <c r="IW16" i="11"/>
  <c r="JD16" i="11"/>
  <c r="JK16" i="11"/>
  <c r="IQ16" i="11"/>
  <c r="IR16" i="11"/>
  <c r="FG16" i="11"/>
  <c r="EZ16" i="11"/>
  <c r="EM16" i="11"/>
  <c r="EF16" i="11"/>
  <c r="DS16" i="11"/>
  <c r="DL16" i="11"/>
  <c r="CY16" i="11"/>
  <c r="CR16" i="11"/>
  <c r="CE16" i="11"/>
  <c r="BX16" i="11"/>
  <c r="BK16" i="11"/>
  <c r="BD16" i="11"/>
  <c r="AQ16" i="11"/>
  <c r="AJ16" i="11"/>
  <c r="JL15" i="11"/>
  <c r="JS15" i="11"/>
  <c r="JD15" i="11"/>
  <c r="JK15" i="11"/>
  <c r="JR15" i="11"/>
  <c r="IW15" i="11"/>
  <c r="IR15" i="11"/>
  <c r="IY15" i="11"/>
  <c r="JF15" i="11"/>
  <c r="JM15" i="11"/>
  <c r="JT15" i="11"/>
  <c r="IQ15" i="11"/>
  <c r="IX15" i="11"/>
  <c r="JE15" i="11"/>
  <c r="FG15" i="11"/>
  <c r="EZ15" i="11"/>
  <c r="EM15" i="11"/>
  <c r="EF15" i="11"/>
  <c r="DS15" i="11"/>
  <c r="DL15" i="11"/>
  <c r="CY15" i="11"/>
  <c r="CR15" i="11"/>
  <c r="CE15" i="11"/>
  <c r="BX15" i="11"/>
  <c r="BK15" i="11"/>
  <c r="BD15" i="11"/>
  <c r="AQ15" i="11"/>
  <c r="AJ15" i="11"/>
  <c r="JD14" i="11"/>
  <c r="JK14" i="11"/>
  <c r="JR14" i="11"/>
  <c r="IX14" i="11"/>
  <c r="JE14" i="11"/>
  <c r="JL14" i="11"/>
  <c r="JS14" i="11"/>
  <c r="IW14" i="11"/>
  <c r="IQ14" i="11"/>
  <c r="IR14" i="11"/>
  <c r="IS14" i="11"/>
  <c r="FG14" i="11"/>
  <c r="EZ14" i="11"/>
  <c r="EM14" i="11"/>
  <c r="EF14" i="11"/>
  <c r="DS14" i="11"/>
  <c r="DL14" i="11"/>
  <c r="CY14" i="11"/>
  <c r="CR14" i="11"/>
  <c r="CE14" i="11"/>
  <c r="BX14" i="11"/>
  <c r="BK14" i="11"/>
  <c r="BD14" i="11"/>
  <c r="AQ14" i="11"/>
  <c r="AJ14" i="11"/>
  <c r="JK13" i="11"/>
  <c r="JR13" i="11"/>
  <c r="IW13" i="11"/>
  <c r="JD13" i="11"/>
  <c r="IQ13" i="11"/>
  <c r="IX13" i="11"/>
  <c r="JE13" i="11"/>
  <c r="JL13" i="11"/>
  <c r="JS13" i="11"/>
  <c r="FG13" i="11"/>
  <c r="EZ13" i="11"/>
  <c r="EM13" i="11"/>
  <c r="EF13" i="11"/>
  <c r="DS13" i="11"/>
  <c r="DL13" i="11"/>
  <c r="CY13" i="11"/>
  <c r="CR13" i="11"/>
  <c r="CE13" i="11"/>
  <c r="BX13" i="11"/>
  <c r="BK13" i="11"/>
  <c r="BD13" i="11"/>
  <c r="AQ13" i="11"/>
  <c r="AJ13" i="11"/>
  <c r="JM12" i="11"/>
  <c r="JT12" i="11"/>
  <c r="JK12" i="11"/>
  <c r="JR12" i="11"/>
  <c r="IW12" i="11"/>
  <c r="JD12" i="11"/>
  <c r="IT12" i="11"/>
  <c r="JA12" i="11"/>
  <c r="JH12" i="11"/>
  <c r="JO12" i="11"/>
  <c r="JV12" i="11"/>
  <c r="IS12" i="11"/>
  <c r="IZ12" i="11"/>
  <c r="JG12" i="11"/>
  <c r="JN12" i="11"/>
  <c r="JU12" i="11"/>
  <c r="IQ12" i="11"/>
  <c r="IR12" i="11"/>
  <c r="IY12" i="11"/>
  <c r="JF12" i="11"/>
  <c r="FG12" i="11"/>
  <c r="EZ12" i="11"/>
  <c r="EM12" i="11"/>
  <c r="EF12" i="11"/>
  <c r="DS12" i="11"/>
  <c r="DL12" i="11"/>
  <c r="CY12" i="11"/>
  <c r="CR12" i="11"/>
  <c r="CE12" i="11"/>
  <c r="BX12" i="11"/>
  <c r="BK12" i="11"/>
  <c r="BD12" i="11"/>
  <c r="AQ12" i="11"/>
  <c r="AJ12" i="11"/>
  <c r="IW11" i="11"/>
  <c r="JD11" i="11"/>
  <c r="JK11" i="11"/>
  <c r="JR11" i="11"/>
  <c r="IQ11" i="11"/>
  <c r="FG11" i="11"/>
  <c r="EZ11" i="11"/>
  <c r="EM11" i="11"/>
  <c r="EF11" i="11"/>
  <c r="DS11" i="11"/>
  <c r="DL11" i="11"/>
  <c r="CY11" i="11"/>
  <c r="CR11" i="11"/>
  <c r="CE11" i="11"/>
  <c r="BX11" i="11"/>
  <c r="BK11" i="11"/>
  <c r="BD11" i="11"/>
  <c r="AQ11" i="11"/>
  <c r="AJ11" i="11"/>
  <c r="JZ10" i="11"/>
  <c r="JZ11" i="11"/>
  <c r="JZ12" i="11"/>
  <c r="JZ13" i="11"/>
  <c r="JZ14" i="11"/>
  <c r="JZ15" i="11"/>
  <c r="JZ16" i="11"/>
  <c r="JK10" i="11"/>
  <c r="JR10" i="11"/>
  <c r="IY10" i="11"/>
  <c r="JF10" i="11"/>
  <c r="JM10" i="11"/>
  <c r="JT10" i="11"/>
  <c r="IX10" i="11"/>
  <c r="JE10" i="11"/>
  <c r="JL10" i="11"/>
  <c r="JS10" i="11"/>
  <c r="IW10" i="11"/>
  <c r="JD10" i="11"/>
  <c r="IQ10" i="11"/>
  <c r="IR10" i="11"/>
  <c r="IS10" i="11"/>
  <c r="FG10" i="11"/>
  <c r="EZ10" i="11"/>
  <c r="EM10" i="11"/>
  <c r="EF10" i="11"/>
  <c r="DS10" i="11"/>
  <c r="DL10" i="11"/>
  <c r="CY10" i="11"/>
  <c r="CR10" i="11"/>
  <c r="CE10" i="11"/>
  <c r="BX10" i="11"/>
  <c r="BK10" i="11"/>
  <c r="BD10" i="11"/>
  <c r="AQ10" i="11"/>
  <c r="AJ10" i="11"/>
  <c r="JE9" i="11"/>
  <c r="JL9" i="11"/>
  <c r="JS9" i="11"/>
  <c r="IY9" i="11"/>
  <c r="JF9" i="11"/>
  <c r="JM9" i="11"/>
  <c r="JT9" i="11"/>
  <c r="IW9" i="11"/>
  <c r="JD9" i="11"/>
  <c r="JK9" i="11"/>
  <c r="JR9" i="11"/>
  <c r="IR9" i="11"/>
  <c r="IS9" i="11"/>
  <c r="IQ9" i="11"/>
  <c r="IX9" i="11"/>
  <c r="FG9" i="11"/>
  <c r="EZ9" i="11"/>
  <c r="EM9" i="11"/>
  <c r="EF9" i="11"/>
  <c r="DS9" i="11"/>
  <c r="DL9" i="11"/>
  <c r="CY9" i="11"/>
  <c r="CR9" i="11"/>
  <c r="CE9" i="11"/>
  <c r="BX9" i="11"/>
  <c r="BK9" i="11"/>
  <c r="BD9" i="11"/>
  <c r="AQ9" i="11"/>
  <c r="AJ9" i="11"/>
  <c r="JD8" i="11"/>
  <c r="JK8" i="11"/>
  <c r="JR8" i="11"/>
  <c r="IW8" i="11"/>
  <c r="IQ8" i="11"/>
  <c r="IR8" i="11"/>
  <c r="FG8" i="11"/>
  <c r="EZ8" i="11"/>
  <c r="EM8" i="11"/>
  <c r="EF8" i="11"/>
  <c r="DS8" i="11"/>
  <c r="DL8" i="11"/>
  <c r="CY8" i="11"/>
  <c r="CR8" i="11"/>
  <c r="CE8" i="11"/>
  <c r="BX8" i="11"/>
  <c r="BK8" i="11"/>
  <c r="BD8" i="11"/>
  <c r="AQ8" i="11"/>
  <c r="AJ8" i="11"/>
  <c r="JE7" i="11"/>
  <c r="JL7" i="11"/>
  <c r="JS7" i="11"/>
  <c r="IX7" i="11"/>
  <c r="IW7" i="11"/>
  <c r="JD7" i="11"/>
  <c r="JK7" i="11"/>
  <c r="JR7" i="11"/>
  <c r="IQ7" i="11"/>
  <c r="IR7" i="11"/>
  <c r="FG7" i="11"/>
  <c r="EZ7" i="11"/>
  <c r="EM7" i="11"/>
  <c r="EF7" i="11"/>
  <c r="DS7" i="11"/>
  <c r="DL7" i="11"/>
  <c r="CY7" i="11"/>
  <c r="CR7" i="11"/>
  <c r="CE7" i="11"/>
  <c r="BX7" i="11"/>
  <c r="BK7" i="11"/>
  <c r="BD7" i="11"/>
  <c r="AQ7" i="11"/>
  <c r="AJ7" i="11"/>
  <c r="KI6" i="11"/>
  <c r="KI7" i="11"/>
  <c r="JK6" i="11"/>
  <c r="JR6" i="11"/>
  <c r="JD6" i="11"/>
  <c r="IW6" i="11"/>
  <c r="IR6" i="11"/>
  <c r="IQ6" i="11"/>
  <c r="IX6" i="11"/>
  <c r="JE6" i="11"/>
  <c r="JL6" i="11"/>
  <c r="JS6" i="11"/>
  <c r="HD6" i="11"/>
  <c r="FG6" i="11"/>
  <c r="EZ6" i="11"/>
  <c r="EM6" i="11"/>
  <c r="EF6" i="11"/>
  <c r="DS6" i="11"/>
  <c r="DL6" i="11"/>
  <c r="CY6" i="11"/>
  <c r="CR6" i="11"/>
  <c r="CE6" i="11"/>
  <c r="BX6" i="11"/>
  <c r="BK6" i="11"/>
  <c r="BD6" i="11"/>
  <c r="AQ6" i="11"/>
  <c r="AJ6" i="11"/>
  <c r="JZ5" i="11"/>
  <c r="JZ6" i="11"/>
  <c r="JZ7" i="11"/>
  <c r="JZ8" i="11"/>
  <c r="JZ9" i="11"/>
  <c r="JD5" i="11"/>
  <c r="IW5" i="11"/>
  <c r="IR5" i="11"/>
  <c r="IQ5" i="11"/>
  <c r="IX5" i="11"/>
  <c r="JE5" i="11"/>
  <c r="FG5" i="11"/>
  <c r="EZ5" i="11"/>
  <c r="EM5" i="11"/>
  <c r="EF5" i="11"/>
  <c r="DS5" i="11"/>
  <c r="DL5" i="11"/>
  <c r="CY5" i="11"/>
  <c r="CR5" i="11"/>
  <c r="CE5" i="11"/>
  <c r="BX5" i="11"/>
  <c r="BK5" i="11"/>
  <c r="BD5" i="11"/>
  <c r="AQ5" i="11"/>
  <c r="AJ5" i="11"/>
  <c r="IP4" i="11"/>
  <c r="GS4" i="11"/>
  <c r="GX4" i="11"/>
  <c r="GI4" i="11"/>
  <c r="GN4" i="11"/>
  <c r="FY4" i="11"/>
  <c r="GD4" i="11"/>
  <c r="FU4" i="11"/>
  <c r="K4" i="11"/>
  <c r="L4" i="11"/>
  <c r="M4" i="11"/>
  <c r="N4" i="11"/>
  <c r="O4" i="11"/>
  <c r="P4" i="11"/>
  <c r="Q4" i="11"/>
  <c r="R4" i="11"/>
  <c r="S4" i="11"/>
  <c r="T4" i="11"/>
  <c r="U4" i="11"/>
  <c r="V4" i="11"/>
  <c r="W4" i="11"/>
  <c r="X4" i="11"/>
  <c r="Y4" i="11"/>
  <c r="Z4" i="11"/>
  <c r="AA4" i="11"/>
  <c r="AB4" i="11"/>
  <c r="AC4" i="11"/>
  <c r="AD4" i="11"/>
  <c r="AE4" i="11"/>
  <c r="AF4" i="11"/>
  <c r="AG4" i="11"/>
  <c r="AH4" i="11"/>
  <c r="J4" i="11"/>
  <c r="C4" i="11"/>
  <c r="D4" i="11"/>
  <c r="E4" i="11"/>
  <c r="F4" i="11"/>
  <c r="G4" i="11"/>
  <c r="H4" i="11"/>
  <c r="I4" i="11"/>
  <c r="HS3" i="11"/>
  <c r="HL3" i="11"/>
  <c r="IW4" i="11"/>
  <c r="HG3" i="11"/>
  <c r="HF3" i="11"/>
  <c r="HM3" i="11"/>
  <c r="FU3" i="11"/>
  <c r="FV3" i="11"/>
  <c r="HF2" i="11"/>
  <c r="HE2" i="11"/>
  <c r="AC2" i="11"/>
  <c r="AE2" i="11"/>
  <c r="AG2" i="11"/>
  <c r="AA2" i="11"/>
  <c r="Z2" i="11"/>
  <c r="AB2" i="11"/>
  <c r="AD2" i="11"/>
  <c r="AF2" i="11"/>
  <c r="AH2" i="11"/>
  <c r="S2" i="11"/>
  <c r="U2" i="11"/>
  <c r="W2" i="11"/>
  <c r="Y2" i="11"/>
  <c r="R2" i="11"/>
  <c r="T2" i="11"/>
  <c r="V2" i="11"/>
  <c r="X2" i="11"/>
  <c r="Q2" i="11"/>
  <c r="HL1" i="11"/>
  <c r="HE1" i="11"/>
  <c r="KH184" i="10"/>
  <c r="KH183" i="10"/>
  <c r="KH182" i="10"/>
  <c r="KH181" i="10"/>
  <c r="KH180" i="10"/>
  <c r="KH179" i="10"/>
  <c r="KH178" i="10"/>
  <c r="KH177" i="10"/>
  <c r="KH176" i="10"/>
  <c r="KH175" i="10"/>
  <c r="KH174" i="10"/>
  <c r="KH173" i="10"/>
  <c r="KH172" i="10"/>
  <c r="KH171" i="10"/>
  <c r="KH170" i="10"/>
  <c r="KH169" i="10"/>
  <c r="KH168" i="10"/>
  <c r="KH167" i="10"/>
  <c r="KH166" i="10"/>
  <c r="KH165" i="10"/>
  <c r="KH164" i="10"/>
  <c r="KH163" i="10"/>
  <c r="KH162" i="10"/>
  <c r="KH161" i="10"/>
  <c r="KH160" i="10"/>
  <c r="KH159" i="10"/>
  <c r="KH158" i="10"/>
  <c r="KH157" i="10"/>
  <c r="KH156" i="10"/>
  <c r="KH155" i="10"/>
  <c r="KH154" i="10"/>
  <c r="KH153" i="10"/>
  <c r="KH152" i="10"/>
  <c r="KH151" i="10"/>
  <c r="KH150" i="10"/>
  <c r="KH149" i="10"/>
  <c r="KH148" i="10"/>
  <c r="KH147" i="10"/>
  <c r="KH146" i="10"/>
  <c r="KH145" i="10"/>
  <c r="KH144" i="10"/>
  <c r="KH143" i="10"/>
  <c r="KH142" i="10"/>
  <c r="KH141" i="10"/>
  <c r="KH140" i="10"/>
  <c r="KH139" i="10"/>
  <c r="KH138" i="10"/>
  <c r="KH137" i="10"/>
  <c r="KH136" i="10"/>
  <c r="KH135" i="10"/>
  <c r="KH134" i="10"/>
  <c r="KH133" i="10"/>
  <c r="KH132" i="10"/>
  <c r="KH131" i="10"/>
  <c r="KH130" i="10"/>
  <c r="KH129" i="10"/>
  <c r="KH128" i="10"/>
  <c r="KH127" i="10"/>
  <c r="KH126" i="10"/>
  <c r="KH125" i="10"/>
  <c r="KH124" i="10"/>
  <c r="KH123" i="10"/>
  <c r="KH122" i="10"/>
  <c r="KH121" i="10"/>
  <c r="KH120" i="10"/>
  <c r="KH119" i="10"/>
  <c r="KH118" i="10"/>
  <c r="KH117" i="10"/>
  <c r="KH116" i="10"/>
  <c r="KH115" i="10"/>
  <c r="KH114" i="10"/>
  <c r="KH113" i="10"/>
  <c r="KH112" i="10"/>
  <c r="KH111" i="10"/>
  <c r="KH110" i="10"/>
  <c r="KH109" i="10"/>
  <c r="KH108" i="10"/>
  <c r="KH107" i="10"/>
  <c r="KH106" i="10"/>
  <c r="KH105" i="10"/>
  <c r="KH104" i="10"/>
  <c r="KH103" i="10"/>
  <c r="KH102" i="10"/>
  <c r="KH101" i="10"/>
  <c r="KH100" i="10"/>
  <c r="KH99" i="10"/>
  <c r="KH98" i="10"/>
  <c r="KH97" i="10"/>
  <c r="KH96" i="10"/>
  <c r="KH95" i="10"/>
  <c r="KH94" i="10"/>
  <c r="KH93" i="10"/>
  <c r="KH92" i="10"/>
  <c r="KH91" i="10"/>
  <c r="KH90" i="10"/>
  <c r="KH89" i="10"/>
  <c r="KH85" i="10"/>
  <c r="KH73" i="10"/>
  <c r="KH71" i="10"/>
  <c r="KH61" i="10"/>
  <c r="KH59" i="10"/>
  <c r="KH49" i="10"/>
  <c r="JF40" i="10"/>
  <c r="JM40" i="10"/>
  <c r="JT40" i="10"/>
  <c r="IW40" i="10"/>
  <c r="JD40" i="10"/>
  <c r="JK40" i="10"/>
  <c r="JR40" i="10"/>
  <c r="IS40" i="10"/>
  <c r="IQ40" i="10"/>
  <c r="IR40" i="10"/>
  <c r="IY40" i="10"/>
  <c r="EZ40" i="10"/>
  <c r="EF40" i="10"/>
  <c r="DL40" i="10"/>
  <c r="CR40" i="10"/>
  <c r="BX40" i="10"/>
  <c r="BD40" i="10"/>
  <c r="AJ40" i="10"/>
  <c r="JR39" i="10"/>
  <c r="JN39" i="10"/>
  <c r="JU39" i="10"/>
  <c r="JF39" i="10"/>
  <c r="JM39" i="10"/>
  <c r="JT39" i="10"/>
  <c r="JE39" i="10"/>
  <c r="JL39" i="10"/>
  <c r="JS39" i="10"/>
  <c r="IX39" i="10"/>
  <c r="IW39" i="10"/>
  <c r="JD39" i="10"/>
  <c r="JK39" i="10"/>
  <c r="IT39" i="10"/>
  <c r="IS39" i="10"/>
  <c r="IZ39" i="10"/>
  <c r="JG39" i="10"/>
  <c r="IR39" i="10"/>
  <c r="IY39" i="10"/>
  <c r="IQ39" i="10"/>
  <c r="EZ39" i="10"/>
  <c r="EF39" i="10"/>
  <c r="DL39" i="10"/>
  <c r="CR39" i="10"/>
  <c r="BX39" i="10"/>
  <c r="BD39" i="10"/>
  <c r="AJ39" i="10"/>
  <c r="B39" i="10"/>
  <c r="JR38" i="10"/>
  <c r="JK38" i="10"/>
  <c r="JD38" i="10"/>
  <c r="IX38" i="10"/>
  <c r="JE38" i="10"/>
  <c r="JL38" i="10"/>
  <c r="JS38" i="10"/>
  <c r="IW38" i="10"/>
  <c r="IQ38" i="10"/>
  <c r="IR38" i="10"/>
  <c r="EZ38" i="10"/>
  <c r="EF38" i="10"/>
  <c r="DL38" i="10"/>
  <c r="CR38" i="10"/>
  <c r="BX38" i="10"/>
  <c r="BD38" i="10"/>
  <c r="AJ38" i="10"/>
  <c r="JK37" i="10"/>
  <c r="JR37" i="10"/>
  <c r="IX37" i="10"/>
  <c r="JE37" i="10"/>
  <c r="JL37" i="10"/>
  <c r="JS37" i="10"/>
  <c r="IW37" i="10"/>
  <c r="JD37" i="10"/>
  <c r="IQ37" i="10"/>
  <c r="IR37" i="10"/>
  <c r="EZ37" i="10"/>
  <c r="EF37" i="10"/>
  <c r="DL37" i="10"/>
  <c r="CR37" i="10"/>
  <c r="BX37" i="10"/>
  <c r="BD37" i="10"/>
  <c r="AJ37" i="10"/>
  <c r="JU36" i="10"/>
  <c r="JT36" i="10"/>
  <c r="JK36" i="10"/>
  <c r="JR36" i="10"/>
  <c r="JD36" i="10"/>
  <c r="IZ36" i="10"/>
  <c r="JG36" i="10"/>
  <c r="JN36" i="10"/>
  <c r="IY36" i="10"/>
  <c r="JF36" i="10"/>
  <c r="JM36" i="10"/>
  <c r="IX36" i="10"/>
  <c r="JE36" i="10"/>
  <c r="JL36" i="10"/>
  <c r="JS36" i="10"/>
  <c r="IW36" i="10"/>
  <c r="IQ36" i="10"/>
  <c r="IR36" i="10"/>
  <c r="IS36" i="10"/>
  <c r="IT36" i="10"/>
  <c r="EZ36" i="10"/>
  <c r="EF36" i="10"/>
  <c r="DL36" i="10"/>
  <c r="CR36" i="10"/>
  <c r="BX36" i="10"/>
  <c r="BD36" i="10"/>
  <c r="AJ36" i="10"/>
  <c r="IX35" i="10"/>
  <c r="JE35" i="10"/>
  <c r="JL35" i="10"/>
  <c r="JS35" i="10"/>
  <c r="IW35" i="10"/>
  <c r="JD35" i="10"/>
  <c r="JK35" i="10"/>
  <c r="JR35" i="10"/>
  <c r="IR35" i="10"/>
  <c r="IY35" i="10"/>
  <c r="JF35" i="10"/>
  <c r="JM35" i="10"/>
  <c r="JT35" i="10"/>
  <c r="IQ35" i="10"/>
  <c r="EZ35" i="10"/>
  <c r="EM35" i="10"/>
  <c r="EF35" i="10"/>
  <c r="DL35" i="10"/>
  <c r="CR35" i="10"/>
  <c r="BX35" i="10"/>
  <c r="BD35" i="10"/>
  <c r="AQ35" i="10"/>
  <c r="AJ35" i="10"/>
  <c r="JR34" i="10"/>
  <c r="JD34" i="10"/>
  <c r="JK34" i="10"/>
  <c r="IW34" i="10"/>
  <c r="IQ34" i="10"/>
  <c r="IX34" i="10"/>
  <c r="JE34" i="10"/>
  <c r="JL34" i="10"/>
  <c r="JS34" i="10"/>
  <c r="EZ34" i="10"/>
  <c r="EF34" i="10"/>
  <c r="DL34" i="10"/>
  <c r="CR34" i="10"/>
  <c r="BX34" i="10"/>
  <c r="BD34" i="10"/>
  <c r="AJ34" i="10"/>
  <c r="JK33" i="10"/>
  <c r="JR33" i="10"/>
  <c r="JE33" i="10"/>
  <c r="JL33" i="10"/>
  <c r="JS33" i="10"/>
  <c r="IX33" i="10"/>
  <c r="IW33" i="10"/>
  <c r="JD33" i="10"/>
  <c r="IR33" i="10"/>
  <c r="IQ33" i="10"/>
  <c r="EZ33" i="10"/>
  <c r="EF33" i="10"/>
  <c r="DL33" i="10"/>
  <c r="CR33" i="10"/>
  <c r="BX33" i="10"/>
  <c r="BD33" i="10"/>
  <c r="AJ33" i="10"/>
  <c r="JR32" i="10"/>
  <c r="IW32" i="10"/>
  <c r="JD32" i="10"/>
  <c r="JK32" i="10"/>
  <c r="IQ32" i="10"/>
  <c r="EZ32" i="10"/>
  <c r="EF32" i="10"/>
  <c r="DL32" i="10"/>
  <c r="CR32" i="10"/>
  <c r="BX32" i="10"/>
  <c r="BD32" i="10"/>
  <c r="AJ32" i="10"/>
  <c r="IX31" i="10"/>
  <c r="JE31" i="10"/>
  <c r="JL31" i="10"/>
  <c r="JS31" i="10"/>
  <c r="IW31" i="10"/>
  <c r="JD31" i="10"/>
  <c r="JK31" i="10"/>
  <c r="JR31" i="10"/>
  <c r="IQ31" i="10"/>
  <c r="IR31" i="10"/>
  <c r="EZ31" i="10"/>
  <c r="EF31" i="10"/>
  <c r="DL31" i="10"/>
  <c r="CR31" i="10"/>
  <c r="BX31" i="10"/>
  <c r="BD31" i="10"/>
  <c r="AJ31" i="10"/>
  <c r="IW30" i="10"/>
  <c r="JD30" i="10"/>
  <c r="JK30" i="10"/>
  <c r="JR30" i="10"/>
  <c r="IR30" i="10"/>
  <c r="IY30" i="10"/>
  <c r="JF30" i="10"/>
  <c r="JM30" i="10"/>
  <c r="JT30" i="10"/>
  <c r="IQ30" i="10"/>
  <c r="IX30" i="10"/>
  <c r="JE30" i="10"/>
  <c r="JL30" i="10"/>
  <c r="JS30" i="10"/>
  <c r="EZ30" i="10"/>
  <c r="EF30" i="10"/>
  <c r="DL30" i="10"/>
  <c r="CR30" i="10"/>
  <c r="BX30" i="10"/>
  <c r="BD30" i="10"/>
  <c r="AJ30" i="10"/>
  <c r="JZ29" i="10"/>
  <c r="JZ30" i="10"/>
  <c r="JZ31" i="10"/>
  <c r="JZ32" i="10"/>
  <c r="JZ33" i="10"/>
  <c r="JZ34" i="10"/>
  <c r="JZ35" i="10"/>
  <c r="JZ36" i="10"/>
  <c r="JZ37" i="10"/>
  <c r="JZ38" i="10"/>
  <c r="JZ39" i="10"/>
  <c r="JZ40" i="10"/>
  <c r="JR29" i="10"/>
  <c r="JD29" i="10"/>
  <c r="JK29" i="10"/>
  <c r="IX29" i="10"/>
  <c r="JE29" i="10"/>
  <c r="JL29" i="10"/>
  <c r="JS29" i="10"/>
  <c r="IW29" i="10"/>
  <c r="IR29" i="10"/>
  <c r="IY29" i="10"/>
  <c r="JF29" i="10"/>
  <c r="JM29" i="10"/>
  <c r="JT29" i="10"/>
  <c r="IQ29" i="10"/>
  <c r="EZ29" i="10"/>
  <c r="EF29" i="10"/>
  <c r="DL29" i="10"/>
  <c r="CR29" i="10"/>
  <c r="BX29" i="10"/>
  <c r="BD29" i="10"/>
  <c r="AJ29" i="10"/>
  <c r="JS28" i="10"/>
  <c r="JD28" i="10"/>
  <c r="JK28" i="10"/>
  <c r="JR28" i="10"/>
  <c r="IX28" i="10"/>
  <c r="JE28" i="10"/>
  <c r="JL28" i="10"/>
  <c r="IW28" i="10"/>
  <c r="IQ28" i="10"/>
  <c r="IR28" i="10"/>
  <c r="EZ28" i="10"/>
  <c r="EM28" i="10"/>
  <c r="EF28" i="10"/>
  <c r="DS28" i="10"/>
  <c r="DL28" i="10"/>
  <c r="CR28" i="10"/>
  <c r="BX28" i="10"/>
  <c r="BK28" i="10"/>
  <c r="BD28" i="10"/>
  <c r="AQ28" i="10"/>
  <c r="AJ28" i="10"/>
  <c r="B28" i="10"/>
  <c r="JK27" i="10"/>
  <c r="JR27" i="10"/>
  <c r="IW27" i="10"/>
  <c r="JD27" i="10"/>
  <c r="IQ27" i="10"/>
  <c r="IX27" i="10"/>
  <c r="JE27" i="10"/>
  <c r="JL27" i="10"/>
  <c r="JS27" i="10"/>
  <c r="FG27" i="10"/>
  <c r="EZ27" i="10"/>
  <c r="EF27" i="10"/>
  <c r="DS27" i="10"/>
  <c r="DL27" i="10"/>
  <c r="CY27" i="10"/>
  <c r="CR27" i="10"/>
  <c r="CE27" i="10"/>
  <c r="BX27" i="10"/>
  <c r="BD27" i="10"/>
  <c r="AQ27" i="10"/>
  <c r="AJ27" i="10"/>
  <c r="B27" i="10"/>
  <c r="BK27" i="10"/>
  <c r="JE26" i="10"/>
  <c r="JL26" i="10"/>
  <c r="JS26" i="10"/>
  <c r="JD26" i="10"/>
  <c r="JK26" i="10"/>
  <c r="JR26" i="10"/>
  <c r="IX26" i="10"/>
  <c r="IW26" i="10"/>
  <c r="IR26" i="10"/>
  <c r="IQ26" i="10"/>
  <c r="EZ26" i="10"/>
  <c r="EF26" i="10"/>
  <c r="DL26" i="10"/>
  <c r="CR26" i="10"/>
  <c r="BX26" i="10"/>
  <c r="BD26" i="10"/>
  <c r="AJ26" i="10"/>
  <c r="B26" i="10"/>
  <c r="JR25" i="10"/>
  <c r="JG25" i="10"/>
  <c r="JN25" i="10"/>
  <c r="JU25" i="10"/>
  <c r="IY25" i="10"/>
  <c r="JF25" i="10"/>
  <c r="JM25" i="10"/>
  <c r="JT25" i="10"/>
  <c r="IW25" i="10"/>
  <c r="JD25" i="10"/>
  <c r="JK25" i="10"/>
  <c r="IS25" i="10"/>
  <c r="IZ25" i="10"/>
  <c r="IQ25" i="10"/>
  <c r="IR25" i="10"/>
  <c r="FG25" i="10"/>
  <c r="EZ25" i="10"/>
  <c r="EM25" i="10"/>
  <c r="EF25" i="10"/>
  <c r="DL25" i="10"/>
  <c r="CR25" i="10"/>
  <c r="CE25" i="10"/>
  <c r="BX25" i="10"/>
  <c r="BK25" i="10"/>
  <c r="BD25" i="10"/>
  <c r="AQ25" i="10"/>
  <c r="AJ25" i="10"/>
  <c r="B25" i="10"/>
  <c r="JK24" i="10"/>
  <c r="JR24" i="10"/>
  <c r="JD24" i="10"/>
  <c r="IZ24" i="10"/>
  <c r="JG24" i="10"/>
  <c r="JN24" i="10"/>
  <c r="JU24" i="10"/>
  <c r="IY24" i="10"/>
  <c r="JF24" i="10"/>
  <c r="JM24" i="10"/>
  <c r="JT24" i="10"/>
  <c r="IX24" i="10"/>
  <c r="JE24" i="10"/>
  <c r="JL24" i="10"/>
  <c r="JS24" i="10"/>
  <c r="IW24" i="10"/>
  <c r="IR24" i="10"/>
  <c r="IS24" i="10"/>
  <c r="IT24" i="10"/>
  <c r="IQ24" i="10"/>
  <c r="EZ24" i="10"/>
  <c r="EM24" i="10"/>
  <c r="EF24" i="10"/>
  <c r="DS24" i="10"/>
  <c r="DL24" i="10"/>
  <c r="CY24" i="10"/>
  <c r="CR24" i="10"/>
  <c r="BX24" i="10"/>
  <c r="BK24" i="10"/>
  <c r="BD24" i="10"/>
  <c r="AQ24" i="10"/>
  <c r="AJ24" i="10"/>
  <c r="B24" i="10"/>
  <c r="JK23" i="10"/>
  <c r="JR23" i="10"/>
  <c r="JD23" i="10"/>
  <c r="IW23" i="10"/>
  <c r="IQ23" i="10"/>
  <c r="FG23" i="10"/>
  <c r="EZ23" i="10"/>
  <c r="EF23" i="10"/>
  <c r="DS23" i="10"/>
  <c r="DL23" i="10"/>
  <c r="CY23" i="10"/>
  <c r="CR23" i="10"/>
  <c r="CE23" i="10"/>
  <c r="BX23" i="10"/>
  <c r="BD23" i="10"/>
  <c r="AQ23" i="10"/>
  <c r="AJ23" i="10"/>
  <c r="B23" i="10"/>
  <c r="B35" i="10"/>
  <c r="JR22" i="10"/>
  <c r="JN22" i="10"/>
  <c r="JU22" i="10"/>
  <c r="JE22" i="10"/>
  <c r="JL22" i="10"/>
  <c r="JS22" i="10"/>
  <c r="JD22" i="10"/>
  <c r="JK22" i="10"/>
  <c r="IX22" i="10"/>
  <c r="IW22" i="10"/>
  <c r="IS22" i="10"/>
  <c r="IZ22" i="10"/>
  <c r="JG22" i="10"/>
  <c r="IR22" i="10"/>
  <c r="IY22" i="10"/>
  <c r="JF22" i="10"/>
  <c r="JM22" i="10"/>
  <c r="JT22" i="10"/>
  <c r="IQ22" i="10"/>
  <c r="EZ22" i="10"/>
  <c r="EM22" i="10"/>
  <c r="EF22" i="10"/>
  <c r="DL22" i="10"/>
  <c r="CY22" i="10"/>
  <c r="CR22" i="10"/>
  <c r="CE22" i="10"/>
  <c r="BX22" i="10"/>
  <c r="BD22" i="10"/>
  <c r="AJ22" i="10"/>
  <c r="B22" i="10"/>
  <c r="JM21" i="10"/>
  <c r="JT21" i="10"/>
  <c r="JK21" i="10"/>
  <c r="JR21" i="10"/>
  <c r="IX21" i="10"/>
  <c r="JE21" i="10"/>
  <c r="JL21" i="10"/>
  <c r="JS21" i="10"/>
  <c r="IW21" i="10"/>
  <c r="JD21" i="10"/>
  <c r="IS21" i="10"/>
  <c r="IQ21" i="10"/>
  <c r="IR21" i="10"/>
  <c r="IY21" i="10"/>
  <c r="JF21" i="10"/>
  <c r="EZ21" i="10"/>
  <c r="EF21" i="10"/>
  <c r="DL21" i="10"/>
  <c r="CY21" i="10"/>
  <c r="CR21" i="10"/>
  <c r="BX21" i="10"/>
  <c r="BD21" i="10"/>
  <c r="AJ21" i="10"/>
  <c r="B21" i="10"/>
  <c r="JS20" i="10"/>
  <c r="JR20" i="10"/>
  <c r="JD20" i="10"/>
  <c r="JK20" i="10"/>
  <c r="IX20" i="10"/>
  <c r="JE20" i="10"/>
  <c r="JL20" i="10"/>
  <c r="IW20" i="10"/>
  <c r="IQ20" i="10"/>
  <c r="IR20" i="10"/>
  <c r="IS20" i="10"/>
  <c r="EZ20" i="10"/>
  <c r="EF20" i="10"/>
  <c r="DS20" i="10"/>
  <c r="DL20" i="10"/>
  <c r="CR20" i="10"/>
  <c r="BX20" i="10"/>
  <c r="BD20" i="10"/>
  <c r="AJ20" i="10"/>
  <c r="B20" i="10"/>
  <c r="FG20" i="10"/>
  <c r="JK19" i="10"/>
  <c r="JR19" i="10"/>
  <c r="JD19" i="10"/>
  <c r="IX19" i="10"/>
  <c r="JE19" i="10"/>
  <c r="JL19" i="10"/>
  <c r="JS19" i="10"/>
  <c r="IW19" i="10"/>
  <c r="IQ19" i="10"/>
  <c r="IR19" i="10"/>
  <c r="EZ19" i="10"/>
  <c r="EM19" i="10"/>
  <c r="EF19" i="10"/>
  <c r="DS19" i="10"/>
  <c r="DL19" i="10"/>
  <c r="CR19" i="10"/>
  <c r="BX19" i="10"/>
  <c r="BD19" i="10"/>
  <c r="AJ19" i="10"/>
  <c r="B19" i="10"/>
  <c r="CE19" i="10"/>
  <c r="JK18" i="10"/>
  <c r="JR18" i="10"/>
  <c r="JD18" i="10"/>
  <c r="IX18" i="10"/>
  <c r="JE18" i="10"/>
  <c r="JL18" i="10"/>
  <c r="JS18" i="10"/>
  <c r="IW18" i="10"/>
  <c r="IQ18" i="10"/>
  <c r="IR18" i="10"/>
  <c r="IY18" i="10"/>
  <c r="JF18" i="10"/>
  <c r="JM18" i="10"/>
  <c r="JT18" i="10"/>
  <c r="FG18" i="10"/>
  <c r="EZ18" i="10"/>
  <c r="EM18" i="10"/>
  <c r="EF18" i="10"/>
  <c r="DL18" i="10"/>
  <c r="CY18" i="10"/>
  <c r="CR18" i="10"/>
  <c r="BX18" i="10"/>
  <c r="BD18" i="10"/>
  <c r="AJ18" i="10"/>
  <c r="B18" i="10"/>
  <c r="JZ17" i="10"/>
  <c r="JZ18" i="10"/>
  <c r="JZ19" i="10"/>
  <c r="JZ20" i="10"/>
  <c r="JZ21" i="10"/>
  <c r="JZ22" i="10"/>
  <c r="JZ23" i="10"/>
  <c r="JZ24" i="10"/>
  <c r="JZ25" i="10"/>
  <c r="JZ26" i="10"/>
  <c r="JZ27" i="10"/>
  <c r="JZ28" i="10"/>
  <c r="JT17" i="10"/>
  <c r="JS17" i="10"/>
  <c r="JD17" i="10"/>
  <c r="JK17" i="10"/>
  <c r="JR17" i="10"/>
  <c r="IX17" i="10"/>
  <c r="JE17" i="10"/>
  <c r="JL17" i="10"/>
  <c r="IW17" i="10"/>
  <c r="IS17" i="10"/>
  <c r="IZ17" i="10"/>
  <c r="JG17" i="10"/>
  <c r="JN17" i="10"/>
  <c r="JU17" i="10"/>
  <c r="IR17" i="10"/>
  <c r="IY17" i="10"/>
  <c r="JF17" i="10"/>
  <c r="JM17" i="10"/>
  <c r="IQ17" i="10"/>
  <c r="FG17" i="10"/>
  <c r="EZ17" i="10"/>
  <c r="EF17" i="10"/>
  <c r="DS17" i="10"/>
  <c r="DL17" i="10"/>
  <c r="CR17" i="10"/>
  <c r="BX17" i="10"/>
  <c r="BK17" i="10"/>
  <c r="BD17" i="10"/>
  <c r="AJ17" i="10"/>
  <c r="B17" i="10"/>
  <c r="B29" i="10"/>
  <c r="JD16" i="10"/>
  <c r="JK16" i="10"/>
  <c r="JR16" i="10"/>
  <c r="IW16" i="10"/>
  <c r="IQ16" i="10"/>
  <c r="FG16" i="10"/>
  <c r="EZ16" i="10"/>
  <c r="EM16" i="10"/>
  <c r="EF16" i="10"/>
  <c r="DS16" i="10"/>
  <c r="DL16" i="10"/>
  <c r="CY16" i="10"/>
  <c r="CR16" i="10"/>
  <c r="CE16" i="10"/>
  <c r="BX16" i="10"/>
  <c r="BK16" i="10"/>
  <c r="BD16" i="10"/>
  <c r="AQ16" i="10"/>
  <c r="AJ16" i="10"/>
  <c r="IX15" i="10"/>
  <c r="JE15" i="10"/>
  <c r="JL15" i="10"/>
  <c r="JS15" i="10"/>
  <c r="IW15" i="10"/>
  <c r="JD15" i="10"/>
  <c r="JK15" i="10"/>
  <c r="JR15" i="10"/>
  <c r="IQ15" i="10"/>
  <c r="IR15" i="10"/>
  <c r="FG15" i="10"/>
  <c r="EZ15" i="10"/>
  <c r="EM15" i="10"/>
  <c r="EF15" i="10"/>
  <c r="DS15" i="10"/>
  <c r="DL15" i="10"/>
  <c r="CY15" i="10"/>
  <c r="CR15" i="10"/>
  <c r="CE15" i="10"/>
  <c r="BX15" i="10"/>
  <c r="BK15" i="10"/>
  <c r="BD15" i="10"/>
  <c r="AQ15" i="10"/>
  <c r="AJ15" i="10"/>
  <c r="IW14" i="10"/>
  <c r="JD14" i="10"/>
  <c r="JK14" i="10"/>
  <c r="JR14" i="10"/>
  <c r="IQ14" i="10"/>
  <c r="IX14" i="10"/>
  <c r="JE14" i="10"/>
  <c r="JL14" i="10"/>
  <c r="JS14" i="10"/>
  <c r="FG14" i="10"/>
  <c r="EZ14" i="10"/>
  <c r="EM14" i="10"/>
  <c r="EF14" i="10"/>
  <c r="DS14" i="10"/>
  <c r="DL14" i="10"/>
  <c r="CY14" i="10"/>
  <c r="CR14" i="10"/>
  <c r="CE14" i="10"/>
  <c r="BX14" i="10"/>
  <c r="BK14" i="10"/>
  <c r="BD14" i="10"/>
  <c r="AQ14" i="10"/>
  <c r="AJ14" i="10"/>
  <c r="JL13" i="10"/>
  <c r="JS13" i="10"/>
  <c r="IW13" i="10"/>
  <c r="JD13" i="10"/>
  <c r="JK13" i="10"/>
  <c r="JR13" i="10"/>
  <c r="IQ13" i="10"/>
  <c r="IX13" i="10"/>
  <c r="JE13" i="10"/>
  <c r="FG13" i="10"/>
  <c r="EZ13" i="10"/>
  <c r="EM13" i="10"/>
  <c r="EF13" i="10"/>
  <c r="DS13" i="10"/>
  <c r="DL13" i="10"/>
  <c r="CY13" i="10"/>
  <c r="CR13" i="10"/>
  <c r="CE13" i="10"/>
  <c r="BX13" i="10"/>
  <c r="BK13" i="10"/>
  <c r="BD13" i="10"/>
  <c r="AQ13" i="10"/>
  <c r="AJ13" i="10"/>
  <c r="JR12" i="10"/>
  <c r="JF12" i="10"/>
  <c r="JM12" i="10"/>
  <c r="JT12" i="10"/>
  <c r="IY12" i="10"/>
  <c r="IX12" i="10"/>
  <c r="JE12" i="10"/>
  <c r="JL12" i="10"/>
  <c r="JS12" i="10"/>
  <c r="IW12" i="10"/>
  <c r="JD12" i="10"/>
  <c r="JK12" i="10"/>
  <c r="IS12" i="10"/>
  <c r="IZ12" i="10"/>
  <c r="JG12" i="10"/>
  <c r="JN12" i="10"/>
  <c r="JU12" i="10"/>
  <c r="IQ12" i="10"/>
  <c r="IR12" i="10"/>
  <c r="FG12" i="10"/>
  <c r="EZ12" i="10"/>
  <c r="EM12" i="10"/>
  <c r="EF12" i="10"/>
  <c r="DS12" i="10"/>
  <c r="DL12" i="10"/>
  <c r="CY12" i="10"/>
  <c r="CR12" i="10"/>
  <c r="CE12" i="10"/>
  <c r="BX12" i="10"/>
  <c r="BK12" i="10"/>
  <c r="BD12" i="10"/>
  <c r="AQ12" i="10"/>
  <c r="AJ12" i="10"/>
  <c r="JD11" i="10"/>
  <c r="JK11" i="10"/>
  <c r="JR11" i="10"/>
  <c r="IW11" i="10"/>
  <c r="IQ11" i="10"/>
  <c r="IX11" i="10"/>
  <c r="JE11" i="10"/>
  <c r="JL11" i="10"/>
  <c r="JS11" i="10"/>
  <c r="FG11" i="10"/>
  <c r="EZ11" i="10"/>
  <c r="EM11" i="10"/>
  <c r="EF11" i="10"/>
  <c r="DS11" i="10"/>
  <c r="DL11" i="10"/>
  <c r="CY11" i="10"/>
  <c r="CR11" i="10"/>
  <c r="CE11" i="10"/>
  <c r="BX11" i="10"/>
  <c r="BK11" i="10"/>
  <c r="BD11" i="10"/>
  <c r="AQ11" i="10"/>
  <c r="AJ11" i="10"/>
  <c r="JK10" i="10"/>
  <c r="JR10" i="10"/>
  <c r="IX10" i="10"/>
  <c r="JE10" i="10"/>
  <c r="JL10" i="10"/>
  <c r="JS10" i="10"/>
  <c r="IW10" i="10"/>
  <c r="JD10" i="10"/>
  <c r="IQ10" i="10"/>
  <c r="IR10" i="10"/>
  <c r="IY10" i="10"/>
  <c r="JF10" i="10"/>
  <c r="JM10" i="10"/>
  <c r="JT10" i="10"/>
  <c r="FG10" i="10"/>
  <c r="EZ10" i="10"/>
  <c r="EM10" i="10"/>
  <c r="EF10" i="10"/>
  <c r="DS10" i="10"/>
  <c r="DL10" i="10"/>
  <c r="CY10" i="10"/>
  <c r="CR10" i="10"/>
  <c r="CE10" i="10"/>
  <c r="BX10" i="10"/>
  <c r="BK10" i="10"/>
  <c r="BD10" i="10"/>
  <c r="AQ10" i="10"/>
  <c r="AJ10" i="10"/>
  <c r="JE9" i="10"/>
  <c r="JL9" i="10"/>
  <c r="JS9" i="10"/>
  <c r="JD9" i="10"/>
  <c r="JK9" i="10"/>
  <c r="JR9" i="10"/>
  <c r="IW9" i="10"/>
  <c r="IR9" i="10"/>
  <c r="IY9" i="10"/>
  <c r="JF9" i="10"/>
  <c r="JM9" i="10"/>
  <c r="JT9" i="10"/>
  <c r="IQ9" i="10"/>
  <c r="IX9" i="10"/>
  <c r="FG9" i="10"/>
  <c r="EZ9" i="10"/>
  <c r="EM9" i="10"/>
  <c r="EF9" i="10"/>
  <c r="DS9" i="10"/>
  <c r="DL9" i="10"/>
  <c r="CY9" i="10"/>
  <c r="CR9" i="10"/>
  <c r="CE9" i="10"/>
  <c r="BX9" i="10"/>
  <c r="BK9" i="10"/>
  <c r="BD9" i="10"/>
  <c r="AQ9" i="10"/>
  <c r="AJ9" i="10"/>
  <c r="JG8" i="10"/>
  <c r="JN8" i="10"/>
  <c r="JU8" i="10"/>
  <c r="JF8" i="10"/>
  <c r="JM8" i="10"/>
  <c r="JT8" i="10"/>
  <c r="IY8" i="10"/>
  <c r="IX8" i="10"/>
  <c r="JE8" i="10"/>
  <c r="JL8" i="10"/>
  <c r="JS8" i="10"/>
  <c r="IW8" i="10"/>
  <c r="JD8" i="10"/>
  <c r="JK8" i="10"/>
  <c r="JR8" i="10"/>
  <c r="IT8" i="10"/>
  <c r="JA8" i="10"/>
  <c r="JH8" i="10"/>
  <c r="JO8" i="10"/>
  <c r="JV8" i="10"/>
  <c r="IS8" i="10"/>
  <c r="IZ8" i="10"/>
  <c r="IQ8" i="10"/>
  <c r="IR8" i="10"/>
  <c r="FG8" i="10"/>
  <c r="EZ8" i="10"/>
  <c r="EM8" i="10"/>
  <c r="EF8" i="10"/>
  <c r="DS8" i="10"/>
  <c r="DL8" i="10"/>
  <c r="CY8" i="10"/>
  <c r="CR8" i="10"/>
  <c r="CE8" i="10"/>
  <c r="BX8" i="10"/>
  <c r="BK8" i="10"/>
  <c r="BD8" i="10"/>
  <c r="AQ8" i="10"/>
  <c r="AJ8" i="10"/>
  <c r="KI7" i="10"/>
  <c r="JE7" i="10"/>
  <c r="JL7" i="10"/>
  <c r="JS7" i="10"/>
  <c r="IW7" i="10"/>
  <c r="JD7" i="10"/>
  <c r="JK7" i="10"/>
  <c r="JR7" i="10"/>
  <c r="IQ7" i="10"/>
  <c r="IX7" i="10"/>
  <c r="HD7" i="10"/>
  <c r="FG7" i="10"/>
  <c r="EZ7" i="10"/>
  <c r="EM7" i="10"/>
  <c r="EF7" i="10"/>
  <c r="DS7" i="10"/>
  <c r="DL7" i="10"/>
  <c r="CY7" i="10"/>
  <c r="CR7" i="10"/>
  <c r="CE7" i="10"/>
  <c r="BX7" i="10"/>
  <c r="BK7" i="10"/>
  <c r="BD7" i="10"/>
  <c r="AQ7" i="10"/>
  <c r="AJ7" i="10"/>
  <c r="KI6" i="10"/>
  <c r="JZ6" i="10"/>
  <c r="JZ7" i="10"/>
  <c r="JZ8" i="10"/>
  <c r="JZ9" i="10"/>
  <c r="JZ10" i="10"/>
  <c r="JZ11" i="10"/>
  <c r="JZ12" i="10"/>
  <c r="JZ13" i="10"/>
  <c r="JZ14" i="10"/>
  <c r="JZ15" i="10"/>
  <c r="JZ16" i="10"/>
  <c r="JK6" i="10"/>
  <c r="IY6" i="10"/>
  <c r="IX6" i="10"/>
  <c r="JE6" i="10"/>
  <c r="IW6" i="10"/>
  <c r="JD6" i="10"/>
  <c r="IQ6" i="10"/>
  <c r="IR6" i="10"/>
  <c r="IS6" i="10"/>
  <c r="HD6" i="10"/>
  <c r="FG6" i="10"/>
  <c r="EZ6" i="10"/>
  <c r="EM6" i="10"/>
  <c r="EF6" i="10"/>
  <c r="DS6" i="10"/>
  <c r="DL6" i="10"/>
  <c r="CY6" i="10"/>
  <c r="CR6" i="10"/>
  <c r="CE6" i="10"/>
  <c r="BX6" i="10"/>
  <c r="BK6" i="10"/>
  <c r="BD6" i="10"/>
  <c r="AQ6" i="10"/>
  <c r="AJ6" i="10"/>
  <c r="JZ5" i="10"/>
  <c r="JD5" i="10"/>
  <c r="IW5" i="10"/>
  <c r="IQ5" i="10"/>
  <c r="FG5" i="10"/>
  <c r="EZ5" i="10"/>
  <c r="EM5" i="10"/>
  <c r="EF5" i="10"/>
  <c r="DS5" i="10"/>
  <c r="DL5" i="10"/>
  <c r="CY5" i="10"/>
  <c r="CR5" i="10"/>
  <c r="CE5" i="10"/>
  <c r="BX5" i="10"/>
  <c r="BK5" i="10"/>
  <c r="BD5" i="10"/>
  <c r="AQ5" i="10"/>
  <c r="AJ5" i="10"/>
  <c r="IX4" i="10"/>
  <c r="IW4" i="10"/>
  <c r="IQ4" i="10"/>
  <c r="IP4" i="10"/>
  <c r="GD4" i="10"/>
  <c r="GI4" i="10"/>
  <c r="GN4" i="10"/>
  <c r="GS4" i="10"/>
  <c r="GX4" i="10"/>
  <c r="FY4" i="10"/>
  <c r="FU4" i="10"/>
  <c r="FZ4" i="10"/>
  <c r="GE4" i="10"/>
  <c r="GJ4" i="10"/>
  <c r="GO4" i="10"/>
  <c r="GT4" i="10"/>
  <c r="GY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AF4" i="10"/>
  <c r="AG4" i="10"/>
  <c r="AH4" i="10"/>
  <c r="C4" i="10"/>
  <c r="D4" i="10"/>
  <c r="E4" i="10"/>
  <c r="F4" i="10"/>
  <c r="G4" i="10"/>
  <c r="H4" i="10"/>
  <c r="I4" i="10"/>
  <c r="HT3" i="10"/>
  <c r="JE4" i="10"/>
  <c r="HS3" i="10"/>
  <c r="JD4" i="10"/>
  <c r="HL3" i="10"/>
  <c r="HH3" i="10"/>
  <c r="IS4" i="10"/>
  <c r="HG3" i="10"/>
  <c r="HG1" i="10"/>
  <c r="HF3" i="10"/>
  <c r="HM3" i="10"/>
  <c r="FU3" i="10"/>
  <c r="FV3" i="10"/>
  <c r="FW3" i="10"/>
  <c r="FX3" i="10"/>
  <c r="HH2" i="10"/>
  <c r="HG2" i="10"/>
  <c r="HE2" i="10"/>
  <c r="R2" i="10"/>
  <c r="T2" i="10"/>
  <c r="V2" i="10"/>
  <c r="X2" i="10"/>
  <c r="Z2" i="10"/>
  <c r="AB2" i="10"/>
  <c r="AD2" i="10"/>
  <c r="AF2" i="10"/>
  <c r="AH2" i="10"/>
  <c r="Q2" i="10"/>
  <c r="S2" i="10"/>
  <c r="U2" i="10"/>
  <c r="W2" i="10"/>
  <c r="Y2" i="10"/>
  <c r="AA2" i="10"/>
  <c r="AC2" i="10"/>
  <c r="AE2" i="10"/>
  <c r="AG2" i="10"/>
  <c r="HM1" i="10"/>
  <c r="HL1" i="10"/>
  <c r="HE1" i="10"/>
  <c r="KH184" i="9"/>
  <c r="KH183" i="9"/>
  <c r="KH182" i="9"/>
  <c r="KH181" i="9"/>
  <c r="KH180" i="9"/>
  <c r="KH179" i="9"/>
  <c r="KH178" i="9"/>
  <c r="KH177" i="9"/>
  <c r="KH176" i="9"/>
  <c r="KH175" i="9"/>
  <c r="KH174" i="9"/>
  <c r="KH173" i="9"/>
  <c r="KH172" i="9"/>
  <c r="KH171" i="9"/>
  <c r="KH170" i="9"/>
  <c r="KH169" i="9"/>
  <c r="KH168" i="9"/>
  <c r="KH167" i="9"/>
  <c r="KH166" i="9"/>
  <c r="KH165" i="9"/>
  <c r="KH164" i="9"/>
  <c r="KH163" i="9"/>
  <c r="KH162" i="9"/>
  <c r="KH161" i="9"/>
  <c r="KH160" i="9"/>
  <c r="KH159" i="9"/>
  <c r="KH158" i="9"/>
  <c r="KH157" i="9"/>
  <c r="KH156" i="9"/>
  <c r="KH155" i="9"/>
  <c r="KH154" i="9"/>
  <c r="KH153" i="9"/>
  <c r="KH152" i="9"/>
  <c r="KH151" i="9"/>
  <c r="KH150" i="9"/>
  <c r="KH149" i="9"/>
  <c r="KH148" i="9"/>
  <c r="KH147" i="9"/>
  <c r="KH146" i="9"/>
  <c r="KH145" i="9"/>
  <c r="KH144" i="9"/>
  <c r="KH143" i="9"/>
  <c r="KH142" i="9"/>
  <c r="KH141" i="9"/>
  <c r="KH140" i="9"/>
  <c r="KH139" i="9"/>
  <c r="KH138" i="9"/>
  <c r="KH137" i="9"/>
  <c r="KH136" i="9"/>
  <c r="KH135" i="9"/>
  <c r="KH134" i="9"/>
  <c r="KH133" i="9"/>
  <c r="KH132" i="9"/>
  <c r="KH131" i="9"/>
  <c r="KH130" i="9"/>
  <c r="KH129" i="9"/>
  <c r="KH128" i="9"/>
  <c r="KH127" i="9"/>
  <c r="KH126" i="9"/>
  <c r="KH125" i="9"/>
  <c r="KH124" i="9"/>
  <c r="KH123" i="9"/>
  <c r="KH122" i="9"/>
  <c r="KH121" i="9"/>
  <c r="KH120" i="9"/>
  <c r="KH119" i="9"/>
  <c r="KH118" i="9"/>
  <c r="KH117" i="9"/>
  <c r="KH116" i="9"/>
  <c r="KH115" i="9"/>
  <c r="KH114" i="9"/>
  <c r="KH113" i="9"/>
  <c r="KH112" i="9"/>
  <c r="KH111" i="9"/>
  <c r="KH110" i="9"/>
  <c r="KH109" i="9"/>
  <c r="KH108" i="9"/>
  <c r="KH107" i="9"/>
  <c r="KH106" i="9"/>
  <c r="KH105" i="9"/>
  <c r="KH104" i="9"/>
  <c r="KH103" i="9"/>
  <c r="KH102" i="9"/>
  <c r="KH101" i="9"/>
  <c r="KH100" i="9"/>
  <c r="KH99" i="9"/>
  <c r="KH98" i="9"/>
  <c r="KH97" i="9"/>
  <c r="KH96" i="9"/>
  <c r="KH95" i="9"/>
  <c r="KH94" i="9"/>
  <c r="KH93" i="9"/>
  <c r="KH92" i="9"/>
  <c r="KH91" i="9"/>
  <c r="KH90" i="9"/>
  <c r="KH89" i="9"/>
  <c r="JK40" i="9"/>
  <c r="JR40" i="9"/>
  <c r="JD40" i="9"/>
  <c r="IW40" i="9"/>
  <c r="IQ40" i="9"/>
  <c r="EZ40" i="9"/>
  <c r="EF40" i="9"/>
  <c r="DL40" i="9"/>
  <c r="CR40" i="9"/>
  <c r="BX40" i="9"/>
  <c r="BD40" i="9"/>
  <c r="AJ40" i="9"/>
  <c r="JL39" i="9"/>
  <c r="JS39" i="9"/>
  <c r="JD39" i="9"/>
  <c r="JK39" i="9"/>
  <c r="JR39" i="9"/>
  <c r="IX39" i="9"/>
  <c r="JE39" i="9"/>
  <c r="IW39" i="9"/>
  <c r="IR39" i="9"/>
  <c r="IQ39" i="9"/>
  <c r="EZ39" i="9"/>
  <c r="EF39" i="9"/>
  <c r="DL39" i="9"/>
  <c r="CR39" i="9"/>
  <c r="BX39" i="9"/>
  <c r="BD39" i="9"/>
  <c r="AJ39" i="9"/>
  <c r="IW38" i="9"/>
  <c r="JD38" i="9"/>
  <c r="JK38" i="9"/>
  <c r="JR38" i="9"/>
  <c r="IQ38" i="9"/>
  <c r="EZ38" i="9"/>
  <c r="EF38" i="9"/>
  <c r="DL38" i="9"/>
  <c r="CR38" i="9"/>
  <c r="BX38" i="9"/>
  <c r="BD38" i="9"/>
  <c r="AJ38" i="9"/>
  <c r="JD37" i="9"/>
  <c r="JK37" i="9"/>
  <c r="JR37" i="9"/>
  <c r="IW37" i="9"/>
  <c r="IQ37" i="9"/>
  <c r="EZ37" i="9"/>
  <c r="EF37" i="9"/>
  <c r="DL37" i="9"/>
  <c r="CR37" i="9"/>
  <c r="BX37" i="9"/>
  <c r="BD37" i="9"/>
  <c r="AJ37" i="9"/>
  <c r="JM36" i="9"/>
  <c r="JT36" i="9"/>
  <c r="JE36" i="9"/>
  <c r="JL36" i="9"/>
  <c r="JS36" i="9"/>
  <c r="JD36" i="9"/>
  <c r="JK36" i="9"/>
  <c r="JR36" i="9"/>
  <c r="IX36" i="9"/>
  <c r="IW36" i="9"/>
  <c r="IQ36" i="9"/>
  <c r="IR36" i="9"/>
  <c r="IY36" i="9"/>
  <c r="JF36" i="9"/>
  <c r="EZ36" i="9"/>
  <c r="EF36" i="9"/>
  <c r="DL36" i="9"/>
  <c r="CR36" i="9"/>
  <c r="BX36" i="9"/>
  <c r="BD36" i="9"/>
  <c r="AJ36" i="9"/>
  <c r="JR35" i="9"/>
  <c r="IX35" i="9"/>
  <c r="JE35" i="9"/>
  <c r="JL35" i="9"/>
  <c r="JS35" i="9"/>
  <c r="IW35" i="9"/>
  <c r="JD35" i="9"/>
  <c r="JK35" i="9"/>
  <c r="IQ35" i="9"/>
  <c r="IR35" i="9"/>
  <c r="EZ35" i="9"/>
  <c r="EF35" i="9"/>
  <c r="DL35" i="9"/>
  <c r="CR35" i="9"/>
  <c r="BX35" i="9"/>
  <c r="BD35" i="9"/>
  <c r="AJ35" i="9"/>
  <c r="JS34" i="9"/>
  <c r="JL34" i="9"/>
  <c r="JK34" i="9"/>
  <c r="JR34" i="9"/>
  <c r="JG34" i="9"/>
  <c r="JN34" i="9"/>
  <c r="JU34" i="9"/>
  <c r="JD34" i="9"/>
  <c r="IZ34" i="9"/>
  <c r="IY34" i="9"/>
  <c r="JF34" i="9"/>
  <c r="JM34" i="9"/>
  <c r="JT34" i="9"/>
  <c r="IX34" i="9"/>
  <c r="JE34" i="9"/>
  <c r="IW34" i="9"/>
  <c r="IV34" i="9"/>
  <c r="JC34" i="9"/>
  <c r="JJ34" i="9"/>
  <c r="JQ34" i="9"/>
  <c r="JX34" i="9"/>
  <c r="IU34" i="9"/>
  <c r="JB34" i="9"/>
  <c r="JI34" i="9"/>
  <c r="JP34" i="9"/>
  <c r="JW34" i="9"/>
  <c r="IQ34" i="9"/>
  <c r="IR34" i="9"/>
  <c r="IS34" i="9"/>
  <c r="IT34" i="9"/>
  <c r="JA34" i="9"/>
  <c r="JH34" i="9"/>
  <c r="JO34" i="9"/>
  <c r="JV34" i="9"/>
  <c r="EZ34" i="9"/>
  <c r="EF34" i="9"/>
  <c r="DL34" i="9"/>
  <c r="CR34" i="9"/>
  <c r="BX34" i="9"/>
  <c r="BD34" i="9"/>
  <c r="AJ34" i="9"/>
  <c r="JF33" i="9"/>
  <c r="JM33" i="9"/>
  <c r="JT33" i="9"/>
  <c r="IX33" i="9"/>
  <c r="JE33" i="9"/>
  <c r="JL33" i="9"/>
  <c r="JS33" i="9"/>
  <c r="IW33" i="9"/>
  <c r="JD33" i="9"/>
  <c r="JK33" i="9"/>
  <c r="JR33" i="9"/>
  <c r="IS33" i="9"/>
  <c r="IT33" i="9"/>
  <c r="IR33" i="9"/>
  <c r="IY33" i="9"/>
  <c r="IQ33" i="9"/>
  <c r="EZ33" i="9"/>
  <c r="EF33" i="9"/>
  <c r="DL33" i="9"/>
  <c r="CR33" i="9"/>
  <c r="BX33" i="9"/>
  <c r="BD33" i="9"/>
  <c r="AJ33" i="9"/>
  <c r="JS32" i="9"/>
  <c r="JR32" i="9"/>
  <c r="JN32" i="9"/>
  <c r="JU32" i="9"/>
  <c r="JK32" i="9"/>
  <c r="JG32" i="9"/>
  <c r="JA32" i="9"/>
  <c r="JH32" i="9"/>
  <c r="JO32" i="9"/>
  <c r="JV32" i="9"/>
  <c r="IY32" i="9"/>
  <c r="JF32" i="9"/>
  <c r="JM32" i="9"/>
  <c r="JT32" i="9"/>
  <c r="IX32" i="9"/>
  <c r="JE32" i="9"/>
  <c r="JL32" i="9"/>
  <c r="IW32" i="9"/>
  <c r="JD32" i="9"/>
  <c r="IT32" i="9"/>
  <c r="IU32" i="9"/>
  <c r="IS32" i="9"/>
  <c r="IZ32" i="9"/>
  <c r="IQ32" i="9"/>
  <c r="IR32" i="9"/>
  <c r="EZ32" i="9"/>
  <c r="EF32" i="9"/>
  <c r="DL32" i="9"/>
  <c r="CR32" i="9"/>
  <c r="BX32" i="9"/>
  <c r="BD32" i="9"/>
  <c r="AJ32" i="9"/>
  <c r="JK31" i="9"/>
  <c r="JR31" i="9"/>
  <c r="JD31" i="9"/>
  <c r="IW31" i="9"/>
  <c r="IR31" i="9"/>
  <c r="IQ31" i="9"/>
  <c r="IX31" i="9"/>
  <c r="JE31" i="9"/>
  <c r="JL31" i="9"/>
  <c r="JS31" i="9"/>
  <c r="EZ31" i="9"/>
  <c r="EF31" i="9"/>
  <c r="DL31" i="9"/>
  <c r="CR31" i="9"/>
  <c r="BX31" i="9"/>
  <c r="BD31" i="9"/>
  <c r="AJ31" i="9"/>
  <c r="JR30" i="9"/>
  <c r="JK30" i="9"/>
  <c r="JD30" i="9"/>
  <c r="IZ30" i="9"/>
  <c r="JG30" i="9"/>
  <c r="JN30" i="9"/>
  <c r="JU30" i="9"/>
  <c r="IY30" i="9"/>
  <c r="JF30" i="9"/>
  <c r="JM30" i="9"/>
  <c r="JT30" i="9"/>
  <c r="IW30" i="9"/>
  <c r="IR30" i="9"/>
  <c r="IS30" i="9"/>
  <c r="IT30" i="9"/>
  <c r="IQ30" i="9"/>
  <c r="IX30" i="9"/>
  <c r="JE30" i="9"/>
  <c r="JL30" i="9"/>
  <c r="JS30" i="9"/>
  <c r="EZ30" i="9"/>
  <c r="EF30" i="9"/>
  <c r="DL30" i="9"/>
  <c r="CR30" i="9"/>
  <c r="BX30" i="9"/>
  <c r="BD30" i="9"/>
  <c r="AJ30" i="9"/>
  <c r="JZ29" i="9"/>
  <c r="JZ30" i="9"/>
  <c r="JZ31" i="9"/>
  <c r="JZ32" i="9"/>
  <c r="JZ33" i="9"/>
  <c r="JZ34" i="9"/>
  <c r="JZ35" i="9"/>
  <c r="JZ36" i="9"/>
  <c r="JZ37" i="9"/>
  <c r="JZ38" i="9"/>
  <c r="JZ39" i="9"/>
  <c r="JZ40" i="9"/>
  <c r="JE29" i="9"/>
  <c r="JL29" i="9"/>
  <c r="JS29" i="9"/>
  <c r="IW29" i="9"/>
  <c r="JD29" i="9"/>
  <c r="JK29" i="9"/>
  <c r="JR29" i="9"/>
  <c r="IR29" i="9"/>
  <c r="IQ29" i="9"/>
  <c r="IX29" i="9"/>
  <c r="EZ29" i="9"/>
  <c r="EF29" i="9"/>
  <c r="DL29" i="9"/>
  <c r="CR29" i="9"/>
  <c r="BX29" i="9"/>
  <c r="BD29" i="9"/>
  <c r="AJ29" i="9"/>
  <c r="JS28" i="9"/>
  <c r="JK28" i="9"/>
  <c r="JR28" i="9"/>
  <c r="JD28" i="9"/>
  <c r="IX28" i="9"/>
  <c r="JE28" i="9"/>
  <c r="JL28" i="9"/>
  <c r="IW28" i="9"/>
  <c r="IR28" i="9"/>
  <c r="IY28" i="9"/>
  <c r="JF28" i="9"/>
  <c r="JM28" i="9"/>
  <c r="JT28" i="9"/>
  <c r="IQ28" i="9"/>
  <c r="EZ28" i="9"/>
  <c r="EF28" i="9"/>
  <c r="DL28" i="9"/>
  <c r="CY28" i="9"/>
  <c r="CR28" i="9"/>
  <c r="CE28" i="9"/>
  <c r="BX28" i="9"/>
  <c r="BD28" i="9"/>
  <c r="AJ28" i="9"/>
  <c r="B28" i="9"/>
  <c r="B40" i="9"/>
  <c r="JF27" i="9"/>
  <c r="JM27" i="9"/>
  <c r="JT27" i="9"/>
  <c r="JE27" i="9"/>
  <c r="JL27" i="9"/>
  <c r="JS27" i="9"/>
  <c r="IX27" i="9"/>
  <c r="IW27" i="9"/>
  <c r="JD27" i="9"/>
  <c r="JK27" i="9"/>
  <c r="JR27" i="9"/>
  <c r="IS27" i="9"/>
  <c r="IQ27" i="9"/>
  <c r="IR27" i="9"/>
  <c r="IY27" i="9"/>
  <c r="EZ27" i="9"/>
  <c r="EF27" i="9"/>
  <c r="DL27" i="9"/>
  <c r="CR27" i="9"/>
  <c r="BX27" i="9"/>
  <c r="BD27" i="9"/>
  <c r="AQ27" i="9"/>
  <c r="AJ27" i="9"/>
  <c r="B27" i="9"/>
  <c r="FG27" i="9"/>
  <c r="JR26" i="9"/>
  <c r="JK26" i="9"/>
  <c r="IW26" i="9"/>
  <c r="JD26" i="9"/>
  <c r="IR26" i="9"/>
  <c r="IQ26" i="9"/>
  <c r="IX26" i="9"/>
  <c r="JE26" i="9"/>
  <c r="JL26" i="9"/>
  <c r="JS26" i="9"/>
  <c r="EZ26" i="9"/>
  <c r="EM26" i="9"/>
  <c r="EF26" i="9"/>
  <c r="DL26" i="9"/>
  <c r="CY26" i="9"/>
  <c r="CR26" i="9"/>
  <c r="BX26" i="9"/>
  <c r="BK26" i="9"/>
  <c r="BD26" i="9"/>
  <c r="AJ26" i="9"/>
  <c r="B26" i="9"/>
  <c r="AQ26" i="9"/>
  <c r="JL25" i="9"/>
  <c r="JS25" i="9"/>
  <c r="JF25" i="9"/>
  <c r="JM25" i="9"/>
  <c r="JT25" i="9"/>
  <c r="JD25" i="9"/>
  <c r="JK25" i="9"/>
  <c r="JR25" i="9"/>
  <c r="IY25" i="9"/>
  <c r="IX25" i="9"/>
  <c r="JE25" i="9"/>
  <c r="IW25" i="9"/>
  <c r="IS25" i="9"/>
  <c r="IR25" i="9"/>
  <c r="IQ25" i="9"/>
  <c r="EZ25" i="9"/>
  <c r="EM25" i="9"/>
  <c r="EF25" i="9"/>
  <c r="DL25" i="9"/>
  <c r="CR25" i="9"/>
  <c r="BX25" i="9"/>
  <c r="BD25" i="9"/>
  <c r="AJ25" i="9"/>
  <c r="B25" i="9"/>
  <c r="JF24" i="9"/>
  <c r="JM24" i="9"/>
  <c r="JT24" i="9"/>
  <c r="IY24" i="9"/>
  <c r="IW24" i="9"/>
  <c r="JD24" i="9"/>
  <c r="JK24" i="9"/>
  <c r="JR24" i="9"/>
  <c r="IQ24" i="9"/>
  <c r="IR24" i="9"/>
  <c r="IS24" i="9"/>
  <c r="EZ24" i="9"/>
  <c r="EM24" i="9"/>
  <c r="EF24" i="9"/>
  <c r="DL24" i="9"/>
  <c r="CR24" i="9"/>
  <c r="CE24" i="9"/>
  <c r="BX24" i="9"/>
  <c r="BD24" i="9"/>
  <c r="AQ24" i="9"/>
  <c r="AJ24" i="9"/>
  <c r="B24" i="9"/>
  <c r="JF23" i="9"/>
  <c r="JM23" i="9"/>
  <c r="JT23" i="9"/>
  <c r="IY23" i="9"/>
  <c r="IW23" i="9"/>
  <c r="JD23" i="9"/>
  <c r="JK23" i="9"/>
  <c r="JR23" i="9"/>
  <c r="IR23" i="9"/>
  <c r="IS23" i="9"/>
  <c r="IT23" i="9"/>
  <c r="IQ23" i="9"/>
  <c r="IX23" i="9"/>
  <c r="JE23" i="9"/>
  <c r="JL23" i="9"/>
  <c r="JS23" i="9"/>
  <c r="EZ23" i="9"/>
  <c r="EF23" i="9"/>
  <c r="DL23" i="9"/>
  <c r="CY23" i="9"/>
  <c r="CR23" i="9"/>
  <c r="BX23" i="9"/>
  <c r="BD23" i="9"/>
  <c r="AQ23" i="9"/>
  <c r="AJ23" i="9"/>
  <c r="B23" i="9"/>
  <c r="JD22" i="9"/>
  <c r="JK22" i="9"/>
  <c r="JR22" i="9"/>
  <c r="IX22" i="9"/>
  <c r="JE22" i="9"/>
  <c r="JL22" i="9"/>
  <c r="JS22" i="9"/>
  <c r="IW22" i="9"/>
  <c r="IQ22" i="9"/>
  <c r="IR22" i="9"/>
  <c r="FG22" i="9"/>
  <c r="EZ22" i="9"/>
  <c r="EF22" i="9"/>
  <c r="DS22" i="9"/>
  <c r="DL22" i="9"/>
  <c r="CR22" i="9"/>
  <c r="BX22" i="9"/>
  <c r="BD22" i="9"/>
  <c r="AJ22" i="9"/>
  <c r="B22" i="9"/>
  <c r="B34" i="9"/>
  <c r="IW21" i="9"/>
  <c r="JD21" i="9"/>
  <c r="JK21" i="9"/>
  <c r="JR21" i="9"/>
  <c r="IQ21" i="9"/>
  <c r="IR21" i="9"/>
  <c r="EZ21" i="9"/>
  <c r="EF21" i="9"/>
  <c r="DS21" i="9"/>
  <c r="DL21" i="9"/>
  <c r="CR21" i="9"/>
  <c r="CE21" i="9"/>
  <c r="BX21" i="9"/>
  <c r="BK21" i="9"/>
  <c r="BD21" i="9"/>
  <c r="AQ21" i="9"/>
  <c r="AJ21" i="9"/>
  <c r="B21" i="9"/>
  <c r="B33" i="9"/>
  <c r="JE20" i="9"/>
  <c r="JL20" i="9"/>
  <c r="JS20" i="9"/>
  <c r="IW20" i="9"/>
  <c r="JD20" i="9"/>
  <c r="JK20" i="9"/>
  <c r="JR20" i="9"/>
  <c r="IQ20" i="9"/>
  <c r="IX20" i="9"/>
  <c r="EZ20" i="9"/>
  <c r="EF20" i="9"/>
  <c r="DL20" i="9"/>
  <c r="CY20" i="9"/>
  <c r="CR20" i="9"/>
  <c r="CE20" i="9"/>
  <c r="BX20" i="9"/>
  <c r="BK20" i="9"/>
  <c r="BD20" i="9"/>
  <c r="AQ20" i="9"/>
  <c r="AJ20" i="9"/>
  <c r="B20" i="9"/>
  <c r="B32" i="9"/>
  <c r="JE19" i="9"/>
  <c r="JL19" i="9"/>
  <c r="JS19" i="9"/>
  <c r="IX19" i="9"/>
  <c r="IW19" i="9"/>
  <c r="JD19" i="9"/>
  <c r="JK19" i="9"/>
  <c r="JR19" i="9"/>
  <c r="IR19" i="9"/>
  <c r="IQ19" i="9"/>
  <c r="FG19" i="9"/>
  <c r="EZ19" i="9"/>
  <c r="EF19" i="9"/>
  <c r="DS19" i="9"/>
  <c r="DL19" i="9"/>
  <c r="CY19" i="9"/>
  <c r="CR19" i="9"/>
  <c r="CE19" i="9"/>
  <c r="BX19" i="9"/>
  <c r="BK19" i="9"/>
  <c r="BD19" i="9"/>
  <c r="AJ19" i="9"/>
  <c r="B19" i="9"/>
  <c r="B31" i="9"/>
  <c r="IX18" i="9"/>
  <c r="JE18" i="9"/>
  <c r="JL18" i="9"/>
  <c r="JS18" i="9"/>
  <c r="IW18" i="9"/>
  <c r="JD18" i="9"/>
  <c r="JK18" i="9"/>
  <c r="JR18" i="9"/>
  <c r="IR18" i="9"/>
  <c r="IS18" i="9"/>
  <c r="IQ18" i="9"/>
  <c r="EZ18" i="9"/>
  <c r="EF18" i="9"/>
  <c r="DL18" i="9"/>
  <c r="CR18" i="9"/>
  <c r="BX18" i="9"/>
  <c r="BD18" i="9"/>
  <c r="AJ18" i="9"/>
  <c r="B18" i="9"/>
  <c r="JZ17" i="9"/>
  <c r="JZ18" i="9"/>
  <c r="JZ19" i="9"/>
  <c r="JZ20" i="9"/>
  <c r="JZ21" i="9"/>
  <c r="JZ22" i="9"/>
  <c r="JZ23" i="9"/>
  <c r="JZ24" i="9"/>
  <c r="JZ25" i="9"/>
  <c r="JZ26" i="9"/>
  <c r="JZ27" i="9"/>
  <c r="JZ28" i="9"/>
  <c r="JK17" i="9"/>
  <c r="JR17" i="9"/>
  <c r="JF17" i="9"/>
  <c r="JM17" i="9"/>
  <c r="JT17" i="9"/>
  <c r="JD17" i="9"/>
  <c r="IX17" i="9"/>
  <c r="JE17" i="9"/>
  <c r="JL17" i="9"/>
  <c r="JS17" i="9"/>
  <c r="IW17" i="9"/>
  <c r="IS17" i="9"/>
  <c r="IR17" i="9"/>
  <c r="IY17" i="9"/>
  <c r="IQ17" i="9"/>
  <c r="EZ17" i="9"/>
  <c r="EM17" i="9"/>
  <c r="EF17" i="9"/>
  <c r="DL17" i="9"/>
  <c r="CR17" i="9"/>
  <c r="BX17" i="9"/>
  <c r="BD17" i="9"/>
  <c r="AJ17" i="9"/>
  <c r="B17" i="9"/>
  <c r="DS17" i="9"/>
  <c r="JK16" i="9"/>
  <c r="JR16" i="9"/>
  <c r="JD16" i="9"/>
  <c r="IX16" i="9"/>
  <c r="JE16" i="9"/>
  <c r="JL16" i="9"/>
  <c r="JS16" i="9"/>
  <c r="IW16" i="9"/>
  <c r="IQ16" i="9"/>
  <c r="IR16" i="9"/>
  <c r="FG16" i="9"/>
  <c r="EZ16" i="9"/>
  <c r="EM16" i="9"/>
  <c r="EF16" i="9"/>
  <c r="DS16" i="9"/>
  <c r="DL16" i="9"/>
  <c r="CY16" i="9"/>
  <c r="CR16" i="9"/>
  <c r="CE16" i="9"/>
  <c r="BX16" i="9"/>
  <c r="BK16" i="9"/>
  <c r="BD16" i="9"/>
  <c r="AQ16" i="9"/>
  <c r="AJ16" i="9"/>
  <c r="JS15" i="9"/>
  <c r="JK15" i="9"/>
  <c r="JR15" i="9"/>
  <c r="JF15" i="9"/>
  <c r="JM15" i="9"/>
  <c r="JT15" i="9"/>
  <c r="IX15" i="9"/>
  <c r="JE15" i="9"/>
  <c r="JL15" i="9"/>
  <c r="IW15" i="9"/>
  <c r="JD15" i="9"/>
  <c r="IS15" i="9"/>
  <c r="IR15" i="9"/>
  <c r="IY15" i="9"/>
  <c r="IQ15" i="9"/>
  <c r="FG15" i="9"/>
  <c r="EZ15" i="9"/>
  <c r="EM15" i="9"/>
  <c r="EF15" i="9"/>
  <c r="DS15" i="9"/>
  <c r="DL15" i="9"/>
  <c r="CY15" i="9"/>
  <c r="CR15" i="9"/>
  <c r="CE15" i="9"/>
  <c r="BX15" i="9"/>
  <c r="BK15" i="9"/>
  <c r="BD15" i="9"/>
  <c r="AQ15" i="9"/>
  <c r="AJ15" i="9"/>
  <c r="IW14" i="9"/>
  <c r="JD14" i="9"/>
  <c r="JK14" i="9"/>
  <c r="JR14" i="9"/>
  <c r="IQ14" i="9"/>
  <c r="FG14" i="9"/>
  <c r="EZ14" i="9"/>
  <c r="EM14" i="9"/>
  <c r="EF14" i="9"/>
  <c r="DS14" i="9"/>
  <c r="DL14" i="9"/>
  <c r="CY14" i="9"/>
  <c r="CR14" i="9"/>
  <c r="CE14" i="9"/>
  <c r="BX14" i="9"/>
  <c r="BK14" i="9"/>
  <c r="BD14" i="9"/>
  <c r="AQ14" i="9"/>
  <c r="AJ14" i="9"/>
  <c r="JD13" i="9"/>
  <c r="JK13" i="9"/>
  <c r="JR13" i="9"/>
  <c r="IW13" i="9"/>
  <c r="IQ13" i="9"/>
  <c r="FG13" i="9"/>
  <c r="EZ13" i="9"/>
  <c r="EM13" i="9"/>
  <c r="EF13" i="9"/>
  <c r="DS13" i="9"/>
  <c r="DL13" i="9"/>
  <c r="CY13" i="9"/>
  <c r="CR13" i="9"/>
  <c r="CE13" i="9"/>
  <c r="BX13" i="9"/>
  <c r="BK13" i="9"/>
  <c r="BD13" i="9"/>
  <c r="AQ13" i="9"/>
  <c r="AJ13" i="9"/>
  <c r="JK12" i="9"/>
  <c r="JR12" i="9"/>
  <c r="JF12" i="9"/>
  <c r="JM12" i="9"/>
  <c r="JT12" i="9"/>
  <c r="IX12" i="9"/>
  <c r="JE12" i="9"/>
  <c r="JL12" i="9"/>
  <c r="JS12" i="9"/>
  <c r="IW12" i="9"/>
  <c r="JD12" i="9"/>
  <c r="IS12" i="9"/>
  <c r="IQ12" i="9"/>
  <c r="IR12" i="9"/>
  <c r="IY12" i="9"/>
  <c r="FG12" i="9"/>
  <c r="EZ12" i="9"/>
  <c r="EM12" i="9"/>
  <c r="EF12" i="9"/>
  <c r="DS12" i="9"/>
  <c r="DL12" i="9"/>
  <c r="CY12" i="9"/>
  <c r="CR12" i="9"/>
  <c r="CE12" i="9"/>
  <c r="BX12" i="9"/>
  <c r="BK12" i="9"/>
  <c r="BD12" i="9"/>
  <c r="AQ12" i="9"/>
  <c r="AJ12" i="9"/>
  <c r="JS11" i="9"/>
  <c r="JE11" i="9"/>
  <c r="JL11" i="9"/>
  <c r="IW11" i="9"/>
  <c r="JD11" i="9"/>
  <c r="JK11" i="9"/>
  <c r="JR11" i="9"/>
  <c r="IR11" i="9"/>
  <c r="IQ11" i="9"/>
  <c r="IX11" i="9"/>
  <c r="FG11" i="9"/>
  <c r="EZ11" i="9"/>
  <c r="EM11" i="9"/>
  <c r="EF11" i="9"/>
  <c r="DS11" i="9"/>
  <c r="DL11" i="9"/>
  <c r="CY11" i="9"/>
  <c r="CR11" i="9"/>
  <c r="CE11" i="9"/>
  <c r="BX11" i="9"/>
  <c r="BK11" i="9"/>
  <c r="BD11" i="9"/>
  <c r="AQ11" i="9"/>
  <c r="AJ11" i="9"/>
  <c r="IW10" i="9"/>
  <c r="JD10" i="9"/>
  <c r="JK10" i="9"/>
  <c r="JR10" i="9"/>
  <c r="IQ10" i="9"/>
  <c r="FG10" i="9"/>
  <c r="EZ10" i="9"/>
  <c r="EM10" i="9"/>
  <c r="EF10" i="9"/>
  <c r="DS10" i="9"/>
  <c r="DL10" i="9"/>
  <c r="CY10" i="9"/>
  <c r="CR10" i="9"/>
  <c r="CE10" i="9"/>
  <c r="BX10" i="9"/>
  <c r="BK10" i="9"/>
  <c r="BD10" i="9"/>
  <c r="AQ10" i="9"/>
  <c r="AJ10" i="9"/>
  <c r="JD9" i="9"/>
  <c r="JK9" i="9"/>
  <c r="JR9" i="9"/>
  <c r="IW9" i="9"/>
  <c r="IQ9" i="9"/>
  <c r="FG9" i="9"/>
  <c r="EZ9" i="9"/>
  <c r="EM9" i="9"/>
  <c r="EF9" i="9"/>
  <c r="DS9" i="9"/>
  <c r="DL9" i="9"/>
  <c r="CY9" i="9"/>
  <c r="CR9" i="9"/>
  <c r="CE9" i="9"/>
  <c r="BX9" i="9"/>
  <c r="BK9" i="9"/>
  <c r="BD9" i="9"/>
  <c r="AQ9" i="9"/>
  <c r="AJ9" i="9"/>
  <c r="IX8" i="9"/>
  <c r="JE8" i="9"/>
  <c r="JL8" i="9"/>
  <c r="JS8" i="9"/>
  <c r="IW8" i="9"/>
  <c r="JD8" i="9"/>
  <c r="JK8" i="9"/>
  <c r="JR8" i="9"/>
  <c r="IR8" i="9"/>
  <c r="IQ8" i="9"/>
  <c r="FG8" i="9"/>
  <c r="EZ8" i="9"/>
  <c r="EM8" i="9"/>
  <c r="EF8" i="9"/>
  <c r="DS8" i="9"/>
  <c r="DL8" i="9"/>
  <c r="CY8" i="9"/>
  <c r="CR8" i="9"/>
  <c r="CE8" i="9"/>
  <c r="BX8" i="9"/>
  <c r="BK8" i="9"/>
  <c r="BD8" i="9"/>
  <c r="AQ8" i="9"/>
  <c r="AJ8" i="9"/>
  <c r="JZ7" i="9"/>
  <c r="JZ8" i="9"/>
  <c r="JZ9" i="9"/>
  <c r="JZ10" i="9"/>
  <c r="JZ11" i="9"/>
  <c r="JZ12" i="9"/>
  <c r="JZ13" i="9"/>
  <c r="JZ14" i="9"/>
  <c r="JZ15" i="9"/>
  <c r="JZ16" i="9"/>
  <c r="JD7" i="9"/>
  <c r="JK7" i="9"/>
  <c r="JR7" i="9"/>
  <c r="IW7" i="9"/>
  <c r="IR7" i="9"/>
  <c r="IQ7" i="9"/>
  <c r="IX7" i="9"/>
  <c r="JE7" i="9"/>
  <c r="JL7" i="9"/>
  <c r="JS7" i="9"/>
  <c r="HD7" i="9"/>
  <c r="HD8" i="9"/>
  <c r="FG7" i="9"/>
  <c r="EZ7" i="9"/>
  <c r="EM7" i="9"/>
  <c r="EF7" i="9"/>
  <c r="DS7" i="9"/>
  <c r="DL7" i="9"/>
  <c r="CY7" i="9"/>
  <c r="CR7" i="9"/>
  <c r="CE7" i="9"/>
  <c r="BX7" i="9"/>
  <c r="BK7" i="9"/>
  <c r="BD7" i="9"/>
  <c r="AQ7" i="9"/>
  <c r="AJ7" i="9"/>
  <c r="KI6" i="9"/>
  <c r="KI7" i="9"/>
  <c r="KI8" i="9"/>
  <c r="KI9" i="9"/>
  <c r="JZ6" i="9"/>
  <c r="JR6" i="9"/>
  <c r="JK6" i="9"/>
  <c r="JD6" i="9"/>
  <c r="IX6" i="9"/>
  <c r="IW6" i="9"/>
  <c r="IQ6" i="9"/>
  <c r="IR6" i="9"/>
  <c r="HD6" i="9"/>
  <c r="FG6" i="9"/>
  <c r="EZ6" i="9"/>
  <c r="EM6" i="9"/>
  <c r="EF6" i="9"/>
  <c r="DS6" i="9"/>
  <c r="DL6" i="9"/>
  <c r="CY6" i="9"/>
  <c r="CR6" i="9"/>
  <c r="CE6" i="9"/>
  <c r="BX6" i="9"/>
  <c r="BK6" i="9"/>
  <c r="BD6" i="9"/>
  <c r="AQ6" i="9"/>
  <c r="AJ6" i="9"/>
  <c r="JZ5" i="9"/>
  <c r="JD5" i="9"/>
  <c r="IW5" i="9"/>
  <c r="IQ5" i="9"/>
  <c r="IR5" i="9"/>
  <c r="FG5" i="9"/>
  <c r="EZ5" i="9"/>
  <c r="EM5" i="9"/>
  <c r="EF5" i="9"/>
  <c r="DS5" i="9"/>
  <c r="DL5" i="9"/>
  <c r="CY5" i="9"/>
  <c r="CR5" i="9"/>
  <c r="CE5" i="9"/>
  <c r="BX5" i="9"/>
  <c r="BK5" i="9"/>
  <c r="BD5" i="9"/>
  <c r="AQ5" i="9"/>
  <c r="AJ5" i="9"/>
  <c r="IQ4" i="9"/>
  <c r="IP4" i="9"/>
  <c r="GT4" i="9"/>
  <c r="GY4" i="9"/>
  <c r="GN4" i="9"/>
  <c r="GS4" i="9"/>
  <c r="GX4" i="9"/>
  <c r="GE4" i="9"/>
  <c r="GJ4" i="9"/>
  <c r="GO4" i="9"/>
  <c r="GD4" i="9"/>
  <c r="GI4" i="9"/>
  <c r="FZ4" i="9"/>
  <c r="FY4" i="9"/>
  <c r="FV4" i="9"/>
  <c r="GA4" i="9"/>
  <c r="GF4" i="9"/>
  <c r="GK4" i="9"/>
  <c r="GP4" i="9"/>
  <c r="GU4" i="9"/>
  <c r="GZ4" i="9"/>
  <c r="FU4" i="9"/>
  <c r="L4" i="9"/>
  <c r="M4" i="9"/>
  <c r="N4" i="9"/>
  <c r="O4" i="9"/>
  <c r="P4" i="9"/>
  <c r="Q4" i="9"/>
  <c r="R4" i="9"/>
  <c r="S4" i="9"/>
  <c r="T4" i="9"/>
  <c r="U4" i="9"/>
  <c r="V4" i="9"/>
  <c r="W4" i="9"/>
  <c r="X4" i="9"/>
  <c r="Y4" i="9"/>
  <c r="Z4" i="9"/>
  <c r="AA4" i="9"/>
  <c r="AB4" i="9"/>
  <c r="AC4" i="9"/>
  <c r="AD4" i="9"/>
  <c r="AE4" i="9"/>
  <c r="AF4" i="9"/>
  <c r="AG4" i="9"/>
  <c r="AH4" i="9"/>
  <c r="K4" i="9"/>
  <c r="J4" i="9"/>
  <c r="E4" i="9"/>
  <c r="F4" i="9"/>
  <c r="G4" i="9"/>
  <c r="H4" i="9"/>
  <c r="I4" i="9"/>
  <c r="D4" i="9"/>
  <c r="C4" i="9"/>
  <c r="HL3" i="9"/>
  <c r="HS3" i="9"/>
  <c r="HF3" i="9"/>
  <c r="HG3" i="9"/>
  <c r="FU3" i="9"/>
  <c r="FV3" i="9"/>
  <c r="FW3" i="9"/>
  <c r="FX3" i="9"/>
  <c r="HG2" i="9"/>
  <c r="HE2" i="9"/>
  <c r="AC2" i="9"/>
  <c r="AE2" i="9"/>
  <c r="AG2" i="9"/>
  <c r="V2" i="9"/>
  <c r="X2" i="9"/>
  <c r="Z2" i="9"/>
  <c r="AB2" i="9"/>
  <c r="AD2" i="9"/>
  <c r="AF2" i="9"/>
  <c r="AH2" i="9"/>
  <c r="U2" i="9"/>
  <c r="W2" i="9"/>
  <c r="Y2" i="9"/>
  <c r="AA2" i="9"/>
  <c r="T2" i="9"/>
  <c r="R2" i="9"/>
  <c r="Q2" i="9"/>
  <c r="S2" i="9"/>
  <c r="HL1" i="9"/>
  <c r="HE1" i="9"/>
  <c r="KI6" i="8"/>
  <c r="KI7" i="8" s="1"/>
  <c r="KI8" i="8" s="1"/>
  <c r="KI9" i="8" s="1"/>
  <c r="KI10" i="8" s="1"/>
  <c r="KI11" i="8" s="1"/>
  <c r="KI12" i="8" s="1"/>
  <c r="KI13" i="8" s="1"/>
  <c r="KI14" i="8" s="1"/>
  <c r="KI15" i="8" s="1"/>
  <c r="KI16" i="8" s="1"/>
  <c r="KI17" i="8" s="1"/>
  <c r="KI18" i="8" s="1"/>
  <c r="KI19" i="8" s="1"/>
  <c r="KI20" i="8" s="1"/>
  <c r="KH184" i="8"/>
  <c r="KH148" i="8"/>
  <c r="KH112" i="8"/>
  <c r="KH183" i="8"/>
  <c r="KH147" i="8"/>
  <c r="KH111" i="8"/>
  <c r="KH182" i="8"/>
  <c r="KH146" i="8"/>
  <c r="KH110" i="8"/>
  <c r="KH181" i="8"/>
  <c r="KH145" i="8"/>
  <c r="KH109" i="8"/>
  <c r="KH179" i="8"/>
  <c r="KH143" i="8"/>
  <c r="KH107" i="8"/>
  <c r="KH71" i="8"/>
  <c r="KH178" i="8"/>
  <c r="KH142" i="8"/>
  <c r="KH106" i="8"/>
  <c r="KH177" i="8"/>
  <c r="KH141" i="8"/>
  <c r="KH105" i="8"/>
  <c r="KH176" i="8"/>
  <c r="KH140" i="8"/>
  <c r="KH104" i="8"/>
  <c r="KH175" i="8"/>
  <c r="KH139" i="8"/>
  <c r="KH103" i="8"/>
  <c r="KH174" i="8"/>
  <c r="KH138" i="8"/>
  <c r="KH102" i="8"/>
  <c r="KH172" i="8"/>
  <c r="KH136" i="8"/>
  <c r="KH100" i="8"/>
  <c r="KH171" i="8"/>
  <c r="KH135" i="8"/>
  <c r="KH99" i="8"/>
  <c r="KH170" i="8"/>
  <c r="KH134" i="8"/>
  <c r="KH98" i="8"/>
  <c r="KH169" i="8"/>
  <c r="KH133" i="8"/>
  <c r="KH97" i="8"/>
  <c r="KH168" i="8"/>
  <c r="KH132" i="8"/>
  <c r="KH96" i="8"/>
  <c r="KH167" i="8"/>
  <c r="KH131" i="8"/>
  <c r="KH95" i="8"/>
  <c r="KH59" i="8"/>
  <c r="KH165" i="8"/>
  <c r="KH129" i="8"/>
  <c r="KH93" i="8"/>
  <c r="KH164" i="8"/>
  <c r="KH128" i="8"/>
  <c r="KH92" i="8"/>
  <c r="KH163" i="8"/>
  <c r="KH127" i="8"/>
  <c r="KH91" i="8"/>
  <c r="KH162" i="8"/>
  <c r="KH126" i="8"/>
  <c r="KH90" i="8"/>
  <c r="KH161" i="8"/>
  <c r="KH125" i="8"/>
  <c r="KH89" i="8"/>
  <c r="KH160" i="8"/>
  <c r="KH124" i="8"/>
  <c r="KH159" i="8"/>
  <c r="KH123" i="8"/>
  <c r="KH158" i="8"/>
  <c r="KH122" i="8"/>
  <c r="KH157" i="8"/>
  <c r="KH121" i="8"/>
  <c r="KH156" i="8"/>
  <c r="KH120" i="8"/>
  <c r="KH155" i="8"/>
  <c r="KH119" i="8"/>
  <c r="KH83" i="8"/>
  <c r="KH47" i="8"/>
  <c r="KH154" i="8"/>
  <c r="KH118" i="8"/>
  <c r="KH153" i="8"/>
  <c r="KH117" i="8"/>
  <c r="KH152" i="8"/>
  <c r="KH116" i="8"/>
  <c r="KH151" i="8"/>
  <c r="KH115" i="8"/>
  <c r="KH150" i="8"/>
  <c r="KH114" i="8"/>
  <c r="KH149" i="8"/>
  <c r="KH113" i="8"/>
  <c r="KH166" i="8"/>
  <c r="KH130" i="8"/>
  <c r="KH94" i="8"/>
  <c r="JZ29" i="8"/>
  <c r="JZ30" i="8"/>
  <c r="JZ31" i="8"/>
  <c r="JZ32" i="8"/>
  <c r="JZ33" i="8"/>
  <c r="JZ34" i="8"/>
  <c r="JZ35" i="8"/>
  <c r="JZ36" i="8"/>
  <c r="JZ37" i="8"/>
  <c r="JZ38" i="8"/>
  <c r="JZ39" i="8"/>
  <c r="JZ40" i="8"/>
  <c r="JZ17" i="8"/>
  <c r="JZ18" i="8"/>
  <c r="JZ19" i="8"/>
  <c r="JZ20" i="8"/>
  <c r="JZ21" i="8"/>
  <c r="JZ22" i="8"/>
  <c r="JZ23" i="8"/>
  <c r="JZ24" i="8"/>
  <c r="JZ25" i="8"/>
  <c r="JZ26" i="8"/>
  <c r="JZ27" i="8"/>
  <c r="JZ28" i="8"/>
  <c r="JZ5" i="8"/>
  <c r="JZ6" i="8" s="1"/>
  <c r="JZ7" i="8" s="1"/>
  <c r="JZ8" i="8" s="1"/>
  <c r="JZ9" i="8" s="1"/>
  <c r="JZ10" i="8" s="1"/>
  <c r="JZ11" i="8" s="1"/>
  <c r="JZ12" i="8" s="1"/>
  <c r="JZ13" i="8" s="1"/>
  <c r="JZ14" i="8" s="1"/>
  <c r="JZ15" i="8" s="1"/>
  <c r="JZ16" i="8" s="1"/>
  <c r="HE1" i="8"/>
  <c r="HL3" i="8"/>
  <c r="IQ5" i="8"/>
  <c r="IX5" i="8" s="1"/>
  <c r="JE5" i="8" s="1"/>
  <c r="JL5" i="8" s="1"/>
  <c r="JS5" i="8" s="1"/>
  <c r="IW5" i="8"/>
  <c r="JD5" i="8" s="1"/>
  <c r="JK5" i="8" s="1"/>
  <c r="JR5" i="8" s="1"/>
  <c r="IQ6" i="8"/>
  <c r="IW6" i="8"/>
  <c r="JD6" i="8" s="1"/>
  <c r="JK6" i="8" s="1"/>
  <c r="IQ7" i="8"/>
  <c r="IR7" i="8" s="1"/>
  <c r="IW7" i="8"/>
  <c r="JD7" i="8" s="1"/>
  <c r="JK7" i="8" s="1"/>
  <c r="JR7" i="8" s="1"/>
  <c r="IQ8" i="8"/>
  <c r="IR8" i="8" s="1"/>
  <c r="IY8" i="8" s="1"/>
  <c r="JF8" i="8" s="1"/>
  <c r="JM8" i="8" s="1"/>
  <c r="JT8" i="8" s="1"/>
  <c r="IW8" i="8"/>
  <c r="JD8" i="8"/>
  <c r="JK8" i="8" s="1"/>
  <c r="JR8" i="8" s="1"/>
  <c r="IQ9" i="8"/>
  <c r="IR9" i="8"/>
  <c r="IW9" i="8"/>
  <c r="JD9" i="8"/>
  <c r="JK9" i="8"/>
  <c r="JR9" i="8"/>
  <c r="IQ10" i="8"/>
  <c r="IX10" i="8"/>
  <c r="JE10" i="8"/>
  <c r="JL10" i="8"/>
  <c r="JS10" i="8"/>
  <c r="IW10" i="8"/>
  <c r="JD10" i="8"/>
  <c r="JK10" i="8"/>
  <c r="JR10" i="8"/>
  <c r="IQ11" i="8"/>
  <c r="IW11" i="8"/>
  <c r="JD11" i="8"/>
  <c r="JK11" i="8"/>
  <c r="JR11" i="8"/>
  <c r="IQ12" i="8"/>
  <c r="IR12" i="8"/>
  <c r="IS12" i="8"/>
  <c r="IW12" i="8"/>
  <c r="JD12" i="8"/>
  <c r="JK12" i="8"/>
  <c r="JR12" i="8"/>
  <c r="IQ13" i="8"/>
  <c r="IR13" i="8"/>
  <c r="IW13" i="8"/>
  <c r="JD13" i="8"/>
  <c r="JK13" i="8"/>
  <c r="JR13" i="8"/>
  <c r="IQ14" i="8"/>
  <c r="IX14" i="8"/>
  <c r="JE14" i="8"/>
  <c r="JL14" i="8"/>
  <c r="JS14" i="8"/>
  <c r="IW14" i="8"/>
  <c r="JD14" i="8"/>
  <c r="JK14" i="8"/>
  <c r="JR14" i="8"/>
  <c r="IQ15" i="8"/>
  <c r="IX15" i="8"/>
  <c r="JE15" i="8"/>
  <c r="JL15" i="8"/>
  <c r="JS15" i="8"/>
  <c r="IW15" i="8"/>
  <c r="JD15" i="8"/>
  <c r="JK15" i="8"/>
  <c r="JR15" i="8"/>
  <c r="IQ16" i="8"/>
  <c r="IW16" i="8"/>
  <c r="JD16" i="8"/>
  <c r="JK16" i="8"/>
  <c r="JR16" i="8"/>
  <c r="IQ17" i="8"/>
  <c r="IR17" i="8"/>
  <c r="IY17" i="8"/>
  <c r="JF17" i="8"/>
  <c r="JM17" i="8"/>
  <c r="JT17" i="8"/>
  <c r="IW17" i="8"/>
  <c r="JD17" i="8"/>
  <c r="JK17" i="8"/>
  <c r="JR17" i="8"/>
  <c r="IQ18" i="8"/>
  <c r="IR18" i="8"/>
  <c r="IW18" i="8"/>
  <c r="JD18" i="8"/>
  <c r="JK18" i="8"/>
  <c r="JR18" i="8"/>
  <c r="IQ19" i="8"/>
  <c r="IX19" i="8"/>
  <c r="JE19" i="8"/>
  <c r="JL19" i="8"/>
  <c r="JS19" i="8"/>
  <c r="IW19" i="8"/>
  <c r="JD19" i="8"/>
  <c r="JK19" i="8"/>
  <c r="JR19" i="8"/>
  <c r="IQ20" i="8"/>
  <c r="IW20" i="8"/>
  <c r="JD20" i="8"/>
  <c r="JK20" i="8"/>
  <c r="JR20" i="8"/>
  <c r="IQ21" i="8"/>
  <c r="IR21" i="8"/>
  <c r="IW21" i="8"/>
  <c r="JD21" i="8"/>
  <c r="JK21" i="8"/>
  <c r="JR21" i="8"/>
  <c r="IQ22" i="8"/>
  <c r="IR22" i="8"/>
  <c r="IY22" i="8"/>
  <c r="JF22" i="8"/>
  <c r="JM22" i="8"/>
  <c r="JT22" i="8"/>
  <c r="IW22" i="8"/>
  <c r="JD22" i="8"/>
  <c r="JK22" i="8"/>
  <c r="JR22" i="8"/>
  <c r="IQ23" i="8"/>
  <c r="IX23" i="8"/>
  <c r="JE23" i="8"/>
  <c r="JL23" i="8"/>
  <c r="JS23" i="8"/>
  <c r="IW23" i="8"/>
  <c r="JD23" i="8"/>
  <c r="JK23" i="8"/>
  <c r="JR23" i="8"/>
  <c r="IQ24" i="8"/>
  <c r="IR24" i="8"/>
  <c r="IS24" i="8"/>
  <c r="IW24" i="8"/>
  <c r="JD24" i="8"/>
  <c r="JK24" i="8"/>
  <c r="JR24" i="8"/>
  <c r="IQ25" i="8"/>
  <c r="IW25" i="8"/>
  <c r="JD25" i="8"/>
  <c r="JK25" i="8"/>
  <c r="JR25" i="8"/>
  <c r="IQ26" i="8"/>
  <c r="IX26" i="8"/>
  <c r="JE26" i="8"/>
  <c r="JL26" i="8"/>
  <c r="JS26" i="8"/>
  <c r="IW26" i="8"/>
  <c r="JD26" i="8"/>
  <c r="JK26" i="8"/>
  <c r="JR26" i="8"/>
  <c r="IQ27" i="8"/>
  <c r="IW27" i="8"/>
  <c r="JD27" i="8"/>
  <c r="JK27" i="8"/>
  <c r="JR27" i="8"/>
  <c r="IQ28" i="8"/>
  <c r="IR28" i="8"/>
  <c r="IS28" i="8"/>
  <c r="IZ28" i="8"/>
  <c r="JG28" i="8"/>
  <c r="JN28" i="8"/>
  <c r="JU28" i="8"/>
  <c r="IW28" i="8"/>
  <c r="JD28" i="8"/>
  <c r="JK28" i="8"/>
  <c r="JR28" i="8"/>
  <c r="IQ29" i="8"/>
  <c r="IW29" i="8"/>
  <c r="JD29" i="8"/>
  <c r="JK29" i="8"/>
  <c r="JR29" i="8"/>
  <c r="IQ30" i="8"/>
  <c r="IX30" i="8"/>
  <c r="JE30" i="8"/>
  <c r="JL30" i="8"/>
  <c r="JS30" i="8"/>
  <c r="IW30" i="8"/>
  <c r="JD30" i="8"/>
  <c r="JK30" i="8"/>
  <c r="JR30" i="8"/>
  <c r="IQ31" i="8"/>
  <c r="IX31" i="8"/>
  <c r="JE31" i="8"/>
  <c r="JL31" i="8"/>
  <c r="JS31" i="8"/>
  <c r="IW31" i="8"/>
  <c r="JD31" i="8"/>
  <c r="JK31" i="8"/>
  <c r="JR31" i="8"/>
  <c r="IQ32" i="8"/>
  <c r="IX32" i="8"/>
  <c r="JE32" i="8"/>
  <c r="JL32" i="8"/>
  <c r="JS32" i="8"/>
  <c r="IW32" i="8"/>
  <c r="JD32" i="8"/>
  <c r="JK32" i="8"/>
  <c r="JR32" i="8"/>
  <c r="IQ33" i="8"/>
  <c r="IW33" i="8"/>
  <c r="JD33" i="8"/>
  <c r="JK33" i="8"/>
  <c r="JR33" i="8"/>
  <c r="IQ34" i="8"/>
  <c r="IW34" i="8"/>
  <c r="JD34" i="8"/>
  <c r="JK34" i="8"/>
  <c r="JR34" i="8"/>
  <c r="IQ35" i="8"/>
  <c r="IX35" i="8"/>
  <c r="JE35" i="8"/>
  <c r="JL35" i="8"/>
  <c r="JS35" i="8"/>
  <c r="IW35" i="8"/>
  <c r="JD35" i="8"/>
  <c r="JK35" i="8"/>
  <c r="JR35" i="8"/>
  <c r="IQ36" i="8"/>
  <c r="IX36" i="8"/>
  <c r="JE36" i="8"/>
  <c r="JL36" i="8"/>
  <c r="JS36" i="8"/>
  <c r="IW36" i="8"/>
  <c r="JD36" i="8"/>
  <c r="JK36" i="8"/>
  <c r="JR36" i="8"/>
  <c r="IQ37" i="8"/>
  <c r="IW37" i="8"/>
  <c r="JD37" i="8"/>
  <c r="JK37" i="8"/>
  <c r="JR37" i="8"/>
  <c r="IQ38" i="8"/>
  <c r="IX38" i="8"/>
  <c r="JE38" i="8"/>
  <c r="JL38" i="8"/>
  <c r="JS38" i="8"/>
  <c r="IW38" i="8"/>
  <c r="JD38" i="8"/>
  <c r="JK38" i="8"/>
  <c r="JR38" i="8"/>
  <c r="IQ39" i="8"/>
  <c r="IX39" i="8"/>
  <c r="JE39" i="8"/>
  <c r="JL39" i="8"/>
  <c r="JS39" i="8"/>
  <c r="IW39" i="8"/>
  <c r="JD39" i="8"/>
  <c r="JK39" i="8"/>
  <c r="JR39" i="8"/>
  <c r="IQ40" i="8"/>
  <c r="IR40" i="8"/>
  <c r="IW40" i="8"/>
  <c r="JD40" i="8"/>
  <c r="JK40" i="8"/>
  <c r="JR40" i="8"/>
  <c r="IP4" i="8"/>
  <c r="HF3" i="8"/>
  <c r="HM3" i="8" s="1"/>
  <c r="IX4" i="8" s="1"/>
  <c r="HE2" i="8"/>
  <c r="HD6" i="8"/>
  <c r="FU3" i="8"/>
  <c r="FV3" i="8" s="1"/>
  <c r="FY4" i="8"/>
  <c r="GD4" i="8" s="1"/>
  <c r="GI4" i="8" s="1"/>
  <c r="GN4" i="8" s="1"/>
  <c r="GS4" i="8" s="1"/>
  <c r="GX4" i="8" s="1"/>
  <c r="FU4" i="8"/>
  <c r="EZ40" i="8"/>
  <c r="EZ39" i="8"/>
  <c r="EZ38" i="8"/>
  <c r="EZ37" i="8"/>
  <c r="EZ36" i="8"/>
  <c r="EZ35" i="8"/>
  <c r="EZ34" i="8"/>
  <c r="EZ33" i="8"/>
  <c r="EZ32" i="8"/>
  <c r="EZ31" i="8"/>
  <c r="EZ30" i="8"/>
  <c r="EZ29" i="8"/>
  <c r="EZ28" i="8"/>
  <c r="EZ27" i="8"/>
  <c r="EZ26" i="8"/>
  <c r="EZ25" i="8"/>
  <c r="EZ24" i="8"/>
  <c r="EZ23" i="8"/>
  <c r="EZ22" i="8"/>
  <c r="EZ21" i="8"/>
  <c r="EZ20" i="8"/>
  <c r="EZ19" i="8"/>
  <c r="EZ18" i="8"/>
  <c r="EZ17" i="8"/>
  <c r="FG16" i="8"/>
  <c r="EZ16" i="8"/>
  <c r="FG15" i="8"/>
  <c r="EZ15" i="8"/>
  <c r="FG14" i="8"/>
  <c r="EZ14" i="8"/>
  <c r="FG13" i="8"/>
  <c r="EZ13" i="8"/>
  <c r="FG12" i="8"/>
  <c r="EZ12" i="8"/>
  <c r="FG11" i="8"/>
  <c r="EZ11" i="8"/>
  <c r="FG10" i="8"/>
  <c r="EZ10" i="8"/>
  <c r="FG9" i="8"/>
  <c r="EZ9" i="8"/>
  <c r="FG8" i="8"/>
  <c r="EZ8" i="8"/>
  <c r="FG7" i="8"/>
  <c r="EZ7" i="8"/>
  <c r="FG6" i="8"/>
  <c r="EZ6" i="8"/>
  <c r="FG5" i="8"/>
  <c r="EZ5" i="8"/>
  <c r="EF40" i="8"/>
  <c r="EF39" i="8"/>
  <c r="EF38" i="8"/>
  <c r="EF37" i="8"/>
  <c r="EF36" i="8"/>
  <c r="EF35" i="8"/>
  <c r="EF34" i="8"/>
  <c r="EF33" i="8"/>
  <c r="EF32" i="8"/>
  <c r="EF31" i="8"/>
  <c r="EF30" i="8"/>
  <c r="EF29" i="8"/>
  <c r="EF28" i="8"/>
  <c r="EF27" i="8"/>
  <c r="EF26" i="8"/>
  <c r="EF25" i="8"/>
  <c r="EF24" i="8"/>
  <c r="EF23" i="8"/>
  <c r="EF22" i="8"/>
  <c r="EF21" i="8"/>
  <c r="EF20" i="8"/>
  <c r="EF19" i="8"/>
  <c r="EF18" i="8"/>
  <c r="EF17" i="8"/>
  <c r="EM16" i="8"/>
  <c r="EF16" i="8"/>
  <c r="EM15" i="8"/>
  <c r="EF15" i="8"/>
  <c r="EM14" i="8"/>
  <c r="EF14" i="8"/>
  <c r="EM13" i="8"/>
  <c r="EF13" i="8"/>
  <c r="EM12" i="8"/>
  <c r="EF12" i="8"/>
  <c r="EM11" i="8"/>
  <c r="EF11" i="8"/>
  <c r="EM10" i="8"/>
  <c r="EF10" i="8"/>
  <c r="EM9" i="8"/>
  <c r="EF9" i="8"/>
  <c r="EM8" i="8"/>
  <c r="EF8" i="8"/>
  <c r="EM7" i="8"/>
  <c r="EF7" i="8"/>
  <c r="EM6" i="8"/>
  <c r="EF6" i="8"/>
  <c r="EM5" i="8"/>
  <c r="EF5" i="8"/>
  <c r="DL40" i="8"/>
  <c r="DL39" i="8"/>
  <c r="DL38" i="8"/>
  <c r="DL37" i="8"/>
  <c r="DL36" i="8"/>
  <c r="DL35" i="8"/>
  <c r="DL34" i="8"/>
  <c r="DL33" i="8"/>
  <c r="DL32" i="8"/>
  <c r="DL31" i="8"/>
  <c r="DL30" i="8"/>
  <c r="DL29" i="8"/>
  <c r="DL28" i="8"/>
  <c r="DL27" i="8"/>
  <c r="DL26" i="8"/>
  <c r="DL25" i="8"/>
  <c r="DL24" i="8"/>
  <c r="DL23" i="8"/>
  <c r="DL22" i="8"/>
  <c r="DL21" i="8"/>
  <c r="DL20" i="8"/>
  <c r="DL19" i="8"/>
  <c r="DL18" i="8"/>
  <c r="DL17" i="8"/>
  <c r="DS16" i="8"/>
  <c r="DL16" i="8"/>
  <c r="DS15" i="8"/>
  <c r="DL15" i="8"/>
  <c r="DS14" i="8"/>
  <c r="DL14" i="8"/>
  <c r="DS13" i="8"/>
  <c r="DL13" i="8"/>
  <c r="DS12" i="8"/>
  <c r="DL12" i="8"/>
  <c r="DS11" i="8"/>
  <c r="DL11" i="8"/>
  <c r="DS10" i="8"/>
  <c r="DL10" i="8"/>
  <c r="DS9" i="8"/>
  <c r="DL9" i="8"/>
  <c r="DS8" i="8"/>
  <c r="DL8" i="8"/>
  <c r="DS7" i="8"/>
  <c r="DL7" i="8"/>
  <c r="DS6" i="8"/>
  <c r="DL6" i="8"/>
  <c r="DS5" i="8"/>
  <c r="DL5" i="8"/>
  <c r="AQ6" i="8"/>
  <c r="AQ5" i="8"/>
  <c r="CR40" i="8"/>
  <c r="CR39" i="8"/>
  <c r="CR38" i="8"/>
  <c r="CR37" i="8"/>
  <c r="CR36" i="8"/>
  <c r="CR35" i="8"/>
  <c r="CR34" i="8"/>
  <c r="CR33" i="8"/>
  <c r="CR32" i="8"/>
  <c r="CR31" i="8"/>
  <c r="CR30" i="8"/>
  <c r="CR29" i="8"/>
  <c r="CR28" i="8"/>
  <c r="CR27" i="8"/>
  <c r="CR26" i="8"/>
  <c r="CR25" i="8"/>
  <c r="CR24" i="8"/>
  <c r="CR23" i="8"/>
  <c r="CR22" i="8"/>
  <c r="CR21" i="8"/>
  <c r="CR20" i="8"/>
  <c r="CR19" i="8"/>
  <c r="CR18" i="8"/>
  <c r="CR17" i="8"/>
  <c r="CY16" i="8"/>
  <c r="CR16" i="8"/>
  <c r="CY15" i="8"/>
  <c r="CR15" i="8"/>
  <c r="CY14" i="8"/>
  <c r="CR14" i="8"/>
  <c r="CY13" i="8"/>
  <c r="CR13" i="8"/>
  <c r="CY12" i="8"/>
  <c r="CR12" i="8"/>
  <c r="CY11" i="8"/>
  <c r="CR11" i="8"/>
  <c r="CY10" i="8"/>
  <c r="CR10" i="8"/>
  <c r="CY9" i="8"/>
  <c r="CR9" i="8"/>
  <c r="CY8" i="8"/>
  <c r="CR8" i="8"/>
  <c r="CY7" i="8"/>
  <c r="CR7" i="8"/>
  <c r="CY6" i="8"/>
  <c r="CR6" i="8"/>
  <c r="CY5" i="8"/>
  <c r="CR5" i="8"/>
  <c r="BX40" i="8"/>
  <c r="BX39" i="8"/>
  <c r="BX38" i="8"/>
  <c r="BX37" i="8"/>
  <c r="BX36" i="8"/>
  <c r="BX35" i="8"/>
  <c r="BX34" i="8"/>
  <c r="BX33" i="8"/>
  <c r="BX32" i="8"/>
  <c r="BX31" i="8"/>
  <c r="BX30" i="8"/>
  <c r="BX29" i="8"/>
  <c r="BX28" i="8"/>
  <c r="BX27" i="8"/>
  <c r="BX26" i="8"/>
  <c r="BX25" i="8"/>
  <c r="BX24" i="8"/>
  <c r="BX23" i="8"/>
  <c r="BX22" i="8"/>
  <c r="BX21" i="8"/>
  <c r="BX20" i="8"/>
  <c r="BX19" i="8"/>
  <c r="BX18" i="8"/>
  <c r="BX17" i="8"/>
  <c r="CE16" i="8"/>
  <c r="BX16" i="8"/>
  <c r="CE15" i="8"/>
  <c r="BX15" i="8"/>
  <c r="CE14" i="8"/>
  <c r="BX14" i="8"/>
  <c r="CE13" i="8"/>
  <c r="BX13" i="8"/>
  <c r="CE12" i="8"/>
  <c r="BX12" i="8"/>
  <c r="CE11" i="8"/>
  <c r="BX11" i="8"/>
  <c r="CE10" i="8"/>
  <c r="BX10" i="8"/>
  <c r="CE9" i="8"/>
  <c r="BX9" i="8"/>
  <c r="CE8" i="8"/>
  <c r="BX8" i="8"/>
  <c r="CE7" i="8"/>
  <c r="BX7" i="8"/>
  <c r="CE6" i="8"/>
  <c r="BX6" i="8"/>
  <c r="CE5" i="8"/>
  <c r="BX5" i="8"/>
  <c r="BD40" i="8"/>
  <c r="BD39" i="8"/>
  <c r="BD38" i="8"/>
  <c r="BD37" i="8"/>
  <c r="BD36" i="8"/>
  <c r="BD35" i="8"/>
  <c r="BD34" i="8"/>
  <c r="BD33" i="8"/>
  <c r="BD32" i="8"/>
  <c r="BD31" i="8"/>
  <c r="BD30" i="8"/>
  <c r="BD29" i="8"/>
  <c r="BD28" i="8"/>
  <c r="BD27" i="8"/>
  <c r="BD26" i="8"/>
  <c r="BD25" i="8"/>
  <c r="BD24" i="8"/>
  <c r="BD23" i="8"/>
  <c r="BD22" i="8"/>
  <c r="BD21" i="8"/>
  <c r="BD20" i="8"/>
  <c r="BD19" i="8"/>
  <c r="BD18" i="8"/>
  <c r="BD17" i="8"/>
  <c r="BK16" i="8"/>
  <c r="BD16" i="8"/>
  <c r="BK15" i="8"/>
  <c r="BD15" i="8"/>
  <c r="BK14" i="8"/>
  <c r="BD14" i="8"/>
  <c r="BK13" i="8"/>
  <c r="BD13" i="8"/>
  <c r="BK12" i="8"/>
  <c r="BD12" i="8"/>
  <c r="BK11" i="8"/>
  <c r="BD11" i="8"/>
  <c r="BK10" i="8"/>
  <c r="BD10" i="8"/>
  <c r="BK9" i="8"/>
  <c r="BD9" i="8"/>
  <c r="BK8" i="8"/>
  <c r="BD8" i="8"/>
  <c r="BK7" i="8"/>
  <c r="BD7" i="8"/>
  <c r="BK6" i="8"/>
  <c r="BD6" i="8"/>
  <c r="BK5" i="8"/>
  <c r="BD5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Q16" i="8"/>
  <c r="AJ16" i="8"/>
  <c r="AQ15" i="8"/>
  <c r="AJ15" i="8"/>
  <c r="AQ14" i="8"/>
  <c r="AJ14" i="8"/>
  <c r="AQ13" i="8"/>
  <c r="AJ13" i="8"/>
  <c r="AQ12" i="8"/>
  <c r="AJ12" i="8"/>
  <c r="AQ11" i="8"/>
  <c r="AJ11" i="8"/>
  <c r="AQ10" i="8"/>
  <c r="AJ10" i="8"/>
  <c r="AQ9" i="8"/>
  <c r="AJ9" i="8"/>
  <c r="AQ8" i="8"/>
  <c r="AJ8" i="8"/>
  <c r="AQ7" i="8"/>
  <c r="AJ7" i="8"/>
  <c r="AJ6" i="8"/>
  <c r="J4" i="8"/>
  <c r="C4" i="8"/>
  <c r="D4" i="8" s="1"/>
  <c r="E4" i="8" s="1"/>
  <c r="F4" i="8" s="1"/>
  <c r="G4" i="8" s="1"/>
  <c r="H4" i="8" s="1"/>
  <c r="I4" i="8" s="1"/>
  <c r="B28" i="8"/>
  <c r="CE28" i="8"/>
  <c r="B27" i="8"/>
  <c r="B26" i="8"/>
  <c r="CY26" i="8"/>
  <c r="B25" i="8"/>
  <c r="CE25" i="8"/>
  <c r="B24" i="8"/>
  <c r="B23" i="8"/>
  <c r="B22" i="8"/>
  <c r="DS22" i="8"/>
  <c r="B21" i="8"/>
  <c r="AQ21" i="8"/>
  <c r="B20" i="8"/>
  <c r="CE20" i="8" s="1"/>
  <c r="B19" i="8"/>
  <c r="B18" i="8"/>
  <c r="BK18" i="8" s="1"/>
  <c r="B17" i="8"/>
  <c r="AQ17" i="8" s="1"/>
  <c r="R2" i="8"/>
  <c r="T2" i="8" s="1"/>
  <c r="V2" i="8" s="1"/>
  <c r="X2" i="8" s="1"/>
  <c r="Z2" i="8" s="1"/>
  <c r="AB2" i="8" s="1"/>
  <c r="AD2" i="8" s="1"/>
  <c r="AF2" i="8" s="1"/>
  <c r="AH2" i="8" s="1"/>
  <c r="Q2" i="8"/>
  <c r="S2" i="8" s="1"/>
  <c r="U2" i="8" s="1"/>
  <c r="W2" i="8" s="1"/>
  <c r="Y2" i="8" s="1"/>
  <c r="AA2" i="8" s="1"/>
  <c r="AC2" i="8" s="1"/>
  <c r="AE2" i="8" s="1"/>
  <c r="AG2" i="8" s="1"/>
  <c r="AJ5" i="8"/>
  <c r="P38" i="6"/>
  <c r="P35" i="6"/>
  <c r="P45" i="6" s="1"/>
  <c r="P55" i="6" s="1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A36" i="6"/>
  <c r="AA37" i="6"/>
  <c r="AA38" i="6"/>
  <c r="AA39" i="6"/>
  <c r="AA40" i="6"/>
  <c r="AA41" i="6"/>
  <c r="AA42" i="6"/>
  <c r="Z36" i="6"/>
  <c r="Z37" i="6"/>
  <c r="Z38" i="6"/>
  <c r="Z39" i="6"/>
  <c r="Z40" i="6"/>
  <c r="Z41" i="6"/>
  <c r="Z42" i="6"/>
  <c r="Y36" i="6"/>
  <c r="X36" i="6"/>
  <c r="X37" i="6"/>
  <c r="X38" i="6"/>
  <c r="X39" i="6"/>
  <c r="X40" i="6"/>
  <c r="X41" i="6"/>
  <c r="X42" i="6"/>
  <c r="W36" i="6"/>
  <c r="W37" i="6"/>
  <c r="W38" i="6"/>
  <c r="W39" i="6"/>
  <c r="W40" i="6"/>
  <c r="W41" i="6"/>
  <c r="W42" i="6"/>
  <c r="V36" i="6"/>
  <c r="V37" i="6"/>
  <c r="V38" i="6"/>
  <c r="V39" i="6"/>
  <c r="V40" i="6"/>
  <c r="V41" i="6"/>
  <c r="V42" i="6"/>
  <c r="U36" i="6"/>
  <c r="U37" i="6"/>
  <c r="U38" i="6"/>
  <c r="U39" i="6"/>
  <c r="U40" i="6"/>
  <c r="U41" i="6"/>
  <c r="U42" i="6"/>
  <c r="T36" i="6"/>
  <c r="T37" i="6"/>
  <c r="T38" i="6"/>
  <c r="T39" i="6"/>
  <c r="T40" i="6"/>
  <c r="T41" i="6"/>
  <c r="T42" i="6"/>
  <c r="CF2" i="4"/>
  <c r="EJ2" i="4" s="1"/>
  <c r="AL37" i="7"/>
  <c r="AZ56" i="7"/>
  <c r="AZ55" i="7"/>
  <c r="AZ54" i="7"/>
  <c r="AZ53" i="7"/>
  <c r="AZ51" i="7"/>
  <c r="AZ50" i="7"/>
  <c r="AZ49" i="7"/>
  <c r="AZ48" i="7"/>
  <c r="AZ46" i="7"/>
  <c r="AZ45" i="7"/>
  <c r="AZ44" i="7"/>
  <c r="AZ43" i="7"/>
  <c r="AZ41" i="7"/>
  <c r="AZ40" i="7"/>
  <c r="AZ39" i="7"/>
  <c r="AZ38" i="7"/>
  <c r="AZ36" i="7"/>
  <c r="AZ35" i="7"/>
  <c r="AZ34" i="7"/>
  <c r="AZ33" i="7"/>
  <c r="AZ32" i="7"/>
  <c r="AX56" i="7"/>
  <c r="AX55" i="7"/>
  <c r="AX54" i="7"/>
  <c r="AX53" i="7"/>
  <c r="AX51" i="7"/>
  <c r="AX50" i="7"/>
  <c r="AX49" i="7"/>
  <c r="AX48" i="7"/>
  <c r="AX46" i="7"/>
  <c r="AX45" i="7"/>
  <c r="AX44" i="7"/>
  <c r="AX43" i="7"/>
  <c r="AX41" i="7"/>
  <c r="AX40" i="7"/>
  <c r="AX39" i="7"/>
  <c r="AX38" i="7"/>
  <c r="AX36" i="7"/>
  <c r="AX35" i="7"/>
  <c r="AX34" i="7"/>
  <c r="AX33" i="7"/>
  <c r="AX32" i="7"/>
  <c r="AV56" i="7"/>
  <c r="AV55" i="7"/>
  <c r="AV54" i="7"/>
  <c r="AV53" i="7"/>
  <c r="AV51" i="7"/>
  <c r="AV50" i="7"/>
  <c r="AV49" i="7"/>
  <c r="AV48" i="7"/>
  <c r="AV46" i="7"/>
  <c r="AV45" i="7"/>
  <c r="AV44" i="7"/>
  <c r="AV43" i="7"/>
  <c r="AV41" i="7"/>
  <c r="AV40" i="7"/>
  <c r="AV39" i="7"/>
  <c r="AV38" i="7"/>
  <c r="AV36" i="7"/>
  <c r="AV35" i="7"/>
  <c r="AV34" i="7"/>
  <c r="AV33" i="7"/>
  <c r="AV32" i="7"/>
  <c r="AT56" i="7"/>
  <c r="AT55" i="7"/>
  <c r="AT54" i="7"/>
  <c r="AT53" i="7"/>
  <c r="AT51" i="7"/>
  <c r="AT50" i="7"/>
  <c r="AT49" i="7"/>
  <c r="AT48" i="7"/>
  <c r="AT46" i="7"/>
  <c r="AT45" i="7"/>
  <c r="AT44" i="7"/>
  <c r="AT43" i="7"/>
  <c r="AT41" i="7"/>
  <c r="AT40" i="7"/>
  <c r="AT39" i="7"/>
  <c r="AT38" i="7"/>
  <c r="AT36" i="7"/>
  <c r="AT35" i="7"/>
  <c r="AT34" i="7"/>
  <c r="AT33" i="7"/>
  <c r="AT32" i="7"/>
  <c r="AR56" i="7"/>
  <c r="AR55" i="7"/>
  <c r="AR54" i="7"/>
  <c r="AR53" i="7"/>
  <c r="AR51" i="7"/>
  <c r="AR50" i="7"/>
  <c r="AR49" i="7"/>
  <c r="AR48" i="7"/>
  <c r="AR46" i="7"/>
  <c r="AR45" i="7"/>
  <c r="AR44" i="7"/>
  <c r="AR43" i="7"/>
  <c r="AR41" i="7"/>
  <c r="AR40" i="7"/>
  <c r="AR39" i="7"/>
  <c r="AR38" i="7"/>
  <c r="AR36" i="7"/>
  <c r="AR35" i="7"/>
  <c r="AR34" i="7"/>
  <c r="AR33" i="7"/>
  <c r="AR32" i="7"/>
  <c r="AP56" i="7"/>
  <c r="AP55" i="7"/>
  <c r="AP54" i="7"/>
  <c r="AP53" i="7"/>
  <c r="AP51" i="7"/>
  <c r="AP50" i="7"/>
  <c r="AP49" i="7"/>
  <c r="AP48" i="7"/>
  <c r="AP46" i="7"/>
  <c r="AP45" i="7"/>
  <c r="AP44" i="7"/>
  <c r="AP43" i="7"/>
  <c r="AP41" i="7"/>
  <c r="AP40" i="7"/>
  <c r="AP39" i="7"/>
  <c r="AP38" i="7"/>
  <c r="AP36" i="7"/>
  <c r="AP35" i="7"/>
  <c r="AP34" i="7"/>
  <c r="AP33" i="7"/>
  <c r="AP32" i="7"/>
  <c r="AN56" i="7"/>
  <c r="AN55" i="7"/>
  <c r="AN54" i="7"/>
  <c r="AN53" i="7"/>
  <c r="AN51" i="7"/>
  <c r="AN50" i="7"/>
  <c r="AN49" i="7"/>
  <c r="AN48" i="7"/>
  <c r="AN46" i="7"/>
  <c r="AN45" i="7"/>
  <c r="AN44" i="7"/>
  <c r="AN43" i="7"/>
  <c r="AN41" i="7"/>
  <c r="AN40" i="7"/>
  <c r="AN39" i="7"/>
  <c r="AN38" i="7"/>
  <c r="AN37" i="7"/>
  <c r="AP37" i="7"/>
  <c r="AR37" i="7"/>
  <c r="AT37" i="7"/>
  <c r="AV37" i="7"/>
  <c r="AX37" i="7"/>
  <c r="AZ37" i="7"/>
  <c r="AN36" i="7"/>
  <c r="AN35" i="7"/>
  <c r="AN34" i="7"/>
  <c r="AN33" i="7"/>
  <c r="AN32" i="7"/>
  <c r="AL48" i="7"/>
  <c r="AL53" i="7"/>
  <c r="AL45" i="7"/>
  <c r="AL50" i="7"/>
  <c r="AL55" i="7"/>
  <c r="AL43" i="7"/>
  <c r="AL42" i="7"/>
  <c r="AL47" i="7"/>
  <c r="AL52" i="7"/>
  <c r="AN52" i="7"/>
  <c r="AP52" i="7"/>
  <c r="AR52" i="7"/>
  <c r="AT52" i="7"/>
  <c r="AV52" i="7"/>
  <c r="AX52" i="7"/>
  <c r="AZ52" i="7"/>
  <c r="AL41" i="7"/>
  <c r="AL46" i="7"/>
  <c r="AL51" i="7"/>
  <c r="AL56" i="7"/>
  <c r="AL40" i="7"/>
  <c r="AL39" i="7"/>
  <c r="AL44" i="7"/>
  <c r="AL49" i="7"/>
  <c r="AL54" i="7"/>
  <c r="AL38" i="7"/>
  <c r="BP30" i="7"/>
  <c r="BP29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N30" i="7"/>
  <c r="BN29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L30" i="7"/>
  <c r="BL29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J30" i="7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B21" i="7"/>
  <c r="BB26" i="7"/>
  <c r="BB18" i="7"/>
  <c r="BB23" i="7"/>
  <c r="BB28" i="7"/>
  <c r="BB17" i="7"/>
  <c r="BB22" i="7"/>
  <c r="BB27" i="7"/>
  <c r="BB16" i="7"/>
  <c r="BD11" i="7"/>
  <c r="BB13" i="7"/>
  <c r="BB14" i="7"/>
  <c r="BB15" i="7"/>
  <c r="BB20" i="7"/>
  <c r="BB25" i="7"/>
  <c r="BB30" i="7"/>
  <c r="BB12" i="7"/>
  <c r="AL35" i="7"/>
  <c r="AL36" i="7"/>
  <c r="AL34" i="7"/>
  <c r="AL33" i="7"/>
  <c r="T30" i="6"/>
  <c r="V30" i="6"/>
  <c r="X30" i="6"/>
  <c r="Z30" i="6"/>
  <c r="AB30" i="6"/>
  <c r="AD30" i="6"/>
  <c r="AF30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AM1" i="7"/>
  <c r="AQ1" i="7"/>
  <c r="AU1" i="7"/>
  <c r="AY1" i="7"/>
  <c r="BC1" i="7"/>
  <c r="BG1" i="7"/>
  <c r="A302" i="6"/>
  <c r="A303" i="6"/>
  <c r="A304" i="6"/>
  <c r="A305" i="6"/>
  <c r="A289" i="6"/>
  <c r="A291" i="6"/>
  <c r="A293" i="6"/>
  <c r="A295" i="6"/>
  <c r="A297" i="6"/>
  <c r="A299" i="6"/>
  <c r="A275" i="6"/>
  <c r="A277" i="6"/>
  <c r="A279" i="6"/>
  <c r="A281" i="6"/>
  <c r="A283" i="6"/>
  <c r="A285" i="6"/>
  <c r="A266" i="6"/>
  <c r="A267" i="6"/>
  <c r="A268" i="6"/>
  <c r="A269" i="6"/>
  <c r="A253" i="6"/>
  <c r="A255" i="6"/>
  <c r="A257" i="6"/>
  <c r="A259" i="6"/>
  <c r="A261" i="6"/>
  <c r="A263" i="6"/>
  <c r="A239" i="6"/>
  <c r="A241" i="6"/>
  <c r="A243" i="6"/>
  <c r="A245" i="6"/>
  <c r="A247" i="6"/>
  <c r="A249" i="6"/>
  <c r="A230" i="6"/>
  <c r="A231" i="6"/>
  <c r="A232" i="6"/>
  <c r="A233" i="6"/>
  <c r="A217" i="6"/>
  <c r="A219" i="6"/>
  <c r="A221" i="6"/>
  <c r="A223" i="6"/>
  <c r="A225" i="6"/>
  <c r="A227" i="6"/>
  <c r="A203" i="6"/>
  <c r="A205" i="6"/>
  <c r="A207" i="6"/>
  <c r="A209" i="6"/>
  <c r="A211" i="6"/>
  <c r="A213" i="6"/>
  <c r="A194" i="6"/>
  <c r="A195" i="6"/>
  <c r="A196" i="6"/>
  <c r="A197" i="6"/>
  <c r="A181" i="6"/>
  <c r="A183" i="6"/>
  <c r="A185" i="6"/>
  <c r="A187" i="6"/>
  <c r="A189" i="6"/>
  <c r="A191" i="6"/>
  <c r="A167" i="6"/>
  <c r="A169" i="6"/>
  <c r="A171" i="6"/>
  <c r="A173" i="6"/>
  <c r="A175" i="6"/>
  <c r="A177" i="6"/>
  <c r="A158" i="6"/>
  <c r="A159" i="6"/>
  <c r="A160" i="6"/>
  <c r="A161" i="6"/>
  <c r="A145" i="6"/>
  <c r="A147" i="6"/>
  <c r="A149" i="6"/>
  <c r="A151" i="6"/>
  <c r="A153" i="6"/>
  <c r="A155" i="6"/>
  <c r="A131" i="6"/>
  <c r="A133" i="6"/>
  <c r="A135" i="6"/>
  <c r="A137" i="6"/>
  <c r="A139" i="6"/>
  <c r="A141" i="6"/>
  <c r="A122" i="6"/>
  <c r="A123" i="6"/>
  <c r="A124" i="6"/>
  <c r="A125" i="6"/>
  <c r="A109" i="6"/>
  <c r="A111" i="6"/>
  <c r="A113" i="6"/>
  <c r="A115" i="6"/>
  <c r="A117" i="6"/>
  <c r="A119" i="6"/>
  <c r="A95" i="6"/>
  <c r="A97" i="6"/>
  <c r="A99" i="6"/>
  <c r="A101" i="6"/>
  <c r="A103" i="6"/>
  <c r="A105" i="6"/>
  <c r="B1" i="7"/>
  <c r="C1" i="7"/>
  <c r="D1" i="7"/>
  <c r="E1" i="7"/>
  <c r="F1" i="7"/>
  <c r="G1" i="7"/>
  <c r="H1" i="7"/>
  <c r="I1" i="7"/>
  <c r="J1" i="7"/>
  <c r="K1" i="7"/>
  <c r="L1" i="7"/>
  <c r="M1" i="7"/>
  <c r="N1" i="7"/>
  <c r="O1" i="7"/>
  <c r="P1" i="7"/>
  <c r="Q1" i="7"/>
  <c r="R1" i="7"/>
  <c r="S1" i="7"/>
  <c r="T1" i="7"/>
  <c r="U1" i="7"/>
  <c r="V1" i="7"/>
  <c r="W1" i="7"/>
  <c r="X1" i="7"/>
  <c r="Y1" i="7"/>
  <c r="Z1" i="7"/>
  <c r="AA1" i="7"/>
  <c r="AB1" i="7"/>
  <c r="AC1" i="7"/>
  <c r="AD1" i="7"/>
  <c r="AE1" i="7"/>
  <c r="AF1" i="7"/>
  <c r="AD51" i="3"/>
  <c r="AC51" i="3"/>
  <c r="AD50" i="3"/>
  <c r="AC50" i="3"/>
  <c r="AD49" i="3"/>
  <c r="AC49" i="3"/>
  <c r="AD48" i="3"/>
  <c r="AC48" i="3"/>
  <c r="AD47" i="3"/>
  <c r="AC47" i="3"/>
  <c r="AD46" i="3"/>
  <c r="AC46" i="3"/>
  <c r="AD45" i="3"/>
  <c r="AC45" i="3"/>
  <c r="AD44" i="3"/>
  <c r="AC44" i="3"/>
  <c r="AD43" i="3"/>
  <c r="AC43" i="3"/>
  <c r="AD42" i="3"/>
  <c r="AC42" i="3"/>
  <c r="AD41" i="3"/>
  <c r="AC41" i="3"/>
  <c r="AD40" i="3"/>
  <c r="AC40" i="3"/>
  <c r="AD39" i="3"/>
  <c r="AC39" i="3"/>
  <c r="AD38" i="3"/>
  <c r="AC38" i="3"/>
  <c r="AD37" i="3"/>
  <c r="AC37" i="3"/>
  <c r="AD36" i="3"/>
  <c r="AC36" i="3"/>
  <c r="AD35" i="3"/>
  <c r="AC35" i="3"/>
  <c r="AD34" i="3"/>
  <c r="AC34" i="3"/>
  <c r="AD33" i="3"/>
  <c r="AC33" i="3"/>
  <c r="AD32" i="3"/>
  <c r="AC32" i="3"/>
  <c r="AD31" i="3"/>
  <c r="AC31" i="3"/>
  <c r="AD30" i="3"/>
  <c r="AC30" i="3"/>
  <c r="AD29" i="3"/>
  <c r="AC29" i="3"/>
  <c r="AD28" i="3"/>
  <c r="AC28" i="3"/>
  <c r="AD27" i="3"/>
  <c r="AC27" i="3"/>
  <c r="AD26" i="3"/>
  <c r="AC26" i="3"/>
  <c r="AD25" i="3"/>
  <c r="AC25" i="3"/>
  <c r="AD24" i="3"/>
  <c r="AC24" i="3"/>
  <c r="AD23" i="3"/>
  <c r="AC23" i="3"/>
  <c r="AD22" i="3"/>
  <c r="AC22" i="3"/>
  <c r="AD21" i="3"/>
  <c r="AC21" i="3"/>
  <c r="AD20" i="3"/>
  <c r="AC20" i="3"/>
  <c r="AD19" i="3"/>
  <c r="AC19" i="3"/>
  <c r="AD18" i="3"/>
  <c r="AC18" i="3"/>
  <c r="AD17" i="3"/>
  <c r="AC17" i="3"/>
  <c r="AD16" i="3"/>
  <c r="AC16" i="3"/>
  <c r="AD15" i="3"/>
  <c r="AC15" i="3"/>
  <c r="AD14" i="3"/>
  <c r="AC14" i="3"/>
  <c r="AD13" i="3"/>
  <c r="AC13" i="3"/>
  <c r="AD12" i="3"/>
  <c r="AC12" i="3"/>
  <c r="AD11" i="3"/>
  <c r="AC11" i="3"/>
  <c r="AD10" i="3"/>
  <c r="AC10" i="3"/>
  <c r="AD9" i="3"/>
  <c r="AC9" i="3"/>
  <c r="AD8" i="3"/>
  <c r="AC8" i="3"/>
  <c r="AD7" i="3"/>
  <c r="AC7" i="3"/>
  <c r="AD6" i="3"/>
  <c r="AC6" i="3"/>
  <c r="AD5" i="3"/>
  <c r="AC5" i="3"/>
  <c r="AD4" i="3"/>
  <c r="AC4" i="3"/>
  <c r="AD3" i="3"/>
  <c r="AC3" i="3"/>
  <c r="AD50" i="2"/>
  <c r="AD49" i="2"/>
  <c r="AD48" i="2"/>
  <c r="AD47" i="2"/>
  <c r="AD46" i="2"/>
  <c r="AD45" i="2"/>
  <c r="AD44" i="2"/>
  <c r="AD43" i="2"/>
  <c r="AD42" i="2"/>
  <c r="AD41" i="2"/>
  <c r="AD40" i="2"/>
  <c r="AD39" i="2"/>
  <c r="AD38" i="2"/>
  <c r="AD37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AD16" i="2"/>
  <c r="AD15" i="2"/>
  <c r="AD14" i="2"/>
  <c r="AD13" i="2"/>
  <c r="AD12" i="2"/>
  <c r="AD11" i="2"/>
  <c r="AD10" i="2"/>
  <c r="AD9" i="2"/>
  <c r="AD8" i="2"/>
  <c r="AD7" i="2"/>
  <c r="AD6" i="2"/>
  <c r="AD5" i="2"/>
  <c r="AD4" i="2"/>
  <c r="AD3" i="2"/>
  <c r="P3" i="6"/>
  <c r="S13" i="6"/>
  <c r="S14" i="6" s="1"/>
  <c r="T3" i="6"/>
  <c r="V3" i="6"/>
  <c r="W13" i="6"/>
  <c r="W14" i="6" s="1"/>
  <c r="W10" i="6" s="1"/>
  <c r="G73" i="4"/>
  <c r="K73" i="4" s="1"/>
  <c r="CC21" i="4"/>
  <c r="Y22" i="4" s="1"/>
  <c r="CB21" i="4"/>
  <c r="EF21" i="4" s="1"/>
  <c r="BY21" i="4"/>
  <c r="EC21" i="4" s="1"/>
  <c r="BV21" i="4"/>
  <c r="DZ21" i="4" s="1"/>
  <c r="BU21" i="4"/>
  <c r="DY21" i="4" s="1"/>
  <c r="BT21" i="4"/>
  <c r="DX21" i="4" s="1"/>
  <c r="CC20" i="4"/>
  <c r="EG20" i="4" s="1"/>
  <c r="CB20" i="4"/>
  <c r="EF20" i="4" s="1"/>
  <c r="CA20" i="4"/>
  <c r="EE20" i="4" s="1"/>
  <c r="BY20" i="4"/>
  <c r="EC20" i="4" s="1"/>
  <c r="BW20" i="4"/>
  <c r="EA20" i="4" s="1"/>
  <c r="BV20" i="4"/>
  <c r="DZ20" i="4" s="1"/>
  <c r="BU20" i="4"/>
  <c r="DY20" i="4" s="1"/>
  <c r="BT20" i="4"/>
  <c r="DX20" i="4" s="1"/>
  <c r="CC19" i="4"/>
  <c r="EG19" i="4" s="1"/>
  <c r="CB19" i="4"/>
  <c r="EF19" i="4" s="1"/>
  <c r="CA19" i="4"/>
  <c r="EE19" i="4" s="1"/>
  <c r="BX19" i="4"/>
  <c r="EB19" i="4" s="1"/>
  <c r="BV19" i="4"/>
  <c r="DZ19" i="4" s="1"/>
  <c r="BU19" i="4"/>
  <c r="DY19" i="4" s="1"/>
  <c r="BT19" i="4"/>
  <c r="DX19" i="4" s="1"/>
  <c r="CC18" i="4"/>
  <c r="EG18" i="4" s="1"/>
  <c r="CB18" i="4"/>
  <c r="EF18" i="4" s="1"/>
  <c r="CA18" i="4"/>
  <c r="EE18" i="4" s="1"/>
  <c r="BY18" i="4"/>
  <c r="EC18" i="4" s="1"/>
  <c r="BV18" i="4"/>
  <c r="DZ18" i="4" s="1"/>
  <c r="BU18" i="4"/>
  <c r="DY18" i="4" s="1"/>
  <c r="BT18" i="4"/>
  <c r="DX18" i="4" s="1"/>
  <c r="CC17" i="4"/>
  <c r="EG17" i="4" s="1"/>
  <c r="CB17" i="4"/>
  <c r="EF17" i="4" s="1"/>
  <c r="CA17" i="4"/>
  <c r="EE17" i="4" s="1"/>
  <c r="BY17" i="4"/>
  <c r="EC17" i="4" s="1"/>
  <c r="BW17" i="4"/>
  <c r="EA17" i="4" s="1"/>
  <c r="BV17" i="4"/>
  <c r="DZ17" i="4" s="1"/>
  <c r="BU17" i="4"/>
  <c r="DY17" i="4" s="1"/>
  <c r="BT17" i="4"/>
  <c r="DX17" i="4" s="1"/>
  <c r="CC16" i="4"/>
  <c r="EG16" i="4" s="1"/>
  <c r="CB16" i="4"/>
  <c r="EF16" i="4" s="1"/>
  <c r="CA16" i="4"/>
  <c r="EE16" i="4" s="1"/>
  <c r="BY16" i="4"/>
  <c r="EC16" i="4" s="1"/>
  <c r="BV16" i="4"/>
  <c r="DZ16" i="4" s="1"/>
  <c r="BU16" i="4"/>
  <c r="DY16" i="4" s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5" i="1"/>
  <c r="A24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X13" i="1"/>
  <c r="W13" i="1"/>
  <c r="U13" i="1"/>
  <c r="S13" i="1"/>
  <c r="R13" i="1"/>
  <c r="P13" i="1"/>
  <c r="O13" i="1"/>
  <c r="N13" i="1"/>
  <c r="M13" i="1"/>
  <c r="K13" i="1"/>
  <c r="J13" i="1"/>
  <c r="H13" i="1"/>
  <c r="G13" i="1"/>
  <c r="F13" i="1"/>
  <c r="E13" i="1"/>
  <c r="C13" i="1"/>
  <c r="B13" i="1"/>
  <c r="A13" i="1"/>
  <c r="Y13" i="1"/>
  <c r="X12" i="1"/>
  <c r="W12" i="1"/>
  <c r="V12" i="1"/>
  <c r="S12" i="1"/>
  <c r="P12" i="1"/>
  <c r="O12" i="1"/>
  <c r="N12" i="1"/>
  <c r="K12" i="1"/>
  <c r="H12" i="1"/>
  <c r="G12" i="1"/>
  <c r="F12" i="1"/>
  <c r="C12" i="1"/>
  <c r="A12" i="1"/>
  <c r="R12" i="1"/>
  <c r="A16" i="1"/>
  <c r="A15" i="1"/>
  <c r="A14" i="1"/>
  <c r="A17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A21" i="1"/>
  <c r="B97" i="4"/>
  <c r="B98" i="4"/>
  <c r="B99" i="4"/>
  <c r="B100" i="4"/>
  <c r="B101" i="4"/>
  <c r="B102" i="4"/>
  <c r="B103" i="4"/>
  <c r="B104" i="4"/>
  <c r="B105" i="4"/>
  <c r="B106" i="4"/>
  <c r="B96" i="4"/>
  <c r="A30" i="6"/>
  <c r="A29" i="6"/>
  <c r="A28" i="6"/>
  <c r="A27" i="6"/>
  <c r="A53" i="6" s="1"/>
  <c r="A24" i="7"/>
  <c r="A26" i="6"/>
  <c r="A23" i="7" s="1"/>
  <c r="A25" i="6"/>
  <c r="A22" i="7"/>
  <c r="A23" i="6"/>
  <c r="A21" i="7"/>
  <c r="A22" i="6"/>
  <c r="A20" i="7" s="1"/>
  <c r="A21" i="6"/>
  <c r="A19" i="7"/>
  <c r="A20" i="6"/>
  <c r="A47" i="6" s="1"/>
  <c r="A18" i="7"/>
  <c r="A19" i="6"/>
  <c r="A17" i="7" s="1"/>
  <c r="A18" i="6"/>
  <c r="A16" i="7"/>
  <c r="A17" i="6"/>
  <c r="A15" i="7"/>
  <c r="A15" i="6"/>
  <c r="A14" i="7" s="1"/>
  <c r="A14" i="6"/>
  <c r="A13" i="7"/>
  <c r="A13" i="6"/>
  <c r="A12" i="7"/>
  <c r="A12" i="6"/>
  <c r="A11" i="7" s="1"/>
  <c r="A11" i="6"/>
  <c r="A10" i="7"/>
  <c r="A10" i="6"/>
  <c r="A38" i="6" s="1"/>
  <c r="A9" i="7"/>
  <c r="A9" i="6"/>
  <c r="A8" i="7"/>
  <c r="A8" i="6"/>
  <c r="A7" i="7"/>
  <c r="A7" i="6"/>
  <c r="A35" i="6" s="1"/>
  <c r="A6" i="7"/>
  <c r="A6" i="6"/>
  <c r="A5" i="7"/>
  <c r="A5" i="6"/>
  <c r="A4" i="7"/>
  <c r="A4" i="6"/>
  <c r="A32" i="6" s="1"/>
  <c r="A3" i="7"/>
  <c r="EH23" i="4"/>
  <c r="FD23" i="4"/>
  <c r="FD9" i="4"/>
  <c r="ES9" i="4"/>
  <c r="FO9" i="4"/>
  <c r="CD23" i="4"/>
  <c r="CZ23" i="4"/>
  <c r="CZ9" i="4"/>
  <c r="CO9" i="4"/>
  <c r="DK9" i="4"/>
  <c r="F106" i="4"/>
  <c r="A27" i="7"/>
  <c r="A56" i="6"/>
  <c r="A26" i="7"/>
  <c r="A55" i="6"/>
  <c r="A25" i="7"/>
  <c r="A54" i="6"/>
  <c r="I99" i="6"/>
  <c r="I96" i="6"/>
  <c r="H99" i="6"/>
  <c r="I98" i="6"/>
  <c r="G95" i="6"/>
  <c r="G97" i="6"/>
  <c r="H95" i="6"/>
  <c r="H97" i="6"/>
  <c r="I95" i="6"/>
  <c r="I97" i="6"/>
  <c r="KY4" i="8"/>
  <c r="LG4" i="8" s="1"/>
  <c r="LN4" i="8" s="1"/>
  <c r="AE7" i="2"/>
  <c r="AG46" i="2"/>
  <c r="AI46" i="2" s="1"/>
  <c r="AG45" i="2"/>
  <c r="AI45" i="2" s="1"/>
  <c r="AE6" i="2"/>
  <c r="AG47" i="2"/>
  <c r="AI47" i="2" s="1"/>
  <c r="AE10" i="2"/>
  <c r="AG44" i="2"/>
  <c r="AI44" i="2" s="1"/>
  <c r="AC20" i="2"/>
  <c r="AC32" i="2"/>
  <c r="AE32" i="2"/>
  <c r="AC26" i="2"/>
  <c r="AC38" i="2"/>
  <c r="AC50" i="2"/>
  <c r="AE50" i="2"/>
  <c r="AC35" i="2"/>
  <c r="AC47" i="2"/>
  <c r="AE47" i="2"/>
  <c r="AE23" i="2"/>
  <c r="AG31" i="2"/>
  <c r="AI31" i="2" s="1"/>
  <c r="AE11" i="2"/>
  <c r="AE5" i="2"/>
  <c r="AG48" i="2" s="1"/>
  <c r="AI48" i="2" s="1"/>
  <c r="AE17" i="2"/>
  <c r="AG36" i="2" s="1"/>
  <c r="AI36" i="2" s="1"/>
  <c r="AC37" i="2"/>
  <c r="AE25" i="2"/>
  <c r="AC21" i="2"/>
  <c r="AE21" i="2"/>
  <c r="AE13" i="2"/>
  <c r="AG41" i="2"/>
  <c r="AI41" i="2" s="1"/>
  <c r="AC24" i="2"/>
  <c r="AC31" i="2"/>
  <c r="AC34" i="2"/>
  <c r="J7" i="9"/>
  <c r="J19" i="9" s="1"/>
  <c r="J31" i="9" s="1"/>
  <c r="K31" i="9" s="1"/>
  <c r="L31" i="9" s="1"/>
  <c r="M31" i="9" s="1"/>
  <c r="KO4" i="11"/>
  <c r="KP4" i="10"/>
  <c r="KO4" i="9"/>
  <c r="IX9" i="8"/>
  <c r="JE9" i="8"/>
  <c r="JL9" i="8"/>
  <c r="JS9" i="8"/>
  <c r="IT9" i="11"/>
  <c r="IZ9" i="11"/>
  <c r="JG9" i="11"/>
  <c r="JN9" i="11"/>
  <c r="JU9" i="11"/>
  <c r="HD7" i="11"/>
  <c r="IZ14" i="11"/>
  <c r="JG14" i="11"/>
  <c r="JN14" i="11"/>
  <c r="JU14" i="11"/>
  <c r="IT14" i="11"/>
  <c r="HN3" i="11"/>
  <c r="HG1" i="11"/>
  <c r="IR4" i="11"/>
  <c r="HH3" i="11"/>
  <c r="HZ3" i="11"/>
  <c r="HS1" i="11"/>
  <c r="JD4" i="11"/>
  <c r="IS6" i="11"/>
  <c r="IY6" i="11"/>
  <c r="JF6" i="11"/>
  <c r="JM6" i="11"/>
  <c r="JT6" i="11"/>
  <c r="FW3" i="11"/>
  <c r="HG2" i="11"/>
  <c r="HT3" i="11"/>
  <c r="HM1" i="11"/>
  <c r="IX4" i="11"/>
  <c r="IT10" i="11"/>
  <c r="IZ10" i="11"/>
  <c r="JG10" i="11"/>
  <c r="JN10" i="11"/>
  <c r="JU10" i="11"/>
  <c r="IS16" i="11"/>
  <c r="IY16" i="11"/>
  <c r="JF16" i="11"/>
  <c r="JM16" i="11"/>
  <c r="JT16" i="11"/>
  <c r="IX24" i="11"/>
  <c r="JE24" i="11"/>
  <c r="JL24" i="11"/>
  <c r="JS24" i="11"/>
  <c r="IR24" i="11"/>
  <c r="JL5" i="11"/>
  <c r="KI8" i="11"/>
  <c r="IS7" i="11"/>
  <c r="IY7" i="11"/>
  <c r="JF7" i="11"/>
  <c r="JM7" i="11"/>
  <c r="JT7" i="11"/>
  <c r="IY5" i="11"/>
  <c r="IS8" i="11"/>
  <c r="IY8" i="11"/>
  <c r="JF8" i="11"/>
  <c r="JM8" i="11"/>
  <c r="JT8" i="11"/>
  <c r="FZ4" i="11"/>
  <c r="GE4" i="11"/>
  <c r="GJ4" i="11"/>
  <c r="GO4" i="11"/>
  <c r="GT4" i="11"/>
  <c r="GY4" i="11"/>
  <c r="FV4" i="11"/>
  <c r="IS5" i="11"/>
  <c r="IU12" i="11"/>
  <c r="CE21" i="11"/>
  <c r="B33" i="11"/>
  <c r="BK21" i="11"/>
  <c r="CY21" i="11"/>
  <c r="FG21" i="11"/>
  <c r="AQ21" i="11"/>
  <c r="DS21" i="11"/>
  <c r="EM21" i="11"/>
  <c r="JK5" i="11"/>
  <c r="IX8" i="11"/>
  <c r="JE8" i="11"/>
  <c r="JL8" i="11"/>
  <c r="JS8" i="11"/>
  <c r="JB18" i="11"/>
  <c r="JI18" i="11"/>
  <c r="JP18" i="11"/>
  <c r="JW18" i="11"/>
  <c r="IT19" i="11"/>
  <c r="IZ19" i="11"/>
  <c r="JG19" i="11"/>
  <c r="JN19" i="11"/>
  <c r="JU19" i="11"/>
  <c r="IR20" i="11"/>
  <c r="IX20" i="11"/>
  <c r="JE20" i="11"/>
  <c r="JL20" i="11"/>
  <c r="JS20" i="11"/>
  <c r="IQ4" i="11"/>
  <c r="IR11" i="11"/>
  <c r="IX11" i="11"/>
  <c r="JE11" i="11"/>
  <c r="JL11" i="11"/>
  <c r="JS11" i="11"/>
  <c r="IS15" i="11"/>
  <c r="B31" i="11"/>
  <c r="DS19" i="11"/>
  <c r="BK19" i="11"/>
  <c r="CY19" i="11"/>
  <c r="FG19" i="11"/>
  <c r="CE19" i="11"/>
  <c r="AQ19" i="11"/>
  <c r="HF1" i="11"/>
  <c r="IR13" i="11"/>
  <c r="IR17" i="11"/>
  <c r="IX17" i="11"/>
  <c r="JE17" i="11"/>
  <c r="JL17" i="11"/>
  <c r="JS17" i="11"/>
  <c r="IX12" i="11"/>
  <c r="JE12" i="11"/>
  <c r="JL12" i="11"/>
  <c r="JS12" i="11"/>
  <c r="IY14" i="11"/>
  <c r="JF14" i="11"/>
  <c r="JM14" i="11"/>
  <c r="JT14" i="11"/>
  <c r="IV25" i="11"/>
  <c r="JC25" i="11"/>
  <c r="JJ25" i="11"/>
  <c r="JQ25" i="11"/>
  <c r="JX25" i="11"/>
  <c r="JB25" i="11"/>
  <c r="JI25" i="11"/>
  <c r="JP25" i="11"/>
  <c r="JW25" i="11"/>
  <c r="CE29" i="11"/>
  <c r="DS29" i="11"/>
  <c r="CY29" i="11"/>
  <c r="EM29" i="11"/>
  <c r="AQ29" i="11"/>
  <c r="BK29" i="11"/>
  <c r="EM17" i="11"/>
  <c r="DS18" i="11"/>
  <c r="IX19" i="11"/>
  <c r="JE19" i="11"/>
  <c r="JL19" i="11"/>
  <c r="JS19" i="11"/>
  <c r="IS22" i="11"/>
  <c r="IY22" i="11"/>
  <c r="JF22" i="11"/>
  <c r="JM22" i="11"/>
  <c r="JT22" i="11"/>
  <c r="B30" i="11"/>
  <c r="FG17" i="11"/>
  <c r="IS21" i="11"/>
  <c r="FG29" i="11"/>
  <c r="IS30" i="11"/>
  <c r="IY30" i="11"/>
  <c r="JF30" i="11"/>
  <c r="JM30" i="11"/>
  <c r="JT30" i="11"/>
  <c r="IS36" i="11"/>
  <c r="IY36" i="11"/>
  <c r="JF36" i="11"/>
  <c r="JM36" i="11"/>
  <c r="JT36" i="11"/>
  <c r="B38" i="11"/>
  <c r="CY26" i="11"/>
  <c r="AQ26" i="11"/>
  <c r="CE26" i="11"/>
  <c r="EM26" i="11"/>
  <c r="DS26" i="11"/>
  <c r="B35" i="11"/>
  <c r="EM23" i="11"/>
  <c r="B37" i="11"/>
  <c r="FG25" i="11"/>
  <c r="CY25" i="11"/>
  <c r="EM25" i="11"/>
  <c r="IY26" i="11"/>
  <c r="JF26" i="11"/>
  <c r="JM26" i="11"/>
  <c r="JT26" i="11"/>
  <c r="IS26" i="11"/>
  <c r="FG32" i="11"/>
  <c r="CY32" i="11"/>
  <c r="CE32" i="11"/>
  <c r="EM32" i="11"/>
  <c r="DS32" i="11"/>
  <c r="BK32" i="11"/>
  <c r="EM20" i="11"/>
  <c r="B34" i="11"/>
  <c r="FG22" i="11"/>
  <c r="BK23" i="11"/>
  <c r="DS23" i="11"/>
  <c r="IS23" i="11"/>
  <c r="IY23" i="11"/>
  <c r="JF23" i="11"/>
  <c r="JM23" i="11"/>
  <c r="JT23" i="11"/>
  <c r="AQ25" i="11"/>
  <c r="BK25" i="11"/>
  <c r="IU27" i="11"/>
  <c r="JA27" i="11"/>
  <c r="JH27" i="11"/>
  <c r="JO27" i="11"/>
  <c r="JV27" i="11"/>
  <c r="IT28" i="11"/>
  <c r="IZ28" i="11"/>
  <c r="JG28" i="11"/>
  <c r="JN28" i="11"/>
  <c r="JU28" i="11"/>
  <c r="AQ23" i="11"/>
  <c r="B36" i="11"/>
  <c r="BK24" i="11"/>
  <c r="FG24" i="11"/>
  <c r="IX29" i="11"/>
  <c r="JE29" i="11"/>
  <c r="JL29" i="11"/>
  <c r="JS29" i="11"/>
  <c r="IR29" i="11"/>
  <c r="IR31" i="11"/>
  <c r="IT33" i="11"/>
  <c r="CY39" i="11"/>
  <c r="AQ39" i="11"/>
  <c r="EM39" i="11"/>
  <c r="FG39" i="11"/>
  <c r="BK39" i="11"/>
  <c r="DS39" i="11"/>
  <c r="CE39" i="11"/>
  <c r="EM27" i="11"/>
  <c r="IR35" i="11"/>
  <c r="IX35" i="11"/>
  <c r="JE35" i="11"/>
  <c r="JL35" i="11"/>
  <c r="JS35" i="11"/>
  <c r="AQ27" i="11"/>
  <c r="EM40" i="11"/>
  <c r="CE40" i="11"/>
  <c r="BK40" i="11"/>
  <c r="CY40" i="11"/>
  <c r="FG40" i="11"/>
  <c r="DS40" i="11"/>
  <c r="AQ40" i="11"/>
  <c r="EM28" i="11"/>
  <c r="IU32" i="11"/>
  <c r="IU34" i="11"/>
  <c r="JA34" i="11"/>
  <c r="JH34" i="11"/>
  <c r="JO34" i="11"/>
  <c r="JV34" i="11"/>
  <c r="IY34" i="11"/>
  <c r="JF34" i="11"/>
  <c r="JM34" i="11"/>
  <c r="JT34" i="11"/>
  <c r="JA37" i="11"/>
  <c r="JH37" i="11"/>
  <c r="JO37" i="11"/>
  <c r="JV37" i="11"/>
  <c r="IU37" i="11"/>
  <c r="IS40" i="11"/>
  <c r="IY39" i="11"/>
  <c r="JF39" i="11"/>
  <c r="JM39" i="11"/>
  <c r="JT39" i="11"/>
  <c r="IS39" i="11"/>
  <c r="IT38" i="11"/>
  <c r="HI2" i="10"/>
  <c r="FY3" i="10"/>
  <c r="IY15" i="10"/>
  <c r="JF15" i="10"/>
  <c r="JM15" i="10"/>
  <c r="JT15" i="10"/>
  <c r="IS15" i="10"/>
  <c r="B38" i="10"/>
  <c r="DS26" i="10"/>
  <c r="BK26" i="10"/>
  <c r="AQ26" i="10"/>
  <c r="FG26" i="10"/>
  <c r="CE26" i="10"/>
  <c r="CY26" i="10"/>
  <c r="EM26" i="10"/>
  <c r="IZ6" i="10"/>
  <c r="IT6" i="10"/>
  <c r="HF2" i="10"/>
  <c r="JR6" i="10"/>
  <c r="IR11" i="10"/>
  <c r="IR16" i="10"/>
  <c r="IX16" i="10"/>
  <c r="JE16" i="10"/>
  <c r="JL16" i="10"/>
  <c r="JS16" i="10"/>
  <c r="FV4" i="10"/>
  <c r="HH1" i="10"/>
  <c r="IX5" i="10"/>
  <c r="JL6" i="10"/>
  <c r="HD8" i="10"/>
  <c r="IZ21" i="10"/>
  <c r="JG21" i="10"/>
  <c r="JN21" i="10"/>
  <c r="JU21" i="10"/>
  <c r="IT21" i="10"/>
  <c r="HI3" i="10"/>
  <c r="HS1" i="10"/>
  <c r="HO3" i="10"/>
  <c r="IR5" i="10"/>
  <c r="JF6" i="10"/>
  <c r="IT22" i="10"/>
  <c r="KI8" i="10"/>
  <c r="HT1" i="10"/>
  <c r="HZ3" i="10"/>
  <c r="IS9" i="10"/>
  <c r="IX23" i="10"/>
  <c r="JE23" i="10"/>
  <c r="JL23" i="10"/>
  <c r="JS23" i="10"/>
  <c r="IR23" i="10"/>
  <c r="IY26" i="10"/>
  <c r="JF26" i="10"/>
  <c r="JM26" i="10"/>
  <c r="JT26" i="10"/>
  <c r="IS26" i="10"/>
  <c r="IT12" i="10"/>
  <c r="HN3" i="10"/>
  <c r="IR4" i="10"/>
  <c r="IA3" i="10"/>
  <c r="JK5" i="10"/>
  <c r="IU8" i="10"/>
  <c r="IR13" i="10"/>
  <c r="HF1" i="10"/>
  <c r="IR7" i="10"/>
  <c r="IS10" i="10"/>
  <c r="IR14" i="10"/>
  <c r="IT17" i="10"/>
  <c r="IS18" i="10"/>
  <c r="IY19" i="10"/>
  <c r="JF19" i="10"/>
  <c r="JM19" i="10"/>
  <c r="JT19" i="10"/>
  <c r="IS19" i="10"/>
  <c r="B30" i="10"/>
  <c r="CE18" i="10"/>
  <c r="DS18" i="10"/>
  <c r="BK18" i="10"/>
  <c r="IZ20" i="10"/>
  <c r="JG20" i="10"/>
  <c r="JN20" i="10"/>
  <c r="JU20" i="10"/>
  <c r="IT20" i="10"/>
  <c r="IS28" i="10"/>
  <c r="IY28" i="10"/>
  <c r="JF28" i="10"/>
  <c r="JM28" i="10"/>
  <c r="JT28" i="10"/>
  <c r="AQ18" i="10"/>
  <c r="B31" i="10"/>
  <c r="BK19" i="10"/>
  <c r="FG19" i="10"/>
  <c r="CY19" i="10"/>
  <c r="AQ19" i="10"/>
  <c r="CE17" i="10"/>
  <c r="IY20" i="10"/>
  <c r="JF20" i="10"/>
  <c r="JM20" i="10"/>
  <c r="JT20" i="10"/>
  <c r="IY33" i="10"/>
  <c r="JF33" i="10"/>
  <c r="JM33" i="10"/>
  <c r="JT33" i="10"/>
  <c r="IS33" i="10"/>
  <c r="CY39" i="10"/>
  <c r="EM39" i="10"/>
  <c r="CE39" i="10"/>
  <c r="DS39" i="10"/>
  <c r="BK39" i="10"/>
  <c r="FG39" i="10"/>
  <c r="AQ39" i="10"/>
  <c r="EM29" i="10"/>
  <c r="CY29" i="10"/>
  <c r="FG29" i="10"/>
  <c r="AQ29" i="10"/>
  <c r="DS29" i="10"/>
  <c r="CE29" i="10"/>
  <c r="EM17" i="10"/>
  <c r="B32" i="10"/>
  <c r="CY20" i="10"/>
  <c r="CE20" i="10"/>
  <c r="BK20" i="10"/>
  <c r="B33" i="10"/>
  <c r="CE21" i="10"/>
  <c r="BK21" i="10"/>
  <c r="EM21" i="10"/>
  <c r="FG21" i="10"/>
  <c r="JA24" i="10"/>
  <c r="JH24" i="10"/>
  <c r="JO24" i="10"/>
  <c r="JV24" i="10"/>
  <c r="IU24" i="10"/>
  <c r="BK29" i="10"/>
  <c r="IR32" i="10"/>
  <c r="IX32" i="10"/>
  <c r="JE32" i="10"/>
  <c r="JL32" i="10"/>
  <c r="JS32" i="10"/>
  <c r="AQ17" i="10"/>
  <c r="EM20" i="10"/>
  <c r="AQ21" i="10"/>
  <c r="IT25" i="10"/>
  <c r="CY17" i="10"/>
  <c r="AQ20" i="10"/>
  <c r="DS21" i="10"/>
  <c r="B36" i="10"/>
  <c r="CE24" i="10"/>
  <c r="FG24" i="10"/>
  <c r="IX25" i="10"/>
  <c r="JE25" i="10"/>
  <c r="JL25" i="10"/>
  <c r="JS25" i="10"/>
  <c r="IS31" i="10"/>
  <c r="IY31" i="10"/>
  <c r="JF31" i="10"/>
  <c r="JM31" i="10"/>
  <c r="JT31" i="10"/>
  <c r="B34" i="10"/>
  <c r="AQ22" i="10"/>
  <c r="DS22" i="10"/>
  <c r="BK22" i="10"/>
  <c r="FG22" i="10"/>
  <c r="B37" i="10"/>
  <c r="DS25" i="10"/>
  <c r="CY25" i="10"/>
  <c r="IR27" i="10"/>
  <c r="B40" i="10"/>
  <c r="FG28" i="10"/>
  <c r="CY28" i="10"/>
  <c r="CE28" i="10"/>
  <c r="IS30" i="10"/>
  <c r="BK23" i="10"/>
  <c r="EM27" i="10"/>
  <c r="CE35" i="10"/>
  <c r="DS35" i="10"/>
  <c r="BK35" i="10"/>
  <c r="FG35" i="10"/>
  <c r="CY35" i="10"/>
  <c r="EM23" i="10"/>
  <c r="IS29" i="10"/>
  <c r="IS38" i="10"/>
  <c r="IY38" i="10"/>
  <c r="JF38" i="10"/>
  <c r="JM38" i="10"/>
  <c r="JT38" i="10"/>
  <c r="IR34" i="10"/>
  <c r="IS35" i="10"/>
  <c r="IY37" i="10"/>
  <c r="JF37" i="10"/>
  <c r="JM37" i="10"/>
  <c r="JT37" i="10"/>
  <c r="IS37" i="10"/>
  <c r="JA36" i="10"/>
  <c r="JH36" i="10"/>
  <c r="JO36" i="10"/>
  <c r="JV36" i="10"/>
  <c r="IU36" i="10"/>
  <c r="IT40" i="10"/>
  <c r="IZ40" i="10"/>
  <c r="JG40" i="10"/>
  <c r="JN40" i="10"/>
  <c r="JU40" i="10"/>
  <c r="IU39" i="10"/>
  <c r="JA39" i="10"/>
  <c r="JH39" i="10"/>
  <c r="JO39" i="10"/>
  <c r="JV39" i="10"/>
  <c r="IX40" i="10"/>
  <c r="JE40" i="10"/>
  <c r="JL40" i="10"/>
  <c r="JS40" i="10"/>
  <c r="JD4" i="9"/>
  <c r="HS1" i="9"/>
  <c r="HZ3" i="9"/>
  <c r="HD9" i="9"/>
  <c r="IX9" i="9"/>
  <c r="JE9" i="9"/>
  <c r="JL9" i="9"/>
  <c r="JS9" i="9"/>
  <c r="IR9" i="9"/>
  <c r="HH2" i="9"/>
  <c r="FW4" i="9"/>
  <c r="IW4" i="9"/>
  <c r="HH3" i="9"/>
  <c r="HN3" i="9"/>
  <c r="HG1" i="9"/>
  <c r="IR4" i="9"/>
  <c r="IY16" i="9"/>
  <c r="JF16" i="9"/>
  <c r="JM16" i="9"/>
  <c r="JT16" i="9"/>
  <c r="IS16" i="9"/>
  <c r="JK5" i="9"/>
  <c r="FY3" i="9"/>
  <c r="HI2" i="9"/>
  <c r="IS5" i="9"/>
  <c r="IY5" i="9"/>
  <c r="IY7" i="9"/>
  <c r="JF7" i="9"/>
  <c r="JM7" i="9"/>
  <c r="JT7" i="9"/>
  <c r="IS7" i="9"/>
  <c r="KI10" i="9"/>
  <c r="IS8" i="9"/>
  <c r="IY8" i="9"/>
  <c r="JF8" i="9"/>
  <c r="JM8" i="9"/>
  <c r="JT8" i="9"/>
  <c r="HF2" i="9"/>
  <c r="IS6" i="9"/>
  <c r="IY6" i="9"/>
  <c r="IX13" i="9"/>
  <c r="JE13" i="9"/>
  <c r="JL13" i="9"/>
  <c r="JS13" i="9"/>
  <c r="IR13" i="9"/>
  <c r="B30" i="9"/>
  <c r="BK18" i="9"/>
  <c r="FG18" i="9"/>
  <c r="CY18" i="9"/>
  <c r="AQ18" i="9"/>
  <c r="EM18" i="9"/>
  <c r="DS18" i="9"/>
  <c r="CE18" i="9"/>
  <c r="IT18" i="9"/>
  <c r="IZ18" i="9"/>
  <c r="JG18" i="9"/>
  <c r="JN18" i="9"/>
  <c r="JU18" i="9"/>
  <c r="IY19" i="9"/>
  <c r="JF19" i="9"/>
  <c r="JM19" i="9"/>
  <c r="JT19" i="9"/>
  <c r="IS19" i="9"/>
  <c r="IT15" i="9"/>
  <c r="IZ15" i="9"/>
  <c r="JG15" i="9"/>
  <c r="JN15" i="9"/>
  <c r="JU15" i="9"/>
  <c r="HF1" i="9"/>
  <c r="HM3" i="9"/>
  <c r="IX5" i="9"/>
  <c r="JE6" i="9"/>
  <c r="IZ12" i="9"/>
  <c r="JG12" i="9"/>
  <c r="JN12" i="9"/>
  <c r="JU12" i="9"/>
  <c r="IT12" i="9"/>
  <c r="B29" i="9"/>
  <c r="CE17" i="9"/>
  <c r="BK17" i="9"/>
  <c r="AQ17" i="9"/>
  <c r="IR10" i="9"/>
  <c r="IX10" i="9"/>
  <c r="JE10" i="9"/>
  <c r="JL10" i="9"/>
  <c r="JS10" i="9"/>
  <c r="IR14" i="9"/>
  <c r="IX14" i="9"/>
  <c r="JE14" i="9"/>
  <c r="JL14" i="9"/>
  <c r="JS14" i="9"/>
  <c r="FG17" i="9"/>
  <c r="IT17" i="9"/>
  <c r="IZ17" i="9"/>
  <c r="JG17" i="9"/>
  <c r="JN17" i="9"/>
  <c r="JU17" i="9"/>
  <c r="CY17" i="9"/>
  <c r="IS22" i="9"/>
  <c r="IY22" i="9"/>
  <c r="JF22" i="9"/>
  <c r="JM22" i="9"/>
  <c r="JT22" i="9"/>
  <c r="IS11" i="9"/>
  <c r="IY11" i="9"/>
  <c r="JF11" i="9"/>
  <c r="JM11" i="9"/>
  <c r="JT11" i="9"/>
  <c r="IS21" i="9"/>
  <c r="IY21" i="9"/>
  <c r="JF21" i="9"/>
  <c r="JM21" i="9"/>
  <c r="JT21" i="9"/>
  <c r="IS26" i="9"/>
  <c r="IY26" i="9"/>
  <c r="JF26" i="9"/>
  <c r="JM26" i="9"/>
  <c r="JT26" i="9"/>
  <c r="IR20" i="9"/>
  <c r="CE32" i="9"/>
  <c r="CY32" i="9"/>
  <c r="AQ32" i="9"/>
  <c r="BK32" i="9"/>
  <c r="FG32" i="9"/>
  <c r="DS32" i="9"/>
  <c r="EM32" i="9"/>
  <c r="EM20" i="9"/>
  <c r="BK22" i="9"/>
  <c r="IZ23" i="9"/>
  <c r="JG23" i="9"/>
  <c r="JN23" i="9"/>
  <c r="JU23" i="9"/>
  <c r="IT25" i="9"/>
  <c r="IZ25" i="9"/>
  <c r="JG25" i="9"/>
  <c r="JN25" i="9"/>
  <c r="JU25" i="9"/>
  <c r="IS31" i="9"/>
  <c r="IY31" i="9"/>
  <c r="JF31" i="9"/>
  <c r="JM31" i="9"/>
  <c r="JT31" i="9"/>
  <c r="IY18" i="9"/>
  <c r="JF18" i="9"/>
  <c r="JM18" i="9"/>
  <c r="JT18" i="9"/>
  <c r="FG20" i="9"/>
  <c r="AQ33" i="9"/>
  <c r="DS33" i="9"/>
  <c r="BK33" i="9"/>
  <c r="FG33" i="9"/>
  <c r="CY33" i="9"/>
  <c r="EM33" i="9"/>
  <c r="CE33" i="9"/>
  <c r="EM21" i="9"/>
  <c r="IX21" i="9"/>
  <c r="JE21" i="9"/>
  <c r="JL21" i="9"/>
  <c r="JS21" i="9"/>
  <c r="CE22" i="9"/>
  <c r="B36" i="9"/>
  <c r="DS24" i="9"/>
  <c r="BK24" i="9"/>
  <c r="FG24" i="9"/>
  <c r="CY24" i="9"/>
  <c r="B37" i="9"/>
  <c r="DS25" i="9"/>
  <c r="BK25" i="9"/>
  <c r="FG25" i="9"/>
  <c r="CY25" i="9"/>
  <c r="AQ25" i="9"/>
  <c r="CE25" i="9"/>
  <c r="BK34" i="9"/>
  <c r="FG34" i="9"/>
  <c r="EM34" i="9"/>
  <c r="AQ34" i="9"/>
  <c r="DS34" i="9"/>
  <c r="CY34" i="9"/>
  <c r="CE34" i="9"/>
  <c r="EM22" i="9"/>
  <c r="IU23" i="9"/>
  <c r="JA23" i="9"/>
  <c r="JH23" i="9"/>
  <c r="JO23" i="9"/>
  <c r="JV23" i="9"/>
  <c r="IT24" i="9"/>
  <c r="IZ24" i="9"/>
  <c r="JG24" i="9"/>
  <c r="JN24" i="9"/>
  <c r="JU24" i="9"/>
  <c r="IS29" i="9"/>
  <c r="IY29" i="9"/>
  <c r="JF29" i="9"/>
  <c r="JM29" i="9"/>
  <c r="JT29" i="9"/>
  <c r="EM31" i="9"/>
  <c r="BK31" i="9"/>
  <c r="CE31" i="9"/>
  <c r="FG31" i="9"/>
  <c r="AQ31" i="9"/>
  <c r="DS31" i="9"/>
  <c r="CY31" i="9"/>
  <c r="EM19" i="9"/>
  <c r="DS20" i="9"/>
  <c r="CY21" i="9"/>
  <c r="AQ22" i="9"/>
  <c r="AQ19" i="9"/>
  <c r="FG21" i="9"/>
  <c r="CY22" i="9"/>
  <c r="CE23" i="9"/>
  <c r="DS23" i="9"/>
  <c r="B35" i="9"/>
  <c r="BK23" i="9"/>
  <c r="FG23" i="9"/>
  <c r="EM23" i="9"/>
  <c r="IX24" i="9"/>
  <c r="JE24" i="9"/>
  <c r="JL24" i="9"/>
  <c r="JS24" i="9"/>
  <c r="CE27" i="9"/>
  <c r="IT27" i="9"/>
  <c r="IZ27" i="9"/>
  <c r="JG27" i="9"/>
  <c r="JN27" i="9"/>
  <c r="JU27" i="9"/>
  <c r="B38" i="9"/>
  <c r="CE26" i="9"/>
  <c r="FG26" i="9"/>
  <c r="DS26" i="9"/>
  <c r="EM27" i="9"/>
  <c r="B39" i="9"/>
  <c r="DS27" i="9"/>
  <c r="BK27" i="9"/>
  <c r="CY27" i="9"/>
  <c r="EM40" i="9"/>
  <c r="FG40" i="9"/>
  <c r="CY40" i="9"/>
  <c r="CE40" i="9"/>
  <c r="DS40" i="9"/>
  <c r="BK40" i="9"/>
  <c r="AQ40" i="9"/>
  <c r="AQ28" i="9"/>
  <c r="FG28" i="9"/>
  <c r="IS28" i="9"/>
  <c r="IU33" i="9"/>
  <c r="JA33" i="9"/>
  <c r="JH33" i="9"/>
  <c r="JO33" i="9"/>
  <c r="JV33" i="9"/>
  <c r="EM28" i="9"/>
  <c r="BK28" i="9"/>
  <c r="IV32" i="9"/>
  <c r="JC32" i="9"/>
  <c r="JJ32" i="9"/>
  <c r="JQ32" i="9"/>
  <c r="JX32" i="9"/>
  <c r="JB32" i="9"/>
  <c r="JI32" i="9"/>
  <c r="JP32" i="9"/>
  <c r="JW32" i="9"/>
  <c r="DS28" i="9"/>
  <c r="IU30" i="9"/>
  <c r="JA30" i="9"/>
  <c r="JH30" i="9"/>
  <c r="JO30" i="9"/>
  <c r="JV30" i="9"/>
  <c r="IZ33" i="9"/>
  <c r="JG33" i="9"/>
  <c r="JN33" i="9"/>
  <c r="JU33" i="9"/>
  <c r="IR37" i="9"/>
  <c r="IX37" i="9"/>
  <c r="JE37" i="9"/>
  <c r="JL37" i="9"/>
  <c r="JS37" i="9"/>
  <c r="IS36" i="9"/>
  <c r="IX40" i="9"/>
  <c r="JE40" i="9"/>
  <c r="JL40" i="9"/>
  <c r="JS40" i="9"/>
  <c r="IR40" i="9"/>
  <c r="IS35" i="9"/>
  <c r="IY35" i="9"/>
  <c r="JF35" i="9"/>
  <c r="JM35" i="9"/>
  <c r="JT35" i="9"/>
  <c r="IR38" i="9"/>
  <c r="IX38" i="9"/>
  <c r="JE38" i="9"/>
  <c r="JL38" i="9"/>
  <c r="JS38" i="9"/>
  <c r="IY39" i="9"/>
  <c r="JF39" i="9"/>
  <c r="JM39" i="9"/>
  <c r="JT39" i="9"/>
  <c r="IS39" i="9"/>
  <c r="HF1" i="8"/>
  <c r="IR38" i="8"/>
  <c r="IS38" i="8"/>
  <c r="IT38" i="8"/>
  <c r="IX22" i="8"/>
  <c r="JE22" i="8"/>
  <c r="JL22" i="8"/>
  <c r="JS22" i="8"/>
  <c r="IX13" i="8"/>
  <c r="JE13" i="8"/>
  <c r="JL13" i="8"/>
  <c r="JS13" i="8"/>
  <c r="IR32" i="8"/>
  <c r="IS32" i="8"/>
  <c r="IR26" i="8"/>
  <c r="IY26" i="8"/>
  <c r="JF26" i="8"/>
  <c r="JM26" i="8"/>
  <c r="JT26" i="8"/>
  <c r="IS17" i="8"/>
  <c r="IZ17" i="8"/>
  <c r="JG17" i="8"/>
  <c r="JN17" i="8"/>
  <c r="JU17" i="8"/>
  <c r="IR34" i="8"/>
  <c r="IY34" i="8"/>
  <c r="JF34" i="8"/>
  <c r="JM34" i="8"/>
  <c r="JT34" i="8"/>
  <c r="IX34" i="8"/>
  <c r="JE34" i="8"/>
  <c r="JL34" i="8"/>
  <c r="JS34" i="8"/>
  <c r="IX25" i="8"/>
  <c r="JE25" i="8"/>
  <c r="JL25" i="8"/>
  <c r="JS25" i="8"/>
  <c r="IR25" i="8"/>
  <c r="IR29" i="8"/>
  <c r="IY29" i="8"/>
  <c r="JF29" i="8"/>
  <c r="JM29" i="8"/>
  <c r="JT29" i="8"/>
  <c r="IX29" i="8"/>
  <c r="JE29" i="8"/>
  <c r="JL29" i="8"/>
  <c r="JS29" i="8"/>
  <c r="IR31" i="8"/>
  <c r="IX7" i="8"/>
  <c r="JE7" i="8" s="1"/>
  <c r="JL7" i="8" s="1"/>
  <c r="JS7" i="8" s="1"/>
  <c r="IX40" i="8"/>
  <c r="JE40" i="8"/>
  <c r="JL40" i="8"/>
  <c r="JS40" i="8"/>
  <c r="IX8" i="8"/>
  <c r="JE8" i="8" s="1"/>
  <c r="JL8" i="8" s="1"/>
  <c r="JS8" i="8" s="1"/>
  <c r="HD7" i="8"/>
  <c r="HD8" i="8" s="1"/>
  <c r="HD9" i="8" s="1"/>
  <c r="HD10" i="8" s="1"/>
  <c r="HD11" i="8" s="1"/>
  <c r="HD12" i="8" s="1"/>
  <c r="HG3" i="8"/>
  <c r="HN3" i="8" s="1"/>
  <c r="IS40" i="8"/>
  <c r="IT40" i="8"/>
  <c r="IY40" i="8"/>
  <c r="JF40" i="8"/>
  <c r="JM40" i="8"/>
  <c r="JT40" i="8"/>
  <c r="IY18" i="8"/>
  <c r="JF18" i="8"/>
  <c r="JM18" i="8"/>
  <c r="JT18" i="8"/>
  <c r="IS18" i="8"/>
  <c r="CY22" i="8"/>
  <c r="DS26" i="8"/>
  <c r="IQ4" i="8"/>
  <c r="IR39" i="8"/>
  <c r="IY39" i="8"/>
  <c r="JF39" i="8"/>
  <c r="JM39" i="8"/>
  <c r="JT39" i="8"/>
  <c r="IR35" i="8"/>
  <c r="IR30" i="8"/>
  <c r="IX18" i="8"/>
  <c r="JE18" i="8"/>
  <c r="JL18" i="8"/>
  <c r="JS18" i="8"/>
  <c r="IX17" i="8"/>
  <c r="JE17" i="8"/>
  <c r="JL17" i="8"/>
  <c r="JS17" i="8"/>
  <c r="IT28" i="8"/>
  <c r="JA28" i="8"/>
  <c r="JH28" i="8"/>
  <c r="JO28" i="8"/>
  <c r="JV28" i="8"/>
  <c r="IR10" i="8"/>
  <c r="IY24" i="8"/>
  <c r="JF24" i="8"/>
  <c r="JM24" i="8"/>
  <c r="JT24" i="8"/>
  <c r="IY12" i="8"/>
  <c r="JF12" i="8"/>
  <c r="JM12" i="8"/>
  <c r="JT12" i="8"/>
  <c r="CE22" i="8"/>
  <c r="EM22" i="8"/>
  <c r="IX24" i="8"/>
  <c r="JE24" i="8"/>
  <c r="JL24" i="8"/>
  <c r="JS24" i="8"/>
  <c r="IX21" i="8"/>
  <c r="JE21" i="8"/>
  <c r="JL21" i="8"/>
  <c r="JS21" i="8"/>
  <c r="IX12" i="8"/>
  <c r="JE12" i="8"/>
  <c r="JL12" i="8"/>
  <c r="JS12" i="8"/>
  <c r="BK22" i="8"/>
  <c r="IX37" i="8"/>
  <c r="JE37" i="8"/>
  <c r="JL37" i="8"/>
  <c r="JS37" i="8"/>
  <c r="IR37" i="8"/>
  <c r="IR27" i="8"/>
  <c r="IX27" i="8"/>
  <c r="JE27" i="8"/>
  <c r="JL27" i="8"/>
  <c r="JS27" i="8"/>
  <c r="IR33" i="8"/>
  <c r="IX33" i="8"/>
  <c r="JE33" i="8"/>
  <c r="JL33" i="8"/>
  <c r="JS33" i="8"/>
  <c r="IR36" i="8"/>
  <c r="IZ24" i="8"/>
  <c r="JG24" i="8"/>
  <c r="JN24" i="8"/>
  <c r="JU24" i="8"/>
  <c r="IT24" i="8"/>
  <c r="IY28" i="8"/>
  <c r="JF28" i="8"/>
  <c r="JM28" i="8"/>
  <c r="JT28" i="8"/>
  <c r="IX28" i="8"/>
  <c r="JE28" i="8"/>
  <c r="JL28" i="8"/>
  <c r="JS28" i="8"/>
  <c r="IY21" i="8"/>
  <c r="JF21" i="8"/>
  <c r="JM21" i="8"/>
  <c r="JT21" i="8"/>
  <c r="IS21" i="8"/>
  <c r="IY13" i="8"/>
  <c r="JF13" i="8"/>
  <c r="JM13" i="8"/>
  <c r="JT13" i="8"/>
  <c r="IS13" i="8"/>
  <c r="IR20" i="8"/>
  <c r="IX20" i="8"/>
  <c r="JE20" i="8"/>
  <c r="JL20" i="8"/>
  <c r="JS20" i="8"/>
  <c r="IR23" i="8"/>
  <c r="IR19" i="8"/>
  <c r="IR16" i="8"/>
  <c r="IX16" i="8"/>
  <c r="JE16" i="8"/>
  <c r="JL16" i="8"/>
  <c r="JS16" i="8"/>
  <c r="IX11" i="8"/>
  <c r="JE11" i="8"/>
  <c r="JL11" i="8"/>
  <c r="JS11" i="8"/>
  <c r="IR11" i="8"/>
  <c r="IS22" i="8"/>
  <c r="IY9" i="8"/>
  <c r="JF9" i="8"/>
  <c r="JM9" i="8"/>
  <c r="JT9" i="8"/>
  <c r="IS9" i="8"/>
  <c r="IZ12" i="8"/>
  <c r="JG12" i="8"/>
  <c r="JN12" i="8"/>
  <c r="JU12" i="8"/>
  <c r="IT12" i="8"/>
  <c r="IR6" i="8"/>
  <c r="IX6" i="8"/>
  <c r="JE6" i="8" s="1"/>
  <c r="JL6" i="8" s="1"/>
  <c r="JS6" i="8" s="1"/>
  <c r="IS8" i="8"/>
  <c r="IR15" i="8"/>
  <c r="IR14" i="8"/>
  <c r="BK17" i="8"/>
  <c r="B35" i="8"/>
  <c r="FG23" i="8"/>
  <c r="DS23" i="8"/>
  <c r="CY23" i="8"/>
  <c r="EM23" i="8"/>
  <c r="CE23" i="8"/>
  <c r="BK23" i="8"/>
  <c r="B36" i="8"/>
  <c r="EM24" i="8"/>
  <c r="DS24" i="8"/>
  <c r="FG24" i="8"/>
  <c r="CY24" i="8"/>
  <c r="BK24" i="8"/>
  <c r="CE24" i="8"/>
  <c r="B37" i="8"/>
  <c r="CY25" i="8"/>
  <c r="FG25" i="8"/>
  <c r="EM25" i="8"/>
  <c r="DS25" i="8"/>
  <c r="BK25" i="8"/>
  <c r="FG18" i="8"/>
  <c r="B38" i="8"/>
  <c r="FG26" i="8"/>
  <c r="CE26" i="8"/>
  <c r="EM26" i="8"/>
  <c r="FG19" i="8"/>
  <c r="AQ27" i="8"/>
  <c r="FG27" i="8"/>
  <c r="EM27" i="8"/>
  <c r="DS27" i="8"/>
  <c r="CY27" i="8"/>
  <c r="CE27" i="8"/>
  <c r="B32" i="8"/>
  <c r="EM32" i="8" s="1"/>
  <c r="AQ28" i="8"/>
  <c r="FG28" i="8"/>
  <c r="EM28" i="8"/>
  <c r="DS28" i="8"/>
  <c r="CY28" i="8"/>
  <c r="B33" i="8"/>
  <c r="FG21" i="8"/>
  <c r="EM21" i="8"/>
  <c r="DS21" i="8"/>
  <c r="CY21" i="8"/>
  <c r="CE21" i="8"/>
  <c r="B34" i="8"/>
  <c r="FG22" i="8"/>
  <c r="BK21" i="8"/>
  <c r="BK26" i="8"/>
  <c r="BK27" i="8"/>
  <c r="BK28" i="8"/>
  <c r="CY18" i="8"/>
  <c r="B39" i="8"/>
  <c r="AQ24" i="8"/>
  <c r="B40" i="8"/>
  <c r="AQ23" i="8"/>
  <c r="AQ22" i="8"/>
  <c r="B31" i="8"/>
  <c r="AQ31" i="8" s="1"/>
  <c r="AQ26" i="8"/>
  <c r="AQ25" i="8"/>
  <c r="K4" i="8"/>
  <c r="L4" i="8" s="1"/>
  <c r="M4" i="8" s="1"/>
  <c r="N4" i="8" s="1"/>
  <c r="O4" i="8" s="1"/>
  <c r="P4" i="8" s="1"/>
  <c r="Q4" i="8" s="1"/>
  <c r="R4" i="8" s="1"/>
  <c r="S4" i="8" s="1"/>
  <c r="T4" i="8" s="1"/>
  <c r="U4" i="8" s="1"/>
  <c r="V4" i="8" s="1"/>
  <c r="W4" i="8" s="1"/>
  <c r="X4" i="8" s="1"/>
  <c r="Y4" i="8" s="1"/>
  <c r="Z4" i="8" s="1"/>
  <c r="AA4" i="8" s="1"/>
  <c r="AB4" i="8" s="1"/>
  <c r="AC4" i="8" s="1"/>
  <c r="AD4" i="8" s="1"/>
  <c r="AE4" i="8" s="1"/>
  <c r="AF4" i="8" s="1"/>
  <c r="AG4" i="8" s="1"/>
  <c r="AH4" i="8" s="1"/>
  <c r="Y37" i="6"/>
  <c r="Y38" i="6"/>
  <c r="Y39" i="6"/>
  <c r="Y40" i="6"/>
  <c r="Y41" i="6"/>
  <c r="Y42" i="6"/>
  <c r="AN47" i="7"/>
  <c r="AP47" i="7"/>
  <c r="AR47" i="7"/>
  <c r="AT47" i="7"/>
  <c r="AV47" i="7"/>
  <c r="AX47" i="7"/>
  <c r="AZ47" i="7"/>
  <c r="AN42" i="7"/>
  <c r="AP42" i="7"/>
  <c r="AR42" i="7"/>
  <c r="AT42" i="7"/>
  <c r="AV42" i="7"/>
  <c r="AX42" i="7"/>
  <c r="AZ42" i="7"/>
  <c r="BB19" i="7"/>
  <c r="BB24" i="7"/>
  <c r="BB29" i="7"/>
  <c r="A40" i="6"/>
  <c r="A48" i="6"/>
  <c r="A33" i="6"/>
  <c r="A41" i="6"/>
  <c r="A49" i="6"/>
  <c r="A39" i="6"/>
  <c r="A34" i="6"/>
  <c r="A42" i="6"/>
  <c r="A50" i="6"/>
  <c r="A43" i="6"/>
  <c r="A51" i="6"/>
  <c r="A36" i="6"/>
  <c r="A44" i="6"/>
  <c r="A52" i="6"/>
  <c r="A37" i="6"/>
  <c r="A45" i="6"/>
  <c r="A46" i="6"/>
  <c r="U13" i="6"/>
  <c r="U14" i="6" s="1"/>
  <c r="U12" i="6" s="1"/>
  <c r="X3" i="6"/>
  <c r="Y13" i="6"/>
  <c r="Y14" i="6" s="1"/>
  <c r="D12" i="1"/>
  <c r="L12" i="1"/>
  <c r="T12" i="1"/>
  <c r="E12" i="1"/>
  <c r="M12" i="1"/>
  <c r="U12" i="1"/>
  <c r="D13" i="1"/>
  <c r="L13" i="1"/>
  <c r="T13" i="1"/>
  <c r="V13" i="1"/>
  <c r="I12" i="1"/>
  <c r="Q12" i="1"/>
  <c r="Y12" i="1"/>
  <c r="B12" i="1"/>
  <c r="J12" i="1"/>
  <c r="I13" i="1"/>
  <c r="Q13" i="1"/>
  <c r="F107" i="4"/>
  <c r="ES23" i="4"/>
  <c r="FO23" i="4"/>
  <c r="CO23" i="4"/>
  <c r="DK23" i="4"/>
  <c r="B44" i="5"/>
  <c r="B51" i="5"/>
  <c r="B41" i="5"/>
  <c r="B48" i="5"/>
  <c r="B32" i="5"/>
  <c r="B39" i="5"/>
  <c r="B46" i="5"/>
  <c r="B23" i="5"/>
  <c r="B30" i="5"/>
  <c r="B37" i="5"/>
  <c r="B20" i="5"/>
  <c r="B27" i="5"/>
  <c r="B34" i="5"/>
  <c r="B17" i="5"/>
  <c r="B24" i="5"/>
  <c r="B31" i="5"/>
  <c r="B38" i="5"/>
  <c r="B45" i="5"/>
  <c r="B16" i="5"/>
  <c r="B15" i="5"/>
  <c r="B22" i="5"/>
  <c r="B29" i="5"/>
  <c r="B36" i="5"/>
  <c r="B43" i="5"/>
  <c r="B50" i="5"/>
  <c r="B14" i="5"/>
  <c r="B21" i="5"/>
  <c r="B28" i="5"/>
  <c r="B35" i="5"/>
  <c r="B42" i="5"/>
  <c r="B49" i="5"/>
  <c r="B13" i="5"/>
  <c r="B12" i="5"/>
  <c r="B19" i="5"/>
  <c r="B26" i="5"/>
  <c r="B33" i="5"/>
  <c r="B40" i="5"/>
  <c r="B47" i="5"/>
  <c r="B11" i="5"/>
  <c r="B18" i="5"/>
  <c r="B25" i="5"/>
  <c r="B10" i="5"/>
  <c r="A4" i="5"/>
  <c r="A5" i="5"/>
  <c r="C3" i="5"/>
  <c r="F1" i="5"/>
  <c r="D1" i="5"/>
  <c r="E1" i="5"/>
  <c r="H47" i="4"/>
  <c r="AE26" i="2"/>
  <c r="AG28" i="2"/>
  <c r="AI28" i="2" s="1"/>
  <c r="AG40" i="2"/>
  <c r="AI40" i="2" s="1"/>
  <c r="AG43" i="2"/>
  <c r="AI43" i="2" s="1"/>
  <c r="AG42" i="2"/>
  <c r="AI42" i="2" s="1"/>
  <c r="AG32" i="2"/>
  <c r="AI32" i="2" s="1"/>
  <c r="AC33" i="2"/>
  <c r="AE33" i="2"/>
  <c r="AG21" i="2"/>
  <c r="AI21" i="2" s="1"/>
  <c r="AE20" i="2"/>
  <c r="AG34" i="2"/>
  <c r="AI34" i="2" s="1"/>
  <c r="AC44" i="2"/>
  <c r="AE44" i="2"/>
  <c r="AE35" i="2"/>
  <c r="AE38" i="2"/>
  <c r="AG39" i="2"/>
  <c r="AI39" i="2" s="1"/>
  <c r="AC41" i="2"/>
  <c r="AE41" i="2" s="1"/>
  <c r="AG12" i="2" s="1"/>
  <c r="AI12" i="2" s="1"/>
  <c r="AE29" i="2"/>
  <c r="AG24" i="2" s="1"/>
  <c r="AI24" i="2" s="1"/>
  <c r="AC36" i="2"/>
  <c r="AE24" i="2"/>
  <c r="AG30" i="2"/>
  <c r="AI30" i="2" s="1"/>
  <c r="AC49" i="2"/>
  <c r="AE49" i="2"/>
  <c r="AG4" i="2"/>
  <c r="AI4" i="2" s="1"/>
  <c r="AE37" i="2"/>
  <c r="AE34" i="2"/>
  <c r="AC46" i="2"/>
  <c r="AE46" i="2"/>
  <c r="AG7" i="2"/>
  <c r="AI7" i="2" s="1"/>
  <c r="AC43" i="2"/>
  <c r="AE43" i="2"/>
  <c r="AE31" i="2"/>
  <c r="KP4" i="11"/>
  <c r="KQ4" i="10"/>
  <c r="KP4" i="9"/>
  <c r="IS29" i="8"/>
  <c r="IZ29" i="8"/>
  <c r="JG29" i="8"/>
  <c r="JN29" i="8"/>
  <c r="JU29" i="8"/>
  <c r="IS34" i="8"/>
  <c r="IT34" i="8"/>
  <c r="IY38" i="8"/>
  <c r="JF38" i="8"/>
  <c r="JM38" i="8"/>
  <c r="JT38" i="8"/>
  <c r="IV32" i="11"/>
  <c r="JC32" i="11"/>
  <c r="JJ32" i="11"/>
  <c r="JQ32" i="11"/>
  <c r="JX32" i="11"/>
  <c r="JB32" i="11"/>
  <c r="JI32" i="11"/>
  <c r="JP32" i="11"/>
  <c r="JW32" i="11"/>
  <c r="IT23" i="11"/>
  <c r="IZ23" i="11"/>
  <c r="JG23" i="11"/>
  <c r="JN23" i="11"/>
  <c r="JU23" i="11"/>
  <c r="IS11" i="11"/>
  <c r="IY11" i="11"/>
  <c r="JF11" i="11"/>
  <c r="JM11" i="11"/>
  <c r="JT11" i="11"/>
  <c r="IT40" i="11"/>
  <c r="IZ40" i="11"/>
  <c r="JG40" i="11"/>
  <c r="JN40" i="11"/>
  <c r="JU40" i="11"/>
  <c r="IS31" i="11"/>
  <c r="IY31" i="11"/>
  <c r="JF31" i="11"/>
  <c r="JM31" i="11"/>
  <c r="JT31" i="11"/>
  <c r="IZ22" i="11"/>
  <c r="JG22" i="11"/>
  <c r="JN22" i="11"/>
  <c r="JU22" i="11"/>
  <c r="IT22" i="11"/>
  <c r="IV12" i="11"/>
  <c r="JC12" i="11"/>
  <c r="JJ12" i="11"/>
  <c r="JQ12" i="11"/>
  <c r="JX12" i="11"/>
  <c r="JB12" i="11"/>
  <c r="JI12" i="11"/>
  <c r="JP12" i="11"/>
  <c r="JW12" i="11"/>
  <c r="IT8" i="11"/>
  <c r="IZ8" i="11"/>
  <c r="JG8" i="11"/>
  <c r="JN8" i="11"/>
  <c r="JU8" i="11"/>
  <c r="JS5" i="11"/>
  <c r="IZ16" i="11"/>
  <c r="JG16" i="11"/>
  <c r="JN16" i="11"/>
  <c r="JU16" i="11"/>
  <c r="IT16" i="11"/>
  <c r="IT39" i="11"/>
  <c r="IZ39" i="11"/>
  <c r="JG39" i="11"/>
  <c r="JN39" i="11"/>
  <c r="JU39" i="11"/>
  <c r="IY35" i="11"/>
  <c r="JF35" i="11"/>
  <c r="JM35" i="11"/>
  <c r="JT35" i="11"/>
  <c r="IS35" i="11"/>
  <c r="IS29" i="11"/>
  <c r="IY29" i="11"/>
  <c r="JF29" i="11"/>
  <c r="JM29" i="11"/>
  <c r="JT29" i="11"/>
  <c r="DS35" i="11"/>
  <c r="BK35" i="11"/>
  <c r="CY35" i="11"/>
  <c r="EM35" i="11"/>
  <c r="FG35" i="11"/>
  <c r="AQ35" i="11"/>
  <c r="CE35" i="11"/>
  <c r="IT36" i="11"/>
  <c r="IZ36" i="11"/>
  <c r="JG36" i="11"/>
  <c r="JN36" i="11"/>
  <c r="JU36" i="11"/>
  <c r="JF5" i="11"/>
  <c r="HU3" i="11"/>
  <c r="HN1" i="11"/>
  <c r="IY4" i="11"/>
  <c r="IS17" i="11"/>
  <c r="IY17" i="11"/>
  <c r="JF17" i="11"/>
  <c r="JM17" i="11"/>
  <c r="JT17" i="11"/>
  <c r="IT6" i="11"/>
  <c r="IZ6" i="11"/>
  <c r="DS36" i="11"/>
  <c r="BK36" i="11"/>
  <c r="FG36" i="11"/>
  <c r="AQ36" i="11"/>
  <c r="CE36" i="11"/>
  <c r="CY36" i="11"/>
  <c r="EM36" i="11"/>
  <c r="FG34" i="11"/>
  <c r="EM34" i="11"/>
  <c r="BK34" i="11"/>
  <c r="CE34" i="11"/>
  <c r="DS34" i="11"/>
  <c r="AQ34" i="11"/>
  <c r="CY34" i="11"/>
  <c r="IZ26" i="11"/>
  <c r="JG26" i="11"/>
  <c r="JN26" i="11"/>
  <c r="JU26" i="11"/>
  <c r="IT26" i="11"/>
  <c r="DS38" i="11"/>
  <c r="BK38" i="11"/>
  <c r="FG38" i="11"/>
  <c r="CY38" i="11"/>
  <c r="AQ38" i="11"/>
  <c r="EM38" i="11"/>
  <c r="CE38" i="11"/>
  <c r="IS13" i="11"/>
  <c r="IY13" i="11"/>
  <c r="JF13" i="11"/>
  <c r="JM13" i="11"/>
  <c r="JT13" i="11"/>
  <c r="JA19" i="11"/>
  <c r="JH19" i="11"/>
  <c r="JO19" i="11"/>
  <c r="JV19" i="11"/>
  <c r="IU19" i="11"/>
  <c r="JA33" i="11"/>
  <c r="JH33" i="11"/>
  <c r="JO33" i="11"/>
  <c r="JV33" i="11"/>
  <c r="IU33" i="11"/>
  <c r="FG37" i="11"/>
  <c r="BK37" i="11"/>
  <c r="CY37" i="11"/>
  <c r="CE37" i="11"/>
  <c r="DS37" i="11"/>
  <c r="AQ37" i="11"/>
  <c r="EM37" i="11"/>
  <c r="JA38" i="11"/>
  <c r="JH38" i="11"/>
  <c r="JO38" i="11"/>
  <c r="JV38" i="11"/>
  <c r="IU38" i="11"/>
  <c r="IZ30" i="11"/>
  <c r="JG30" i="11"/>
  <c r="JN30" i="11"/>
  <c r="JU30" i="11"/>
  <c r="IT30" i="11"/>
  <c r="JR5" i="11"/>
  <c r="CY33" i="11"/>
  <c r="AQ33" i="11"/>
  <c r="BK33" i="11"/>
  <c r="FG33" i="11"/>
  <c r="DS33" i="11"/>
  <c r="EM33" i="11"/>
  <c r="CE33" i="11"/>
  <c r="FW4" i="11"/>
  <c r="GA4" i="11"/>
  <c r="GF4" i="11"/>
  <c r="GK4" i="11"/>
  <c r="GP4" i="11"/>
  <c r="GU4" i="11"/>
  <c r="GZ4" i="11"/>
  <c r="JE4" i="11"/>
  <c r="IA3" i="11"/>
  <c r="HT1" i="11"/>
  <c r="JA14" i="11"/>
  <c r="JH14" i="11"/>
  <c r="JO14" i="11"/>
  <c r="JV14" i="11"/>
  <c r="IU14" i="11"/>
  <c r="IU28" i="11"/>
  <c r="JA28" i="11"/>
  <c r="JH28" i="11"/>
  <c r="JO28" i="11"/>
  <c r="JV28" i="11"/>
  <c r="FG30" i="11"/>
  <c r="CE30" i="11"/>
  <c r="CY30" i="11"/>
  <c r="DS30" i="11"/>
  <c r="AQ30" i="11"/>
  <c r="EM30" i="11"/>
  <c r="BK30" i="11"/>
  <c r="IZ15" i="11"/>
  <c r="JG15" i="11"/>
  <c r="JN15" i="11"/>
  <c r="JU15" i="11"/>
  <c r="IT15" i="11"/>
  <c r="IY20" i="11"/>
  <c r="JF20" i="11"/>
  <c r="JM20" i="11"/>
  <c r="JT20" i="11"/>
  <c r="IS20" i="11"/>
  <c r="IS24" i="11"/>
  <c r="IY24" i="11"/>
  <c r="JF24" i="11"/>
  <c r="JM24" i="11"/>
  <c r="JT24" i="11"/>
  <c r="IU9" i="11"/>
  <c r="JA9" i="11"/>
  <c r="JH9" i="11"/>
  <c r="JO9" i="11"/>
  <c r="JV9" i="11"/>
  <c r="IV27" i="11"/>
  <c r="JC27" i="11"/>
  <c r="JJ27" i="11"/>
  <c r="JQ27" i="11"/>
  <c r="JX27" i="11"/>
  <c r="JB27" i="11"/>
  <c r="JI27" i="11"/>
  <c r="JP27" i="11"/>
  <c r="JW27" i="11"/>
  <c r="IS4" i="11"/>
  <c r="HO3" i="11"/>
  <c r="HI3" i="11"/>
  <c r="HH1" i="11"/>
  <c r="IV37" i="11"/>
  <c r="JC37" i="11"/>
  <c r="JJ37" i="11"/>
  <c r="JQ37" i="11"/>
  <c r="JX37" i="11"/>
  <c r="JB37" i="11"/>
  <c r="JI37" i="11"/>
  <c r="JP37" i="11"/>
  <c r="JW37" i="11"/>
  <c r="KI9" i="11"/>
  <c r="IV34" i="11"/>
  <c r="JC34" i="11"/>
  <c r="JJ34" i="11"/>
  <c r="JQ34" i="11"/>
  <c r="JX34" i="11"/>
  <c r="JB34" i="11"/>
  <c r="JI34" i="11"/>
  <c r="JP34" i="11"/>
  <c r="JW34" i="11"/>
  <c r="IT21" i="11"/>
  <c r="IZ21" i="11"/>
  <c r="JG21" i="11"/>
  <c r="JN21" i="11"/>
  <c r="JU21" i="11"/>
  <c r="FG31" i="11"/>
  <c r="EM31" i="11"/>
  <c r="CE31" i="11"/>
  <c r="BK31" i="11"/>
  <c r="CY31" i="11"/>
  <c r="AQ31" i="11"/>
  <c r="DS31" i="11"/>
  <c r="IT5" i="11"/>
  <c r="IZ5" i="11"/>
  <c r="IT7" i="11"/>
  <c r="IZ7" i="11"/>
  <c r="JG7" i="11"/>
  <c r="JN7" i="11"/>
  <c r="JU7" i="11"/>
  <c r="IU10" i="11"/>
  <c r="JA10" i="11"/>
  <c r="JH10" i="11"/>
  <c r="JO10" i="11"/>
  <c r="JV10" i="11"/>
  <c r="HH2" i="11"/>
  <c r="FX3" i="11"/>
  <c r="HZ1" i="11"/>
  <c r="IG3" i="11"/>
  <c r="JK4" i="11"/>
  <c r="HD8" i="11"/>
  <c r="IS5" i="10"/>
  <c r="IY5" i="10"/>
  <c r="IS34" i="10"/>
  <c r="IY34" i="10"/>
  <c r="JF34" i="10"/>
  <c r="JM34" i="10"/>
  <c r="JT34" i="10"/>
  <c r="DS40" i="10"/>
  <c r="BK40" i="10"/>
  <c r="FG40" i="10"/>
  <c r="EM40" i="10"/>
  <c r="AQ40" i="10"/>
  <c r="CE40" i="10"/>
  <c r="CY40" i="10"/>
  <c r="EM33" i="10"/>
  <c r="BK33" i="10"/>
  <c r="CY33" i="10"/>
  <c r="AQ33" i="10"/>
  <c r="FG33" i="10"/>
  <c r="CE33" i="10"/>
  <c r="DS33" i="10"/>
  <c r="IZ10" i="10"/>
  <c r="JG10" i="10"/>
  <c r="JN10" i="10"/>
  <c r="JU10" i="10"/>
  <c r="IT10" i="10"/>
  <c r="IV8" i="10"/>
  <c r="JC8" i="10"/>
  <c r="JJ8" i="10"/>
  <c r="JQ8" i="10"/>
  <c r="JX8" i="10"/>
  <c r="JB8" i="10"/>
  <c r="JI8" i="10"/>
  <c r="JP8" i="10"/>
  <c r="JW8" i="10"/>
  <c r="IU12" i="10"/>
  <c r="JA12" i="10"/>
  <c r="JH12" i="10"/>
  <c r="JO12" i="10"/>
  <c r="JV12" i="10"/>
  <c r="IT4" i="10"/>
  <c r="HP3" i="10"/>
  <c r="HI1" i="10"/>
  <c r="HJ3" i="10"/>
  <c r="JS6" i="10"/>
  <c r="GA4" i="10"/>
  <c r="GF4" i="10"/>
  <c r="GK4" i="10"/>
  <c r="GP4" i="10"/>
  <c r="GU4" i="10"/>
  <c r="GZ4" i="10"/>
  <c r="FW4" i="10"/>
  <c r="IY11" i="10"/>
  <c r="JF11" i="10"/>
  <c r="JM11" i="10"/>
  <c r="JT11" i="10"/>
  <c r="IS11" i="10"/>
  <c r="IU6" i="10"/>
  <c r="JA6" i="10"/>
  <c r="IT35" i="10"/>
  <c r="IZ35" i="10"/>
  <c r="JG35" i="10"/>
  <c r="JN35" i="10"/>
  <c r="JU35" i="10"/>
  <c r="IU40" i="10"/>
  <c r="JA40" i="10"/>
  <c r="JH40" i="10"/>
  <c r="JO40" i="10"/>
  <c r="JV40" i="10"/>
  <c r="JB36" i="10"/>
  <c r="JI36" i="10"/>
  <c r="JP36" i="10"/>
  <c r="JW36" i="10"/>
  <c r="IV36" i="10"/>
  <c r="JC36" i="10"/>
  <c r="JJ36" i="10"/>
  <c r="JQ36" i="10"/>
  <c r="JX36" i="10"/>
  <c r="IS27" i="10"/>
  <c r="IY27" i="10"/>
  <c r="JF27" i="10"/>
  <c r="JM27" i="10"/>
  <c r="JT27" i="10"/>
  <c r="IV24" i="10"/>
  <c r="JC24" i="10"/>
  <c r="JJ24" i="10"/>
  <c r="JQ24" i="10"/>
  <c r="JX24" i="10"/>
  <c r="JB24" i="10"/>
  <c r="JI24" i="10"/>
  <c r="JP24" i="10"/>
  <c r="JW24" i="10"/>
  <c r="JA17" i="10"/>
  <c r="JH17" i="10"/>
  <c r="JO17" i="10"/>
  <c r="JV17" i="10"/>
  <c r="IU17" i="10"/>
  <c r="IS14" i="10"/>
  <c r="IY14" i="10"/>
  <c r="JF14" i="10"/>
  <c r="JM14" i="10"/>
  <c r="JT14" i="10"/>
  <c r="IT26" i="10"/>
  <c r="IZ26" i="10"/>
  <c r="JG26" i="10"/>
  <c r="JN26" i="10"/>
  <c r="JU26" i="10"/>
  <c r="JG6" i="10"/>
  <c r="HJ2" i="10"/>
  <c r="FZ3" i="10"/>
  <c r="IZ38" i="10"/>
  <c r="JG38" i="10"/>
  <c r="JN38" i="10"/>
  <c r="JU38" i="10"/>
  <c r="IT38" i="10"/>
  <c r="BK36" i="10"/>
  <c r="FG36" i="10"/>
  <c r="CY36" i="10"/>
  <c r="CE36" i="10"/>
  <c r="DS36" i="10"/>
  <c r="AQ36" i="10"/>
  <c r="EM36" i="10"/>
  <c r="IS32" i="10"/>
  <c r="IY32" i="10"/>
  <c r="JF32" i="10"/>
  <c r="JM32" i="10"/>
  <c r="JT32" i="10"/>
  <c r="JA20" i="10"/>
  <c r="JH20" i="10"/>
  <c r="JO20" i="10"/>
  <c r="JV20" i="10"/>
  <c r="IU20" i="10"/>
  <c r="IT9" i="10"/>
  <c r="IZ9" i="10"/>
  <c r="JG9" i="10"/>
  <c r="JN9" i="10"/>
  <c r="JU9" i="10"/>
  <c r="HZ1" i="10"/>
  <c r="JK4" i="10"/>
  <c r="IG3" i="10"/>
  <c r="KI9" i="10"/>
  <c r="DS38" i="10"/>
  <c r="BK38" i="10"/>
  <c r="AQ38" i="10"/>
  <c r="CE38" i="10"/>
  <c r="EM38" i="10"/>
  <c r="FG38" i="10"/>
  <c r="CY38" i="10"/>
  <c r="IT18" i="10"/>
  <c r="IZ18" i="10"/>
  <c r="JG18" i="10"/>
  <c r="JN18" i="10"/>
  <c r="JU18" i="10"/>
  <c r="IZ29" i="10"/>
  <c r="JG29" i="10"/>
  <c r="JN29" i="10"/>
  <c r="JU29" i="10"/>
  <c r="IT29" i="10"/>
  <c r="EM34" i="10"/>
  <c r="CE34" i="10"/>
  <c r="DS34" i="10"/>
  <c r="FG34" i="10"/>
  <c r="CY34" i="10"/>
  <c r="AQ34" i="10"/>
  <c r="BK34" i="10"/>
  <c r="IT33" i="10"/>
  <c r="IZ33" i="10"/>
  <c r="JG33" i="10"/>
  <c r="JN33" i="10"/>
  <c r="JU33" i="10"/>
  <c r="IZ28" i="10"/>
  <c r="JG28" i="10"/>
  <c r="JN28" i="10"/>
  <c r="JU28" i="10"/>
  <c r="IT28" i="10"/>
  <c r="EM30" i="10"/>
  <c r="CE30" i="10"/>
  <c r="DS30" i="10"/>
  <c r="BK30" i="10"/>
  <c r="FG30" i="10"/>
  <c r="AQ30" i="10"/>
  <c r="CY30" i="10"/>
  <c r="IY23" i="10"/>
  <c r="JF23" i="10"/>
  <c r="JM23" i="10"/>
  <c r="JT23" i="10"/>
  <c r="IS23" i="10"/>
  <c r="IU22" i="10"/>
  <c r="JA22" i="10"/>
  <c r="JH22" i="10"/>
  <c r="JO22" i="10"/>
  <c r="JV22" i="10"/>
  <c r="HV3" i="10"/>
  <c r="HO1" i="10"/>
  <c r="IZ4" i="10"/>
  <c r="IT15" i="10"/>
  <c r="IZ15" i="10"/>
  <c r="JG15" i="10"/>
  <c r="JN15" i="10"/>
  <c r="JU15" i="10"/>
  <c r="IT30" i="10"/>
  <c r="IZ30" i="10"/>
  <c r="JG30" i="10"/>
  <c r="JN30" i="10"/>
  <c r="JU30" i="10"/>
  <c r="DS32" i="10"/>
  <c r="FG32" i="10"/>
  <c r="CY32" i="10"/>
  <c r="CE32" i="10"/>
  <c r="AQ32" i="10"/>
  <c r="EM32" i="10"/>
  <c r="BK32" i="10"/>
  <c r="BK31" i="10"/>
  <c r="FG31" i="10"/>
  <c r="EM31" i="10"/>
  <c r="CY31" i="10"/>
  <c r="CE31" i="10"/>
  <c r="DS31" i="10"/>
  <c r="AQ31" i="10"/>
  <c r="IS13" i="10"/>
  <c r="IY13" i="10"/>
  <c r="JF13" i="10"/>
  <c r="JM13" i="10"/>
  <c r="JT13" i="10"/>
  <c r="JL4" i="10"/>
  <c r="IH3" i="10"/>
  <c r="IA1" i="10"/>
  <c r="HD9" i="10"/>
  <c r="JE5" i="10"/>
  <c r="IS16" i="10"/>
  <c r="IY16" i="10"/>
  <c r="JF16" i="10"/>
  <c r="JM16" i="10"/>
  <c r="JT16" i="10"/>
  <c r="IZ37" i="10"/>
  <c r="JG37" i="10"/>
  <c r="JN37" i="10"/>
  <c r="JU37" i="10"/>
  <c r="IT37" i="10"/>
  <c r="IT31" i="10"/>
  <c r="IZ31" i="10"/>
  <c r="JG31" i="10"/>
  <c r="JN31" i="10"/>
  <c r="JU31" i="10"/>
  <c r="IZ19" i="10"/>
  <c r="JG19" i="10"/>
  <c r="JN19" i="10"/>
  <c r="JU19" i="10"/>
  <c r="IT19" i="10"/>
  <c r="JM6" i="10"/>
  <c r="IV39" i="10"/>
  <c r="JC39" i="10"/>
  <c r="JJ39" i="10"/>
  <c r="JQ39" i="10"/>
  <c r="JX39" i="10"/>
  <c r="JB39" i="10"/>
  <c r="JI39" i="10"/>
  <c r="JP39" i="10"/>
  <c r="JW39" i="10"/>
  <c r="BK37" i="10"/>
  <c r="FG37" i="10"/>
  <c r="EM37" i="10"/>
  <c r="DS37" i="10"/>
  <c r="AQ37" i="10"/>
  <c r="CY37" i="10"/>
  <c r="CE37" i="10"/>
  <c r="IU25" i="10"/>
  <c r="JA25" i="10"/>
  <c r="JH25" i="10"/>
  <c r="JO25" i="10"/>
  <c r="JV25" i="10"/>
  <c r="IS7" i="10"/>
  <c r="IY7" i="10"/>
  <c r="JR5" i="10"/>
  <c r="HU3" i="10"/>
  <c r="HN1" i="10"/>
  <c r="IY4" i="10"/>
  <c r="IU21" i="10"/>
  <c r="JA21" i="10"/>
  <c r="JH21" i="10"/>
  <c r="JO21" i="10"/>
  <c r="JV21" i="10"/>
  <c r="IZ35" i="9"/>
  <c r="JG35" i="9"/>
  <c r="JN35" i="9"/>
  <c r="JU35" i="9"/>
  <c r="IT35" i="9"/>
  <c r="IV30" i="9"/>
  <c r="JC30" i="9"/>
  <c r="JJ30" i="9"/>
  <c r="JQ30" i="9"/>
  <c r="JX30" i="9"/>
  <c r="JB30" i="9"/>
  <c r="JI30" i="9"/>
  <c r="JP30" i="9"/>
  <c r="JW30" i="9"/>
  <c r="IT28" i="9"/>
  <c r="IZ28" i="9"/>
  <c r="JG28" i="9"/>
  <c r="JN28" i="9"/>
  <c r="JU28" i="9"/>
  <c r="IT31" i="9"/>
  <c r="IZ31" i="9"/>
  <c r="JG31" i="9"/>
  <c r="JN31" i="9"/>
  <c r="JU31" i="9"/>
  <c r="IS20" i="9"/>
  <c r="IY20" i="9"/>
  <c r="JF20" i="9"/>
  <c r="JM20" i="9"/>
  <c r="JT20" i="9"/>
  <c r="IZ21" i="9"/>
  <c r="JG21" i="9"/>
  <c r="JN21" i="9"/>
  <c r="JU21" i="9"/>
  <c r="IT21" i="9"/>
  <c r="JE5" i="9"/>
  <c r="JF6" i="9"/>
  <c r="IT22" i="9"/>
  <c r="IZ22" i="9"/>
  <c r="JG22" i="9"/>
  <c r="JN22" i="9"/>
  <c r="JU22" i="9"/>
  <c r="IT29" i="9"/>
  <c r="IZ29" i="9"/>
  <c r="JG29" i="9"/>
  <c r="JN29" i="9"/>
  <c r="JU29" i="9"/>
  <c r="DS29" i="9"/>
  <c r="BK29" i="9"/>
  <c r="FG29" i="9"/>
  <c r="EM29" i="9"/>
  <c r="CE29" i="9"/>
  <c r="AQ29" i="9"/>
  <c r="CY29" i="9"/>
  <c r="IT19" i="9"/>
  <c r="IZ19" i="9"/>
  <c r="JG19" i="9"/>
  <c r="JN19" i="9"/>
  <c r="JU19" i="9"/>
  <c r="IZ6" i="9"/>
  <c r="IT6" i="9"/>
  <c r="JA25" i="9"/>
  <c r="JH25" i="9"/>
  <c r="JO25" i="9"/>
  <c r="JV25" i="9"/>
  <c r="IU25" i="9"/>
  <c r="IZ26" i="9"/>
  <c r="JG26" i="9"/>
  <c r="JN26" i="9"/>
  <c r="JU26" i="9"/>
  <c r="IT26" i="9"/>
  <c r="IT11" i="9"/>
  <c r="IZ11" i="9"/>
  <c r="JG11" i="9"/>
  <c r="JN11" i="9"/>
  <c r="JU11" i="9"/>
  <c r="IU12" i="9"/>
  <c r="JA12" i="9"/>
  <c r="JH12" i="9"/>
  <c r="JO12" i="9"/>
  <c r="JV12" i="9"/>
  <c r="JL6" i="9"/>
  <c r="HM1" i="9"/>
  <c r="IX4" i="9"/>
  <c r="HT3" i="9"/>
  <c r="JF5" i="9"/>
  <c r="FZ3" i="9"/>
  <c r="HJ2" i="9"/>
  <c r="HD10" i="9"/>
  <c r="IS40" i="9"/>
  <c r="IY40" i="9"/>
  <c r="JF40" i="9"/>
  <c r="JM40" i="9"/>
  <c r="JT40" i="9"/>
  <c r="IT39" i="9"/>
  <c r="IZ39" i="9"/>
  <c r="JG39" i="9"/>
  <c r="JN39" i="9"/>
  <c r="JU39" i="9"/>
  <c r="IZ36" i="9"/>
  <c r="JG36" i="9"/>
  <c r="JN36" i="9"/>
  <c r="JU36" i="9"/>
  <c r="IT36" i="9"/>
  <c r="IU27" i="9"/>
  <c r="JA27" i="9"/>
  <c r="JH27" i="9"/>
  <c r="JO27" i="9"/>
  <c r="JV27" i="9"/>
  <c r="IU24" i="9"/>
  <c r="JA24" i="9"/>
  <c r="JH24" i="9"/>
  <c r="JO24" i="9"/>
  <c r="JV24" i="9"/>
  <c r="IT5" i="9"/>
  <c r="IZ5" i="9"/>
  <c r="JR5" i="9"/>
  <c r="FG35" i="9"/>
  <c r="CY35" i="9"/>
  <c r="DS35" i="9"/>
  <c r="AQ35" i="9"/>
  <c r="EM35" i="9"/>
  <c r="CE35" i="9"/>
  <c r="BK35" i="9"/>
  <c r="DS36" i="9"/>
  <c r="CY36" i="9"/>
  <c r="AQ36" i="9"/>
  <c r="EM36" i="9"/>
  <c r="BK36" i="9"/>
  <c r="FG36" i="9"/>
  <c r="CE36" i="9"/>
  <c r="JA17" i="9"/>
  <c r="JH17" i="9"/>
  <c r="JO17" i="9"/>
  <c r="JV17" i="9"/>
  <c r="IU17" i="9"/>
  <c r="JA18" i="9"/>
  <c r="JH18" i="9"/>
  <c r="JO18" i="9"/>
  <c r="JV18" i="9"/>
  <c r="IU18" i="9"/>
  <c r="DS30" i="9"/>
  <c r="BK30" i="9"/>
  <c r="FG30" i="9"/>
  <c r="CY30" i="9"/>
  <c r="CE30" i="9"/>
  <c r="AQ30" i="9"/>
  <c r="EM30" i="9"/>
  <c r="IY13" i="9"/>
  <c r="JF13" i="9"/>
  <c r="JM13" i="9"/>
  <c r="JT13" i="9"/>
  <c r="IS13" i="9"/>
  <c r="IY9" i="9"/>
  <c r="JF9" i="9"/>
  <c r="JM9" i="9"/>
  <c r="JT9" i="9"/>
  <c r="IS9" i="9"/>
  <c r="IG3" i="9"/>
  <c r="HZ1" i="9"/>
  <c r="JK4" i="9"/>
  <c r="BK38" i="9"/>
  <c r="FG38" i="9"/>
  <c r="CY38" i="9"/>
  <c r="EM38" i="9"/>
  <c r="DS38" i="9"/>
  <c r="CE38" i="9"/>
  <c r="AQ38" i="9"/>
  <c r="IS37" i="9"/>
  <c r="IY37" i="9"/>
  <c r="JF37" i="9"/>
  <c r="JM37" i="9"/>
  <c r="JT37" i="9"/>
  <c r="AQ39" i="9"/>
  <c r="CE39" i="9"/>
  <c r="BK39" i="9"/>
  <c r="FG39" i="9"/>
  <c r="EM39" i="9"/>
  <c r="DS39" i="9"/>
  <c r="CY39" i="9"/>
  <c r="BK37" i="9"/>
  <c r="AQ37" i="9"/>
  <c r="EM37" i="9"/>
  <c r="CE37" i="9"/>
  <c r="FG37" i="9"/>
  <c r="CY37" i="9"/>
  <c r="DS37" i="9"/>
  <c r="IT7" i="9"/>
  <c r="IZ7" i="9"/>
  <c r="GB4" i="9"/>
  <c r="GG4" i="9"/>
  <c r="GL4" i="9"/>
  <c r="GQ4" i="9"/>
  <c r="GV4" i="9"/>
  <c r="HA4" i="9"/>
  <c r="FX4" i="9"/>
  <c r="GC4" i="9"/>
  <c r="GH4" i="9"/>
  <c r="GM4" i="9"/>
  <c r="GR4" i="9"/>
  <c r="GW4" i="9"/>
  <c r="HB4" i="9"/>
  <c r="IV33" i="9"/>
  <c r="JC33" i="9"/>
  <c r="JJ33" i="9"/>
  <c r="JQ33" i="9"/>
  <c r="JX33" i="9"/>
  <c r="JB33" i="9"/>
  <c r="JI33" i="9"/>
  <c r="JP33" i="9"/>
  <c r="JW33" i="9"/>
  <c r="IS14" i="9"/>
  <c r="IY14" i="9"/>
  <c r="JF14" i="9"/>
  <c r="JM14" i="9"/>
  <c r="JT14" i="9"/>
  <c r="HI3" i="9"/>
  <c r="HO3" i="9"/>
  <c r="HH1" i="9"/>
  <c r="IS4" i="9"/>
  <c r="IY38" i="9"/>
  <c r="JF38" i="9"/>
  <c r="JM38" i="9"/>
  <c r="JT38" i="9"/>
  <c r="IS38" i="9"/>
  <c r="IV23" i="9"/>
  <c r="JC23" i="9"/>
  <c r="JJ23" i="9"/>
  <c r="JQ23" i="9"/>
  <c r="JX23" i="9"/>
  <c r="JB23" i="9"/>
  <c r="JI23" i="9"/>
  <c r="JP23" i="9"/>
  <c r="JW23" i="9"/>
  <c r="IS10" i="9"/>
  <c r="IY10" i="9"/>
  <c r="JF10" i="9"/>
  <c r="JM10" i="9"/>
  <c r="JT10" i="9"/>
  <c r="IU15" i="9"/>
  <c r="JA15" i="9"/>
  <c r="JH15" i="9"/>
  <c r="JO15" i="9"/>
  <c r="JV15" i="9"/>
  <c r="IT8" i="9"/>
  <c r="IZ8" i="9"/>
  <c r="KI11" i="9"/>
  <c r="IZ16" i="9"/>
  <c r="JG16" i="9"/>
  <c r="JN16" i="9"/>
  <c r="JU16" i="9"/>
  <c r="IT16" i="9"/>
  <c r="HU3" i="9"/>
  <c r="HN1" i="9"/>
  <c r="IY4" i="9"/>
  <c r="IS26" i="8"/>
  <c r="IT26" i="8"/>
  <c r="IZ40" i="8"/>
  <c r="JG40" i="8"/>
  <c r="JN40" i="8"/>
  <c r="JU40" i="8"/>
  <c r="IZ38" i="8"/>
  <c r="JG38" i="8"/>
  <c r="JN38" i="8"/>
  <c r="JU38" i="8"/>
  <c r="IS39" i="8"/>
  <c r="IZ39" i="8"/>
  <c r="JG39" i="8"/>
  <c r="JN39" i="8"/>
  <c r="JU39" i="8"/>
  <c r="IT17" i="8"/>
  <c r="JA17" i="8"/>
  <c r="JH17" i="8"/>
  <c r="JO17" i="8"/>
  <c r="JV17" i="8"/>
  <c r="IY32" i="8"/>
  <c r="JF32" i="8"/>
  <c r="JM32" i="8"/>
  <c r="JT32" i="8"/>
  <c r="IU28" i="8"/>
  <c r="IV28" i="8"/>
  <c r="JC28" i="8"/>
  <c r="JJ28" i="8"/>
  <c r="JQ28" i="8"/>
  <c r="JX28" i="8"/>
  <c r="HH3" i="8"/>
  <c r="HH1" i="8" s="1"/>
  <c r="IY25" i="8"/>
  <c r="JF25" i="8"/>
  <c r="JM25" i="8"/>
  <c r="JT25" i="8"/>
  <c r="IS25" i="8"/>
  <c r="IY31" i="8"/>
  <c r="JF31" i="8"/>
  <c r="JM31" i="8"/>
  <c r="JT31" i="8"/>
  <c r="IS31" i="8"/>
  <c r="IY10" i="8"/>
  <c r="JF10" i="8"/>
  <c r="JM10" i="8"/>
  <c r="JT10" i="8"/>
  <c r="IS10" i="8"/>
  <c r="IY30" i="8"/>
  <c r="JF30" i="8"/>
  <c r="JM30" i="8"/>
  <c r="JT30" i="8"/>
  <c r="IS30" i="8"/>
  <c r="IT18" i="8"/>
  <c r="IZ18" i="8"/>
  <c r="JG18" i="8"/>
  <c r="JN18" i="8"/>
  <c r="JU18" i="8"/>
  <c r="IY35" i="8"/>
  <c r="JF35" i="8"/>
  <c r="JM35" i="8"/>
  <c r="JT35" i="8"/>
  <c r="IS35" i="8"/>
  <c r="IT29" i="8"/>
  <c r="JA12" i="8"/>
  <c r="JH12" i="8"/>
  <c r="JO12" i="8"/>
  <c r="JV12" i="8"/>
  <c r="IU12" i="8"/>
  <c r="IS23" i="8"/>
  <c r="IY23" i="8"/>
  <c r="JF23" i="8"/>
  <c r="JM23" i="8"/>
  <c r="JT23" i="8"/>
  <c r="IZ22" i="8"/>
  <c r="JG22" i="8"/>
  <c r="JN22" i="8"/>
  <c r="JU22" i="8"/>
  <c r="IT22" i="8"/>
  <c r="IY14" i="8"/>
  <c r="JF14" i="8"/>
  <c r="JM14" i="8"/>
  <c r="JT14" i="8"/>
  <c r="IS14" i="8"/>
  <c r="IZ9" i="8"/>
  <c r="JG9" i="8"/>
  <c r="JN9" i="8"/>
  <c r="JU9" i="8"/>
  <c r="IT9" i="8"/>
  <c r="IS11" i="8"/>
  <c r="IY11" i="8"/>
  <c r="JF11" i="8"/>
  <c r="JM11" i="8"/>
  <c r="JT11" i="8"/>
  <c r="IZ13" i="8"/>
  <c r="JG13" i="8"/>
  <c r="JN13" i="8"/>
  <c r="JU13" i="8"/>
  <c r="IT13" i="8"/>
  <c r="JA24" i="8"/>
  <c r="JH24" i="8"/>
  <c r="JO24" i="8"/>
  <c r="JV24" i="8"/>
  <c r="IU24" i="8"/>
  <c r="IY15" i="8"/>
  <c r="JF15" i="8"/>
  <c r="JM15" i="8"/>
  <c r="JT15" i="8"/>
  <c r="IS15" i="8"/>
  <c r="IS27" i="8"/>
  <c r="IY27" i="8"/>
  <c r="JF27" i="8"/>
  <c r="JM27" i="8"/>
  <c r="JT27" i="8"/>
  <c r="IS20" i="8"/>
  <c r="IY20" i="8"/>
  <c r="JF20" i="8"/>
  <c r="JM20" i="8"/>
  <c r="JT20" i="8"/>
  <c r="IZ8" i="8"/>
  <c r="JG8" i="8" s="1"/>
  <c r="JN8" i="8" s="1"/>
  <c r="JU8" i="8" s="1"/>
  <c r="IT8" i="8"/>
  <c r="IZ21" i="8"/>
  <c r="JG21" i="8"/>
  <c r="JN21" i="8"/>
  <c r="JU21" i="8"/>
  <c r="IT21" i="8"/>
  <c r="IY36" i="8"/>
  <c r="JF36" i="8"/>
  <c r="JM36" i="8"/>
  <c r="JT36" i="8"/>
  <c r="IS36" i="8"/>
  <c r="IS33" i="8"/>
  <c r="IY33" i="8"/>
  <c r="JF33" i="8"/>
  <c r="JM33" i="8"/>
  <c r="JT33" i="8"/>
  <c r="JA40" i="8"/>
  <c r="JH40" i="8"/>
  <c r="JO40" i="8"/>
  <c r="JV40" i="8"/>
  <c r="IU40" i="8"/>
  <c r="IS16" i="8"/>
  <c r="IY16" i="8"/>
  <c r="JF16" i="8"/>
  <c r="JM16" i="8"/>
  <c r="JT16" i="8"/>
  <c r="JA38" i="8"/>
  <c r="JH38" i="8"/>
  <c r="JO38" i="8"/>
  <c r="JV38" i="8"/>
  <c r="IU38" i="8"/>
  <c r="IY19" i="8"/>
  <c r="JF19" i="8"/>
  <c r="JM19" i="8"/>
  <c r="JT19" i="8"/>
  <c r="IS19" i="8"/>
  <c r="IT32" i="8"/>
  <c r="IZ32" i="8"/>
  <c r="JG32" i="8"/>
  <c r="JN32" i="8"/>
  <c r="JU32" i="8"/>
  <c r="IY37" i="8"/>
  <c r="JF37" i="8"/>
  <c r="JM37" i="8"/>
  <c r="JT37" i="8"/>
  <c r="IS37" i="8"/>
  <c r="BK31" i="8"/>
  <c r="CE31" i="8"/>
  <c r="AQ33" i="8"/>
  <c r="FG33" i="8"/>
  <c r="DS33" i="8"/>
  <c r="EM33" i="8"/>
  <c r="CY33" i="8"/>
  <c r="CE33" i="8"/>
  <c r="BK33" i="8"/>
  <c r="AQ38" i="8"/>
  <c r="FG38" i="8"/>
  <c r="EM38" i="8"/>
  <c r="CY38" i="8"/>
  <c r="DS38" i="8"/>
  <c r="BK38" i="8"/>
  <c r="CE38" i="8"/>
  <c r="AQ36" i="8"/>
  <c r="DS36" i="8"/>
  <c r="CY36" i="8"/>
  <c r="FG36" i="8"/>
  <c r="EM36" i="8"/>
  <c r="BK36" i="8"/>
  <c r="CE36" i="8"/>
  <c r="AQ32" i="8"/>
  <c r="AQ37" i="8"/>
  <c r="FG37" i="8"/>
  <c r="DS37" i="8"/>
  <c r="CE37" i="8"/>
  <c r="BK37" i="8"/>
  <c r="CY37" i="8"/>
  <c r="EM37" i="8"/>
  <c r="AQ35" i="8"/>
  <c r="FG35" i="8"/>
  <c r="EM35" i="8"/>
  <c r="CY35" i="8"/>
  <c r="BK35" i="8"/>
  <c r="DS35" i="8"/>
  <c r="CE35" i="8"/>
  <c r="AQ40" i="8"/>
  <c r="FG40" i="8"/>
  <c r="CY40" i="8"/>
  <c r="DS40" i="8"/>
  <c r="CE40" i="8"/>
  <c r="EM40" i="8"/>
  <c r="BK40" i="8"/>
  <c r="AQ39" i="8"/>
  <c r="FG39" i="8"/>
  <c r="EM39" i="8"/>
  <c r="DS39" i="8"/>
  <c r="CY39" i="8"/>
  <c r="BK39" i="8"/>
  <c r="CE39" i="8"/>
  <c r="AQ34" i="8"/>
  <c r="CY34" i="8"/>
  <c r="CE34" i="8"/>
  <c r="EM34" i="8"/>
  <c r="DS34" i="8"/>
  <c r="FG34" i="8"/>
  <c r="BK34" i="8"/>
  <c r="Z3" i="6"/>
  <c r="AA13" i="6"/>
  <c r="AA14" i="6" s="1"/>
  <c r="F108" i="4"/>
  <c r="A6" i="5"/>
  <c r="D3" i="5"/>
  <c r="C4" i="5"/>
  <c r="E3" i="5"/>
  <c r="G1" i="5"/>
  <c r="H48" i="4"/>
  <c r="AG10" i="2"/>
  <c r="AI10" i="2" s="1"/>
  <c r="AG20" i="2"/>
  <c r="AI20" i="2" s="1"/>
  <c r="AG19" i="2"/>
  <c r="AI19" i="2" s="1"/>
  <c r="AG29" i="2"/>
  <c r="AI29" i="2" s="1"/>
  <c r="AG16" i="2"/>
  <c r="AI16" i="2" s="1"/>
  <c r="AG33" i="2"/>
  <c r="AI33" i="2" s="1"/>
  <c r="AG22" i="2"/>
  <c r="AI22" i="2" s="1"/>
  <c r="AC45" i="2"/>
  <c r="AE45" i="2"/>
  <c r="AG9" i="2"/>
  <c r="AI9" i="2" s="1"/>
  <c r="AG27" i="2"/>
  <c r="AI27" i="2" s="1"/>
  <c r="AE36" i="2"/>
  <c r="AG18" i="2"/>
  <c r="AI18" i="2" s="1"/>
  <c r="AC48" i="2"/>
  <c r="AE48" i="2"/>
  <c r="AG6" i="2"/>
  <c r="AI6" i="2" s="1"/>
  <c r="IZ34" i="8"/>
  <c r="JG34" i="8"/>
  <c r="JN34" i="8"/>
  <c r="JU34" i="8"/>
  <c r="KQ4" i="11"/>
  <c r="KR4" i="10"/>
  <c r="KQ4" i="9"/>
  <c r="IZ26" i="8"/>
  <c r="JG26" i="8"/>
  <c r="JN26" i="8"/>
  <c r="JU26" i="8"/>
  <c r="IT39" i="8"/>
  <c r="IU39" i="8"/>
  <c r="HI2" i="11"/>
  <c r="FY3" i="11"/>
  <c r="KI10" i="11"/>
  <c r="IB3" i="11"/>
  <c r="HU1" i="11"/>
  <c r="JF4" i="11"/>
  <c r="JA40" i="11"/>
  <c r="JH40" i="11"/>
  <c r="JO40" i="11"/>
  <c r="JV40" i="11"/>
  <c r="IU40" i="11"/>
  <c r="IU5" i="11"/>
  <c r="JA5" i="11"/>
  <c r="IU39" i="11"/>
  <c r="JA39" i="11"/>
  <c r="JH39" i="11"/>
  <c r="JO39" i="11"/>
  <c r="JV39" i="11"/>
  <c r="IU23" i="11"/>
  <c r="JA23" i="11"/>
  <c r="JH23" i="11"/>
  <c r="JO23" i="11"/>
  <c r="JV23" i="11"/>
  <c r="HD9" i="11"/>
  <c r="HJ3" i="11"/>
  <c r="HI1" i="11"/>
  <c r="IT4" i="11"/>
  <c r="HP3" i="11"/>
  <c r="IH3" i="11"/>
  <c r="IA1" i="11"/>
  <c r="JL4" i="11"/>
  <c r="JB38" i="11"/>
  <c r="JI38" i="11"/>
  <c r="JP38" i="11"/>
  <c r="JW38" i="11"/>
  <c r="IV38" i="11"/>
  <c r="JC38" i="11"/>
  <c r="JJ38" i="11"/>
  <c r="JQ38" i="11"/>
  <c r="JX38" i="11"/>
  <c r="JG6" i="11"/>
  <c r="IU16" i="11"/>
  <c r="JA16" i="11"/>
  <c r="JH16" i="11"/>
  <c r="JO16" i="11"/>
  <c r="JV16" i="11"/>
  <c r="JA8" i="11"/>
  <c r="JH8" i="11"/>
  <c r="JO8" i="11"/>
  <c r="JV8" i="11"/>
  <c r="IU8" i="11"/>
  <c r="JA30" i="11"/>
  <c r="JH30" i="11"/>
  <c r="JO30" i="11"/>
  <c r="JV30" i="11"/>
  <c r="IU30" i="11"/>
  <c r="IV33" i="11"/>
  <c r="JC33" i="11"/>
  <c r="JJ33" i="11"/>
  <c r="JQ33" i="11"/>
  <c r="JX33" i="11"/>
  <c r="JB33" i="11"/>
  <c r="JI33" i="11"/>
  <c r="JP33" i="11"/>
  <c r="JW33" i="11"/>
  <c r="IT35" i="11"/>
  <c r="IZ35" i="11"/>
  <c r="JG35" i="11"/>
  <c r="JN35" i="11"/>
  <c r="JU35" i="11"/>
  <c r="IV10" i="11"/>
  <c r="JC10" i="11"/>
  <c r="JJ10" i="11"/>
  <c r="JQ10" i="11"/>
  <c r="JX10" i="11"/>
  <c r="JB10" i="11"/>
  <c r="JI10" i="11"/>
  <c r="JP10" i="11"/>
  <c r="JW10" i="11"/>
  <c r="HV3" i="11"/>
  <c r="HO1" i="11"/>
  <c r="IZ4" i="11"/>
  <c r="IT24" i="11"/>
  <c r="IZ24" i="11"/>
  <c r="JG24" i="11"/>
  <c r="JN24" i="11"/>
  <c r="JU24" i="11"/>
  <c r="JB19" i="11"/>
  <c r="JI19" i="11"/>
  <c r="JP19" i="11"/>
  <c r="JW19" i="11"/>
  <c r="IV19" i="11"/>
  <c r="JC19" i="11"/>
  <c r="JJ19" i="11"/>
  <c r="JQ19" i="11"/>
  <c r="JX19" i="11"/>
  <c r="IU26" i="11"/>
  <c r="JA26" i="11"/>
  <c r="JH26" i="11"/>
  <c r="JO26" i="11"/>
  <c r="JV26" i="11"/>
  <c r="IU6" i="11"/>
  <c r="JA6" i="11"/>
  <c r="IT29" i="11"/>
  <c r="IZ29" i="11"/>
  <c r="JG29" i="11"/>
  <c r="JN29" i="11"/>
  <c r="JU29" i="11"/>
  <c r="IU21" i="11"/>
  <c r="JA21" i="11"/>
  <c r="JH21" i="11"/>
  <c r="JO21" i="11"/>
  <c r="JV21" i="11"/>
  <c r="JB14" i="11"/>
  <c r="JI14" i="11"/>
  <c r="JP14" i="11"/>
  <c r="JW14" i="11"/>
  <c r="IV14" i="11"/>
  <c r="JC14" i="11"/>
  <c r="JJ14" i="11"/>
  <c r="JQ14" i="11"/>
  <c r="JX14" i="11"/>
  <c r="IT31" i="11"/>
  <c r="IZ31" i="11"/>
  <c r="JG31" i="11"/>
  <c r="JN31" i="11"/>
  <c r="JU31" i="11"/>
  <c r="IZ20" i="11"/>
  <c r="JG20" i="11"/>
  <c r="JN20" i="11"/>
  <c r="JU20" i="11"/>
  <c r="IT20" i="11"/>
  <c r="IT11" i="11"/>
  <c r="IZ11" i="11"/>
  <c r="JG11" i="11"/>
  <c r="JN11" i="11"/>
  <c r="JU11" i="11"/>
  <c r="IT17" i="11"/>
  <c r="IZ17" i="11"/>
  <c r="JG17" i="11"/>
  <c r="JN17" i="11"/>
  <c r="JU17" i="11"/>
  <c r="JA7" i="11"/>
  <c r="IU7" i="11"/>
  <c r="FX4" i="11"/>
  <c r="GC4" i="11"/>
  <c r="GH4" i="11"/>
  <c r="GM4" i="11"/>
  <c r="GR4" i="11"/>
  <c r="GW4" i="11"/>
  <c r="HB4" i="11"/>
  <c r="GB4" i="11"/>
  <c r="GG4" i="11"/>
  <c r="GL4" i="11"/>
  <c r="GQ4" i="11"/>
  <c r="GV4" i="11"/>
  <c r="HA4" i="11"/>
  <c r="JB9" i="11"/>
  <c r="JI9" i="11"/>
  <c r="JP9" i="11"/>
  <c r="JW9" i="11"/>
  <c r="IV9" i="11"/>
  <c r="JC9" i="11"/>
  <c r="JJ9" i="11"/>
  <c r="JQ9" i="11"/>
  <c r="JX9" i="11"/>
  <c r="IU15" i="11"/>
  <c r="JA15" i="11"/>
  <c r="JH15" i="11"/>
  <c r="JO15" i="11"/>
  <c r="JV15" i="11"/>
  <c r="JM5" i="11"/>
  <c r="JR4" i="11"/>
  <c r="IG1" i="11"/>
  <c r="JG5" i="11"/>
  <c r="JB28" i="11"/>
  <c r="JI28" i="11"/>
  <c r="JP28" i="11"/>
  <c r="JW28" i="11"/>
  <c r="IV28" i="11"/>
  <c r="JC28" i="11"/>
  <c r="JJ28" i="11"/>
  <c r="JQ28" i="11"/>
  <c r="JX28" i="11"/>
  <c r="IT13" i="11"/>
  <c r="IZ13" i="11"/>
  <c r="JG13" i="11"/>
  <c r="JN13" i="11"/>
  <c r="JU13" i="11"/>
  <c r="IU36" i="11"/>
  <c r="JA36" i="11"/>
  <c r="JH36" i="11"/>
  <c r="JO36" i="11"/>
  <c r="JV36" i="11"/>
  <c r="JA22" i="11"/>
  <c r="JH22" i="11"/>
  <c r="JO22" i="11"/>
  <c r="JV22" i="11"/>
  <c r="IU22" i="11"/>
  <c r="IU18" i="10"/>
  <c r="JA18" i="10"/>
  <c r="JH18" i="10"/>
  <c r="JO18" i="10"/>
  <c r="JV18" i="10"/>
  <c r="JN6" i="10"/>
  <c r="IT11" i="10"/>
  <c r="IZ11" i="10"/>
  <c r="JG11" i="10"/>
  <c r="JN11" i="10"/>
  <c r="JU11" i="10"/>
  <c r="IU37" i="10"/>
  <c r="JA37" i="10"/>
  <c r="JH37" i="10"/>
  <c r="JO37" i="10"/>
  <c r="JV37" i="10"/>
  <c r="IG1" i="10"/>
  <c r="JR4" i="10"/>
  <c r="HK2" i="10"/>
  <c r="GA3" i="10"/>
  <c r="JB17" i="10"/>
  <c r="JI17" i="10"/>
  <c r="JP17" i="10"/>
  <c r="JW17" i="10"/>
  <c r="IV17" i="10"/>
  <c r="JC17" i="10"/>
  <c r="JJ17" i="10"/>
  <c r="JQ17" i="10"/>
  <c r="JX17" i="10"/>
  <c r="IT7" i="10"/>
  <c r="IZ7" i="10"/>
  <c r="IT23" i="10"/>
  <c r="IZ23" i="10"/>
  <c r="JG23" i="10"/>
  <c r="JN23" i="10"/>
  <c r="JU23" i="10"/>
  <c r="IZ14" i="10"/>
  <c r="JG14" i="10"/>
  <c r="JN14" i="10"/>
  <c r="JU14" i="10"/>
  <c r="IT14" i="10"/>
  <c r="HU1" i="10"/>
  <c r="JF4" i="10"/>
  <c r="IB3" i="10"/>
  <c r="IT13" i="10"/>
  <c r="IZ13" i="10"/>
  <c r="JG13" i="10"/>
  <c r="JN13" i="10"/>
  <c r="JU13" i="10"/>
  <c r="GB4" i="10"/>
  <c r="GG4" i="10"/>
  <c r="GL4" i="10"/>
  <c r="GQ4" i="10"/>
  <c r="GV4" i="10"/>
  <c r="HA4" i="10"/>
  <c r="FX4" i="10"/>
  <c r="GC4" i="10"/>
  <c r="GH4" i="10"/>
  <c r="GM4" i="10"/>
  <c r="GR4" i="10"/>
  <c r="GW4" i="10"/>
  <c r="HB4" i="10"/>
  <c r="JA38" i="10"/>
  <c r="JH38" i="10"/>
  <c r="JO38" i="10"/>
  <c r="JV38" i="10"/>
  <c r="IU38" i="10"/>
  <c r="JA4" i="10"/>
  <c r="HP1" i="10"/>
  <c r="HW3" i="10"/>
  <c r="IV21" i="10"/>
  <c r="JC21" i="10"/>
  <c r="JJ21" i="10"/>
  <c r="JQ21" i="10"/>
  <c r="JX21" i="10"/>
  <c r="JB21" i="10"/>
  <c r="JI21" i="10"/>
  <c r="JP21" i="10"/>
  <c r="JW21" i="10"/>
  <c r="IU29" i="10"/>
  <c r="JA29" i="10"/>
  <c r="JH29" i="10"/>
  <c r="JO29" i="10"/>
  <c r="JV29" i="10"/>
  <c r="JA10" i="10"/>
  <c r="JH10" i="10"/>
  <c r="JO10" i="10"/>
  <c r="JV10" i="10"/>
  <c r="IU10" i="10"/>
  <c r="IZ34" i="10"/>
  <c r="JG34" i="10"/>
  <c r="JN34" i="10"/>
  <c r="JU34" i="10"/>
  <c r="IT34" i="10"/>
  <c r="IU26" i="10"/>
  <c r="JA26" i="10"/>
  <c r="JH26" i="10"/>
  <c r="JO26" i="10"/>
  <c r="JV26" i="10"/>
  <c r="JF5" i="10"/>
  <c r="IU30" i="10"/>
  <c r="JA30" i="10"/>
  <c r="JH30" i="10"/>
  <c r="JO30" i="10"/>
  <c r="JV30" i="10"/>
  <c r="IU15" i="10"/>
  <c r="JA15" i="10"/>
  <c r="JH15" i="10"/>
  <c r="JO15" i="10"/>
  <c r="JV15" i="10"/>
  <c r="IT16" i="10"/>
  <c r="IZ16" i="10"/>
  <c r="JG16" i="10"/>
  <c r="JN16" i="10"/>
  <c r="JU16" i="10"/>
  <c r="JS4" i="10"/>
  <c r="IH1" i="10"/>
  <c r="IC3" i="10"/>
  <c r="HV1" i="10"/>
  <c r="JG4" i="10"/>
  <c r="KI10" i="10"/>
  <c r="JA9" i="10"/>
  <c r="JH9" i="10"/>
  <c r="JO9" i="10"/>
  <c r="JV9" i="10"/>
  <c r="IU9" i="10"/>
  <c r="IT27" i="10"/>
  <c r="IZ27" i="10"/>
  <c r="JG27" i="10"/>
  <c r="JN27" i="10"/>
  <c r="JU27" i="10"/>
  <c r="JH6" i="10"/>
  <c r="JF7" i="10"/>
  <c r="IU19" i="10"/>
  <c r="JA19" i="10"/>
  <c r="JH19" i="10"/>
  <c r="JO19" i="10"/>
  <c r="JV19" i="10"/>
  <c r="JA31" i="10"/>
  <c r="JH31" i="10"/>
  <c r="JO31" i="10"/>
  <c r="JV31" i="10"/>
  <c r="IU31" i="10"/>
  <c r="IV25" i="10"/>
  <c r="JC25" i="10"/>
  <c r="JJ25" i="10"/>
  <c r="JQ25" i="10"/>
  <c r="JX25" i="10"/>
  <c r="JB25" i="10"/>
  <c r="JI25" i="10"/>
  <c r="JP25" i="10"/>
  <c r="JW25" i="10"/>
  <c r="JT6" i="10"/>
  <c r="JL5" i="10"/>
  <c r="HD10" i="10"/>
  <c r="IZ32" i="10"/>
  <c r="JG32" i="10"/>
  <c r="JN32" i="10"/>
  <c r="JU32" i="10"/>
  <c r="IT32" i="10"/>
  <c r="JB40" i="10"/>
  <c r="JI40" i="10"/>
  <c r="JP40" i="10"/>
  <c r="JW40" i="10"/>
  <c r="IV40" i="10"/>
  <c r="JC40" i="10"/>
  <c r="JJ40" i="10"/>
  <c r="JQ40" i="10"/>
  <c r="JX40" i="10"/>
  <c r="IU4" i="10"/>
  <c r="HQ3" i="10"/>
  <c r="HJ1" i="10"/>
  <c r="HK3" i="10"/>
  <c r="IV12" i="10"/>
  <c r="JC12" i="10"/>
  <c r="JJ12" i="10"/>
  <c r="JQ12" i="10"/>
  <c r="JX12" i="10"/>
  <c r="JB12" i="10"/>
  <c r="JI12" i="10"/>
  <c r="JP12" i="10"/>
  <c r="JW12" i="10"/>
  <c r="IT5" i="10"/>
  <c r="IZ5" i="10"/>
  <c r="IV22" i="10"/>
  <c r="JC22" i="10"/>
  <c r="JJ22" i="10"/>
  <c r="JQ22" i="10"/>
  <c r="JX22" i="10"/>
  <c r="JB22" i="10"/>
  <c r="JI22" i="10"/>
  <c r="JP22" i="10"/>
  <c r="JW22" i="10"/>
  <c r="JA28" i="10"/>
  <c r="JH28" i="10"/>
  <c r="JO28" i="10"/>
  <c r="JV28" i="10"/>
  <c r="IU28" i="10"/>
  <c r="JA33" i="10"/>
  <c r="JH33" i="10"/>
  <c r="JO33" i="10"/>
  <c r="JV33" i="10"/>
  <c r="IU33" i="10"/>
  <c r="JB20" i="10"/>
  <c r="JI20" i="10"/>
  <c r="JP20" i="10"/>
  <c r="JW20" i="10"/>
  <c r="IV20" i="10"/>
  <c r="JC20" i="10"/>
  <c r="JJ20" i="10"/>
  <c r="JQ20" i="10"/>
  <c r="JX20" i="10"/>
  <c r="IU35" i="10"/>
  <c r="JA35" i="10"/>
  <c r="JH35" i="10"/>
  <c r="JO35" i="10"/>
  <c r="JV35" i="10"/>
  <c r="IV6" i="10"/>
  <c r="JB6" i="10"/>
  <c r="JA39" i="9"/>
  <c r="JH39" i="9"/>
  <c r="JO39" i="9"/>
  <c r="JV39" i="9"/>
  <c r="IU39" i="9"/>
  <c r="JM5" i="9"/>
  <c r="HT1" i="9"/>
  <c r="JE4" i="9"/>
  <c r="IA3" i="9"/>
  <c r="IV12" i="9"/>
  <c r="JC12" i="9"/>
  <c r="JJ12" i="9"/>
  <c r="JQ12" i="9"/>
  <c r="JX12" i="9"/>
  <c r="JB12" i="9"/>
  <c r="JI12" i="9"/>
  <c r="JP12" i="9"/>
  <c r="JW12" i="9"/>
  <c r="IU8" i="9"/>
  <c r="JA8" i="9"/>
  <c r="IZ10" i="9"/>
  <c r="JG10" i="9"/>
  <c r="JN10" i="9"/>
  <c r="JU10" i="9"/>
  <c r="IT10" i="9"/>
  <c r="IZ14" i="9"/>
  <c r="JG14" i="9"/>
  <c r="JN14" i="9"/>
  <c r="JU14" i="9"/>
  <c r="IT14" i="9"/>
  <c r="IT37" i="9"/>
  <c r="IZ37" i="9"/>
  <c r="JG37" i="9"/>
  <c r="JN37" i="9"/>
  <c r="JU37" i="9"/>
  <c r="IT9" i="9"/>
  <c r="IZ9" i="9"/>
  <c r="IV24" i="9"/>
  <c r="JC24" i="9"/>
  <c r="JJ24" i="9"/>
  <c r="JQ24" i="9"/>
  <c r="JX24" i="9"/>
  <c r="JB24" i="9"/>
  <c r="JI24" i="9"/>
  <c r="JP24" i="9"/>
  <c r="JW24" i="9"/>
  <c r="JA19" i="9"/>
  <c r="JH19" i="9"/>
  <c r="JO19" i="9"/>
  <c r="JV19" i="9"/>
  <c r="IU19" i="9"/>
  <c r="IU29" i="9"/>
  <c r="JA29" i="9"/>
  <c r="JH29" i="9"/>
  <c r="JO29" i="9"/>
  <c r="JV29" i="9"/>
  <c r="JG8" i="9"/>
  <c r="JB15" i="9"/>
  <c r="JI15" i="9"/>
  <c r="JP15" i="9"/>
  <c r="JW15" i="9"/>
  <c r="IV15" i="9"/>
  <c r="JC15" i="9"/>
  <c r="JJ15" i="9"/>
  <c r="JQ15" i="9"/>
  <c r="JX15" i="9"/>
  <c r="JA22" i="9"/>
  <c r="JH22" i="9"/>
  <c r="JO22" i="9"/>
  <c r="JV22" i="9"/>
  <c r="IU22" i="9"/>
  <c r="JA35" i="9"/>
  <c r="JH35" i="9"/>
  <c r="JO35" i="9"/>
  <c r="JV35" i="9"/>
  <c r="IU35" i="9"/>
  <c r="HU1" i="9"/>
  <c r="JF4" i="9"/>
  <c r="IB3" i="9"/>
  <c r="IU7" i="9"/>
  <c r="JA7" i="9"/>
  <c r="IT13" i="9"/>
  <c r="IZ13" i="9"/>
  <c r="JG13" i="9"/>
  <c r="JN13" i="9"/>
  <c r="JU13" i="9"/>
  <c r="JS6" i="9"/>
  <c r="IU31" i="9"/>
  <c r="JA31" i="9"/>
  <c r="JH31" i="9"/>
  <c r="JO31" i="9"/>
  <c r="JV31" i="9"/>
  <c r="IZ40" i="9"/>
  <c r="JG40" i="9"/>
  <c r="JN40" i="9"/>
  <c r="JU40" i="9"/>
  <c r="IT40" i="9"/>
  <c r="JA11" i="9"/>
  <c r="JH11" i="9"/>
  <c r="JO11" i="9"/>
  <c r="JV11" i="9"/>
  <c r="IU11" i="9"/>
  <c r="JB25" i="9"/>
  <c r="JI25" i="9"/>
  <c r="JP25" i="9"/>
  <c r="JW25" i="9"/>
  <c r="IV25" i="9"/>
  <c r="JC25" i="9"/>
  <c r="JJ25" i="9"/>
  <c r="JQ25" i="9"/>
  <c r="JX25" i="9"/>
  <c r="IT20" i="9"/>
  <c r="IZ20" i="9"/>
  <c r="JG20" i="9"/>
  <c r="JN20" i="9"/>
  <c r="JU20" i="9"/>
  <c r="IG1" i="9"/>
  <c r="JR4" i="9"/>
  <c r="IV27" i="9"/>
  <c r="JC27" i="9"/>
  <c r="JJ27" i="9"/>
  <c r="JQ27" i="9"/>
  <c r="JX27" i="9"/>
  <c r="JB27" i="9"/>
  <c r="JI27" i="9"/>
  <c r="JP27" i="9"/>
  <c r="JW27" i="9"/>
  <c r="IU36" i="9"/>
  <c r="JA36" i="9"/>
  <c r="JH36" i="9"/>
  <c r="JO36" i="9"/>
  <c r="JV36" i="9"/>
  <c r="JA26" i="9"/>
  <c r="JH26" i="9"/>
  <c r="JO26" i="9"/>
  <c r="JV26" i="9"/>
  <c r="IU26" i="9"/>
  <c r="JA6" i="9"/>
  <c r="IU6" i="9"/>
  <c r="JG7" i="9"/>
  <c r="IU16" i="9"/>
  <c r="JA16" i="9"/>
  <c r="JH16" i="9"/>
  <c r="JO16" i="9"/>
  <c r="JV16" i="9"/>
  <c r="IZ38" i="9"/>
  <c r="JG38" i="9"/>
  <c r="JN38" i="9"/>
  <c r="JU38" i="9"/>
  <c r="IT38" i="9"/>
  <c r="JB18" i="9"/>
  <c r="JI18" i="9"/>
  <c r="JP18" i="9"/>
  <c r="JW18" i="9"/>
  <c r="IV18" i="9"/>
  <c r="JC18" i="9"/>
  <c r="JJ18" i="9"/>
  <c r="JQ18" i="9"/>
  <c r="JX18" i="9"/>
  <c r="IV17" i="9"/>
  <c r="JC17" i="9"/>
  <c r="JJ17" i="9"/>
  <c r="JQ17" i="9"/>
  <c r="JX17" i="9"/>
  <c r="JB17" i="9"/>
  <c r="JI17" i="9"/>
  <c r="JP17" i="9"/>
  <c r="JW17" i="9"/>
  <c r="HV3" i="9"/>
  <c r="HO1" i="9"/>
  <c r="IZ4" i="9"/>
  <c r="JG5" i="9"/>
  <c r="HK2" i="9"/>
  <c r="GA3" i="9"/>
  <c r="JM6" i="9"/>
  <c r="KI12" i="9"/>
  <c r="HP3" i="9"/>
  <c r="HI1" i="9"/>
  <c r="IT4" i="9"/>
  <c r="HJ3" i="9"/>
  <c r="JA5" i="9"/>
  <c r="IU5" i="9"/>
  <c r="HD11" i="9"/>
  <c r="JG6" i="9"/>
  <c r="JL5" i="9"/>
  <c r="JA21" i="9"/>
  <c r="JH21" i="9"/>
  <c r="JO21" i="9"/>
  <c r="JV21" i="9"/>
  <c r="IU21" i="9"/>
  <c r="JA28" i="9"/>
  <c r="JH28" i="9"/>
  <c r="JO28" i="9"/>
  <c r="JV28" i="9"/>
  <c r="IU28" i="9"/>
  <c r="IU17" i="8"/>
  <c r="IV17" i="8"/>
  <c r="JC17" i="8"/>
  <c r="JJ17" i="8"/>
  <c r="JQ17" i="8"/>
  <c r="JX17" i="8"/>
  <c r="JB28" i="8"/>
  <c r="JI28" i="8"/>
  <c r="JP28" i="8"/>
  <c r="JW28" i="8"/>
  <c r="IZ25" i="8"/>
  <c r="JG25" i="8"/>
  <c r="JN25" i="8"/>
  <c r="JU25" i="8"/>
  <c r="IT25" i="8"/>
  <c r="IT31" i="8"/>
  <c r="IZ31" i="8"/>
  <c r="JG31" i="8"/>
  <c r="JN31" i="8"/>
  <c r="JU31" i="8"/>
  <c r="JA18" i="8"/>
  <c r="JH18" i="8"/>
  <c r="JO18" i="8"/>
  <c r="JV18" i="8"/>
  <c r="IU18" i="8"/>
  <c r="IZ10" i="8"/>
  <c r="JG10" i="8"/>
  <c r="JN10" i="8"/>
  <c r="JU10" i="8"/>
  <c r="IT10" i="8"/>
  <c r="IZ35" i="8"/>
  <c r="JG35" i="8"/>
  <c r="JN35" i="8"/>
  <c r="JU35" i="8"/>
  <c r="IT35" i="8"/>
  <c r="IZ30" i="8"/>
  <c r="JG30" i="8"/>
  <c r="JN30" i="8"/>
  <c r="JU30" i="8"/>
  <c r="IT30" i="8"/>
  <c r="IZ33" i="8"/>
  <c r="JG33" i="8"/>
  <c r="JN33" i="8"/>
  <c r="JU33" i="8"/>
  <c r="IT33" i="8"/>
  <c r="IT11" i="8"/>
  <c r="IZ11" i="8"/>
  <c r="JG11" i="8"/>
  <c r="JN11" i="8"/>
  <c r="JU11" i="8"/>
  <c r="JA8" i="8"/>
  <c r="JH8" i="8" s="1"/>
  <c r="JO8" i="8" s="1"/>
  <c r="JV8" i="8" s="1"/>
  <c r="IU8" i="8"/>
  <c r="IT23" i="8"/>
  <c r="IZ23" i="8"/>
  <c r="JG23" i="8"/>
  <c r="JN23" i="8"/>
  <c r="JU23" i="8"/>
  <c r="IZ15" i="8"/>
  <c r="JG15" i="8"/>
  <c r="JN15" i="8"/>
  <c r="JU15" i="8"/>
  <c r="IT15" i="8"/>
  <c r="JA9" i="8"/>
  <c r="JH9" i="8"/>
  <c r="JO9" i="8"/>
  <c r="JV9" i="8"/>
  <c r="IU9" i="8"/>
  <c r="JA32" i="8"/>
  <c r="JH32" i="8"/>
  <c r="JO32" i="8"/>
  <c r="JV32" i="8"/>
  <c r="IU32" i="8"/>
  <c r="JB40" i="8"/>
  <c r="JI40" i="8"/>
  <c r="JP40" i="8"/>
  <c r="JW40" i="8"/>
  <c r="IV40" i="8"/>
  <c r="JC40" i="8"/>
  <c r="JJ40" i="8"/>
  <c r="JQ40" i="8"/>
  <c r="JX40" i="8"/>
  <c r="JA21" i="8"/>
  <c r="JH21" i="8"/>
  <c r="JO21" i="8"/>
  <c r="JV21" i="8"/>
  <c r="IU21" i="8"/>
  <c r="JB24" i="8"/>
  <c r="JI24" i="8"/>
  <c r="JP24" i="8"/>
  <c r="JW24" i="8"/>
  <c r="IV24" i="8"/>
  <c r="JC24" i="8"/>
  <c r="JJ24" i="8"/>
  <c r="JQ24" i="8"/>
  <c r="JX24" i="8"/>
  <c r="IZ14" i="8"/>
  <c r="JG14" i="8"/>
  <c r="JN14" i="8"/>
  <c r="JU14" i="8"/>
  <c r="IT14" i="8"/>
  <c r="JB12" i="8"/>
  <c r="JI12" i="8"/>
  <c r="JP12" i="8"/>
  <c r="JW12" i="8"/>
  <c r="IV12" i="8"/>
  <c r="JC12" i="8"/>
  <c r="JJ12" i="8"/>
  <c r="JQ12" i="8"/>
  <c r="JX12" i="8"/>
  <c r="IZ37" i="8"/>
  <c r="JG37" i="8"/>
  <c r="JN37" i="8"/>
  <c r="JU37" i="8"/>
  <c r="IT37" i="8"/>
  <c r="IZ36" i="8"/>
  <c r="JG36" i="8"/>
  <c r="JN36" i="8"/>
  <c r="JU36" i="8"/>
  <c r="IT36" i="8"/>
  <c r="IV38" i="8"/>
  <c r="JC38" i="8"/>
  <c r="JJ38" i="8"/>
  <c r="JQ38" i="8"/>
  <c r="JX38" i="8"/>
  <c r="JB38" i="8"/>
  <c r="JI38" i="8"/>
  <c r="JP38" i="8"/>
  <c r="JW38" i="8"/>
  <c r="IZ20" i="8"/>
  <c r="JG20" i="8"/>
  <c r="JN20" i="8"/>
  <c r="JU20" i="8"/>
  <c r="IT20" i="8"/>
  <c r="JA26" i="8"/>
  <c r="JH26" i="8"/>
  <c r="JO26" i="8"/>
  <c r="JV26" i="8"/>
  <c r="IU26" i="8"/>
  <c r="IZ16" i="8"/>
  <c r="JG16" i="8"/>
  <c r="JN16" i="8"/>
  <c r="JU16" i="8"/>
  <c r="IT16" i="8"/>
  <c r="JA13" i="8"/>
  <c r="JH13" i="8"/>
  <c r="JO13" i="8"/>
  <c r="JV13" i="8"/>
  <c r="IU13" i="8"/>
  <c r="JA34" i="8"/>
  <c r="JH34" i="8"/>
  <c r="JO34" i="8"/>
  <c r="JV34" i="8"/>
  <c r="IU34" i="8"/>
  <c r="IU29" i="8"/>
  <c r="JA29" i="8"/>
  <c r="JH29" i="8"/>
  <c r="JO29" i="8"/>
  <c r="JV29" i="8"/>
  <c r="JA22" i="8"/>
  <c r="JH22" i="8"/>
  <c r="JO22" i="8"/>
  <c r="JV22" i="8"/>
  <c r="IU22" i="8"/>
  <c r="IZ19" i="8"/>
  <c r="JG19" i="8"/>
  <c r="JN19" i="8"/>
  <c r="JU19" i="8"/>
  <c r="IT19" i="8"/>
  <c r="IZ27" i="8"/>
  <c r="JG27" i="8"/>
  <c r="JN27" i="8"/>
  <c r="JU27" i="8"/>
  <c r="IT27" i="8"/>
  <c r="AB3" i="6"/>
  <c r="F109" i="4"/>
  <c r="A7" i="5"/>
  <c r="H1" i="5"/>
  <c r="C5" i="5"/>
  <c r="D4" i="5"/>
  <c r="E4" i="5"/>
  <c r="AG17" i="2"/>
  <c r="AI17" i="2" s="1"/>
  <c r="AG8" i="2"/>
  <c r="AI8" i="2" s="1"/>
  <c r="AG5" i="2"/>
  <c r="AI5" i="2" s="1"/>
  <c r="AG3" i="2"/>
  <c r="AI3" i="2" s="1"/>
  <c r="AG15" i="2"/>
  <c r="AI15" i="2" s="1"/>
  <c r="KR4" i="11"/>
  <c r="KS4" i="10"/>
  <c r="KR4" i="9"/>
  <c r="JA39" i="8"/>
  <c r="JH39" i="8"/>
  <c r="JO39" i="8"/>
  <c r="JV39" i="8"/>
  <c r="JB17" i="8"/>
  <c r="JI17" i="8"/>
  <c r="JP17" i="8"/>
  <c r="JW17" i="8"/>
  <c r="JT5" i="11"/>
  <c r="IV7" i="11"/>
  <c r="JB7" i="11"/>
  <c r="IV26" i="11"/>
  <c r="JC26" i="11"/>
  <c r="JJ26" i="11"/>
  <c r="JQ26" i="11"/>
  <c r="JX26" i="11"/>
  <c r="JB26" i="11"/>
  <c r="JI26" i="11"/>
  <c r="JP26" i="11"/>
  <c r="JW26" i="11"/>
  <c r="IV22" i="11"/>
  <c r="JC22" i="11"/>
  <c r="JJ22" i="11"/>
  <c r="JQ22" i="11"/>
  <c r="JX22" i="11"/>
  <c r="JB22" i="11"/>
  <c r="JI22" i="11"/>
  <c r="JP22" i="11"/>
  <c r="JW22" i="11"/>
  <c r="JA13" i="11"/>
  <c r="JH13" i="11"/>
  <c r="JO13" i="11"/>
  <c r="JV13" i="11"/>
  <c r="IU13" i="11"/>
  <c r="IV30" i="11"/>
  <c r="JC30" i="11"/>
  <c r="JJ30" i="11"/>
  <c r="JQ30" i="11"/>
  <c r="JX30" i="11"/>
  <c r="JB30" i="11"/>
  <c r="JI30" i="11"/>
  <c r="JP30" i="11"/>
  <c r="JW30" i="11"/>
  <c r="HD10" i="11"/>
  <c r="JH5" i="11"/>
  <c r="JN5" i="11"/>
  <c r="JB15" i="11"/>
  <c r="JI15" i="11"/>
  <c r="JP15" i="11"/>
  <c r="JW15" i="11"/>
  <c r="IV15" i="11"/>
  <c r="JC15" i="11"/>
  <c r="JJ15" i="11"/>
  <c r="JQ15" i="11"/>
  <c r="JX15" i="11"/>
  <c r="JB8" i="11"/>
  <c r="IV8" i="11"/>
  <c r="JM4" i="11"/>
  <c r="IB1" i="11"/>
  <c r="II3" i="11"/>
  <c r="JA24" i="11"/>
  <c r="JH24" i="11"/>
  <c r="JO24" i="11"/>
  <c r="JV24" i="11"/>
  <c r="IU24" i="11"/>
  <c r="JH7" i="11"/>
  <c r="JA31" i="11"/>
  <c r="JH31" i="11"/>
  <c r="JO31" i="11"/>
  <c r="JV31" i="11"/>
  <c r="IU31" i="11"/>
  <c r="IU29" i="11"/>
  <c r="JA29" i="11"/>
  <c r="JH29" i="11"/>
  <c r="JO29" i="11"/>
  <c r="JV29" i="11"/>
  <c r="JH6" i="11"/>
  <c r="JS4" i="11"/>
  <c r="IH1" i="11"/>
  <c r="JB23" i="11"/>
  <c r="JI23" i="11"/>
  <c r="JP23" i="11"/>
  <c r="JW23" i="11"/>
  <c r="IV23" i="11"/>
  <c r="JC23" i="11"/>
  <c r="JJ23" i="11"/>
  <c r="JQ23" i="11"/>
  <c r="JX23" i="11"/>
  <c r="IV5" i="11"/>
  <c r="JB5" i="11"/>
  <c r="JA17" i="11"/>
  <c r="JH17" i="11"/>
  <c r="JO17" i="11"/>
  <c r="JV17" i="11"/>
  <c r="IU17" i="11"/>
  <c r="JN6" i="11"/>
  <c r="HK3" i="11"/>
  <c r="HJ1" i="11"/>
  <c r="IU4" i="11"/>
  <c r="HQ3" i="11"/>
  <c r="JA20" i="11"/>
  <c r="JH20" i="11"/>
  <c r="JO20" i="11"/>
  <c r="JV20" i="11"/>
  <c r="IU20" i="11"/>
  <c r="JB21" i="11"/>
  <c r="JI21" i="11"/>
  <c r="JP21" i="11"/>
  <c r="JW21" i="11"/>
  <c r="IV21" i="11"/>
  <c r="JC21" i="11"/>
  <c r="JJ21" i="11"/>
  <c r="JQ21" i="11"/>
  <c r="JX21" i="11"/>
  <c r="IV6" i="11"/>
  <c r="JB6" i="11"/>
  <c r="IC3" i="11"/>
  <c r="HV1" i="11"/>
  <c r="JG4" i="11"/>
  <c r="JA4" i="11"/>
  <c r="HP1" i="11"/>
  <c r="HW3" i="11"/>
  <c r="IV40" i="11"/>
  <c r="JC40" i="11"/>
  <c r="JJ40" i="11"/>
  <c r="JQ40" i="11"/>
  <c r="JX40" i="11"/>
  <c r="JB40" i="11"/>
  <c r="JI40" i="11"/>
  <c r="JP40" i="11"/>
  <c r="JW40" i="11"/>
  <c r="KI11" i="11"/>
  <c r="HJ2" i="11"/>
  <c r="FZ3" i="11"/>
  <c r="JB36" i="11"/>
  <c r="JI36" i="11"/>
  <c r="JP36" i="11"/>
  <c r="JW36" i="11"/>
  <c r="IV36" i="11"/>
  <c r="JC36" i="11"/>
  <c r="JJ36" i="11"/>
  <c r="JQ36" i="11"/>
  <c r="JX36" i="11"/>
  <c r="JA11" i="11"/>
  <c r="JH11" i="11"/>
  <c r="JO11" i="11"/>
  <c r="JV11" i="11"/>
  <c r="IU11" i="11"/>
  <c r="IU35" i="11"/>
  <c r="JA35" i="11"/>
  <c r="JH35" i="11"/>
  <c r="JO35" i="11"/>
  <c r="JV35" i="11"/>
  <c r="IV16" i="11"/>
  <c r="JC16" i="11"/>
  <c r="JJ16" i="11"/>
  <c r="JQ16" i="11"/>
  <c r="JX16" i="11"/>
  <c r="JB16" i="11"/>
  <c r="JI16" i="11"/>
  <c r="JP16" i="11"/>
  <c r="JW16" i="11"/>
  <c r="IV39" i="11"/>
  <c r="JC39" i="11"/>
  <c r="JJ39" i="11"/>
  <c r="JQ39" i="11"/>
  <c r="JX39" i="11"/>
  <c r="JB39" i="11"/>
  <c r="JI39" i="11"/>
  <c r="JP39" i="11"/>
  <c r="JW39" i="11"/>
  <c r="IV15" i="10"/>
  <c r="JC15" i="10"/>
  <c r="JJ15" i="10"/>
  <c r="JQ15" i="10"/>
  <c r="JX15" i="10"/>
  <c r="JB15" i="10"/>
  <c r="JI15" i="10"/>
  <c r="JP15" i="10"/>
  <c r="JW15" i="10"/>
  <c r="JU6" i="10"/>
  <c r="IV35" i="10"/>
  <c r="JC35" i="10"/>
  <c r="JJ35" i="10"/>
  <c r="JQ35" i="10"/>
  <c r="JX35" i="10"/>
  <c r="JB35" i="10"/>
  <c r="JI35" i="10"/>
  <c r="JP35" i="10"/>
  <c r="JW35" i="10"/>
  <c r="IV33" i="10"/>
  <c r="JC33" i="10"/>
  <c r="JJ33" i="10"/>
  <c r="JQ33" i="10"/>
  <c r="JX33" i="10"/>
  <c r="JB33" i="10"/>
  <c r="JI33" i="10"/>
  <c r="JP33" i="10"/>
  <c r="JW33" i="10"/>
  <c r="HK1" i="10"/>
  <c r="HR3" i="10"/>
  <c r="IV4" i="10"/>
  <c r="HD11" i="10"/>
  <c r="IV10" i="10"/>
  <c r="JC10" i="10"/>
  <c r="JJ10" i="10"/>
  <c r="JQ10" i="10"/>
  <c r="JX10" i="10"/>
  <c r="JB10" i="10"/>
  <c r="JI10" i="10"/>
  <c r="JP10" i="10"/>
  <c r="JW10" i="10"/>
  <c r="IV29" i="10"/>
  <c r="JC29" i="10"/>
  <c r="JJ29" i="10"/>
  <c r="JQ29" i="10"/>
  <c r="JX29" i="10"/>
  <c r="JB29" i="10"/>
  <c r="JI29" i="10"/>
  <c r="JP29" i="10"/>
  <c r="JW29" i="10"/>
  <c r="JA7" i="10"/>
  <c r="IU7" i="10"/>
  <c r="JG5" i="10"/>
  <c r="IV31" i="10"/>
  <c r="JC31" i="10"/>
  <c r="JJ31" i="10"/>
  <c r="JQ31" i="10"/>
  <c r="JX31" i="10"/>
  <c r="JB31" i="10"/>
  <c r="JI31" i="10"/>
  <c r="JP31" i="10"/>
  <c r="JW31" i="10"/>
  <c r="IV38" i="10"/>
  <c r="JC38" i="10"/>
  <c r="JJ38" i="10"/>
  <c r="JQ38" i="10"/>
  <c r="JX38" i="10"/>
  <c r="JB38" i="10"/>
  <c r="JI38" i="10"/>
  <c r="JP38" i="10"/>
  <c r="JW38" i="10"/>
  <c r="JG7" i="10"/>
  <c r="IU11" i="10"/>
  <c r="JA11" i="10"/>
  <c r="JH11" i="10"/>
  <c r="JO11" i="10"/>
  <c r="JV11" i="10"/>
  <c r="JA5" i="10"/>
  <c r="IU5" i="10"/>
  <c r="ID3" i="10"/>
  <c r="HW1" i="10"/>
  <c r="JH4" i="10"/>
  <c r="JA23" i="10"/>
  <c r="JH23" i="10"/>
  <c r="JO23" i="10"/>
  <c r="JV23" i="10"/>
  <c r="IU23" i="10"/>
  <c r="JS5" i="10"/>
  <c r="JB9" i="10"/>
  <c r="IV9" i="10"/>
  <c r="IV30" i="10"/>
  <c r="JC30" i="10"/>
  <c r="JJ30" i="10"/>
  <c r="JQ30" i="10"/>
  <c r="JX30" i="10"/>
  <c r="JB30" i="10"/>
  <c r="JI30" i="10"/>
  <c r="JP30" i="10"/>
  <c r="JW30" i="10"/>
  <c r="IV18" i="10"/>
  <c r="JC18" i="10"/>
  <c r="JJ18" i="10"/>
  <c r="JQ18" i="10"/>
  <c r="JX18" i="10"/>
  <c r="JB18" i="10"/>
  <c r="JI18" i="10"/>
  <c r="JP18" i="10"/>
  <c r="JW18" i="10"/>
  <c r="JN4" i="10"/>
  <c r="IJ3" i="10"/>
  <c r="IC1" i="10"/>
  <c r="JA27" i="10"/>
  <c r="JH27" i="10"/>
  <c r="JO27" i="10"/>
  <c r="JV27" i="10"/>
  <c r="IU27" i="10"/>
  <c r="IV28" i="10"/>
  <c r="JC28" i="10"/>
  <c r="JJ28" i="10"/>
  <c r="JQ28" i="10"/>
  <c r="JX28" i="10"/>
  <c r="JB28" i="10"/>
  <c r="JI28" i="10"/>
  <c r="JP28" i="10"/>
  <c r="JW28" i="10"/>
  <c r="JB4" i="10"/>
  <c r="HX3" i="10"/>
  <c r="HQ1" i="10"/>
  <c r="IV19" i="10"/>
  <c r="JC19" i="10"/>
  <c r="JJ19" i="10"/>
  <c r="JQ19" i="10"/>
  <c r="JX19" i="10"/>
  <c r="JB19" i="10"/>
  <c r="JI19" i="10"/>
  <c r="JP19" i="10"/>
  <c r="JW19" i="10"/>
  <c r="JI6" i="10"/>
  <c r="JM4" i="10"/>
  <c r="II3" i="10"/>
  <c r="IB1" i="10"/>
  <c r="JA14" i="10"/>
  <c r="JH14" i="10"/>
  <c r="JO14" i="10"/>
  <c r="JV14" i="10"/>
  <c r="IU14" i="10"/>
  <c r="IV37" i="10"/>
  <c r="JC37" i="10"/>
  <c r="JJ37" i="10"/>
  <c r="JQ37" i="10"/>
  <c r="JX37" i="10"/>
  <c r="JB37" i="10"/>
  <c r="JI37" i="10"/>
  <c r="JP37" i="10"/>
  <c r="JW37" i="10"/>
  <c r="JM7" i="10"/>
  <c r="JB26" i="10"/>
  <c r="JI26" i="10"/>
  <c r="JP26" i="10"/>
  <c r="JW26" i="10"/>
  <c r="IV26" i="10"/>
  <c r="JC26" i="10"/>
  <c r="JJ26" i="10"/>
  <c r="JQ26" i="10"/>
  <c r="JX26" i="10"/>
  <c r="IU34" i="10"/>
  <c r="JA34" i="10"/>
  <c r="JH34" i="10"/>
  <c r="JO34" i="10"/>
  <c r="JV34" i="10"/>
  <c r="HL2" i="10"/>
  <c r="GB3" i="10"/>
  <c r="JC6" i="10"/>
  <c r="IU32" i="10"/>
  <c r="JA32" i="10"/>
  <c r="JH32" i="10"/>
  <c r="JO32" i="10"/>
  <c r="JV32" i="10"/>
  <c r="JO6" i="10"/>
  <c r="KI11" i="10"/>
  <c r="IU16" i="10"/>
  <c r="JA16" i="10"/>
  <c r="JH16" i="10"/>
  <c r="JO16" i="10"/>
  <c r="JV16" i="10"/>
  <c r="JM5" i="10"/>
  <c r="JA13" i="10"/>
  <c r="JH13" i="10"/>
  <c r="JO13" i="10"/>
  <c r="JV13" i="10"/>
  <c r="IU13" i="10"/>
  <c r="JH5" i="9"/>
  <c r="JL4" i="9"/>
  <c r="IH3" i="9"/>
  <c r="IA1" i="9"/>
  <c r="IU10" i="9"/>
  <c r="JA10" i="9"/>
  <c r="IU13" i="9"/>
  <c r="JA13" i="9"/>
  <c r="JH13" i="9"/>
  <c r="JO13" i="9"/>
  <c r="JV13" i="9"/>
  <c r="HL2" i="9"/>
  <c r="GB3" i="9"/>
  <c r="JN7" i="9"/>
  <c r="JB31" i="9"/>
  <c r="JI31" i="9"/>
  <c r="JP31" i="9"/>
  <c r="JW31" i="9"/>
  <c r="IV31" i="9"/>
  <c r="JC31" i="9"/>
  <c r="JJ31" i="9"/>
  <c r="JQ31" i="9"/>
  <c r="JX31" i="9"/>
  <c r="JA37" i="9"/>
  <c r="JH37" i="9"/>
  <c r="JO37" i="9"/>
  <c r="JV37" i="9"/>
  <c r="IU37" i="9"/>
  <c r="JB21" i="9"/>
  <c r="JI21" i="9"/>
  <c r="JP21" i="9"/>
  <c r="JW21" i="9"/>
  <c r="IV21" i="9"/>
  <c r="JC21" i="9"/>
  <c r="JJ21" i="9"/>
  <c r="JQ21" i="9"/>
  <c r="JX21" i="9"/>
  <c r="KI13" i="9"/>
  <c r="IV7" i="9"/>
  <c r="JB7" i="9"/>
  <c r="JB22" i="9"/>
  <c r="JI22" i="9"/>
  <c r="JP22" i="9"/>
  <c r="JW22" i="9"/>
  <c r="IV22" i="9"/>
  <c r="JC22" i="9"/>
  <c r="JJ22" i="9"/>
  <c r="JQ22" i="9"/>
  <c r="JX22" i="9"/>
  <c r="IU9" i="9"/>
  <c r="JA9" i="9"/>
  <c r="JT5" i="9"/>
  <c r="IU20" i="9"/>
  <c r="JA20" i="9"/>
  <c r="JH20" i="9"/>
  <c r="JO20" i="9"/>
  <c r="JV20" i="9"/>
  <c r="HD12" i="9"/>
  <c r="HQ3" i="9"/>
  <c r="HJ1" i="9"/>
  <c r="IU4" i="9"/>
  <c r="HK3" i="9"/>
  <c r="JB16" i="9"/>
  <c r="JI16" i="9"/>
  <c r="JP16" i="9"/>
  <c r="JW16" i="9"/>
  <c r="IV16" i="9"/>
  <c r="JC16" i="9"/>
  <c r="JJ16" i="9"/>
  <c r="JQ16" i="9"/>
  <c r="JX16" i="9"/>
  <c r="JB6" i="9"/>
  <c r="IV6" i="9"/>
  <c r="JB36" i="9"/>
  <c r="JI36" i="9"/>
  <c r="JP36" i="9"/>
  <c r="JW36" i="9"/>
  <c r="IV36" i="9"/>
  <c r="JC36" i="9"/>
  <c r="JJ36" i="9"/>
  <c r="JQ36" i="9"/>
  <c r="JX36" i="9"/>
  <c r="JA40" i="9"/>
  <c r="JH40" i="9"/>
  <c r="JO40" i="9"/>
  <c r="JV40" i="9"/>
  <c r="IU40" i="9"/>
  <c r="JN8" i="9"/>
  <c r="IV29" i="9"/>
  <c r="JC29" i="9"/>
  <c r="JJ29" i="9"/>
  <c r="JQ29" i="9"/>
  <c r="JX29" i="9"/>
  <c r="JB29" i="9"/>
  <c r="JI29" i="9"/>
  <c r="JP29" i="9"/>
  <c r="JW29" i="9"/>
  <c r="JH8" i="9"/>
  <c r="IV26" i="9"/>
  <c r="JC26" i="9"/>
  <c r="JJ26" i="9"/>
  <c r="JQ26" i="9"/>
  <c r="JX26" i="9"/>
  <c r="JB26" i="9"/>
  <c r="JI26" i="9"/>
  <c r="JP26" i="9"/>
  <c r="JW26" i="9"/>
  <c r="JB11" i="9"/>
  <c r="JI11" i="9"/>
  <c r="JP11" i="9"/>
  <c r="JW11" i="9"/>
  <c r="IV11" i="9"/>
  <c r="JC11" i="9"/>
  <c r="JJ11" i="9"/>
  <c r="JQ11" i="9"/>
  <c r="JX11" i="9"/>
  <c r="JS5" i="9"/>
  <c r="JN5" i="9"/>
  <c r="IV35" i="9"/>
  <c r="JC35" i="9"/>
  <c r="JJ35" i="9"/>
  <c r="JQ35" i="9"/>
  <c r="JX35" i="9"/>
  <c r="JB35" i="9"/>
  <c r="JI35" i="9"/>
  <c r="JP35" i="9"/>
  <c r="JW35" i="9"/>
  <c r="IU14" i="9"/>
  <c r="JA14" i="9"/>
  <c r="JH14" i="9"/>
  <c r="JO14" i="9"/>
  <c r="JV14" i="9"/>
  <c r="IV8" i="9"/>
  <c r="JB8" i="9"/>
  <c r="JB39" i="9"/>
  <c r="JI39" i="9"/>
  <c r="JP39" i="9"/>
  <c r="JW39" i="9"/>
  <c r="IV39" i="9"/>
  <c r="JC39" i="9"/>
  <c r="JJ39" i="9"/>
  <c r="JQ39" i="9"/>
  <c r="JX39" i="9"/>
  <c r="JH7" i="9"/>
  <c r="JM4" i="9"/>
  <c r="II3" i="9"/>
  <c r="IB1" i="9"/>
  <c r="JG9" i="9"/>
  <c r="JB5" i="9"/>
  <c r="IV5" i="9"/>
  <c r="JT6" i="9"/>
  <c r="IC3" i="9"/>
  <c r="HV1" i="9"/>
  <c r="JG4" i="9"/>
  <c r="JH6" i="9"/>
  <c r="IV28" i="9"/>
  <c r="JC28" i="9"/>
  <c r="JJ28" i="9"/>
  <c r="JQ28" i="9"/>
  <c r="JX28" i="9"/>
  <c r="JB28" i="9"/>
  <c r="JI28" i="9"/>
  <c r="JP28" i="9"/>
  <c r="JW28" i="9"/>
  <c r="JA38" i="9"/>
  <c r="JH38" i="9"/>
  <c r="JO38" i="9"/>
  <c r="JV38" i="9"/>
  <c r="IU38" i="9"/>
  <c r="JN6" i="9"/>
  <c r="HW3" i="9"/>
  <c r="HP1" i="9"/>
  <c r="JA4" i="9"/>
  <c r="IV19" i="9"/>
  <c r="JC19" i="9"/>
  <c r="JJ19" i="9"/>
  <c r="JQ19" i="9"/>
  <c r="JX19" i="9"/>
  <c r="JB19" i="9"/>
  <c r="JI19" i="9"/>
  <c r="JP19" i="9"/>
  <c r="JW19" i="9"/>
  <c r="IU31" i="8"/>
  <c r="JA31" i="8"/>
  <c r="JH31" i="8"/>
  <c r="JO31" i="8"/>
  <c r="JV31" i="8"/>
  <c r="IU25" i="8"/>
  <c r="JA25" i="8"/>
  <c r="JH25" i="8"/>
  <c r="JO25" i="8"/>
  <c r="JV25" i="8"/>
  <c r="JA30" i="8"/>
  <c r="JH30" i="8"/>
  <c r="JO30" i="8"/>
  <c r="JV30" i="8"/>
  <c r="IU30" i="8"/>
  <c r="JA35" i="8"/>
  <c r="JH35" i="8"/>
  <c r="JO35" i="8"/>
  <c r="JV35" i="8"/>
  <c r="IU35" i="8"/>
  <c r="JB18" i="8"/>
  <c r="JI18" i="8"/>
  <c r="JP18" i="8"/>
  <c r="JW18" i="8"/>
  <c r="IV18" i="8"/>
  <c r="JC18" i="8"/>
  <c r="JJ18" i="8"/>
  <c r="JQ18" i="8"/>
  <c r="JX18" i="8"/>
  <c r="JA10" i="8"/>
  <c r="JH10" i="8"/>
  <c r="JO10" i="8"/>
  <c r="JV10" i="8"/>
  <c r="IU10" i="8"/>
  <c r="JB22" i="8"/>
  <c r="JI22" i="8"/>
  <c r="JP22" i="8"/>
  <c r="JW22" i="8"/>
  <c r="IV22" i="8"/>
  <c r="JC22" i="8"/>
  <c r="JJ22" i="8"/>
  <c r="JQ22" i="8"/>
  <c r="JX22" i="8"/>
  <c r="JA20" i="8"/>
  <c r="JH20" i="8"/>
  <c r="JO20" i="8"/>
  <c r="JV20" i="8"/>
  <c r="IU20" i="8"/>
  <c r="JB9" i="8"/>
  <c r="JI9" i="8"/>
  <c r="JP9" i="8"/>
  <c r="JW9" i="8"/>
  <c r="IV9" i="8"/>
  <c r="JC9" i="8"/>
  <c r="JJ9" i="8"/>
  <c r="JQ9" i="8"/>
  <c r="JX9" i="8"/>
  <c r="JB29" i="8"/>
  <c r="JI29" i="8"/>
  <c r="JP29" i="8"/>
  <c r="JW29" i="8"/>
  <c r="IV29" i="8"/>
  <c r="JC29" i="8"/>
  <c r="JJ29" i="8"/>
  <c r="JQ29" i="8"/>
  <c r="JX29" i="8"/>
  <c r="JA27" i="8"/>
  <c r="JH27" i="8"/>
  <c r="JO27" i="8"/>
  <c r="JV27" i="8"/>
  <c r="IU27" i="8"/>
  <c r="JA19" i="8"/>
  <c r="JH19" i="8"/>
  <c r="JO19" i="8"/>
  <c r="JV19" i="8"/>
  <c r="IU19" i="8"/>
  <c r="JB34" i="8"/>
  <c r="JI34" i="8"/>
  <c r="JP34" i="8"/>
  <c r="JW34" i="8"/>
  <c r="IV34" i="8"/>
  <c r="JC34" i="8"/>
  <c r="JJ34" i="8"/>
  <c r="JQ34" i="8"/>
  <c r="JX34" i="8"/>
  <c r="JB26" i="8"/>
  <c r="JI26" i="8"/>
  <c r="JP26" i="8"/>
  <c r="JW26" i="8"/>
  <c r="IV26" i="8"/>
  <c r="JC26" i="8"/>
  <c r="JJ26" i="8"/>
  <c r="JQ26" i="8"/>
  <c r="JX26" i="8"/>
  <c r="JA36" i="8"/>
  <c r="JH36" i="8"/>
  <c r="JO36" i="8"/>
  <c r="JV36" i="8"/>
  <c r="IU36" i="8"/>
  <c r="JB21" i="8"/>
  <c r="JI21" i="8"/>
  <c r="JP21" i="8"/>
  <c r="JW21" i="8"/>
  <c r="IV21" i="8"/>
  <c r="JC21" i="8"/>
  <c r="JJ21" i="8"/>
  <c r="JQ21" i="8"/>
  <c r="JX21" i="8"/>
  <c r="IV39" i="8"/>
  <c r="JC39" i="8"/>
  <c r="JJ39" i="8"/>
  <c r="JQ39" i="8"/>
  <c r="JX39" i="8"/>
  <c r="JB39" i="8"/>
  <c r="JI39" i="8"/>
  <c r="JP39" i="8"/>
  <c r="JW39" i="8"/>
  <c r="JA23" i="8"/>
  <c r="JH23" i="8"/>
  <c r="JO23" i="8"/>
  <c r="JV23" i="8"/>
  <c r="IU23" i="8"/>
  <c r="JA11" i="8"/>
  <c r="JH11" i="8"/>
  <c r="JO11" i="8"/>
  <c r="JV11" i="8"/>
  <c r="IU11" i="8"/>
  <c r="JB8" i="8"/>
  <c r="JI8" i="8" s="1"/>
  <c r="JP8" i="8" s="1"/>
  <c r="JW8" i="8" s="1"/>
  <c r="IV8" i="8"/>
  <c r="JC8" i="8" s="1"/>
  <c r="JJ8" i="8" s="1"/>
  <c r="JQ8" i="8" s="1"/>
  <c r="JX8" i="8" s="1"/>
  <c r="JB13" i="8"/>
  <c r="JI13" i="8"/>
  <c r="JP13" i="8"/>
  <c r="JW13" i="8"/>
  <c r="IV13" i="8"/>
  <c r="JC13" i="8"/>
  <c r="JJ13" i="8"/>
  <c r="JQ13" i="8"/>
  <c r="JX13" i="8"/>
  <c r="IU37" i="8"/>
  <c r="JA37" i="8"/>
  <c r="JH37" i="8"/>
  <c r="JO37" i="8"/>
  <c r="JV37" i="8"/>
  <c r="JA14" i="8"/>
  <c r="JH14" i="8"/>
  <c r="JO14" i="8"/>
  <c r="JV14" i="8"/>
  <c r="IU14" i="8"/>
  <c r="JB32" i="8"/>
  <c r="JI32" i="8"/>
  <c r="JP32" i="8"/>
  <c r="JW32" i="8"/>
  <c r="IV32" i="8"/>
  <c r="JC32" i="8"/>
  <c r="JJ32" i="8"/>
  <c r="JQ32" i="8"/>
  <c r="JX32" i="8"/>
  <c r="JA33" i="8"/>
  <c r="JH33" i="8"/>
  <c r="JO33" i="8"/>
  <c r="JV33" i="8"/>
  <c r="IU33" i="8"/>
  <c r="JA16" i="8"/>
  <c r="JH16" i="8"/>
  <c r="JO16" i="8"/>
  <c r="JV16" i="8"/>
  <c r="IU16" i="8"/>
  <c r="JA15" i="8"/>
  <c r="JH15" i="8"/>
  <c r="JO15" i="8"/>
  <c r="JV15" i="8"/>
  <c r="IU15" i="8"/>
  <c r="AD3" i="6"/>
  <c r="AE13" i="6"/>
  <c r="AE14" i="6" s="1"/>
  <c r="AC13" i="6"/>
  <c r="AC14" i="6" s="1"/>
  <c r="Z10" i="6" s="1"/>
  <c r="F110" i="4"/>
  <c r="I1" i="5"/>
  <c r="A8" i="5"/>
  <c r="D5" i="5"/>
  <c r="E5" i="5"/>
  <c r="F3" i="5"/>
  <c r="C6" i="5"/>
  <c r="KS4" i="11"/>
  <c r="KS4" i="9"/>
  <c r="JC6" i="11"/>
  <c r="HR3" i="11"/>
  <c r="HK1" i="11"/>
  <c r="IV4" i="11"/>
  <c r="IV13" i="11"/>
  <c r="JC13" i="11"/>
  <c r="JJ13" i="11"/>
  <c r="JQ13" i="11"/>
  <c r="JX13" i="11"/>
  <c r="JB13" i="11"/>
  <c r="JI13" i="11"/>
  <c r="JP13" i="11"/>
  <c r="JW13" i="11"/>
  <c r="JB17" i="11"/>
  <c r="JI17" i="11"/>
  <c r="JP17" i="11"/>
  <c r="JW17" i="11"/>
  <c r="IV17" i="11"/>
  <c r="JC17" i="11"/>
  <c r="JJ17" i="11"/>
  <c r="JQ17" i="11"/>
  <c r="JX17" i="11"/>
  <c r="JB31" i="11"/>
  <c r="JI31" i="11"/>
  <c r="JP31" i="11"/>
  <c r="JW31" i="11"/>
  <c r="IV31" i="11"/>
  <c r="JC31" i="11"/>
  <c r="JJ31" i="11"/>
  <c r="JQ31" i="11"/>
  <c r="JX31" i="11"/>
  <c r="JI6" i="11"/>
  <c r="JB29" i="11"/>
  <c r="JI29" i="11"/>
  <c r="JP29" i="11"/>
  <c r="JW29" i="11"/>
  <c r="IV29" i="11"/>
  <c r="JC29" i="11"/>
  <c r="JJ29" i="11"/>
  <c r="JQ29" i="11"/>
  <c r="JX29" i="11"/>
  <c r="HD11" i="11"/>
  <c r="JC7" i="11"/>
  <c r="ID3" i="11"/>
  <c r="HW1" i="11"/>
  <c r="JH4" i="11"/>
  <c r="IJ3" i="11"/>
  <c r="IC1" i="11"/>
  <c r="JN4" i="11"/>
  <c r="JU6" i="11"/>
  <c r="II1" i="11"/>
  <c r="JT4" i="11"/>
  <c r="JI7" i="11"/>
  <c r="JU5" i="11"/>
  <c r="JB11" i="11"/>
  <c r="JI11" i="11"/>
  <c r="JP11" i="11"/>
  <c r="JW11" i="11"/>
  <c r="IV11" i="11"/>
  <c r="JC11" i="11"/>
  <c r="JJ11" i="11"/>
  <c r="JQ11" i="11"/>
  <c r="JX11" i="11"/>
  <c r="IV20" i="11"/>
  <c r="JC20" i="11"/>
  <c r="JJ20" i="11"/>
  <c r="JQ20" i="11"/>
  <c r="JX20" i="11"/>
  <c r="JB20" i="11"/>
  <c r="JI20" i="11"/>
  <c r="JP20" i="11"/>
  <c r="JW20" i="11"/>
  <c r="JI5" i="11"/>
  <c r="JC8" i="11"/>
  <c r="JB24" i="11"/>
  <c r="JI24" i="11"/>
  <c r="JP24" i="11"/>
  <c r="JW24" i="11"/>
  <c r="IV24" i="11"/>
  <c r="JC24" i="11"/>
  <c r="JJ24" i="11"/>
  <c r="JQ24" i="11"/>
  <c r="JX24" i="11"/>
  <c r="GA3" i="11"/>
  <c r="HK2" i="11"/>
  <c r="JO7" i="11"/>
  <c r="JI8" i="11"/>
  <c r="JB4" i="11"/>
  <c r="HX3" i="11"/>
  <c r="HQ1" i="11"/>
  <c r="JC5" i="11"/>
  <c r="IV35" i="11"/>
  <c r="JC35" i="11"/>
  <c r="JJ35" i="11"/>
  <c r="JQ35" i="11"/>
  <c r="JX35" i="11"/>
  <c r="JB35" i="11"/>
  <c r="JI35" i="11"/>
  <c r="JP35" i="11"/>
  <c r="JW35" i="11"/>
  <c r="KI12" i="11"/>
  <c r="JO6" i="11"/>
  <c r="JO5" i="11"/>
  <c r="IK3" i="10"/>
  <c r="ID1" i="10"/>
  <c r="JO4" i="10"/>
  <c r="JC4" i="10"/>
  <c r="HY3" i="10"/>
  <c r="HR1" i="10"/>
  <c r="JV6" i="10"/>
  <c r="JT7" i="10"/>
  <c r="JT5" i="10"/>
  <c r="JB32" i="10"/>
  <c r="JI32" i="10"/>
  <c r="JP32" i="10"/>
  <c r="JW32" i="10"/>
  <c r="IV32" i="10"/>
  <c r="JC32" i="10"/>
  <c r="JJ32" i="10"/>
  <c r="JQ32" i="10"/>
  <c r="JX32" i="10"/>
  <c r="JU4" i="10"/>
  <c r="IJ1" i="10"/>
  <c r="JB11" i="10"/>
  <c r="JI11" i="10"/>
  <c r="JP11" i="10"/>
  <c r="JW11" i="10"/>
  <c r="IV11" i="10"/>
  <c r="JC11" i="10"/>
  <c r="JJ11" i="10"/>
  <c r="JQ11" i="10"/>
  <c r="JX11" i="10"/>
  <c r="IV34" i="10"/>
  <c r="JC34" i="10"/>
  <c r="JJ34" i="10"/>
  <c r="JQ34" i="10"/>
  <c r="JX34" i="10"/>
  <c r="JB34" i="10"/>
  <c r="JI34" i="10"/>
  <c r="JP34" i="10"/>
  <c r="JW34" i="10"/>
  <c r="JI4" i="10"/>
  <c r="HX1" i="10"/>
  <c r="IE3" i="10"/>
  <c r="JC9" i="10"/>
  <c r="JN5" i="10"/>
  <c r="JT4" i="10"/>
  <c r="II1" i="10"/>
  <c r="JI9" i="10"/>
  <c r="JB23" i="10"/>
  <c r="JI23" i="10"/>
  <c r="JP23" i="10"/>
  <c r="JW23" i="10"/>
  <c r="IV23" i="10"/>
  <c r="JC23" i="10"/>
  <c r="JJ23" i="10"/>
  <c r="JQ23" i="10"/>
  <c r="JX23" i="10"/>
  <c r="JN7" i="10"/>
  <c r="HD12" i="10"/>
  <c r="JB16" i="10"/>
  <c r="JI16" i="10"/>
  <c r="JP16" i="10"/>
  <c r="JW16" i="10"/>
  <c r="IV16" i="10"/>
  <c r="JC16" i="10"/>
  <c r="JJ16" i="10"/>
  <c r="JQ16" i="10"/>
  <c r="JX16" i="10"/>
  <c r="IV14" i="10"/>
  <c r="JC14" i="10"/>
  <c r="JJ14" i="10"/>
  <c r="JQ14" i="10"/>
  <c r="JX14" i="10"/>
  <c r="JB14" i="10"/>
  <c r="JI14" i="10"/>
  <c r="JP14" i="10"/>
  <c r="JW14" i="10"/>
  <c r="JH5" i="10"/>
  <c r="JB13" i="10"/>
  <c r="JI13" i="10"/>
  <c r="JP13" i="10"/>
  <c r="JW13" i="10"/>
  <c r="IV13" i="10"/>
  <c r="JC13" i="10"/>
  <c r="JJ13" i="10"/>
  <c r="JQ13" i="10"/>
  <c r="JX13" i="10"/>
  <c r="KI12" i="10"/>
  <c r="JJ6" i="10"/>
  <c r="HM2" i="10"/>
  <c r="GC3" i="10"/>
  <c r="JP6" i="10"/>
  <c r="IV5" i="10"/>
  <c r="JB5" i="10"/>
  <c r="JB7" i="10"/>
  <c r="IV7" i="10"/>
  <c r="JB27" i="10"/>
  <c r="JI27" i="10"/>
  <c r="JP27" i="10"/>
  <c r="JW27" i="10"/>
  <c r="IV27" i="10"/>
  <c r="JC27" i="10"/>
  <c r="JJ27" i="10"/>
  <c r="JQ27" i="10"/>
  <c r="JX27" i="10"/>
  <c r="JH7" i="10"/>
  <c r="IV4" i="9"/>
  <c r="HR3" i="9"/>
  <c r="HK1" i="9"/>
  <c r="HD13" i="9"/>
  <c r="JB38" i="9"/>
  <c r="JI38" i="9"/>
  <c r="JP38" i="9"/>
  <c r="JW38" i="9"/>
  <c r="IV38" i="9"/>
  <c r="JC38" i="9"/>
  <c r="JJ38" i="9"/>
  <c r="JQ38" i="9"/>
  <c r="JX38" i="9"/>
  <c r="JO8" i="9"/>
  <c r="JO7" i="9"/>
  <c r="JI8" i="9"/>
  <c r="HX3" i="9"/>
  <c r="HQ1" i="9"/>
  <c r="JB4" i="9"/>
  <c r="IV20" i="9"/>
  <c r="JC20" i="9"/>
  <c r="JJ20" i="9"/>
  <c r="JQ20" i="9"/>
  <c r="JX20" i="9"/>
  <c r="JB20" i="9"/>
  <c r="JI20" i="9"/>
  <c r="JP20" i="9"/>
  <c r="JW20" i="9"/>
  <c r="JB9" i="9"/>
  <c r="IV9" i="9"/>
  <c r="JU7" i="9"/>
  <c r="JH10" i="9"/>
  <c r="IH1" i="9"/>
  <c r="JS4" i="9"/>
  <c r="JO5" i="9"/>
  <c r="JN9" i="9"/>
  <c r="JU5" i="9"/>
  <c r="JH9" i="9"/>
  <c r="JC8" i="9"/>
  <c r="JB37" i="9"/>
  <c r="JI37" i="9"/>
  <c r="JP37" i="9"/>
  <c r="JW37" i="9"/>
  <c r="IV37" i="9"/>
  <c r="JC37" i="9"/>
  <c r="JJ37" i="9"/>
  <c r="JQ37" i="9"/>
  <c r="JX37" i="9"/>
  <c r="HM2" i="9"/>
  <c r="GC3" i="9"/>
  <c r="IV10" i="9"/>
  <c r="JB10" i="9"/>
  <c r="IV40" i="9"/>
  <c r="JC40" i="9"/>
  <c r="JJ40" i="9"/>
  <c r="JQ40" i="9"/>
  <c r="JX40" i="9"/>
  <c r="JB40" i="9"/>
  <c r="JI40" i="9"/>
  <c r="JP40" i="9"/>
  <c r="JW40" i="9"/>
  <c r="JU6" i="9"/>
  <c r="JU8" i="9"/>
  <c r="JB13" i="9"/>
  <c r="JI13" i="9"/>
  <c r="JP13" i="9"/>
  <c r="JW13" i="9"/>
  <c r="IV13" i="9"/>
  <c r="JC13" i="9"/>
  <c r="JJ13" i="9"/>
  <c r="JQ13" i="9"/>
  <c r="JX13" i="9"/>
  <c r="JC5" i="9"/>
  <c r="IV14" i="9"/>
  <c r="JC14" i="9"/>
  <c r="JJ14" i="9"/>
  <c r="JQ14" i="9"/>
  <c r="JX14" i="9"/>
  <c r="JB14" i="9"/>
  <c r="JI14" i="9"/>
  <c r="JP14" i="9"/>
  <c r="JW14" i="9"/>
  <c r="JC6" i="9"/>
  <c r="JI7" i="9"/>
  <c r="ID3" i="9"/>
  <c r="HW1" i="9"/>
  <c r="JH4" i="9"/>
  <c r="JO6" i="9"/>
  <c r="IC1" i="9"/>
  <c r="IJ3" i="9"/>
  <c r="JN4" i="9"/>
  <c r="JI5" i="9"/>
  <c r="JT4" i="9"/>
  <c r="II1" i="9"/>
  <c r="JI6" i="9"/>
  <c r="JC7" i="9"/>
  <c r="KI14" i="9"/>
  <c r="JB31" i="8"/>
  <c r="JI31" i="8"/>
  <c r="JP31" i="8"/>
  <c r="JW31" i="8"/>
  <c r="IV31" i="8"/>
  <c r="JC31" i="8"/>
  <c r="JJ31" i="8"/>
  <c r="JQ31" i="8"/>
  <c r="JX31" i="8"/>
  <c r="IV25" i="8"/>
  <c r="JC25" i="8"/>
  <c r="JJ25" i="8"/>
  <c r="JQ25" i="8"/>
  <c r="JX25" i="8"/>
  <c r="JB25" i="8"/>
  <c r="JI25" i="8"/>
  <c r="JP25" i="8"/>
  <c r="JW25" i="8"/>
  <c r="IV35" i="8"/>
  <c r="JC35" i="8"/>
  <c r="JJ35" i="8"/>
  <c r="JQ35" i="8"/>
  <c r="JX35" i="8"/>
  <c r="JB35" i="8"/>
  <c r="JI35" i="8"/>
  <c r="JP35" i="8"/>
  <c r="JW35" i="8"/>
  <c r="IV30" i="8"/>
  <c r="JC30" i="8"/>
  <c r="JJ30" i="8"/>
  <c r="JQ30" i="8"/>
  <c r="JX30" i="8"/>
  <c r="JB30" i="8"/>
  <c r="JI30" i="8"/>
  <c r="JP30" i="8"/>
  <c r="JW30" i="8"/>
  <c r="IV10" i="8"/>
  <c r="JC10" i="8"/>
  <c r="JJ10" i="8"/>
  <c r="JQ10" i="8"/>
  <c r="JX10" i="8"/>
  <c r="JB10" i="8"/>
  <c r="JI10" i="8"/>
  <c r="JP10" i="8"/>
  <c r="JW10" i="8"/>
  <c r="IV37" i="8"/>
  <c r="JC37" i="8"/>
  <c r="JJ37" i="8"/>
  <c r="JQ37" i="8"/>
  <c r="JX37" i="8"/>
  <c r="JB37" i="8"/>
  <c r="JI37" i="8"/>
  <c r="JP37" i="8"/>
  <c r="JW37" i="8"/>
  <c r="JB16" i="8"/>
  <c r="JI16" i="8"/>
  <c r="JP16" i="8"/>
  <c r="JW16" i="8"/>
  <c r="IV16" i="8"/>
  <c r="JC16" i="8"/>
  <c r="JJ16" i="8"/>
  <c r="JQ16" i="8"/>
  <c r="JX16" i="8"/>
  <c r="IV19" i="8"/>
  <c r="JC19" i="8"/>
  <c r="JJ19" i="8"/>
  <c r="JQ19" i="8"/>
  <c r="JX19" i="8"/>
  <c r="JB19" i="8"/>
  <c r="JI19" i="8"/>
  <c r="JP19" i="8"/>
  <c r="JW19" i="8"/>
  <c r="JB20" i="8"/>
  <c r="JI20" i="8"/>
  <c r="JP20" i="8"/>
  <c r="JW20" i="8"/>
  <c r="IV20" i="8"/>
  <c r="JC20" i="8"/>
  <c r="JJ20" i="8"/>
  <c r="JQ20" i="8"/>
  <c r="JX20" i="8"/>
  <c r="JB14" i="8"/>
  <c r="JI14" i="8"/>
  <c r="JP14" i="8"/>
  <c r="JW14" i="8"/>
  <c r="IV14" i="8"/>
  <c r="JC14" i="8"/>
  <c r="JJ14" i="8"/>
  <c r="JQ14" i="8"/>
  <c r="JX14" i="8"/>
  <c r="JB11" i="8"/>
  <c r="JI11" i="8"/>
  <c r="JP11" i="8"/>
  <c r="JW11" i="8"/>
  <c r="IV11" i="8"/>
  <c r="JC11" i="8"/>
  <c r="JJ11" i="8"/>
  <c r="JQ11" i="8"/>
  <c r="JX11" i="8"/>
  <c r="JB36" i="8"/>
  <c r="JI36" i="8"/>
  <c r="JP36" i="8"/>
  <c r="JW36" i="8"/>
  <c r="IV36" i="8"/>
  <c r="JC36" i="8"/>
  <c r="JJ36" i="8"/>
  <c r="JQ36" i="8"/>
  <c r="JX36" i="8"/>
  <c r="JB27" i="8"/>
  <c r="JI27" i="8"/>
  <c r="JP27" i="8"/>
  <c r="JW27" i="8"/>
  <c r="IV27" i="8"/>
  <c r="JC27" i="8"/>
  <c r="JJ27" i="8"/>
  <c r="JQ27" i="8"/>
  <c r="JX27" i="8"/>
  <c r="JB15" i="8"/>
  <c r="JI15" i="8"/>
  <c r="JP15" i="8"/>
  <c r="JW15" i="8"/>
  <c r="IV15" i="8"/>
  <c r="JC15" i="8"/>
  <c r="JJ15" i="8"/>
  <c r="JQ15" i="8"/>
  <c r="JX15" i="8"/>
  <c r="JB33" i="8"/>
  <c r="JI33" i="8"/>
  <c r="JP33" i="8"/>
  <c r="JW33" i="8"/>
  <c r="IV33" i="8"/>
  <c r="JC33" i="8"/>
  <c r="JJ33" i="8"/>
  <c r="JQ33" i="8"/>
  <c r="JX33" i="8"/>
  <c r="JB23" i="8"/>
  <c r="JI23" i="8"/>
  <c r="JP23" i="8"/>
  <c r="JW23" i="8"/>
  <c r="IV23" i="8"/>
  <c r="JC23" i="8"/>
  <c r="JJ23" i="8"/>
  <c r="JQ23" i="8"/>
  <c r="JX23" i="8"/>
  <c r="F111" i="4"/>
  <c r="A9" i="5"/>
  <c r="G3" i="5"/>
  <c r="D7" i="5"/>
  <c r="D6" i="5"/>
  <c r="J1" i="5"/>
  <c r="F4" i="5"/>
  <c r="H3" i="5"/>
  <c r="C7" i="5"/>
  <c r="JV7" i="11"/>
  <c r="JP8" i="11"/>
  <c r="JV5" i="11"/>
  <c r="KI13" i="11"/>
  <c r="JJ8" i="11"/>
  <c r="JU4" i="11"/>
  <c r="IJ1" i="11"/>
  <c r="JJ7" i="11"/>
  <c r="JJ5" i="11"/>
  <c r="GB3" i="11"/>
  <c r="HL2" i="11"/>
  <c r="JP7" i="11"/>
  <c r="JP6" i="11"/>
  <c r="JJ6" i="11"/>
  <c r="JP5" i="11"/>
  <c r="JV6" i="11"/>
  <c r="HD12" i="11"/>
  <c r="JI4" i="11"/>
  <c r="IE3" i="11"/>
  <c r="HX1" i="11"/>
  <c r="IK3" i="11"/>
  <c r="ID1" i="11"/>
  <c r="JO4" i="11"/>
  <c r="JC4" i="11"/>
  <c r="HY3" i="11"/>
  <c r="HR1" i="11"/>
  <c r="JP9" i="10"/>
  <c r="IL3" i="10"/>
  <c r="IE1" i="10"/>
  <c r="JP4" i="10"/>
  <c r="JJ4" i="10"/>
  <c r="IF3" i="10"/>
  <c r="HY1" i="10"/>
  <c r="JI7" i="10"/>
  <c r="JQ6" i="10"/>
  <c r="HD13" i="10"/>
  <c r="JV4" i="10"/>
  <c r="IK1" i="10"/>
  <c r="JO7" i="10"/>
  <c r="JI5" i="10"/>
  <c r="KI13" i="10"/>
  <c r="JO5" i="10"/>
  <c r="JC7" i="10"/>
  <c r="JC5" i="10"/>
  <c r="JW6" i="10"/>
  <c r="GD3" i="10"/>
  <c r="HN2" i="10"/>
  <c r="JU7" i="10"/>
  <c r="JU5" i="10"/>
  <c r="JJ9" i="10"/>
  <c r="JV8" i="9"/>
  <c r="JP6" i="9"/>
  <c r="JV5" i="9"/>
  <c r="JC9" i="9"/>
  <c r="KI15" i="9"/>
  <c r="JP5" i="9"/>
  <c r="IK3" i="9"/>
  <c r="ID1" i="9"/>
  <c r="JO4" i="9"/>
  <c r="JJ5" i="9"/>
  <c r="JI9" i="9"/>
  <c r="HY3" i="9"/>
  <c r="HR1" i="9"/>
  <c r="JC4" i="9"/>
  <c r="IJ1" i="9"/>
  <c r="JU4" i="9"/>
  <c r="IE3" i="9"/>
  <c r="HX1" i="9"/>
  <c r="JI4" i="9"/>
  <c r="JJ6" i="9"/>
  <c r="JI10" i="9"/>
  <c r="JV7" i="9"/>
  <c r="JP7" i="9"/>
  <c r="JC10" i="9"/>
  <c r="JJ8" i="9"/>
  <c r="JO10" i="9"/>
  <c r="JP8" i="9"/>
  <c r="JV6" i="9"/>
  <c r="GD3" i="9"/>
  <c r="HN2" i="9"/>
  <c r="JU9" i="9"/>
  <c r="JO9" i="9"/>
  <c r="JJ7" i="9"/>
  <c r="HD14" i="9"/>
  <c r="F112" i="4"/>
  <c r="K1" i="5"/>
  <c r="A10" i="5"/>
  <c r="G5" i="5"/>
  <c r="F5" i="5"/>
  <c r="E7" i="5"/>
  <c r="I3" i="5"/>
  <c r="G4" i="5"/>
  <c r="H4" i="5"/>
  <c r="C8" i="5"/>
  <c r="E6" i="5"/>
  <c r="HD13" i="11"/>
  <c r="JQ6" i="11"/>
  <c r="JQ8" i="11"/>
  <c r="JW7" i="11"/>
  <c r="JQ7" i="11"/>
  <c r="IL3" i="11"/>
  <c r="IE1" i="11"/>
  <c r="JP4" i="11"/>
  <c r="JW6" i="11"/>
  <c r="JQ5" i="11"/>
  <c r="KI14" i="11"/>
  <c r="HY1" i="11"/>
  <c r="IF3" i="11"/>
  <c r="JJ4" i="11"/>
  <c r="JW8" i="11"/>
  <c r="IK1" i="11"/>
  <c r="JV4" i="11"/>
  <c r="JW5" i="11"/>
  <c r="GC3" i="11"/>
  <c r="HM2" i="11"/>
  <c r="JV7" i="10"/>
  <c r="JJ5" i="10"/>
  <c r="JJ7" i="10"/>
  <c r="JP7" i="10"/>
  <c r="HD14" i="10"/>
  <c r="JW9" i="10"/>
  <c r="JV5" i="10"/>
  <c r="JX6" i="10"/>
  <c r="GE3" i="10"/>
  <c r="HO2" i="10"/>
  <c r="JQ9" i="10"/>
  <c r="KI14" i="10"/>
  <c r="JP5" i="10"/>
  <c r="IL1" i="10"/>
  <c r="JW4" i="10"/>
  <c r="JQ4" i="10"/>
  <c r="IM3" i="10"/>
  <c r="IF1" i="10"/>
  <c r="IK1" i="9"/>
  <c r="JV4" i="9"/>
  <c r="JQ6" i="9"/>
  <c r="JW8" i="9"/>
  <c r="JJ9" i="9"/>
  <c r="HD15" i="9"/>
  <c r="JV9" i="9"/>
  <c r="JJ10" i="9"/>
  <c r="IL3" i="9"/>
  <c r="IE1" i="9"/>
  <c r="JP4" i="9"/>
  <c r="JP9" i="9"/>
  <c r="JW5" i="9"/>
  <c r="JQ7" i="9"/>
  <c r="JQ8" i="9"/>
  <c r="JP10" i="9"/>
  <c r="KI16" i="9"/>
  <c r="JW6" i="9"/>
  <c r="GE3" i="9"/>
  <c r="HO2" i="9"/>
  <c r="JV10" i="9"/>
  <c r="JW7" i="9"/>
  <c r="IF3" i="9"/>
  <c r="HY1" i="9"/>
  <c r="JJ4" i="9"/>
  <c r="JQ5" i="9"/>
  <c r="F113" i="4"/>
  <c r="C10" i="5"/>
  <c r="A11" i="5"/>
  <c r="F6" i="5"/>
  <c r="D8" i="5"/>
  <c r="C9" i="5"/>
  <c r="L1" i="5"/>
  <c r="G6" i="5"/>
  <c r="F7" i="5"/>
  <c r="E8" i="5"/>
  <c r="GD3" i="11"/>
  <c r="HN2" i="11"/>
  <c r="IL1" i="11"/>
  <c r="JW4" i="11"/>
  <c r="JX7" i="11"/>
  <c r="JX6" i="11"/>
  <c r="HD14" i="11"/>
  <c r="JX5" i="11"/>
  <c r="JQ4" i="11"/>
  <c r="IF1" i="11"/>
  <c r="IM3" i="11"/>
  <c r="KI15" i="11"/>
  <c r="JX8" i="11"/>
  <c r="HD15" i="10"/>
  <c r="JQ7" i="10"/>
  <c r="JX9" i="10"/>
  <c r="JW7" i="10"/>
  <c r="GF3" i="10"/>
  <c r="HP2" i="10"/>
  <c r="JQ5" i="10"/>
  <c r="IM1" i="10"/>
  <c r="JX4" i="10"/>
  <c r="JW5" i="10"/>
  <c r="KI15" i="10"/>
  <c r="KI17" i="9"/>
  <c r="JW9" i="9"/>
  <c r="JQ10" i="9"/>
  <c r="IM3" i="9"/>
  <c r="IF1" i="9"/>
  <c r="JQ4" i="9"/>
  <c r="GF3" i="9"/>
  <c r="HP2" i="9"/>
  <c r="JX7" i="9"/>
  <c r="HD16" i="9"/>
  <c r="JX8" i="9"/>
  <c r="JX5" i="9"/>
  <c r="JX6" i="9"/>
  <c r="JW10" i="9"/>
  <c r="IL1" i="9"/>
  <c r="JW4" i="9"/>
  <c r="JQ9" i="9"/>
  <c r="F114" i="4"/>
  <c r="M1" i="5"/>
  <c r="A12" i="5"/>
  <c r="C11" i="5"/>
  <c r="I4" i="5"/>
  <c r="J3" i="5"/>
  <c r="D9" i="5"/>
  <c r="F8" i="5"/>
  <c r="H5" i="5"/>
  <c r="KI16" i="11"/>
  <c r="HD15" i="11"/>
  <c r="IM1" i="11"/>
  <c r="JX4" i="11"/>
  <c r="GE3" i="11"/>
  <c r="HO2" i="11"/>
  <c r="HQ2" i="10"/>
  <c r="GG3" i="10"/>
  <c r="JX7" i="10"/>
  <c r="KI16" i="10"/>
  <c r="JX5" i="10"/>
  <c r="HD16" i="10"/>
  <c r="KI18" i="9"/>
  <c r="JX9" i="9"/>
  <c r="HD17" i="9"/>
  <c r="JX10" i="9"/>
  <c r="GG3" i="9"/>
  <c r="HQ2" i="9"/>
  <c r="IM1" i="9"/>
  <c r="JX4" i="9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CA2" i="4"/>
  <c r="EE2" i="4" s="1"/>
  <c r="CG17" i="4"/>
  <c r="EK17" i="4" s="1"/>
  <c r="DM19" i="4"/>
  <c r="FQ19" i="4" s="1"/>
  <c r="CX4" i="4"/>
  <c r="FB4" i="4" s="1"/>
  <c r="DI16" i="4"/>
  <c r="FM16" i="4" s="1"/>
  <c r="CA6" i="4"/>
  <c r="EE6" i="4" s="1"/>
  <c r="DT28" i="4"/>
  <c r="FX28" i="4" s="1"/>
  <c r="CF21" i="4"/>
  <c r="EJ21" i="4" s="1"/>
  <c r="CW6" i="4"/>
  <c r="FA6" i="4" s="1"/>
  <c r="DD25" i="4"/>
  <c r="FH25" i="4" s="1"/>
  <c r="DH21" i="4"/>
  <c r="FL21" i="4" s="1"/>
  <c r="DH16" i="4"/>
  <c r="FL16" i="4" s="1"/>
  <c r="DS5" i="4"/>
  <c r="FW5" i="4" s="1"/>
  <c r="DB3" i="4"/>
  <c r="FF3" i="4" s="1"/>
  <c r="CX26" i="4"/>
  <c r="FB26" i="4" s="1"/>
  <c r="CU2" i="4"/>
  <c r="EY2" i="4" s="1"/>
  <c r="CI6" i="4"/>
  <c r="EM6" i="4" s="1"/>
  <c r="CC27" i="4"/>
  <c r="EG27" i="4" s="1"/>
  <c r="DL4" i="4"/>
  <c r="FP4" i="4" s="1"/>
  <c r="CQ16" i="4"/>
  <c r="EU16" i="4" s="1"/>
  <c r="BX27" i="4"/>
  <c r="EB27" i="4" s="1"/>
  <c r="BT7" i="4"/>
  <c r="DX7" i="4" s="1"/>
  <c r="DI2" i="4"/>
  <c r="FM2" i="4" s="1"/>
  <c r="DS20" i="4"/>
  <c r="FW20" i="4" s="1"/>
  <c r="DM17" i="4"/>
  <c r="FQ17" i="4" s="1"/>
  <c r="CP7" i="4"/>
  <c r="ET7" i="4" s="1"/>
  <c r="CN17" i="4"/>
  <c r="ER17" i="4" s="1"/>
  <c r="DU7" i="4"/>
  <c r="FY7" i="4" s="1"/>
  <c r="DA16" i="4"/>
  <c r="FE16" i="4" s="1"/>
  <c r="BW26" i="4"/>
  <c r="EA26" i="4" s="1"/>
  <c r="CG16" i="4"/>
  <c r="EK16" i="4" s="1"/>
  <c r="CI17" i="4"/>
  <c r="EM17" i="4" s="1"/>
  <c r="DL21" i="4"/>
  <c r="FP21" i="4" s="1"/>
  <c r="DL5" i="4"/>
  <c r="FP5" i="4" s="1"/>
  <c r="CF25" i="4"/>
  <c r="EJ25" i="4" s="1"/>
  <c r="CL3" i="4"/>
  <c r="EP3" i="4" s="1"/>
  <c r="CE17" i="4"/>
  <c r="EI17" i="4" s="1"/>
  <c r="DA23" i="4"/>
  <c r="FE23" i="4" s="1"/>
  <c r="BT25" i="4"/>
  <c r="DX25" i="4" s="1"/>
  <c r="DM4" i="4"/>
  <c r="FQ4" i="4" s="1"/>
  <c r="CR23" i="4"/>
  <c r="EV23" i="4" s="1"/>
  <c r="BW3" i="4"/>
  <c r="EA3" i="4" s="1"/>
  <c r="BY3" i="4"/>
  <c r="EC3" i="4" s="1"/>
  <c r="CW20" i="4"/>
  <c r="FA20" i="4" s="1"/>
  <c r="DR26" i="4"/>
  <c r="FV26" i="4" s="1"/>
  <c r="CQ20" i="4"/>
  <c r="EU20" i="4" s="1"/>
  <c r="CE20" i="4"/>
  <c r="EI20" i="4" s="1"/>
  <c r="DI27" i="4"/>
  <c r="FM27" i="4" s="1"/>
  <c r="CL2" i="4"/>
  <c r="EP2" i="4" s="1"/>
  <c r="DS25" i="4"/>
  <c r="FW25" i="4" s="1"/>
  <c r="DI24" i="4"/>
  <c r="FM24" i="4" s="1"/>
  <c r="CX3" i="4"/>
  <c r="FB3" i="4" s="1"/>
  <c r="CY17" i="4"/>
  <c r="FC17" i="4" s="1"/>
  <c r="CL21" i="4"/>
  <c r="EP21" i="4" s="1"/>
  <c r="CQ7" i="4"/>
  <c r="EU7" i="4" s="1"/>
  <c r="DJ24" i="4"/>
  <c r="FN24" i="4" s="1"/>
  <c r="CT19" i="4"/>
  <c r="EX19" i="4" s="1"/>
  <c r="DP25" i="4"/>
  <c r="FT25" i="4" s="1"/>
  <c r="CN2" i="4"/>
  <c r="ER2" i="4" s="1"/>
  <c r="DL20" i="4"/>
  <c r="FP20" i="4" s="1"/>
  <c r="CI5" i="4"/>
  <c r="EM5" i="4" s="1"/>
  <c r="DE20" i="4"/>
  <c r="FI20" i="4" s="1"/>
  <c r="CG3" i="4"/>
  <c r="EK3" i="4" s="1"/>
  <c r="CG6" i="4"/>
  <c r="EK6" i="4" s="1"/>
  <c r="DN6" i="4"/>
  <c r="FR6" i="4" s="1"/>
  <c r="DN26" i="4"/>
  <c r="FR26" i="4" s="1"/>
  <c r="DA18" i="4"/>
  <c r="FE18" i="4" s="1"/>
  <c r="CL20" i="4"/>
  <c r="EP20" i="4" s="1"/>
  <c r="DC7" i="4"/>
  <c r="FG7" i="4" s="1"/>
  <c r="DM6" i="4"/>
  <c r="FQ6" i="4" s="1"/>
  <c r="CB7" i="4"/>
  <c r="EF7" i="4" s="1"/>
  <c r="CB4" i="4"/>
  <c r="EF4" i="4" s="1"/>
  <c r="DL2" i="4"/>
  <c r="FP2" i="4" s="1"/>
  <c r="CC24" i="4"/>
  <c r="EG24" i="4" s="1"/>
  <c r="DM28" i="4"/>
  <c r="FQ28" i="4" s="1"/>
  <c r="CE25" i="4"/>
  <c r="EI25" i="4" s="1"/>
  <c r="BX25" i="4"/>
  <c r="EB25" i="4" s="1"/>
  <c r="CE16" i="4"/>
  <c r="EI16" i="4" s="1"/>
  <c r="DU26" i="4"/>
  <c r="FY26" i="4" s="1"/>
  <c r="DQ17" i="4"/>
  <c r="FU17" i="4" s="1"/>
  <c r="CM3" i="4"/>
  <c r="EQ3" i="4" s="1"/>
  <c r="CW19" i="4"/>
  <c r="FA19" i="4" s="1"/>
  <c r="DB5" i="4"/>
  <c r="FF5" i="4" s="1"/>
  <c r="CF4" i="4"/>
  <c r="EJ4" i="4" s="1"/>
  <c r="DT18" i="4"/>
  <c r="FX18" i="4" s="1"/>
  <c r="CJ27" i="4"/>
  <c r="EN27" i="4" s="1"/>
  <c r="CM21" i="4"/>
  <c r="EQ21" i="4" s="1"/>
  <c r="CI3" i="4"/>
  <c r="EM3" i="4" s="1"/>
  <c r="DL24" i="4"/>
  <c r="FP24" i="4" s="1"/>
  <c r="CB27" i="4"/>
  <c r="EF27" i="4" s="1"/>
  <c r="CI19" i="4"/>
  <c r="EM19" i="4" s="1"/>
  <c r="BV26" i="4"/>
  <c r="DZ26" i="4" s="1"/>
  <c r="CC2" i="4"/>
  <c r="EG2" i="4" s="1"/>
  <c r="CY28" i="4"/>
  <c r="FC28" i="4" s="1"/>
  <c r="CT5" i="4"/>
  <c r="EX5" i="4" s="1"/>
  <c r="CL5" i="4"/>
  <c r="EP5" i="4" s="1"/>
  <c r="CB6" i="4"/>
  <c r="EF6" i="4" s="1"/>
  <c r="BY2" i="4"/>
  <c r="EC2" i="4" s="1"/>
  <c r="DR5" i="4"/>
  <c r="FV5" i="4" s="1"/>
  <c r="DG5" i="4"/>
  <c r="FK5" i="4" s="1"/>
  <c r="CR6" i="4"/>
  <c r="EV6" i="4" s="1"/>
  <c r="CL24" i="4"/>
  <c r="EP24" i="4" s="1"/>
  <c r="CM28" i="4"/>
  <c r="EQ28" i="4" s="1"/>
  <c r="DM24" i="4"/>
  <c r="FQ24" i="4" s="1"/>
  <c r="DI25" i="4"/>
  <c r="FM25" i="4" s="1"/>
  <c r="BV23" i="4"/>
  <c r="DZ23" i="4" s="1"/>
  <c r="BX5" i="4"/>
  <c r="EB5" i="4" s="1"/>
  <c r="DP4" i="4"/>
  <c r="FT4" i="4" s="1"/>
  <c r="CJ21" i="4"/>
  <c r="EN21" i="4" s="1"/>
  <c r="DL28" i="4"/>
  <c r="FP28" i="4" s="1"/>
  <c r="DH2" i="4"/>
  <c r="FL2" i="4" s="1"/>
  <c r="DT26" i="4"/>
  <c r="FX26" i="4" s="1"/>
  <c r="CP4" i="4"/>
  <c r="ET4" i="4" s="1"/>
  <c r="CK5" i="4"/>
  <c r="EO5" i="4" s="1"/>
  <c r="CI2" i="4"/>
  <c r="EM2" i="4" s="1"/>
  <c r="CY23" i="4"/>
  <c r="FC23" i="4" s="1"/>
  <c r="DI17" i="4"/>
  <c r="FM17" i="4" s="1"/>
  <c r="BU26" i="4"/>
  <c r="DY26" i="4" s="1"/>
  <c r="DJ20" i="4"/>
  <c r="FN20" i="4" s="1"/>
  <c r="DG21" i="4"/>
  <c r="FK21" i="4" s="1"/>
  <c r="DS23" i="4"/>
  <c r="FW23" i="4" s="1"/>
  <c r="CF24" i="4"/>
  <c r="EJ24" i="4" s="1"/>
  <c r="DO28" i="4"/>
  <c r="FS28" i="4" s="1"/>
  <c r="CE24" i="4"/>
  <c r="EI24" i="4" s="1"/>
  <c r="BT6" i="4"/>
  <c r="DX6" i="4" s="1"/>
  <c r="DT3" i="4"/>
  <c r="FX3" i="4" s="1"/>
  <c r="DA6" i="4"/>
  <c r="FE6" i="4" s="1"/>
  <c r="CY16" i="4"/>
  <c r="FC16" i="4" s="1"/>
  <c r="DU25" i="4"/>
  <c r="FY25" i="4" s="1"/>
  <c r="CV27" i="4"/>
  <c r="EZ27" i="4" s="1"/>
  <c r="CP3" i="4"/>
  <c r="ET3" i="4" s="1"/>
  <c r="DG16" i="4"/>
  <c r="FK16" i="4" s="1"/>
  <c r="CU7" i="4"/>
  <c r="EY7" i="4" s="1"/>
  <c r="DJ28" i="4"/>
  <c r="FN28" i="4" s="1"/>
  <c r="CQ17" i="4"/>
  <c r="EU17" i="4" s="1"/>
  <c r="DT17" i="4"/>
  <c r="FX17" i="4" s="1"/>
  <c r="CW3" i="4"/>
  <c r="FA3" i="4" s="1"/>
  <c r="CI20" i="4"/>
  <c r="EM20" i="4" s="1"/>
  <c r="DI23" i="4"/>
  <c r="FM23" i="4" s="1"/>
  <c r="DB2" i="4"/>
  <c r="FF2" i="4" s="1"/>
  <c r="DP23" i="4"/>
  <c r="FT23" i="4" s="1"/>
  <c r="CL23" i="4"/>
  <c r="EP23" i="4" s="1"/>
  <c r="DA17" i="4"/>
  <c r="FE17" i="4" s="1"/>
  <c r="DC17" i="4"/>
  <c r="FG17" i="4" s="1"/>
  <c r="DM26" i="4"/>
  <c r="FQ26" i="4" s="1"/>
  <c r="CM4" i="4"/>
  <c r="EQ4" i="4" s="1"/>
  <c r="CM17" i="4"/>
  <c r="EQ17" i="4" s="1"/>
  <c r="CX28" i="4"/>
  <c r="FB28" i="4" s="1"/>
  <c r="CL28" i="4"/>
  <c r="EP28" i="4" s="1"/>
  <c r="CP2" i="4"/>
  <c r="ET2" i="4" s="1"/>
  <c r="CE3" i="4"/>
  <c r="EI3" i="4" s="1"/>
  <c r="CA24" i="4"/>
  <c r="EE24" i="4" s="1"/>
  <c r="CY6" i="4"/>
  <c r="FC6" i="4" s="1"/>
  <c r="DP18" i="4"/>
  <c r="FT18" i="4" s="1"/>
  <c r="CT23" i="4"/>
  <c r="EX23" i="4" s="1"/>
  <c r="BV6" i="4"/>
  <c r="DZ6" i="4" s="1"/>
  <c r="DO24" i="4"/>
  <c r="FS24" i="4" s="1"/>
  <c r="BY6" i="4"/>
  <c r="EC6" i="4" s="1"/>
  <c r="DT7" i="4"/>
  <c r="FX7" i="4" s="1"/>
  <c r="BT27" i="4"/>
  <c r="DX27" i="4" s="1"/>
  <c r="CX19" i="4"/>
  <c r="FB19" i="4" s="1"/>
  <c r="CE26" i="4"/>
  <c r="EI26" i="4" s="1"/>
  <c r="DS17" i="4"/>
  <c r="FW17" i="4" s="1"/>
  <c r="CF20" i="4"/>
  <c r="EJ20" i="4" s="1"/>
  <c r="CF23" i="4"/>
  <c r="EJ23" i="4" s="1"/>
  <c r="CX5" i="4"/>
  <c r="FB5" i="4" s="1"/>
  <c r="CN5" i="4"/>
  <c r="ER5" i="4" s="1"/>
  <c r="DM25" i="4"/>
  <c r="FQ25" i="4" s="1"/>
  <c r="DU19" i="4"/>
  <c r="FY19" i="4" s="1"/>
  <c r="CY7" i="4"/>
  <c r="FC7" i="4" s="1"/>
  <c r="DI20" i="4"/>
  <c r="FM20" i="4" s="1"/>
  <c r="CB2" i="4"/>
  <c r="EF2" i="4" s="1"/>
  <c r="CJ23" i="4"/>
  <c r="EN23" i="4" s="1"/>
  <c r="CY21" i="4"/>
  <c r="FC21" i="4" s="1"/>
  <c r="CQ5" i="4"/>
  <c r="EU5" i="4" s="1"/>
  <c r="CC3" i="4"/>
  <c r="EG3" i="4" s="1"/>
  <c r="DJ7" i="4"/>
  <c r="FN7" i="4" s="1"/>
  <c r="DT5" i="4"/>
  <c r="FX5" i="4" s="1"/>
  <c r="CX16" i="4"/>
  <c r="FB16" i="4" s="1"/>
  <c r="DS7" i="4"/>
  <c r="FW7" i="4" s="1"/>
  <c r="DO17" i="4"/>
  <c r="FS17" i="4" s="1"/>
  <c r="CU25" i="4"/>
  <c r="EY25" i="4" s="1"/>
  <c r="CR27" i="4"/>
  <c r="EV27" i="4" s="1"/>
  <c r="DB20" i="4"/>
  <c r="FF20" i="4" s="1"/>
  <c r="DA3" i="4"/>
  <c r="FE3" i="4" s="1"/>
  <c r="DU18" i="4"/>
  <c r="FY18" i="4" s="1"/>
  <c r="CF19" i="4"/>
  <c r="EJ19" i="4" s="1"/>
  <c r="DH6" i="4"/>
  <c r="FL6" i="4" s="1"/>
  <c r="CU3" i="4"/>
  <c r="EY3" i="4" s="1"/>
  <c r="DT4" i="4"/>
  <c r="FX4" i="4" s="1"/>
  <c r="CM7" i="4"/>
  <c r="EQ7" i="4" s="1"/>
  <c r="DI7" i="4"/>
  <c r="FM7" i="4" s="1"/>
  <c r="CN28" i="4"/>
  <c r="ER28" i="4" s="1"/>
  <c r="CA25" i="4"/>
  <c r="EE25" i="4" s="1"/>
  <c r="CU18" i="4"/>
  <c r="EY18" i="4" s="1"/>
  <c r="CN26" i="4"/>
  <c r="ER26" i="4" s="1"/>
  <c r="BZ26" i="4"/>
  <c r="ED26" i="4" s="1"/>
  <c r="CG27" i="4"/>
  <c r="EK27" i="4" s="1"/>
  <c r="CK27" i="4"/>
  <c r="EO27" i="4" s="1"/>
  <c r="CM24" i="4"/>
  <c r="EQ24" i="4" s="1"/>
  <c r="DB23" i="4"/>
  <c r="FF23" i="4" s="1"/>
  <c r="DI19" i="4"/>
  <c r="FM19" i="4" s="1"/>
  <c r="CQ3" i="4"/>
  <c r="EU3" i="4" s="1"/>
  <c r="CT24" i="4"/>
  <c r="EX24" i="4" s="1"/>
  <c r="CG25" i="4"/>
  <c r="EK25" i="4" s="1"/>
  <c r="CT28" i="4"/>
  <c r="EX28" i="4" s="1"/>
  <c r="DB7" i="4"/>
  <c r="FF7" i="4" s="1"/>
  <c r="BT23" i="4"/>
  <c r="DX23" i="4" s="1"/>
  <c r="CT4" i="4"/>
  <c r="EX4" i="4" s="1"/>
  <c r="DN21" i="4"/>
  <c r="FR21" i="4" s="1"/>
  <c r="DS18" i="4"/>
  <c r="FW18" i="4" s="1"/>
  <c r="BU3" i="4"/>
  <c r="DY3" i="4" s="1"/>
  <c r="DU28" i="4"/>
  <c r="FY28" i="4" s="1"/>
  <c r="DB19" i="4"/>
  <c r="FF19" i="4" s="1"/>
  <c r="DQ3" i="4"/>
  <c r="FU3" i="4" s="1"/>
  <c r="DB28" i="4"/>
  <c r="FF28" i="4" s="1"/>
  <c r="DC26" i="4"/>
  <c r="FG26" i="4" s="1"/>
  <c r="DH3" i="4"/>
  <c r="FL3" i="4" s="1"/>
  <c r="CL17" i="4"/>
  <c r="EP17" i="4" s="1"/>
  <c r="DC28" i="4"/>
  <c r="FG28" i="4" s="1"/>
  <c r="CS27" i="4"/>
  <c r="EW27" i="4" s="1"/>
  <c r="DU21" i="4"/>
  <c r="FY21" i="4" s="1"/>
  <c r="CQ6" i="4"/>
  <c r="EU6" i="4" s="1"/>
  <c r="DN27" i="4"/>
  <c r="FR27" i="4" s="1"/>
  <c r="DL3" i="4"/>
  <c r="FP3" i="4" s="1"/>
  <c r="DJ23" i="4"/>
  <c r="FN23" i="4" s="1"/>
  <c r="DH7" i="4"/>
  <c r="FL7" i="4" s="1"/>
  <c r="DE7" i="4"/>
  <c r="FI7" i="4" s="1"/>
  <c r="BY24" i="4"/>
  <c r="EC24" i="4" s="1"/>
  <c r="DT20" i="4"/>
  <c r="FX20" i="4" s="1"/>
  <c r="CF5" i="4"/>
  <c r="EJ5" i="4" s="1"/>
  <c r="BV4" i="4"/>
  <c r="DZ4" i="4" s="1"/>
  <c r="DL16" i="4"/>
  <c r="FP16" i="4" s="1"/>
  <c r="BU5" i="4"/>
  <c r="DY5" i="4" s="1"/>
  <c r="DL26" i="4"/>
  <c r="FP26" i="4" s="1"/>
  <c r="DF23" i="4"/>
  <c r="FJ23" i="4" s="1"/>
  <c r="DM16" i="4"/>
  <c r="FQ16" i="4" s="1"/>
  <c r="BU7" i="4"/>
  <c r="DY7" i="4" s="1"/>
  <c r="CY2" i="4"/>
  <c r="FC2" i="4" s="1"/>
  <c r="CY18" i="4"/>
  <c r="FC18" i="4" s="1"/>
  <c r="DB25" i="4"/>
  <c r="FF25" i="4" s="1"/>
  <c r="DP6" i="4"/>
  <c r="FT6" i="4" s="1"/>
  <c r="DB24" i="4"/>
  <c r="FF24" i="4" s="1"/>
  <c r="CP5" i="4"/>
  <c r="ET5" i="4" s="1"/>
  <c r="DJ21" i="4"/>
  <c r="FN21" i="4" s="1"/>
  <c r="DS4" i="4"/>
  <c r="FW4" i="4" s="1"/>
  <c r="BU25" i="4"/>
  <c r="DY25" i="4" s="1"/>
  <c r="BU2" i="4"/>
  <c r="DY2" i="4" s="1"/>
  <c r="CB25" i="4"/>
  <c r="EF25" i="4" s="1"/>
  <c r="DS27" i="4"/>
  <c r="FW27" i="4" s="1"/>
  <c r="DG6" i="4"/>
  <c r="FK6" i="4" s="1"/>
  <c r="BU27" i="4"/>
  <c r="DY27" i="4" s="1"/>
  <c r="CW16" i="4"/>
  <c r="FA16" i="4" s="1"/>
  <c r="BV24" i="4"/>
  <c r="DZ24" i="4" s="1"/>
  <c r="DT6" i="4"/>
  <c r="FX6" i="4" s="1"/>
  <c r="CC25" i="4"/>
  <c r="EG25" i="4" s="1"/>
  <c r="DG19" i="4"/>
  <c r="FK19" i="4" s="1"/>
  <c r="CF7" i="4"/>
  <c r="EJ7" i="4" s="1"/>
  <c r="CL6" i="4"/>
  <c r="EP6" i="4" s="1"/>
  <c r="CQ19" i="4"/>
  <c r="EU19" i="4" s="1"/>
  <c r="CM27" i="4"/>
  <c r="EQ27" i="4" s="1"/>
  <c r="DE3" i="4"/>
  <c r="FI3" i="4" s="1"/>
  <c r="DA21" i="4"/>
  <c r="FE21" i="4" s="1"/>
  <c r="BY7" i="4"/>
  <c r="EC7" i="4" s="1"/>
  <c r="DG25" i="4"/>
  <c r="FK25" i="4" s="1"/>
  <c r="CX21" i="4"/>
  <c r="FB21" i="4" s="1"/>
  <c r="BV3" i="4"/>
  <c r="DZ3" i="4" s="1"/>
  <c r="CB28" i="4"/>
  <c r="EF28" i="4" s="1"/>
  <c r="CM16" i="4"/>
  <c r="EQ16" i="4" s="1"/>
  <c r="CY4" i="4"/>
  <c r="FC4" i="4" s="1"/>
  <c r="DM21" i="4"/>
  <c r="FQ21" i="4" s="1"/>
  <c r="DI4" i="4"/>
  <c r="FM4" i="4" s="1"/>
  <c r="DE19" i="4"/>
  <c r="FI19" i="4" s="1"/>
  <c r="CM6" i="4"/>
  <c r="EQ6" i="4" s="1"/>
  <c r="DM27" i="4"/>
  <c r="FQ27" i="4" s="1"/>
  <c r="CC4" i="4"/>
  <c r="EG4" i="4" s="1"/>
  <c r="CX20" i="4"/>
  <c r="FB20" i="4" s="1"/>
  <c r="DA7" i="4"/>
  <c r="FE7" i="4" s="1"/>
  <c r="DM18" i="4"/>
  <c r="FQ18" i="4" s="1"/>
  <c r="CQ27" i="4"/>
  <c r="EU27" i="4" s="1"/>
  <c r="CN7" i="4"/>
  <c r="ER7" i="4" s="1"/>
  <c r="DC23" i="4"/>
  <c r="FG23" i="4" s="1"/>
  <c r="CW5" i="4"/>
  <c r="FA5" i="4" s="1"/>
  <c r="CP6" i="4"/>
  <c r="ET6" i="4" s="1"/>
  <c r="DE5" i="4"/>
  <c r="FI5" i="4" s="1"/>
  <c r="DP7" i="4"/>
  <c r="FT7" i="4" s="1"/>
  <c r="DE6" i="4"/>
  <c r="FI6" i="4" s="1"/>
  <c r="CR4" i="4"/>
  <c r="EV4" i="4" s="1"/>
  <c r="CS18" i="4"/>
  <c r="EW18" i="4" s="1"/>
  <c r="CI4" i="4"/>
  <c r="EM4" i="4" s="1"/>
  <c r="DI28" i="4"/>
  <c r="FM28" i="4" s="1"/>
  <c r="CR2" i="4"/>
  <c r="EV2" i="4" s="1"/>
  <c r="BV27" i="4"/>
  <c r="DZ27" i="4" s="1"/>
  <c r="BU24" i="4"/>
  <c r="DY24" i="4" s="1"/>
  <c r="CE28" i="4"/>
  <c r="EI28" i="4" s="1"/>
  <c r="DI3" i="4"/>
  <c r="FM3" i="4" s="1"/>
  <c r="DP19" i="4"/>
  <c r="FT19" i="4" s="1"/>
  <c r="DU24" i="4"/>
  <c r="FY24" i="4" s="1"/>
  <c r="CR24" i="4"/>
  <c r="EV24" i="4" s="1"/>
  <c r="CF3" i="4"/>
  <c r="EJ3" i="4" s="1"/>
  <c r="DG18" i="4"/>
  <c r="FK18" i="4" s="1"/>
  <c r="CA27" i="4"/>
  <c r="EE27" i="4" s="1"/>
  <c r="CQ2" i="4"/>
  <c r="EU2" i="4" s="1"/>
  <c r="DG23" i="4"/>
  <c r="FK23" i="4" s="1"/>
  <c r="DG2" i="4"/>
  <c r="FK2" i="4" s="1"/>
  <c r="CE21" i="4"/>
  <c r="EI21" i="4" s="1"/>
  <c r="CW17" i="4"/>
  <c r="FA17" i="4" s="1"/>
  <c r="DD4" i="4"/>
  <c r="FH4" i="4" s="1"/>
  <c r="CM18" i="4"/>
  <c r="EQ18" i="4" s="1"/>
  <c r="DT2" i="4"/>
  <c r="FX2" i="4" s="1"/>
  <c r="DS3" i="4"/>
  <c r="FW3" i="4" s="1"/>
  <c r="CX7" i="4"/>
  <c r="FB7" i="4" s="1"/>
  <c r="DG28" i="4"/>
  <c r="FK28" i="4" s="1"/>
  <c r="CR16" i="4"/>
  <c r="EV16" i="4" s="1"/>
  <c r="CL19" i="4"/>
  <c r="EP19" i="4" s="1"/>
  <c r="BT4" i="4"/>
  <c r="DX4" i="4" s="1"/>
  <c r="CE7" i="4"/>
  <c r="EI7" i="4" s="1"/>
  <c r="CP26" i="4"/>
  <c r="ET26" i="4" s="1"/>
  <c r="CX24" i="4"/>
  <c r="FB24" i="4" s="1"/>
  <c r="DL23" i="4"/>
  <c r="FP23" i="4" s="1"/>
  <c r="DE16" i="4"/>
  <c r="FI16" i="4" s="1"/>
  <c r="DT25" i="4"/>
  <c r="FX25" i="4" s="1"/>
  <c r="CX27" i="4"/>
  <c r="FB27" i="4" s="1"/>
  <c r="DS28" i="4"/>
  <c r="FW28" i="4" s="1"/>
  <c r="CV20" i="4"/>
  <c r="EZ20" i="4" s="1"/>
  <c r="CE18" i="4"/>
  <c r="EI18" i="4" s="1"/>
  <c r="CR21" i="4"/>
  <c r="EV21" i="4" s="1"/>
  <c r="CW4" i="4"/>
  <c r="FA4" i="4" s="1"/>
  <c r="CV19" i="4"/>
  <c r="EZ19" i="4" s="1"/>
  <c r="CF6" i="4"/>
  <c r="EJ6" i="4" s="1"/>
  <c r="CI26" i="4"/>
  <c r="EM26" i="4" s="1"/>
  <c r="CC28" i="4"/>
  <c r="Y29" i="4" s="1"/>
  <c r="DU23" i="4"/>
  <c r="FY23" i="4" s="1"/>
  <c r="DE27" i="4"/>
  <c r="FI27" i="4" s="1"/>
  <c r="DU5" i="4"/>
  <c r="FY5" i="4" s="1"/>
  <c r="CX6" i="4"/>
  <c r="FB6" i="4" s="1"/>
  <c r="DS16" i="4"/>
  <c r="FW16" i="4" s="1"/>
  <c r="CM19" i="4"/>
  <c r="EQ19" i="4" s="1"/>
  <c r="DQ24" i="4"/>
  <c r="FU24" i="4" s="1"/>
  <c r="CX23" i="4"/>
  <c r="FB23" i="4" s="1"/>
  <c r="DC24" i="4"/>
  <c r="FG24" i="4" s="1"/>
  <c r="CJ16" i="4"/>
  <c r="EN16" i="4" s="1"/>
  <c r="DE2" i="4"/>
  <c r="FI2" i="4" s="1"/>
  <c r="DL7" i="4"/>
  <c r="FP7" i="4" s="1"/>
  <c r="CY19" i="4"/>
  <c r="FC19" i="4" s="1"/>
  <c r="DN16" i="4"/>
  <c r="FR16" i="4" s="1"/>
  <c r="CY27" i="4"/>
  <c r="FC27" i="4" s="1"/>
  <c r="DA5" i="4"/>
  <c r="FE5" i="4" s="1"/>
  <c r="DL19" i="4"/>
  <c r="FP19" i="4" s="1"/>
  <c r="CN4" i="4"/>
  <c r="ER4" i="4" s="1"/>
  <c r="DA24" i="4"/>
  <c r="FE24" i="4" s="1"/>
  <c r="DM20" i="4"/>
  <c r="FQ20" i="4" s="1"/>
  <c r="CE2" i="4"/>
  <c r="EI2" i="4" s="1"/>
  <c r="DU16" i="4"/>
  <c r="FY16" i="4" s="1"/>
  <c r="DL17" i="4"/>
  <c r="FP17" i="4" s="1"/>
  <c r="DA27" i="4"/>
  <c r="FE27" i="4" s="1"/>
  <c r="CE19" i="4"/>
  <c r="EI19" i="4" s="1"/>
  <c r="CG18" i="4"/>
  <c r="EK18" i="4" s="1"/>
  <c r="BV2" i="4"/>
  <c r="DZ2" i="4" s="1"/>
  <c r="CM2" i="4"/>
  <c r="EQ2" i="4" s="1"/>
  <c r="BX4" i="4"/>
  <c r="EB4" i="4" s="1"/>
  <c r="CR7" i="4"/>
  <c r="EV7" i="4" s="1"/>
  <c r="DJ27" i="4"/>
  <c r="FN27" i="4" s="1"/>
  <c r="CR3" i="4"/>
  <c r="EV3" i="4" s="1"/>
  <c r="CG24" i="4"/>
  <c r="EK24" i="4" s="1"/>
  <c r="DU3" i="4"/>
  <c r="FY3" i="4" s="1"/>
  <c r="CG20" i="4"/>
  <c r="EK20" i="4" s="1"/>
  <c r="CG7" i="4"/>
  <c r="EK7" i="4" s="1"/>
  <c r="CM5" i="4"/>
  <c r="EQ5" i="4" s="1"/>
  <c r="DA4" i="4"/>
  <c r="FE4" i="4" s="1"/>
  <c r="DJ3" i="4"/>
  <c r="FN3" i="4" s="1"/>
  <c r="CM20" i="4"/>
  <c r="EQ20" i="4" s="1"/>
  <c r="CY5" i="4"/>
  <c r="FC5" i="4" s="1"/>
  <c r="DN5" i="4"/>
  <c r="FR5" i="4" s="1"/>
  <c r="CF27" i="4"/>
  <c r="EJ27" i="4" s="1"/>
  <c r="DM2" i="4"/>
  <c r="FQ2" i="4" s="1"/>
  <c r="CQ4" i="4"/>
  <c r="EU4" i="4" s="1"/>
  <c r="CV18" i="4"/>
  <c r="EZ18" i="4" s="1"/>
  <c r="DN2" i="4"/>
  <c r="FR2" i="4" s="1"/>
  <c r="DU20" i="4"/>
  <c r="FY20" i="4" s="1"/>
  <c r="CI24" i="4"/>
  <c r="EM24" i="4" s="1"/>
  <c r="N1" i="5"/>
  <c r="A13" i="5"/>
  <c r="K3" i="5"/>
  <c r="I6" i="5"/>
  <c r="D10" i="5"/>
  <c r="H6" i="5"/>
  <c r="G7" i="5"/>
  <c r="I5" i="5"/>
  <c r="E10" i="5"/>
  <c r="F9" i="5"/>
  <c r="E9" i="5"/>
  <c r="J5" i="5"/>
  <c r="J4" i="5"/>
  <c r="KI17" i="11"/>
  <c r="HD16" i="11"/>
  <c r="HP2" i="11"/>
  <c r="GF3" i="11"/>
  <c r="HR2" i="10"/>
  <c r="GH3" i="10"/>
  <c r="HD17" i="10"/>
  <c r="KI17" i="10"/>
  <c r="KI19" i="9"/>
  <c r="GH3" i="9"/>
  <c r="HR2" i="9"/>
  <c r="HD18" i="9"/>
  <c r="A14" i="5"/>
  <c r="D11" i="5"/>
  <c r="H8" i="5"/>
  <c r="L4" i="5"/>
  <c r="E11" i="5"/>
  <c r="L3" i="5"/>
  <c r="K4" i="5"/>
  <c r="G8" i="5"/>
  <c r="C12" i="5"/>
  <c r="M3" i="5"/>
  <c r="I7" i="5"/>
  <c r="D12" i="5"/>
  <c r="O1" i="5"/>
  <c r="F10" i="5"/>
  <c r="KI18" i="11"/>
  <c r="HQ2" i="11"/>
  <c r="GG3" i="11"/>
  <c r="HD17" i="11"/>
  <c r="HD18" i="10"/>
  <c r="KI18" i="10"/>
  <c r="GI3" i="10"/>
  <c r="HS2" i="10"/>
  <c r="HS2" i="9"/>
  <c r="GI3" i="9"/>
  <c r="KI20" i="9"/>
  <c r="HD19" i="9"/>
  <c r="P1" i="5"/>
  <c r="A15" i="5"/>
  <c r="C14" i="5"/>
  <c r="G9" i="5"/>
  <c r="E12" i="5"/>
  <c r="K5" i="5"/>
  <c r="I8" i="5"/>
  <c r="J6" i="5"/>
  <c r="C13" i="5"/>
  <c r="HD18" i="11"/>
  <c r="KI19" i="11"/>
  <c r="HR2" i="11"/>
  <c r="GH3" i="11"/>
  <c r="KI19" i="10"/>
  <c r="HD19" i="10"/>
  <c r="HT2" i="10"/>
  <c r="GJ3" i="10"/>
  <c r="HT2" i="9"/>
  <c r="GJ3" i="9"/>
  <c r="HD20" i="9"/>
  <c r="C15" i="5"/>
  <c r="A16" i="5"/>
  <c r="H9" i="5"/>
  <c r="H10" i="5"/>
  <c r="N4" i="5"/>
  <c r="I9" i="5"/>
  <c r="M4" i="5"/>
  <c r="M5" i="5"/>
  <c r="D13" i="5"/>
  <c r="F11" i="5"/>
  <c r="L5" i="5"/>
  <c r="K6" i="5"/>
  <c r="E13" i="5"/>
  <c r="G11" i="5"/>
  <c r="F12" i="5"/>
  <c r="N3" i="5"/>
  <c r="G10" i="5"/>
  <c r="Q1" i="5"/>
  <c r="O3" i="5"/>
  <c r="HD19" i="11"/>
  <c r="KI20" i="11"/>
  <c r="GI3" i="11"/>
  <c r="HS2" i="11"/>
  <c r="KI20" i="10"/>
  <c r="GK3" i="10"/>
  <c r="HU2" i="10"/>
  <c r="HD20" i="10"/>
  <c r="HD21" i="9"/>
  <c r="HU2" i="9"/>
  <c r="GK3" i="9"/>
  <c r="R1" i="5"/>
  <c r="A17" i="5"/>
  <c r="K7" i="5"/>
  <c r="L6" i="5"/>
  <c r="G12" i="5"/>
  <c r="D14" i="5"/>
  <c r="I10" i="5"/>
  <c r="HD20" i="11"/>
  <c r="HT2" i="11"/>
  <c r="GJ3" i="11"/>
  <c r="HD21" i="10"/>
  <c r="GL3" i="10"/>
  <c r="HV2" i="10"/>
  <c r="HD22" i="9"/>
  <c r="GL3" i="9"/>
  <c r="HV2" i="9"/>
  <c r="A18" i="5"/>
  <c r="J10" i="5"/>
  <c r="E14" i="5"/>
  <c r="J9" i="5"/>
  <c r="H11" i="5"/>
  <c r="O4" i="5"/>
  <c r="L7" i="5"/>
  <c r="M6" i="5"/>
  <c r="D15" i="5"/>
  <c r="N5" i="5"/>
  <c r="P3" i="5"/>
  <c r="I11" i="5"/>
  <c r="C16" i="5"/>
  <c r="F13" i="5"/>
  <c r="S1" i="5"/>
  <c r="HD21" i="11"/>
  <c r="GK3" i="11"/>
  <c r="HU2" i="11"/>
  <c r="HD22" i="10"/>
  <c r="GM3" i="10"/>
  <c r="HW2" i="10"/>
  <c r="HD23" i="9"/>
  <c r="GM3" i="9"/>
  <c r="HW2" i="9"/>
  <c r="Q3" i="5"/>
  <c r="P4" i="5"/>
  <c r="T1" i="5"/>
  <c r="E15" i="5"/>
  <c r="C17" i="5"/>
  <c r="R3" i="5"/>
  <c r="F15" i="5"/>
  <c r="F14" i="5"/>
  <c r="A19" i="5"/>
  <c r="K10" i="5"/>
  <c r="D16" i="5"/>
  <c r="E16" i="5"/>
  <c r="O5" i="5"/>
  <c r="P5" i="5"/>
  <c r="H12" i="5"/>
  <c r="N6" i="5"/>
  <c r="G13" i="5"/>
  <c r="G14" i="5"/>
  <c r="J11" i="5"/>
  <c r="KH57" i="9"/>
  <c r="GL3" i="11"/>
  <c r="HV2" i="11"/>
  <c r="HD22" i="11"/>
  <c r="HD23" i="10"/>
  <c r="GN3" i="10"/>
  <c r="HX2" i="10"/>
  <c r="GN3" i="9"/>
  <c r="HX2" i="9"/>
  <c r="HD24" i="9"/>
  <c r="A20" i="5"/>
  <c r="I12" i="5"/>
  <c r="H13" i="5"/>
  <c r="U1" i="5"/>
  <c r="C18" i="5"/>
  <c r="D17" i="5"/>
  <c r="Q4" i="5"/>
  <c r="KH81" i="10"/>
  <c r="KH45" i="10"/>
  <c r="KH57" i="10"/>
  <c r="KH48" i="10"/>
  <c r="KH84" i="10"/>
  <c r="KH81" i="9"/>
  <c r="KH45" i="9"/>
  <c r="KH45" i="11"/>
  <c r="KH81" i="11"/>
  <c r="HD23" i="11"/>
  <c r="GM3" i="11"/>
  <c r="HW2" i="11"/>
  <c r="HY2" i="10"/>
  <c r="GO3" i="10"/>
  <c r="HD24" i="10"/>
  <c r="HD25" i="9"/>
  <c r="GO3" i="9"/>
  <c r="HY2" i="9"/>
  <c r="V1" i="5"/>
  <c r="G15" i="5"/>
  <c r="R4" i="5"/>
  <c r="E18" i="5"/>
  <c r="F16" i="5"/>
  <c r="D19" i="5"/>
  <c r="C20" i="5"/>
  <c r="A21" i="5"/>
  <c r="I13" i="5"/>
  <c r="E17" i="5"/>
  <c r="I14" i="5"/>
  <c r="O7" i="5"/>
  <c r="S3" i="5"/>
  <c r="D18" i="5"/>
  <c r="H15" i="5"/>
  <c r="H14" i="5"/>
  <c r="S4" i="5"/>
  <c r="R5" i="5"/>
  <c r="T3" i="5"/>
  <c r="C19" i="5"/>
  <c r="KH50" i="10"/>
  <c r="KH86" i="10"/>
  <c r="KH51" i="11"/>
  <c r="KH87" i="11"/>
  <c r="KH57" i="11"/>
  <c r="KH47" i="10"/>
  <c r="KH83" i="10"/>
  <c r="KH83" i="9"/>
  <c r="KH47" i="9"/>
  <c r="HX2" i="11"/>
  <c r="GN3" i="11"/>
  <c r="HD24" i="11"/>
  <c r="HD25" i="10"/>
  <c r="HZ2" i="10"/>
  <c r="GP3" i="10"/>
  <c r="HD26" i="9"/>
  <c r="GP3" i="9"/>
  <c r="HZ2" i="9"/>
  <c r="W1" i="5"/>
  <c r="G16" i="5"/>
  <c r="C21" i="5"/>
  <c r="A22" i="5"/>
  <c r="F17" i="5"/>
  <c r="KH82" i="8"/>
  <c r="KH82" i="11"/>
  <c r="KH46" i="11"/>
  <c r="KH58" i="11"/>
  <c r="HD25" i="11"/>
  <c r="HY2" i="11"/>
  <c r="GO3" i="11"/>
  <c r="GQ3" i="10"/>
  <c r="IA2" i="10"/>
  <c r="HD26" i="10"/>
  <c r="HD27" i="9"/>
  <c r="IA2" i="9"/>
  <c r="GQ3" i="9"/>
  <c r="X1" i="5"/>
  <c r="A23" i="5"/>
  <c r="C22" i="5"/>
  <c r="R6" i="5"/>
  <c r="S6" i="5"/>
  <c r="E20" i="5"/>
  <c r="J14" i="5"/>
  <c r="G17" i="5"/>
  <c r="T4" i="5"/>
  <c r="T5" i="5"/>
  <c r="G18" i="5"/>
  <c r="Q7" i="5"/>
  <c r="I16" i="5"/>
  <c r="D20" i="5"/>
  <c r="F18" i="5"/>
  <c r="H17" i="5"/>
  <c r="F19" i="5"/>
  <c r="S5" i="5"/>
  <c r="U3" i="5"/>
  <c r="E19" i="5"/>
  <c r="D21" i="5"/>
  <c r="V3" i="5"/>
  <c r="KH60" i="10"/>
  <c r="HZ2" i="11"/>
  <c r="GP3" i="11"/>
  <c r="HD26" i="11"/>
  <c r="HD27" i="10"/>
  <c r="GR3" i="10"/>
  <c r="IB2" i="10"/>
  <c r="HD28" i="9"/>
  <c r="IB2" i="9"/>
  <c r="GR3" i="9"/>
  <c r="Y1" i="5"/>
  <c r="A24" i="5"/>
  <c r="U4" i="5"/>
  <c r="HD27" i="11"/>
  <c r="GQ3" i="11"/>
  <c r="IA2" i="11"/>
  <c r="GS3" i="10"/>
  <c r="IC2" i="10"/>
  <c r="HD28" i="10"/>
  <c r="IC2" i="9"/>
  <c r="GS3" i="9"/>
  <c r="HD29" i="9"/>
  <c r="A25" i="5"/>
  <c r="U5" i="5"/>
  <c r="D22" i="5"/>
  <c r="V4" i="5"/>
  <c r="H19" i="5"/>
  <c r="E21" i="5"/>
  <c r="G19" i="5"/>
  <c r="Z1" i="5"/>
  <c r="C23" i="5"/>
  <c r="W3" i="5"/>
  <c r="F20" i="5"/>
  <c r="KH62" i="10"/>
  <c r="GR3" i="11"/>
  <c r="IB2" i="11"/>
  <c r="HD28" i="11"/>
  <c r="HD29" i="10"/>
  <c r="GT3" i="10"/>
  <c r="ID2" i="10"/>
  <c r="HD30" i="9"/>
  <c r="GT3" i="9"/>
  <c r="ID2" i="9"/>
  <c r="C24" i="5"/>
  <c r="Y3" i="5"/>
  <c r="W4" i="5"/>
  <c r="V5" i="5"/>
  <c r="F21" i="5"/>
  <c r="I18" i="5"/>
  <c r="E22" i="5"/>
  <c r="A26" i="5"/>
  <c r="D23" i="5"/>
  <c r="G21" i="5"/>
  <c r="X3" i="5"/>
  <c r="G20" i="5"/>
  <c r="HD29" i="11"/>
  <c r="GS3" i="11"/>
  <c r="IC2" i="11"/>
  <c r="GU3" i="10"/>
  <c r="IE2" i="10"/>
  <c r="HD30" i="10"/>
  <c r="GU3" i="9"/>
  <c r="IE2" i="9"/>
  <c r="HD31" i="9"/>
  <c r="F22" i="5"/>
  <c r="W5" i="5"/>
  <c r="H20" i="5"/>
  <c r="X4" i="5"/>
  <c r="Z3" i="5"/>
  <c r="A27" i="5"/>
  <c r="G22" i="5"/>
  <c r="K18" i="5"/>
  <c r="D24" i="5"/>
  <c r="V7" i="5"/>
  <c r="F23" i="5"/>
  <c r="W6" i="5"/>
  <c r="E24" i="5"/>
  <c r="C25" i="5"/>
  <c r="E23" i="5"/>
  <c r="GT3" i="11"/>
  <c r="ID2" i="11"/>
  <c r="HD30" i="11"/>
  <c r="HD31" i="10"/>
  <c r="IF2" i="10"/>
  <c r="GV3" i="10"/>
  <c r="HD32" i="9"/>
  <c r="GV3" i="9"/>
  <c r="IF2" i="9"/>
  <c r="A28" i="5"/>
  <c r="H21" i="5"/>
  <c r="F24" i="5"/>
  <c r="X6" i="5"/>
  <c r="I20" i="5"/>
  <c r="D25" i="5"/>
  <c r="Y4" i="5"/>
  <c r="Z4" i="5"/>
  <c r="C26" i="5"/>
  <c r="HD31" i="11"/>
  <c r="GU3" i="11"/>
  <c r="IE2" i="11"/>
  <c r="HD32" i="10"/>
  <c r="IG2" i="10"/>
  <c r="GW3" i="10"/>
  <c r="GW3" i="9"/>
  <c r="IG2" i="9"/>
  <c r="HD33" i="9"/>
  <c r="A29" i="5"/>
  <c r="Z5" i="5"/>
  <c r="Y6" i="5"/>
  <c r="E26" i="5"/>
  <c r="D26" i="5"/>
  <c r="H22" i="5"/>
  <c r="Y5" i="5"/>
  <c r="H23" i="5"/>
  <c r="I21" i="5"/>
  <c r="J21" i="5"/>
  <c r="E25" i="5"/>
  <c r="C27" i="5"/>
  <c r="D27" i="5"/>
  <c r="IF2" i="11"/>
  <c r="GV3" i="11"/>
  <c r="HD32" i="11"/>
  <c r="IH2" i="10"/>
  <c r="GX3" i="10"/>
  <c r="HD33" i="10"/>
  <c r="GX3" i="9"/>
  <c r="IH2" i="9"/>
  <c r="HD34" i="9"/>
  <c r="A30" i="5"/>
  <c r="F26" i="5"/>
  <c r="I23" i="5"/>
  <c r="G24" i="5"/>
  <c r="E27" i="5"/>
  <c r="G25" i="5"/>
  <c r="F25" i="5"/>
  <c r="I22" i="5"/>
  <c r="HD33" i="11"/>
  <c r="IG2" i="11"/>
  <c r="GW3" i="11"/>
  <c r="HD34" i="10"/>
  <c r="II2" i="10"/>
  <c r="GY3" i="10"/>
  <c r="HD35" i="9"/>
  <c r="II2" i="9"/>
  <c r="GY3" i="9"/>
  <c r="A31" i="5"/>
  <c r="Z6" i="5"/>
  <c r="Z7" i="5"/>
  <c r="G26" i="5"/>
  <c r="F27" i="5"/>
  <c r="H25" i="5"/>
  <c r="I24" i="5"/>
  <c r="KH69" i="9"/>
  <c r="IH2" i="11"/>
  <c r="GX3" i="11"/>
  <c r="HD34" i="11"/>
  <c r="GZ3" i="10"/>
  <c r="IJ2" i="10"/>
  <c r="HD35" i="10"/>
  <c r="HD36" i="9"/>
  <c r="IJ2" i="9"/>
  <c r="GZ3" i="9"/>
  <c r="A32" i="5"/>
  <c r="I25" i="5"/>
  <c r="J24" i="5"/>
  <c r="KH69" i="10"/>
  <c r="HD35" i="11"/>
  <c r="GY3" i="11"/>
  <c r="II2" i="11"/>
  <c r="HD36" i="10"/>
  <c r="IK2" i="10"/>
  <c r="HA3" i="10"/>
  <c r="IK2" i="9"/>
  <c r="HA3" i="9"/>
  <c r="HD37" i="9"/>
  <c r="A33" i="5"/>
  <c r="G27" i="5"/>
  <c r="I26" i="5"/>
  <c r="H27" i="5"/>
  <c r="H26" i="5"/>
  <c r="KH69" i="11"/>
  <c r="KH71" i="9"/>
  <c r="IJ2" i="11"/>
  <c r="GZ3" i="11"/>
  <c r="HD36" i="11"/>
  <c r="HD37" i="10"/>
  <c r="HB3" i="10"/>
  <c r="IM2" i="10"/>
  <c r="IL2" i="10"/>
  <c r="HD38" i="9"/>
  <c r="HB3" i="9"/>
  <c r="IM2" i="9"/>
  <c r="IL2" i="9"/>
  <c r="A34" i="5"/>
  <c r="J25" i="5"/>
  <c r="I27" i="5"/>
  <c r="J26" i="5"/>
  <c r="K25" i="5"/>
  <c r="KH70" i="8"/>
  <c r="KH70" i="11"/>
  <c r="HD37" i="11"/>
  <c r="HA3" i="11"/>
  <c r="IK2" i="11"/>
  <c r="HD38" i="10"/>
  <c r="HD39" i="9"/>
  <c r="A35" i="5"/>
  <c r="K26" i="5"/>
  <c r="KH72" i="10"/>
  <c r="HB3" i="11"/>
  <c r="IM2" i="11"/>
  <c r="IL2" i="11"/>
  <c r="HD38" i="11"/>
  <c r="HD39" i="10"/>
  <c r="HD40" i="9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Z27" i="5"/>
  <c r="O27" i="5"/>
  <c r="M27" i="5"/>
  <c r="J27" i="5"/>
  <c r="Q27" i="5"/>
  <c r="R27" i="5"/>
  <c r="Y27" i="5"/>
  <c r="HD39" i="11"/>
  <c r="HD40" i="10"/>
  <c r="H7" i="5"/>
  <c r="L9" i="5"/>
  <c r="J7" i="5"/>
  <c r="L10" i="5"/>
  <c r="J8" i="5"/>
  <c r="K8" i="5"/>
  <c r="K9" i="5"/>
  <c r="O6" i="5"/>
  <c r="L8" i="5"/>
  <c r="M10" i="5"/>
  <c r="M7" i="5"/>
  <c r="M8" i="5"/>
  <c r="M9" i="5"/>
  <c r="L11" i="5"/>
  <c r="O10" i="5"/>
  <c r="Q6" i="5"/>
  <c r="M12" i="5"/>
  <c r="O13" i="5"/>
  <c r="N7" i="5"/>
  <c r="O9" i="5"/>
  <c r="N12" i="5"/>
  <c r="J13" i="5"/>
  <c r="O11" i="5"/>
  <c r="N8" i="5"/>
  <c r="J12" i="5"/>
  <c r="N9" i="5"/>
  <c r="O8" i="5"/>
  <c r="N10" i="5"/>
  <c r="L12" i="5"/>
  <c r="K12" i="5"/>
  <c r="P13" i="5"/>
  <c r="Q14" i="5"/>
  <c r="P8" i="5"/>
  <c r="Q8" i="5"/>
  <c r="N11" i="5"/>
  <c r="M11" i="5"/>
  <c r="K11" i="5"/>
  <c r="Q11" i="5"/>
  <c r="P12" i="5"/>
  <c r="L13" i="5"/>
  <c r="Q9" i="5"/>
  <c r="P6" i="5"/>
  <c r="O12" i="5"/>
  <c r="P10" i="5"/>
  <c r="Q5" i="5"/>
  <c r="P7" i="5"/>
  <c r="Q10" i="5"/>
  <c r="P15" i="5"/>
  <c r="L14" i="5"/>
  <c r="K14" i="5"/>
  <c r="O14" i="5"/>
  <c r="I15" i="5"/>
  <c r="J15" i="5"/>
  <c r="N13" i="5"/>
  <c r="P9" i="5"/>
  <c r="R15" i="5"/>
  <c r="M13" i="5"/>
  <c r="R7" i="5"/>
  <c r="R13" i="5"/>
  <c r="Q16" i="5"/>
  <c r="Q12" i="5"/>
  <c r="K13" i="5"/>
  <c r="M17" i="5"/>
  <c r="N14" i="5"/>
  <c r="R9" i="5"/>
  <c r="R8" i="5"/>
  <c r="N15" i="5"/>
  <c r="P14" i="5"/>
  <c r="O18" i="5"/>
  <c r="R16" i="5"/>
  <c r="S15" i="5"/>
  <c r="H16" i="5"/>
  <c r="S9" i="5"/>
  <c r="P11" i="5"/>
  <c r="O15" i="5"/>
  <c r="S11" i="5"/>
  <c r="O19" i="5"/>
  <c r="Q17" i="5"/>
  <c r="Q13" i="5"/>
  <c r="R14" i="5"/>
  <c r="L15" i="5"/>
  <c r="T11" i="5"/>
  <c r="T16" i="5"/>
  <c r="R10" i="5"/>
  <c r="J16" i="5"/>
  <c r="T6" i="5"/>
  <c r="K17" i="5"/>
  <c r="K16" i="5"/>
  <c r="K15" i="5"/>
  <c r="I17" i="5"/>
  <c r="Q15" i="5"/>
  <c r="P17" i="5"/>
  <c r="M15" i="5"/>
  <c r="S7" i="5"/>
  <c r="R11" i="5"/>
  <c r="S13" i="5"/>
  <c r="N16" i="5"/>
  <c r="R12" i="5"/>
  <c r="M14" i="5"/>
  <c r="T17" i="5"/>
  <c r="N17" i="5"/>
  <c r="R17" i="5"/>
  <c r="T7" i="5"/>
  <c r="H18" i="5"/>
  <c r="S12" i="5"/>
  <c r="Q18" i="5"/>
  <c r="T12" i="5"/>
  <c r="P16" i="5"/>
  <c r="T19" i="5"/>
  <c r="U10" i="5"/>
  <c r="S8" i="5"/>
  <c r="U16" i="5"/>
  <c r="U6" i="5"/>
  <c r="T10" i="5"/>
  <c r="J17" i="5"/>
  <c r="L17" i="5"/>
  <c r="T15" i="5"/>
  <c r="T8" i="5"/>
  <c r="U19" i="5"/>
  <c r="S14" i="5"/>
  <c r="S18" i="5"/>
  <c r="O16" i="5"/>
  <c r="U12" i="5"/>
  <c r="T13" i="5"/>
  <c r="T14" i="5"/>
  <c r="U8" i="5"/>
  <c r="P21" i="5"/>
  <c r="L18" i="5"/>
  <c r="S16" i="5"/>
  <c r="U14" i="5"/>
  <c r="R18" i="5"/>
  <c r="S10" i="5"/>
  <c r="N18" i="5"/>
  <c r="M19" i="5"/>
  <c r="T9" i="5"/>
  <c r="U18" i="5"/>
  <c r="I19" i="5"/>
  <c r="O17" i="5"/>
  <c r="J18" i="5"/>
  <c r="M16" i="5"/>
  <c r="U9" i="5"/>
  <c r="S17" i="5"/>
  <c r="L16" i="5"/>
  <c r="V19" i="5"/>
  <c r="V8" i="5"/>
  <c r="V15" i="5"/>
  <c r="U13" i="5"/>
  <c r="W13" i="5"/>
  <c r="W14" i="5"/>
  <c r="N19" i="5"/>
  <c r="V17" i="5"/>
  <c r="Q19" i="5"/>
  <c r="P18" i="5"/>
  <c r="R19" i="5"/>
  <c r="V12" i="5"/>
  <c r="L19" i="5"/>
  <c r="V16" i="5"/>
  <c r="V6" i="5"/>
  <c r="M18" i="5"/>
  <c r="U15" i="5"/>
  <c r="U11" i="5"/>
  <c r="X5" i="5"/>
  <c r="S19" i="5"/>
  <c r="W7" i="5"/>
  <c r="V18" i="5"/>
  <c r="T18" i="5"/>
  <c r="U17" i="5"/>
  <c r="K19" i="5"/>
  <c r="V10" i="5"/>
  <c r="J19" i="5"/>
  <c r="W19" i="5"/>
  <c r="V13" i="5"/>
  <c r="U7" i="5"/>
  <c r="P19" i="5"/>
  <c r="V11" i="5"/>
  <c r="W20" i="5"/>
  <c r="J23" i="5"/>
  <c r="L20" i="5"/>
  <c r="X14" i="5"/>
  <c r="X19" i="5"/>
  <c r="X10" i="5"/>
  <c r="O20" i="5"/>
  <c r="X20" i="5"/>
  <c r="K21" i="5"/>
  <c r="X15" i="5"/>
  <c r="X13" i="5"/>
  <c r="T20" i="5"/>
  <c r="W15" i="5"/>
  <c r="X12" i="5"/>
  <c r="X11" i="5"/>
  <c r="W9" i="5"/>
  <c r="Q20" i="5"/>
  <c r="R20" i="5"/>
  <c r="W10" i="5"/>
  <c r="V9" i="5"/>
  <c r="R21" i="5"/>
  <c r="N20" i="5"/>
  <c r="X7" i="5"/>
  <c r="Q21" i="5"/>
  <c r="W8" i="5"/>
  <c r="L21" i="5"/>
  <c r="K20" i="5"/>
  <c r="X9" i="5"/>
  <c r="T21" i="5"/>
  <c r="M21" i="5"/>
  <c r="P20" i="5"/>
  <c r="Z22" i="5"/>
  <c r="W21" i="5"/>
  <c r="J20" i="5"/>
  <c r="N21" i="5"/>
  <c r="S22" i="5"/>
  <c r="M20" i="5"/>
  <c r="X21" i="5"/>
  <c r="W22" i="5"/>
  <c r="T23" i="5"/>
  <c r="G23" i="5"/>
  <c r="W17" i="5"/>
  <c r="U21" i="5"/>
  <c r="P22" i="5"/>
  <c r="V23" i="5"/>
  <c r="Y14" i="5"/>
  <c r="W18" i="5"/>
  <c r="S20" i="5"/>
  <c r="V14" i="5"/>
  <c r="Y8" i="5"/>
  <c r="X16" i="5"/>
  <c r="X18" i="5"/>
  <c r="Y12" i="5"/>
  <c r="Z16" i="5"/>
  <c r="V21" i="5"/>
  <c r="U20" i="5"/>
  <c r="O23" i="5"/>
  <c r="N22" i="5"/>
  <c r="Y15" i="5"/>
  <c r="Y18" i="5"/>
  <c r="X8" i="5"/>
  <c r="Z15" i="5"/>
  <c r="Y17" i="5"/>
  <c r="J22" i="5"/>
  <c r="H24" i="5"/>
  <c r="Y7" i="5"/>
  <c r="W11" i="5"/>
  <c r="V22" i="5"/>
  <c r="Y20" i="5"/>
  <c r="Q23" i="5"/>
  <c r="N23" i="5"/>
  <c r="Z9" i="5"/>
  <c r="Z10" i="5"/>
  <c r="W16" i="5"/>
  <c r="O21" i="5"/>
  <c r="Y13" i="5"/>
  <c r="L23" i="5"/>
  <c r="O24" i="5"/>
  <c r="V20" i="5"/>
  <c r="W12" i="5"/>
  <c r="Y21" i="5"/>
  <c r="Q22" i="5"/>
  <c r="S23" i="5"/>
  <c r="X17" i="5"/>
  <c r="V24" i="5"/>
  <c r="M23" i="5"/>
  <c r="Y9" i="5"/>
  <c r="K22" i="5"/>
  <c r="P24" i="5"/>
  <c r="R22" i="5"/>
  <c r="Y19" i="5"/>
  <c r="S21" i="5"/>
  <c r="X22" i="5"/>
  <c r="U22" i="5"/>
  <c r="Q24" i="5"/>
  <c r="Y23" i="5"/>
  <c r="R23" i="5"/>
  <c r="K23" i="5"/>
  <c r="X23" i="5"/>
  <c r="Z20" i="5"/>
  <c r="T22" i="5"/>
  <c r="Z21" i="5"/>
  <c r="O22" i="5"/>
  <c r="M22" i="5"/>
  <c r="Y11" i="5"/>
  <c r="W23" i="5"/>
  <c r="Z19" i="5"/>
  <c r="Y22" i="5"/>
  <c r="Z13" i="5"/>
  <c r="L24" i="5"/>
  <c r="M24" i="5"/>
  <c r="U23" i="5"/>
  <c r="Z18" i="5"/>
  <c r="Y16" i="5"/>
  <c r="Z12" i="5"/>
  <c r="W24" i="5"/>
  <c r="K24" i="5"/>
  <c r="P23" i="5"/>
  <c r="L22" i="5"/>
  <c r="Z8" i="5"/>
  <c r="Y10" i="5"/>
  <c r="Z24" i="5"/>
  <c r="Z11" i="5"/>
  <c r="S24" i="5"/>
  <c r="Z14" i="5"/>
  <c r="Z17" i="5"/>
  <c r="Z23" i="5"/>
  <c r="R24" i="5"/>
  <c r="Y24" i="5"/>
  <c r="N24" i="5"/>
  <c r="L25" i="5"/>
  <c r="U24" i="5"/>
  <c r="Z25" i="5"/>
  <c r="V25" i="5"/>
  <c r="X24" i="5"/>
  <c r="T24" i="5"/>
  <c r="S25" i="5"/>
  <c r="R25" i="5"/>
  <c r="P26" i="5"/>
  <c r="X25" i="5"/>
  <c r="N25" i="5"/>
  <c r="U25" i="5"/>
  <c r="O25" i="5"/>
  <c r="M25" i="5"/>
  <c r="W25" i="5"/>
  <c r="P27" i="5"/>
  <c r="Q25" i="5"/>
  <c r="Y25" i="5"/>
  <c r="T25" i="5"/>
  <c r="P25" i="5"/>
  <c r="T27" i="5"/>
  <c r="V27" i="5"/>
  <c r="N27" i="5"/>
  <c r="U26" i="5"/>
  <c r="S27" i="5"/>
  <c r="Y26" i="5"/>
  <c r="M26" i="5"/>
  <c r="L27" i="5"/>
  <c r="R26" i="5"/>
  <c r="X26" i="5"/>
  <c r="T26" i="5"/>
  <c r="K27" i="5"/>
  <c r="Q26" i="5"/>
  <c r="X27" i="5"/>
  <c r="L26" i="5"/>
  <c r="U27" i="5"/>
  <c r="O26" i="5"/>
  <c r="Z26" i="5"/>
  <c r="V26" i="5"/>
  <c r="W26" i="5"/>
  <c r="S26" i="5"/>
  <c r="W27" i="5"/>
  <c r="N26" i="5"/>
  <c r="KH74" i="10"/>
  <c r="HD40" i="11"/>
  <c r="B82" i="4"/>
  <c r="C83" i="4"/>
  <c r="C84" i="4"/>
  <c r="D83" i="4"/>
  <c r="J25" i="4"/>
  <c r="J24" i="4"/>
  <c r="J23" i="4"/>
  <c r="J22" i="4"/>
  <c r="J21" i="4"/>
  <c r="J20" i="4"/>
  <c r="J19" i="4"/>
  <c r="J18" i="4"/>
  <c r="J17" i="4"/>
  <c r="J16" i="4"/>
  <c r="J15" i="4"/>
  <c r="J14" i="4"/>
  <c r="J12" i="4"/>
  <c r="J11" i="4"/>
  <c r="J10" i="4"/>
  <c r="J9" i="4"/>
  <c r="J8" i="4"/>
  <c r="J7" i="4"/>
  <c r="J6" i="4"/>
  <c r="J5" i="4"/>
  <c r="J4" i="4"/>
  <c r="J3" i="4"/>
  <c r="J2" i="4"/>
  <c r="J1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  <c r="D1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  <c r="C2" i="4"/>
  <c r="C1" i="4"/>
  <c r="E82" i="4" a="1"/>
  <c r="E82" i="4" s="1"/>
  <c r="A82" i="4" s="1"/>
  <c r="D84" i="4"/>
  <c r="E83" i="4" a="1"/>
  <c r="E83" i="4"/>
  <c r="A83" i="4" s="1"/>
  <c r="C137" i="4" s="1"/>
  <c r="A137" i="4" s="1"/>
  <c r="C85" i="4"/>
  <c r="B84" i="4"/>
  <c r="B83" i="4"/>
  <c r="E84" i="4" a="1"/>
  <c r="E84" i="4" s="1"/>
  <c r="A84" i="4" s="1"/>
  <c r="E80" i="4"/>
  <c r="E79" i="4"/>
  <c r="E78" i="4"/>
  <c r="E77" i="4"/>
  <c r="E76" i="4"/>
  <c r="E75" i="4"/>
  <c r="E74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A74" i="4"/>
  <c r="D85" i="4"/>
  <c r="C86" i="4"/>
  <c r="B85" i="4"/>
  <c r="E85" i="4" a="1"/>
  <c r="E85" i="4" s="1"/>
  <c r="A85" i="4" s="1"/>
  <c r="C139" i="4" s="1"/>
  <c r="A139" i="4" s="1"/>
  <c r="A65" i="4"/>
  <c r="Z23" i="4"/>
  <c r="AV23" i="4"/>
  <c r="AV9" i="4"/>
  <c r="AK9" i="4"/>
  <c r="BG9" i="4"/>
  <c r="BQ14" i="4"/>
  <c r="DU14" i="4"/>
  <c r="FY14" i="4" s="1"/>
  <c r="BP14" i="4"/>
  <c r="DT14" i="4"/>
  <c r="FX14" i="4" s="1"/>
  <c r="BO14" i="4"/>
  <c r="DS14" i="4"/>
  <c r="FW14" i="4" s="1"/>
  <c r="BN14" i="4"/>
  <c r="DR14" i="4"/>
  <c r="FV14" i="4" s="1"/>
  <c r="BL14" i="4"/>
  <c r="DP14" i="4"/>
  <c r="FT14" i="4" s="1"/>
  <c r="BK14" i="4"/>
  <c r="BJ14" i="4"/>
  <c r="DN14" i="4"/>
  <c r="FR14" i="4" s="1"/>
  <c r="BI14" i="4"/>
  <c r="DM14" i="4"/>
  <c r="FQ14" i="4" s="1"/>
  <c r="BH14" i="4"/>
  <c r="DL14" i="4"/>
  <c r="FP14" i="4" s="1"/>
  <c r="BF14" i="4"/>
  <c r="DJ14" i="4"/>
  <c r="FN14" i="4" s="1"/>
  <c r="BE14" i="4"/>
  <c r="DI14" i="4"/>
  <c r="FM14" i="4" s="1"/>
  <c r="BD14" i="4"/>
  <c r="DH14" i="4"/>
  <c r="FL14" i="4" s="1"/>
  <c r="BC14" i="4"/>
  <c r="BB14" i="4"/>
  <c r="DF14" i="4"/>
  <c r="FJ14" i="4" s="1"/>
  <c r="BA14" i="4"/>
  <c r="AZ14" i="4"/>
  <c r="AY14" i="4"/>
  <c r="DC14" i="4"/>
  <c r="FG14" i="4" s="1"/>
  <c r="AX14" i="4"/>
  <c r="DB14" i="4"/>
  <c r="FF14" i="4" s="1"/>
  <c r="AW14" i="4"/>
  <c r="DA14" i="4"/>
  <c r="FE14" i="4" s="1"/>
  <c r="AU14" i="4"/>
  <c r="CY14" i="4"/>
  <c r="FC14" i="4" s="1"/>
  <c r="AT14" i="4"/>
  <c r="CX14" i="4"/>
  <c r="FB14" i="4" s="1"/>
  <c r="AS14" i="4"/>
  <c r="CW14" i="4"/>
  <c r="FA14" i="4" s="1"/>
  <c r="AR14" i="4"/>
  <c r="AQ14" i="4"/>
  <c r="AP14" i="4"/>
  <c r="CT14" i="4"/>
  <c r="EX14" i="4" s="1"/>
  <c r="AO14" i="4"/>
  <c r="AN14" i="4"/>
  <c r="CR14" i="4"/>
  <c r="EV14" i="4" s="1"/>
  <c r="AM14" i="4"/>
  <c r="CQ14" i="4"/>
  <c r="EU14" i="4" s="1"/>
  <c r="AL14" i="4"/>
  <c r="CP14" i="4"/>
  <c r="ET14" i="4" s="1"/>
  <c r="AJ14" i="4"/>
  <c r="CN14" i="4"/>
  <c r="ER14" i="4" s="1"/>
  <c r="AI14" i="4"/>
  <c r="CM14" i="4"/>
  <c r="EQ14" i="4" s="1"/>
  <c r="AH14" i="4"/>
  <c r="CL14" i="4"/>
  <c r="EP14" i="4" s="1"/>
  <c r="AF14" i="4"/>
  <c r="CJ14" i="4"/>
  <c r="EN14" i="4" s="1"/>
  <c r="AC14" i="4"/>
  <c r="CG14" i="4"/>
  <c r="EK14" i="4" s="1"/>
  <c r="AB14" i="4"/>
  <c r="CF14" i="4"/>
  <c r="EJ14" i="4" s="1"/>
  <c r="AA14" i="4"/>
  <c r="CE14" i="4"/>
  <c r="EI14" i="4" s="1"/>
  <c r="BQ13" i="4"/>
  <c r="DU13" i="4"/>
  <c r="FY13" i="4" s="1"/>
  <c r="BP13" i="4"/>
  <c r="DT13" i="4"/>
  <c r="FX13" i="4" s="1"/>
  <c r="BO13" i="4"/>
  <c r="DS13" i="4"/>
  <c r="FW13" i="4" s="1"/>
  <c r="BN13" i="4"/>
  <c r="DR13" i="4"/>
  <c r="FV13" i="4" s="1"/>
  <c r="BM13" i="4"/>
  <c r="BL13" i="4"/>
  <c r="DP13" i="4"/>
  <c r="FT13" i="4" s="1"/>
  <c r="BK13" i="4"/>
  <c r="BI13" i="4"/>
  <c r="DM13" i="4"/>
  <c r="FQ13" i="4" s="1"/>
  <c r="BH13" i="4"/>
  <c r="DL13" i="4"/>
  <c r="FP13" i="4" s="1"/>
  <c r="BF13" i="4"/>
  <c r="DJ13" i="4"/>
  <c r="FN13" i="4" s="1"/>
  <c r="BE13" i="4"/>
  <c r="DI13" i="4"/>
  <c r="FM13" i="4" s="1"/>
  <c r="BD13" i="4"/>
  <c r="DH13" i="4"/>
  <c r="FL13" i="4" s="1"/>
  <c r="BC13" i="4"/>
  <c r="BA13" i="4"/>
  <c r="DE13" i="4"/>
  <c r="FI13" i="4" s="1"/>
  <c r="AY13" i="4"/>
  <c r="DC13" i="4"/>
  <c r="FG13" i="4" s="1"/>
  <c r="AX13" i="4"/>
  <c r="DB13" i="4"/>
  <c r="FF13" i="4" s="1"/>
  <c r="AW13" i="4"/>
  <c r="DA13" i="4"/>
  <c r="FE13" i="4" s="1"/>
  <c r="AU13" i="4"/>
  <c r="CY13" i="4"/>
  <c r="FC13" i="4" s="1"/>
  <c r="AT13" i="4"/>
  <c r="CX13" i="4"/>
  <c r="FB13" i="4" s="1"/>
  <c r="AS13" i="4"/>
  <c r="CW13" i="4"/>
  <c r="FA13" i="4" s="1"/>
  <c r="AR13" i="4"/>
  <c r="CV13" i="4"/>
  <c r="EZ13" i="4" s="1"/>
  <c r="AP13" i="4"/>
  <c r="CT13" i="4"/>
  <c r="EX13" i="4" s="1"/>
  <c r="AO13" i="4"/>
  <c r="AN13" i="4"/>
  <c r="CR13" i="4"/>
  <c r="EV13" i="4" s="1"/>
  <c r="AM13" i="4"/>
  <c r="CQ13" i="4"/>
  <c r="EU13" i="4" s="1"/>
  <c r="AL13" i="4"/>
  <c r="CP13" i="4"/>
  <c r="ET13" i="4" s="1"/>
  <c r="AJ13" i="4"/>
  <c r="CN13" i="4"/>
  <c r="ER13" i="4" s="1"/>
  <c r="AI13" i="4"/>
  <c r="CM13" i="4"/>
  <c r="EQ13" i="4" s="1"/>
  <c r="AH13" i="4"/>
  <c r="CL13" i="4"/>
  <c r="EP13" i="4" s="1"/>
  <c r="AG13" i="4"/>
  <c r="AF13" i="4"/>
  <c r="CJ13" i="4"/>
  <c r="EN13" i="4" s="1"/>
  <c r="AE13" i="4"/>
  <c r="AD13" i="4"/>
  <c r="AC13" i="4"/>
  <c r="CG13" i="4"/>
  <c r="EK13" i="4" s="1"/>
  <c r="AB13" i="4"/>
  <c r="CF13" i="4"/>
  <c r="EJ13" i="4" s="1"/>
  <c r="AA13" i="4"/>
  <c r="CE13" i="4"/>
  <c r="EI13" i="4" s="1"/>
  <c r="BQ12" i="4"/>
  <c r="DU12" i="4"/>
  <c r="FY12" i="4" s="1"/>
  <c r="BP12" i="4"/>
  <c r="DT12" i="4"/>
  <c r="FX12" i="4" s="1"/>
  <c r="BO12" i="4"/>
  <c r="DS12" i="4"/>
  <c r="FW12" i="4" s="1"/>
  <c r="BN12" i="4"/>
  <c r="DR12" i="4"/>
  <c r="FV12" i="4" s="1"/>
  <c r="BM12" i="4"/>
  <c r="BL12" i="4"/>
  <c r="DP12" i="4"/>
  <c r="FT12" i="4" s="1"/>
  <c r="BK12" i="4"/>
  <c r="BJ12" i="4"/>
  <c r="BI12" i="4"/>
  <c r="DM12" i="4"/>
  <c r="FQ12" i="4" s="1"/>
  <c r="BH12" i="4"/>
  <c r="DL12" i="4"/>
  <c r="FP12" i="4" s="1"/>
  <c r="BF12" i="4"/>
  <c r="DJ12" i="4"/>
  <c r="FN12" i="4" s="1"/>
  <c r="BE12" i="4"/>
  <c r="DI12" i="4"/>
  <c r="FM12" i="4" s="1"/>
  <c r="BD12" i="4"/>
  <c r="DH12" i="4"/>
  <c r="FL12" i="4" s="1"/>
  <c r="BC12" i="4"/>
  <c r="BB12" i="4"/>
  <c r="BA12" i="4"/>
  <c r="DE12" i="4"/>
  <c r="FI12" i="4" s="1"/>
  <c r="AZ12" i="4"/>
  <c r="AY12" i="4"/>
  <c r="DC12" i="4"/>
  <c r="FG12" i="4" s="1"/>
  <c r="AX12" i="4"/>
  <c r="DB12" i="4"/>
  <c r="FF12" i="4" s="1"/>
  <c r="AW12" i="4"/>
  <c r="DA12" i="4"/>
  <c r="FE12" i="4" s="1"/>
  <c r="AU12" i="4"/>
  <c r="CY12" i="4"/>
  <c r="FC12" i="4" s="1"/>
  <c r="AT12" i="4"/>
  <c r="CX12" i="4"/>
  <c r="FB12" i="4" s="1"/>
  <c r="AS12" i="4"/>
  <c r="CW12" i="4"/>
  <c r="FA12" i="4" s="1"/>
  <c r="AR12" i="4"/>
  <c r="CV12" i="4"/>
  <c r="EZ12" i="4" s="1"/>
  <c r="AQ12" i="4"/>
  <c r="AP12" i="4"/>
  <c r="CT12" i="4"/>
  <c r="EX12" i="4" s="1"/>
  <c r="AO12" i="4"/>
  <c r="AM12" i="4"/>
  <c r="CQ12" i="4"/>
  <c r="EU12" i="4" s="1"/>
  <c r="AL12" i="4"/>
  <c r="CP12" i="4"/>
  <c r="ET12" i="4" s="1"/>
  <c r="AJ12" i="4"/>
  <c r="CN12" i="4"/>
  <c r="ER12" i="4" s="1"/>
  <c r="AI12" i="4"/>
  <c r="CM12" i="4"/>
  <c r="EQ12" i="4" s="1"/>
  <c r="AH12" i="4"/>
  <c r="CL12" i="4"/>
  <c r="EP12" i="4" s="1"/>
  <c r="AG12" i="4"/>
  <c r="AE12" i="4"/>
  <c r="CI12" i="4"/>
  <c r="EM12" i="4" s="1"/>
  <c r="AC12" i="4"/>
  <c r="CG12" i="4"/>
  <c r="EK12" i="4" s="1"/>
  <c r="AB12" i="4"/>
  <c r="CF12" i="4"/>
  <c r="EJ12" i="4" s="1"/>
  <c r="AA12" i="4"/>
  <c r="CE12" i="4"/>
  <c r="EI12" i="4" s="1"/>
  <c r="BQ11" i="4"/>
  <c r="DU11" i="4"/>
  <c r="FY11" i="4" s="1"/>
  <c r="BP11" i="4"/>
  <c r="DT11" i="4"/>
  <c r="FX11" i="4" s="1"/>
  <c r="BO11" i="4"/>
  <c r="DS11" i="4"/>
  <c r="FW11" i="4" s="1"/>
  <c r="BN11" i="4"/>
  <c r="DR11" i="4"/>
  <c r="FV11" i="4" s="1"/>
  <c r="BM11" i="4"/>
  <c r="BK11" i="4"/>
  <c r="DO11" i="4"/>
  <c r="FS11" i="4" s="1"/>
  <c r="BI11" i="4"/>
  <c r="DM11" i="4"/>
  <c r="FQ11" i="4" s="1"/>
  <c r="BH11" i="4"/>
  <c r="DL11" i="4"/>
  <c r="FP11" i="4" s="1"/>
  <c r="BF11" i="4"/>
  <c r="DJ11" i="4"/>
  <c r="FN11" i="4" s="1"/>
  <c r="BE11" i="4"/>
  <c r="DI11" i="4"/>
  <c r="FM11" i="4" s="1"/>
  <c r="BD11" i="4"/>
  <c r="DH11" i="4"/>
  <c r="FL11" i="4" s="1"/>
  <c r="BC11" i="4"/>
  <c r="DG11" i="4"/>
  <c r="FK11" i="4" s="1"/>
  <c r="BA11" i="4"/>
  <c r="DE11" i="4"/>
  <c r="FI11" i="4" s="1"/>
  <c r="AZ11" i="4"/>
  <c r="AY11" i="4"/>
  <c r="DC11" i="4"/>
  <c r="FG11" i="4" s="1"/>
  <c r="AX11" i="4"/>
  <c r="DB11" i="4"/>
  <c r="FF11" i="4" s="1"/>
  <c r="AW11" i="4"/>
  <c r="DA11" i="4"/>
  <c r="FE11" i="4" s="1"/>
  <c r="AU11" i="4"/>
  <c r="CY11" i="4"/>
  <c r="FC11" i="4" s="1"/>
  <c r="AT11" i="4"/>
  <c r="CX11" i="4"/>
  <c r="FB11" i="4" s="1"/>
  <c r="AS11" i="4"/>
  <c r="CW11" i="4"/>
  <c r="FA11" i="4" s="1"/>
  <c r="AR11" i="4"/>
  <c r="CV11" i="4"/>
  <c r="EZ11" i="4" s="1"/>
  <c r="AQ11" i="4"/>
  <c r="AP11" i="4"/>
  <c r="CT11" i="4"/>
  <c r="EX11" i="4" s="1"/>
  <c r="AO11" i="4"/>
  <c r="AN11" i="4"/>
  <c r="AM11" i="4"/>
  <c r="CQ11" i="4"/>
  <c r="EU11" i="4" s="1"/>
  <c r="AL11" i="4"/>
  <c r="CP11" i="4"/>
  <c r="ET11" i="4" s="1"/>
  <c r="AJ11" i="4"/>
  <c r="CN11" i="4"/>
  <c r="ER11" i="4" s="1"/>
  <c r="AI11" i="4"/>
  <c r="CM11" i="4"/>
  <c r="EQ11" i="4" s="1"/>
  <c r="AH11" i="4"/>
  <c r="CL11" i="4"/>
  <c r="EP11" i="4" s="1"/>
  <c r="AG11" i="4"/>
  <c r="AF11" i="4"/>
  <c r="AE11" i="4"/>
  <c r="CI11" i="4"/>
  <c r="EM11" i="4" s="1"/>
  <c r="AD11" i="4"/>
  <c r="AC11" i="4"/>
  <c r="CG11" i="4"/>
  <c r="EK11" i="4" s="1"/>
  <c r="AB11" i="4"/>
  <c r="CF11" i="4"/>
  <c r="EJ11" i="4" s="1"/>
  <c r="AA11" i="4"/>
  <c r="CE11" i="4"/>
  <c r="EI11" i="4" s="1"/>
  <c r="BQ10" i="4"/>
  <c r="DU10" i="4"/>
  <c r="FY10" i="4" s="1"/>
  <c r="BP10" i="4"/>
  <c r="DT10" i="4"/>
  <c r="FX10" i="4" s="1"/>
  <c r="BO10" i="4"/>
  <c r="DS10" i="4"/>
  <c r="FW10" i="4" s="1"/>
  <c r="BN10" i="4"/>
  <c r="BM10" i="4"/>
  <c r="BL10" i="4"/>
  <c r="DP10" i="4"/>
  <c r="FT10" i="4" s="1"/>
  <c r="BK10" i="4"/>
  <c r="BJ10" i="4"/>
  <c r="DN10" i="4"/>
  <c r="FR10" i="4" s="1"/>
  <c r="BI10" i="4"/>
  <c r="DM10" i="4"/>
  <c r="FQ10" i="4" s="1"/>
  <c r="BH10" i="4"/>
  <c r="DL10" i="4"/>
  <c r="FP10" i="4" s="1"/>
  <c r="BF10" i="4"/>
  <c r="DJ10" i="4"/>
  <c r="FN10" i="4" s="1"/>
  <c r="BE10" i="4"/>
  <c r="DI10" i="4"/>
  <c r="FM10" i="4" s="1"/>
  <c r="BD10" i="4"/>
  <c r="DH10" i="4"/>
  <c r="FL10" i="4" s="1"/>
  <c r="BC10" i="4"/>
  <c r="BB10" i="4"/>
  <c r="DF10" i="4"/>
  <c r="FJ10" i="4" s="1"/>
  <c r="BA10" i="4"/>
  <c r="AY10" i="4"/>
  <c r="DC10" i="4"/>
  <c r="FG10" i="4" s="1"/>
  <c r="AX10" i="4"/>
  <c r="DB10" i="4"/>
  <c r="FF10" i="4" s="1"/>
  <c r="AW10" i="4"/>
  <c r="DA10" i="4"/>
  <c r="FE10" i="4" s="1"/>
  <c r="AU10" i="4"/>
  <c r="CY10" i="4"/>
  <c r="FC10" i="4" s="1"/>
  <c r="AT10" i="4"/>
  <c r="CX10" i="4"/>
  <c r="FB10" i="4" s="1"/>
  <c r="AS10" i="4"/>
  <c r="CW10" i="4"/>
  <c r="FA10" i="4" s="1"/>
  <c r="AR10" i="4"/>
  <c r="AP10" i="4"/>
  <c r="CT10" i="4"/>
  <c r="EX10" i="4" s="1"/>
  <c r="AN10" i="4"/>
  <c r="CR10" i="4"/>
  <c r="EV10" i="4" s="1"/>
  <c r="AM10" i="4"/>
  <c r="CQ10" i="4"/>
  <c r="EU10" i="4" s="1"/>
  <c r="AL10" i="4"/>
  <c r="CP10" i="4"/>
  <c r="ET10" i="4" s="1"/>
  <c r="AJ10" i="4"/>
  <c r="CN10" i="4"/>
  <c r="ER10" i="4" s="1"/>
  <c r="AI10" i="4"/>
  <c r="CM10" i="4"/>
  <c r="EQ10" i="4" s="1"/>
  <c r="AH10" i="4"/>
  <c r="CL10" i="4"/>
  <c r="EP10" i="4" s="1"/>
  <c r="AF10" i="4"/>
  <c r="CJ10" i="4"/>
  <c r="EN10" i="4" s="1"/>
  <c r="AE10" i="4"/>
  <c r="AD10" i="4"/>
  <c r="CH10" i="4"/>
  <c r="EL10" i="4" s="1"/>
  <c r="AC10" i="4"/>
  <c r="CG10" i="4"/>
  <c r="EK10" i="4" s="1"/>
  <c r="AB10" i="4"/>
  <c r="CF10" i="4"/>
  <c r="EJ10" i="4" s="1"/>
  <c r="AA10" i="4"/>
  <c r="CE10" i="4"/>
  <c r="EI10" i="4" s="1"/>
  <c r="BQ9" i="4"/>
  <c r="DU9" i="4"/>
  <c r="FY9" i="4" s="1"/>
  <c r="BP9" i="4"/>
  <c r="DT9" i="4"/>
  <c r="FX9" i="4" s="1"/>
  <c r="BO9" i="4"/>
  <c r="DS9" i="4"/>
  <c r="FW9" i="4" s="1"/>
  <c r="BN9" i="4"/>
  <c r="DR9" i="4"/>
  <c r="FV9" i="4" s="1"/>
  <c r="BL9" i="4"/>
  <c r="DP9" i="4"/>
  <c r="FT9" i="4" s="1"/>
  <c r="BK9" i="4"/>
  <c r="BJ9" i="4"/>
  <c r="DN9" i="4"/>
  <c r="FR9" i="4" s="1"/>
  <c r="BI9" i="4"/>
  <c r="DM9" i="4"/>
  <c r="FQ9" i="4" s="1"/>
  <c r="BH9" i="4"/>
  <c r="DL9" i="4"/>
  <c r="FP9" i="4" s="1"/>
  <c r="BF9" i="4"/>
  <c r="DJ9" i="4"/>
  <c r="FN9" i="4" s="1"/>
  <c r="BE9" i="4"/>
  <c r="DI9" i="4"/>
  <c r="FM9" i="4" s="1"/>
  <c r="BD9" i="4"/>
  <c r="DH9" i="4"/>
  <c r="FL9" i="4" s="1"/>
  <c r="BC9" i="4"/>
  <c r="BB9" i="4"/>
  <c r="DF9" i="4"/>
  <c r="FJ9" i="4" s="1"/>
  <c r="BA9" i="4"/>
  <c r="AZ9" i="4"/>
  <c r="AY9" i="4"/>
  <c r="DC9" i="4"/>
  <c r="FG9" i="4" s="1"/>
  <c r="AX9" i="4"/>
  <c r="DB9" i="4"/>
  <c r="FF9" i="4" s="1"/>
  <c r="AW9" i="4"/>
  <c r="DA9" i="4"/>
  <c r="FE9" i="4" s="1"/>
  <c r="AU9" i="4"/>
  <c r="CY9" i="4"/>
  <c r="FC9" i="4" s="1"/>
  <c r="AT9" i="4"/>
  <c r="CX9" i="4"/>
  <c r="FB9" i="4" s="1"/>
  <c r="AS9" i="4"/>
  <c r="CW9" i="4"/>
  <c r="FA9" i="4" s="1"/>
  <c r="AR9" i="4"/>
  <c r="AQ9" i="4"/>
  <c r="AP9" i="4"/>
  <c r="CT9" i="4"/>
  <c r="EX9" i="4" s="1"/>
  <c r="AO9" i="4"/>
  <c r="AN9" i="4"/>
  <c r="CR9" i="4"/>
  <c r="EV9" i="4" s="1"/>
  <c r="AM9" i="4"/>
  <c r="CQ9" i="4"/>
  <c r="EU9" i="4" s="1"/>
  <c r="AL9" i="4"/>
  <c r="CP9" i="4"/>
  <c r="ET9" i="4" s="1"/>
  <c r="AJ9" i="4"/>
  <c r="CN9" i="4"/>
  <c r="ER9" i="4" s="1"/>
  <c r="AI9" i="4"/>
  <c r="CM9" i="4"/>
  <c r="EQ9" i="4" s="1"/>
  <c r="AH9" i="4"/>
  <c r="CL9" i="4"/>
  <c r="EP9" i="4" s="1"/>
  <c r="AG9" i="4"/>
  <c r="AF9" i="4"/>
  <c r="CJ9" i="4"/>
  <c r="EN9" i="4" s="1"/>
  <c r="AE9" i="4"/>
  <c r="AC9" i="4"/>
  <c r="CG9" i="4"/>
  <c r="EK9" i="4" s="1"/>
  <c r="AB9" i="4"/>
  <c r="CF9" i="4"/>
  <c r="EJ9" i="4" s="1"/>
  <c r="AA9" i="4"/>
  <c r="CE9" i="4"/>
  <c r="EI9" i="4" s="1"/>
  <c r="Y14" i="4"/>
  <c r="CC14" i="4"/>
  <c r="EG14" i="4" s="1"/>
  <c r="X14" i="4"/>
  <c r="CB14" i="4"/>
  <c r="EF14" i="4" s="1"/>
  <c r="W14" i="4"/>
  <c r="CA14" i="4"/>
  <c r="EE14" i="4" s="1"/>
  <c r="T14" i="4"/>
  <c r="BX14" i="4"/>
  <c r="EB14" i="4" s="1"/>
  <c r="R14" i="4"/>
  <c r="BV14" i="4"/>
  <c r="DZ14" i="4" s="1"/>
  <c r="Q14" i="4"/>
  <c r="BU14" i="4"/>
  <c r="DY14" i="4" s="1"/>
  <c r="P14" i="4"/>
  <c r="BT14" i="4"/>
  <c r="DX14" i="4" s="1"/>
  <c r="Y13" i="4"/>
  <c r="CC13" i="4"/>
  <c r="EG13" i="4" s="1"/>
  <c r="X13" i="4"/>
  <c r="CB13" i="4"/>
  <c r="EF13" i="4" s="1"/>
  <c r="W13" i="4"/>
  <c r="CA13" i="4"/>
  <c r="EE13" i="4" s="1"/>
  <c r="T13" i="4"/>
  <c r="BX13" i="4"/>
  <c r="EB13" i="4" s="1"/>
  <c r="R13" i="4"/>
  <c r="BV13" i="4"/>
  <c r="DZ13" i="4" s="1"/>
  <c r="Q13" i="4"/>
  <c r="BU13" i="4"/>
  <c r="DY13" i="4" s="1"/>
  <c r="P13" i="4"/>
  <c r="BT13" i="4"/>
  <c r="DX13" i="4" s="1"/>
  <c r="Y12" i="4"/>
  <c r="CC12" i="4"/>
  <c r="EG12" i="4" s="1"/>
  <c r="X12" i="4"/>
  <c r="CB12" i="4"/>
  <c r="EF12" i="4" s="1"/>
  <c r="W12" i="4"/>
  <c r="CA12" i="4"/>
  <c r="EE12" i="4" s="1"/>
  <c r="V12" i="4"/>
  <c r="BZ12" i="4"/>
  <c r="ED12" i="4" s="1"/>
  <c r="T12" i="4"/>
  <c r="BX12" i="4"/>
  <c r="EB12" i="4" s="1"/>
  <c r="R12" i="4"/>
  <c r="BV12" i="4"/>
  <c r="DZ12" i="4" s="1"/>
  <c r="Q12" i="4"/>
  <c r="BU12" i="4"/>
  <c r="DY12" i="4" s="1"/>
  <c r="P12" i="4"/>
  <c r="BT12" i="4"/>
  <c r="DX12" i="4" s="1"/>
  <c r="Y11" i="4"/>
  <c r="CC11" i="4"/>
  <c r="EG11" i="4" s="1"/>
  <c r="X11" i="4"/>
  <c r="CB11" i="4"/>
  <c r="EF11" i="4" s="1"/>
  <c r="W11" i="4"/>
  <c r="CA11" i="4"/>
  <c r="EE11" i="4" s="1"/>
  <c r="V11" i="4"/>
  <c r="BZ11" i="4"/>
  <c r="ED11" i="4" s="1"/>
  <c r="T11" i="4"/>
  <c r="BX11" i="4"/>
  <c r="EB11" i="4" s="1"/>
  <c r="Q11" i="4"/>
  <c r="BU11" i="4"/>
  <c r="DY11" i="4" s="1"/>
  <c r="P11" i="4"/>
  <c r="BT11" i="4"/>
  <c r="DX11" i="4" s="1"/>
  <c r="Y10" i="4"/>
  <c r="CC10" i="4"/>
  <c r="EG10" i="4" s="1"/>
  <c r="X10" i="4"/>
  <c r="CB10" i="4"/>
  <c r="EF10" i="4" s="1"/>
  <c r="W10" i="4"/>
  <c r="CA10" i="4"/>
  <c r="EE10" i="4" s="1"/>
  <c r="U10" i="4"/>
  <c r="BY10" i="4"/>
  <c r="EC10" i="4" s="1"/>
  <c r="R10" i="4"/>
  <c r="BV10" i="4"/>
  <c r="DZ10" i="4" s="1"/>
  <c r="Q10" i="4"/>
  <c r="BU10" i="4"/>
  <c r="DY10" i="4" s="1"/>
  <c r="P10" i="4"/>
  <c r="BT10" i="4"/>
  <c r="DX10" i="4" s="1"/>
  <c r="Y9" i="4"/>
  <c r="CC9" i="4"/>
  <c r="EG9" i="4" s="1"/>
  <c r="X9" i="4"/>
  <c r="CB9" i="4"/>
  <c r="EF9" i="4" s="1"/>
  <c r="W9" i="4"/>
  <c r="CA9" i="4"/>
  <c r="EE9" i="4" s="1"/>
  <c r="T9" i="4"/>
  <c r="BX9" i="4"/>
  <c r="EB9" i="4" s="1"/>
  <c r="R9" i="4"/>
  <c r="BV9" i="4"/>
  <c r="DZ9" i="4" s="1"/>
  <c r="Q9" i="4"/>
  <c r="BU9" i="4"/>
  <c r="DY9" i="4" s="1"/>
  <c r="AE14" i="4"/>
  <c r="P9" i="4"/>
  <c r="BT9" i="4"/>
  <c r="DX9" i="4" s="1"/>
  <c r="F49" i="4"/>
  <c r="G49" i="4"/>
  <c r="F48" i="4"/>
  <c r="G48" i="4"/>
  <c r="F47" i="4"/>
  <c r="G47" i="4"/>
  <c r="F46" i="4"/>
  <c r="G46" i="4"/>
  <c r="F45" i="4"/>
  <c r="G45" i="4"/>
  <c r="F44" i="4"/>
  <c r="G44" i="4"/>
  <c r="F43" i="4"/>
  <c r="G43" i="4"/>
  <c r="F42" i="4"/>
  <c r="G42" i="4"/>
  <c r="F41" i="4"/>
  <c r="G41" i="4"/>
  <c r="F40" i="4"/>
  <c r="G40" i="4"/>
  <c r="F39" i="4"/>
  <c r="G39" i="4"/>
  <c r="F38" i="4"/>
  <c r="G38" i="4"/>
  <c r="F37" i="4"/>
  <c r="G37" i="4"/>
  <c r="F36" i="4"/>
  <c r="G36" i="4"/>
  <c r="F35" i="4"/>
  <c r="G35" i="4"/>
  <c r="F34" i="4"/>
  <c r="G34" i="4"/>
  <c r="F33" i="4"/>
  <c r="G33" i="4"/>
  <c r="F32" i="4"/>
  <c r="G32" i="4"/>
  <c r="F31" i="4"/>
  <c r="G31" i="4"/>
  <c r="F30" i="4"/>
  <c r="G30" i="4"/>
  <c r="F29" i="4"/>
  <c r="G29" i="4"/>
  <c r="F28" i="4"/>
  <c r="G28" i="4"/>
  <c r="F27" i="4"/>
  <c r="G27" i="4"/>
  <c r="F26" i="4"/>
  <c r="G26" i="4"/>
  <c r="K25" i="4"/>
  <c r="F25" i="4"/>
  <c r="G25" i="4"/>
  <c r="F24" i="4"/>
  <c r="G24" i="4"/>
  <c r="K23" i="4"/>
  <c r="F23" i="4"/>
  <c r="G23" i="4"/>
  <c r="F22" i="4"/>
  <c r="G22" i="4"/>
  <c r="K21" i="4"/>
  <c r="F21" i="4"/>
  <c r="G21" i="4"/>
  <c r="F20" i="4"/>
  <c r="G20" i="4"/>
  <c r="K19" i="4"/>
  <c r="F19" i="4"/>
  <c r="G19" i="4"/>
  <c r="K18" i="4"/>
  <c r="F18" i="4"/>
  <c r="G18" i="4"/>
  <c r="F17" i="4"/>
  <c r="G17" i="4"/>
  <c r="K16" i="4"/>
  <c r="F16" i="4"/>
  <c r="G16" i="4"/>
  <c r="F15" i="4"/>
  <c r="G15" i="4"/>
  <c r="K14" i="4"/>
  <c r="F14" i="4"/>
  <c r="G14" i="4"/>
  <c r="F13" i="4"/>
  <c r="G13" i="4"/>
  <c r="K12" i="4"/>
  <c r="F12" i="4"/>
  <c r="G12" i="4"/>
  <c r="F11" i="4"/>
  <c r="G11" i="4"/>
  <c r="K10" i="4"/>
  <c r="F10" i="4"/>
  <c r="G10" i="4"/>
  <c r="F9" i="4"/>
  <c r="G9" i="4"/>
  <c r="K8" i="4"/>
  <c r="F8" i="4"/>
  <c r="G8" i="4"/>
  <c r="F7" i="4"/>
  <c r="G7" i="4"/>
  <c r="K6" i="4"/>
  <c r="F6" i="4"/>
  <c r="G6" i="4"/>
  <c r="K5" i="4"/>
  <c r="F5" i="4"/>
  <c r="G5" i="4"/>
  <c r="F4" i="4"/>
  <c r="G4" i="4"/>
  <c r="K3" i="4"/>
  <c r="F3" i="4"/>
  <c r="G3" i="4"/>
  <c r="F2" i="4"/>
  <c r="G2" i="4"/>
  <c r="K1" i="4"/>
  <c r="F1" i="4"/>
  <c r="G1" i="4"/>
  <c r="V17" i="1"/>
  <c r="U17" i="1"/>
  <c r="T17" i="1"/>
  <c r="P17" i="1"/>
  <c r="O17" i="1"/>
  <c r="N17" i="1"/>
  <c r="J17" i="1"/>
  <c r="I17" i="1"/>
  <c r="H17" i="1"/>
  <c r="D17" i="1"/>
  <c r="C17" i="1"/>
  <c r="B17" i="1"/>
  <c r="Y17" i="1"/>
  <c r="W16" i="1"/>
  <c r="V16" i="1"/>
  <c r="U16" i="1"/>
  <c r="T16" i="1"/>
  <c r="Q16" i="1"/>
  <c r="P16" i="1"/>
  <c r="O16" i="1"/>
  <c r="N16" i="1"/>
  <c r="K16" i="1"/>
  <c r="J16" i="1"/>
  <c r="I16" i="1"/>
  <c r="H16" i="1"/>
  <c r="E16" i="1"/>
  <c r="D16" i="1"/>
  <c r="C16" i="1"/>
  <c r="B16" i="1"/>
  <c r="Y16" i="1"/>
  <c r="X15" i="1"/>
  <c r="W15" i="1"/>
  <c r="V15" i="1"/>
  <c r="U15" i="1"/>
  <c r="T15" i="1"/>
  <c r="R15" i="1"/>
  <c r="Q15" i="1"/>
  <c r="P15" i="1"/>
  <c r="O15" i="1"/>
  <c r="N15" i="1"/>
  <c r="L15" i="1"/>
  <c r="K15" i="1"/>
  <c r="J15" i="1"/>
  <c r="I15" i="1"/>
  <c r="H15" i="1"/>
  <c r="F15" i="1"/>
  <c r="E15" i="1"/>
  <c r="D15" i="1"/>
  <c r="C15" i="1"/>
  <c r="B15" i="1"/>
  <c r="Y15" i="1"/>
  <c r="X14" i="1"/>
  <c r="W14" i="1"/>
  <c r="R14" i="1"/>
  <c r="Q14" i="1"/>
  <c r="L14" i="1"/>
  <c r="K14" i="1"/>
  <c r="F14" i="1"/>
  <c r="E14" i="1"/>
  <c r="V14" i="1"/>
  <c r="B50" i="3"/>
  <c r="B41" i="3"/>
  <c r="B38" i="3"/>
  <c r="B35" i="3"/>
  <c r="B47" i="3"/>
  <c r="B32" i="3"/>
  <c r="B44" i="3"/>
  <c r="B29" i="3"/>
  <c r="B26" i="3"/>
  <c r="B25" i="3"/>
  <c r="B37" i="3"/>
  <c r="B49" i="3"/>
  <c r="B24" i="3"/>
  <c r="B36" i="3"/>
  <c r="B48" i="3"/>
  <c r="B23" i="3"/>
  <c r="B22" i="3"/>
  <c r="B34" i="3"/>
  <c r="B46" i="3"/>
  <c r="B21" i="3"/>
  <c r="B33" i="3"/>
  <c r="B45" i="3"/>
  <c r="B20" i="3"/>
  <c r="B19" i="3"/>
  <c r="B31" i="3"/>
  <c r="B43" i="3"/>
  <c r="B18" i="3"/>
  <c r="B30" i="3"/>
  <c r="B42" i="3"/>
  <c r="B17" i="3"/>
  <c r="B16" i="3"/>
  <c r="B28" i="3"/>
  <c r="B40" i="3"/>
  <c r="B15" i="3"/>
  <c r="B27" i="3"/>
  <c r="B39" i="3"/>
  <c r="B51" i="3"/>
  <c r="A4" i="3"/>
  <c r="C3" i="3"/>
  <c r="F1" i="3"/>
  <c r="E1" i="3"/>
  <c r="D1" i="3"/>
  <c r="B29" i="2"/>
  <c r="B41" i="2"/>
  <c r="B26" i="2"/>
  <c r="B38" i="2"/>
  <c r="B50" i="2"/>
  <c r="B25" i="2"/>
  <c r="B37" i="2"/>
  <c r="B49" i="2"/>
  <c r="B24" i="2"/>
  <c r="B36" i="2"/>
  <c r="B48" i="2"/>
  <c r="B23" i="2"/>
  <c r="B35" i="2"/>
  <c r="B47" i="2"/>
  <c r="B22" i="2"/>
  <c r="B34" i="2"/>
  <c r="B46" i="2"/>
  <c r="B21" i="2"/>
  <c r="B33" i="2"/>
  <c r="B45" i="2"/>
  <c r="B20" i="2"/>
  <c r="B32" i="2"/>
  <c r="B44" i="2"/>
  <c r="B19" i="2"/>
  <c r="B31" i="2"/>
  <c r="B43" i="2"/>
  <c r="B18" i="2"/>
  <c r="B30" i="2"/>
  <c r="B42" i="2"/>
  <c r="B17" i="2"/>
  <c r="B16" i="2"/>
  <c r="B28" i="2"/>
  <c r="B40" i="2"/>
  <c r="B15" i="2"/>
  <c r="B27" i="2"/>
  <c r="B39" i="2"/>
  <c r="B51" i="2"/>
  <c r="A4" i="2"/>
  <c r="C3" i="2"/>
  <c r="D1" i="2"/>
  <c r="E1" i="2"/>
  <c r="F1" i="2"/>
  <c r="A8" i="1"/>
  <c r="B1" i="1"/>
  <c r="D86" i="4"/>
  <c r="C87" i="4"/>
  <c r="B86" i="4"/>
  <c r="D87" i="4"/>
  <c r="E86" i="4" a="1"/>
  <c r="E86" i="4"/>
  <c r="A86" i="4"/>
  <c r="A99" i="4" s="1"/>
  <c r="AK23" i="4"/>
  <c r="BG23" i="4"/>
  <c r="A66" i="4"/>
  <c r="A75" i="4"/>
  <c r="K2" i="4"/>
  <c r="K9" i="4"/>
  <c r="K11" i="4"/>
  <c r="K20" i="4"/>
  <c r="K24" i="4"/>
  <c r="K15" i="4"/>
  <c r="K17" i="4"/>
  <c r="K4" i="4"/>
  <c r="K7" i="4"/>
  <c r="K22" i="4"/>
  <c r="M14" i="1"/>
  <c r="S14" i="1"/>
  <c r="Y14" i="1"/>
  <c r="B14" i="1"/>
  <c r="H14" i="1"/>
  <c r="N14" i="1"/>
  <c r="T14" i="1"/>
  <c r="G15" i="1"/>
  <c r="M15" i="1"/>
  <c r="S15" i="1"/>
  <c r="F16" i="1"/>
  <c r="L16" i="1"/>
  <c r="R16" i="1"/>
  <c r="X16" i="1"/>
  <c r="E17" i="1"/>
  <c r="K17" i="1"/>
  <c r="Q17" i="1"/>
  <c r="W17" i="1"/>
  <c r="G14" i="1"/>
  <c r="C14" i="1"/>
  <c r="I14" i="1"/>
  <c r="O14" i="1"/>
  <c r="U14" i="1"/>
  <c r="G16" i="1"/>
  <c r="M16" i="1"/>
  <c r="S16" i="1"/>
  <c r="F17" i="1"/>
  <c r="L17" i="1"/>
  <c r="R17" i="1"/>
  <c r="X17" i="1"/>
  <c r="D14" i="1"/>
  <c r="J14" i="1"/>
  <c r="P14" i="1"/>
  <c r="G17" i="1"/>
  <c r="M17" i="1"/>
  <c r="S17" i="1"/>
  <c r="G1" i="3"/>
  <c r="A5" i="3"/>
  <c r="G1" i="2"/>
  <c r="A5" i="2"/>
  <c r="C1" i="1"/>
  <c r="B8" i="1"/>
  <c r="C88" i="4"/>
  <c r="B87" i="4"/>
  <c r="D88" i="4"/>
  <c r="E87" i="4" a="1"/>
  <c r="E87" i="4" s="1"/>
  <c r="A87" i="4" s="1"/>
  <c r="A67" i="4"/>
  <c r="A76" i="4"/>
  <c r="A6" i="3"/>
  <c r="D4" i="3"/>
  <c r="D3" i="3"/>
  <c r="H1" i="3"/>
  <c r="C4" i="3"/>
  <c r="A6" i="2"/>
  <c r="D3" i="2"/>
  <c r="D4" i="2"/>
  <c r="C4" i="2"/>
  <c r="H1" i="2"/>
  <c r="C8" i="1"/>
  <c r="D1" i="1"/>
  <c r="D8" i="1"/>
  <c r="C89" i="4"/>
  <c r="B88" i="4"/>
  <c r="D89" i="4"/>
  <c r="E88" i="4" a="1"/>
  <c r="E88" i="4"/>
  <c r="A88" i="4" s="1"/>
  <c r="C142" i="4" s="1"/>
  <c r="A142" i="4" s="1"/>
  <c r="A68" i="4"/>
  <c r="A77" i="4"/>
  <c r="I1" i="3"/>
  <c r="A7" i="3"/>
  <c r="C6" i="3"/>
  <c r="C5" i="3"/>
  <c r="F3" i="3"/>
  <c r="E3" i="3"/>
  <c r="A7" i="2"/>
  <c r="C6" i="2"/>
  <c r="F3" i="2"/>
  <c r="D5" i="2"/>
  <c r="E3" i="2"/>
  <c r="I1" i="2"/>
  <c r="E4" i="2"/>
  <c r="C5" i="2"/>
  <c r="B5" i="1"/>
  <c r="E1" i="1"/>
  <c r="E8" i="1"/>
  <c r="F1" i="1"/>
  <c r="C90" i="4"/>
  <c r="B89" i="4"/>
  <c r="D90" i="4"/>
  <c r="E89" i="4" a="1"/>
  <c r="E89" i="4"/>
  <c r="A69" i="4"/>
  <c r="A78" i="4"/>
  <c r="J1" i="3"/>
  <c r="A8" i="3"/>
  <c r="C7" i="3"/>
  <c r="D5" i="3"/>
  <c r="E4" i="3"/>
  <c r="E5" i="3"/>
  <c r="F4" i="3"/>
  <c r="D6" i="3"/>
  <c r="C7" i="2"/>
  <c r="A8" i="2"/>
  <c r="F4" i="2"/>
  <c r="G3" i="2"/>
  <c r="J1" i="2"/>
  <c r="C5" i="1"/>
  <c r="B2" i="1"/>
  <c r="B7" i="1"/>
  <c r="F8" i="1"/>
  <c r="G1" i="1"/>
  <c r="B21" i="1"/>
  <c r="A89" i="4"/>
  <c r="A102" i="4" s="1"/>
  <c r="C91" i="4"/>
  <c r="B90" i="4"/>
  <c r="D91" i="4"/>
  <c r="E90" i="4" a="1"/>
  <c r="E90" i="4"/>
  <c r="A90" i="4" s="1"/>
  <c r="C144" i="4" s="1"/>
  <c r="A144" i="4" s="1"/>
  <c r="A70" i="4"/>
  <c r="A80" i="4"/>
  <c r="A79" i="4"/>
  <c r="K1" i="3"/>
  <c r="A9" i="3"/>
  <c r="G3" i="3"/>
  <c r="K1" i="2"/>
  <c r="C8" i="2"/>
  <c r="A9" i="2"/>
  <c r="E5" i="2"/>
  <c r="D5" i="1"/>
  <c r="D6" i="2"/>
  <c r="H3" i="2"/>
  <c r="E6" i="2"/>
  <c r="G8" i="1"/>
  <c r="H1" i="1"/>
  <c r="C92" i="4"/>
  <c r="B91" i="4"/>
  <c r="D92" i="4"/>
  <c r="E91" i="4" a="1"/>
  <c r="E91" i="4"/>
  <c r="A10" i="3"/>
  <c r="C9" i="3"/>
  <c r="G4" i="3"/>
  <c r="D7" i="3"/>
  <c r="H4" i="3"/>
  <c r="F5" i="3"/>
  <c r="I3" i="3"/>
  <c r="E7" i="3"/>
  <c r="F6" i="3"/>
  <c r="L1" i="3"/>
  <c r="H3" i="3"/>
  <c r="C8" i="3"/>
  <c r="D8" i="3"/>
  <c r="E6" i="3"/>
  <c r="L1" i="2"/>
  <c r="A10" i="2"/>
  <c r="D8" i="2"/>
  <c r="F5" i="2"/>
  <c r="D7" i="2"/>
  <c r="G4" i="2"/>
  <c r="E5" i="1"/>
  <c r="H8" i="1"/>
  <c r="I1" i="1"/>
  <c r="C2" i="1"/>
  <c r="C7" i="1"/>
  <c r="C21" i="1"/>
  <c r="A91" i="4"/>
  <c r="C145" i="4" s="1"/>
  <c r="A145" i="4" s="1"/>
  <c r="A104" i="4"/>
  <c r="C93" i="4"/>
  <c r="B92" i="4"/>
  <c r="D93" i="4"/>
  <c r="E92" i="4" a="1"/>
  <c r="E92" i="4"/>
  <c r="M1" i="3"/>
  <c r="A11" i="3"/>
  <c r="C10" i="3"/>
  <c r="G5" i="3"/>
  <c r="C9" i="2"/>
  <c r="H4" i="2"/>
  <c r="J3" i="2"/>
  <c r="E7" i="2"/>
  <c r="I3" i="2"/>
  <c r="A11" i="2"/>
  <c r="G5" i="2"/>
  <c r="F5" i="1"/>
  <c r="E8" i="2"/>
  <c r="F6" i="2"/>
  <c r="F7" i="2"/>
  <c r="M1" i="2"/>
  <c r="D2" i="1"/>
  <c r="D7" i="1"/>
  <c r="I8" i="1"/>
  <c r="J1" i="1"/>
  <c r="D21" i="1"/>
  <c r="A92" i="4"/>
  <c r="C146" i="4"/>
  <c r="A146" i="4" s="1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B93" i="4"/>
  <c r="D94" i="4"/>
  <c r="E93" i="4" a="1"/>
  <c r="E93" i="4"/>
  <c r="A93" i="4" s="1"/>
  <c r="A12" i="3"/>
  <c r="C11" i="3"/>
  <c r="H6" i="3"/>
  <c r="K3" i="3"/>
  <c r="F7" i="3"/>
  <c r="I5" i="3"/>
  <c r="J3" i="3"/>
  <c r="H5" i="3"/>
  <c r="J4" i="3"/>
  <c r="I4" i="3"/>
  <c r="G7" i="3"/>
  <c r="G6" i="3"/>
  <c r="E8" i="3"/>
  <c r="D9" i="3"/>
  <c r="F8" i="3"/>
  <c r="N1" i="3"/>
  <c r="D10" i="3"/>
  <c r="A12" i="2"/>
  <c r="C11" i="2"/>
  <c r="D9" i="2"/>
  <c r="I4" i="2"/>
  <c r="H6" i="2"/>
  <c r="G6" i="2"/>
  <c r="C10" i="2"/>
  <c r="B4" i="1"/>
  <c r="H5" i="2"/>
  <c r="E9" i="2"/>
  <c r="N1" i="2"/>
  <c r="I5" i="2"/>
  <c r="K3" i="2"/>
  <c r="G5" i="1"/>
  <c r="E2" i="1"/>
  <c r="E7" i="1"/>
  <c r="E21" i="1"/>
  <c r="J8" i="1"/>
  <c r="K1" i="1"/>
  <c r="D95" i="4"/>
  <c r="E94" i="4" a="1"/>
  <c r="E94" i="4"/>
  <c r="O1" i="3"/>
  <c r="A13" i="3"/>
  <c r="C12" i="3"/>
  <c r="L3" i="3"/>
  <c r="E10" i="3"/>
  <c r="E9" i="3"/>
  <c r="O1" i="2"/>
  <c r="A13" i="2"/>
  <c r="C12" i="2"/>
  <c r="D10" i="2"/>
  <c r="J4" i="2"/>
  <c r="K4" i="2"/>
  <c r="H7" i="2"/>
  <c r="G7" i="2"/>
  <c r="F2" i="1"/>
  <c r="F8" i="2"/>
  <c r="L3" i="2"/>
  <c r="C4" i="1"/>
  <c r="H5" i="1"/>
  <c r="K8" i="1"/>
  <c r="L1" i="1"/>
  <c r="F7" i="1"/>
  <c r="F21" i="1"/>
  <c r="D96" i="4"/>
  <c r="E95" i="4" a="1"/>
  <c r="E95" i="4" s="1"/>
  <c r="P1" i="3"/>
  <c r="A14" i="3"/>
  <c r="C13" i="3"/>
  <c r="D11" i="3"/>
  <c r="K5" i="3"/>
  <c r="J5" i="3"/>
  <c r="F9" i="3"/>
  <c r="E11" i="3"/>
  <c r="G9" i="3"/>
  <c r="I6" i="3"/>
  <c r="J6" i="3"/>
  <c r="K4" i="3"/>
  <c r="I7" i="3"/>
  <c r="G8" i="3"/>
  <c r="H7" i="3"/>
  <c r="A14" i="2"/>
  <c r="C13" i="2"/>
  <c r="D11" i="2"/>
  <c r="M3" i="2"/>
  <c r="K5" i="2"/>
  <c r="G8" i="2"/>
  <c r="F9" i="2"/>
  <c r="H8" i="2"/>
  <c r="E11" i="2"/>
  <c r="E10" i="2"/>
  <c r="D4" i="1"/>
  <c r="D12" i="2"/>
  <c r="P1" i="2"/>
  <c r="F10" i="2"/>
  <c r="J5" i="2"/>
  <c r="I5" i="1"/>
  <c r="B6" i="1"/>
  <c r="G2" i="1"/>
  <c r="G7" i="1"/>
  <c r="L8" i="1"/>
  <c r="M1" i="1"/>
  <c r="G21" i="1"/>
  <c r="BU6" i="4"/>
  <c r="DY6" i="4" s="1"/>
  <c r="CQ25" i="4"/>
  <c r="EU25" i="4" s="1"/>
  <c r="DR4" i="4"/>
  <c r="FV4" i="4" s="1"/>
  <c r="CH24" i="4"/>
  <c r="EL24" i="4" s="1"/>
  <c r="DS21" i="4"/>
  <c r="FW21" i="4" s="1"/>
  <c r="CF28" i="4"/>
  <c r="EJ28" i="4" s="1"/>
  <c r="DG4" i="4"/>
  <c r="FK4" i="4" s="1"/>
  <c r="DT21" i="4"/>
  <c r="FX21" i="4" s="1"/>
  <c r="DU27" i="4"/>
  <c r="FY27" i="4" s="1"/>
  <c r="CP20" i="4"/>
  <c r="ET20" i="4" s="1"/>
  <c r="CG21" i="4"/>
  <c r="EK21" i="4" s="1"/>
  <c r="CC23" i="4"/>
  <c r="EG23" i="4" s="1"/>
  <c r="DL27" i="4"/>
  <c r="FP27" i="4" s="1"/>
  <c r="DT24" i="4"/>
  <c r="FX24" i="4" s="1"/>
  <c r="DS19" i="4"/>
  <c r="FW19" i="4" s="1"/>
  <c r="DB16" i="4"/>
  <c r="FF16" i="4" s="1"/>
  <c r="CP28" i="4"/>
  <c r="ET28" i="4" s="1"/>
  <c r="DC16" i="4"/>
  <c r="FG16" i="4" s="1"/>
  <c r="CA3" i="4"/>
  <c r="EE3" i="4" s="1"/>
  <c r="CW21" i="4"/>
  <c r="FA21" i="4" s="1"/>
  <c r="CB26" i="4"/>
  <c r="EF26" i="4" s="1"/>
  <c r="BX23" i="4"/>
  <c r="EB23" i="4" s="1"/>
  <c r="DI6" i="4"/>
  <c r="FM6" i="4" s="1"/>
  <c r="CY24" i="4"/>
  <c r="FC24" i="4" s="1"/>
  <c r="DJ16" i="4"/>
  <c r="FN16" i="4" s="1"/>
  <c r="DC21" i="4"/>
  <c r="FG21" i="4" s="1"/>
  <c r="DF28" i="4"/>
  <c r="FJ28" i="4" s="1"/>
  <c r="CC26" i="4"/>
  <c r="EG26" i="4" s="1"/>
  <c r="CE27" i="4"/>
  <c r="EI27" i="4" s="1"/>
  <c r="CW28" i="4"/>
  <c r="FA28" i="4" s="1"/>
  <c r="CX18" i="4"/>
  <c r="FB18" i="4" s="1"/>
  <c r="DH25" i="4"/>
  <c r="FL25" i="4" s="1"/>
  <c r="DH24" i="4"/>
  <c r="FL24" i="4" s="1"/>
  <c r="DP16" i="4"/>
  <c r="FT16" i="4" s="1"/>
  <c r="DI21" i="4"/>
  <c r="FM21" i="4" s="1"/>
  <c r="DQ26" i="4"/>
  <c r="FU26" i="4" s="1"/>
  <c r="CV16" i="4"/>
  <c r="EZ16" i="4" s="1"/>
  <c r="CW27" i="4"/>
  <c r="FA27" i="4" s="1"/>
  <c r="DT27" i="4"/>
  <c r="FX27" i="4" s="1"/>
  <c r="DT16" i="4"/>
  <c r="FX16" i="4" s="1"/>
  <c r="CG28" i="4"/>
  <c r="EK28" i="4" s="1"/>
  <c r="CW24" i="4"/>
  <c r="FA24" i="4" s="1"/>
  <c r="CE23" i="4"/>
  <c r="EI23" i="4" s="1"/>
  <c r="CQ26" i="4"/>
  <c r="EU26" i="4" s="1"/>
  <c r="CP18" i="4"/>
  <c r="ET18" i="4" s="1"/>
  <c r="CF18" i="4"/>
  <c r="EJ18" i="4" s="1"/>
  <c r="CB24" i="4"/>
  <c r="EF24" i="4" s="1"/>
  <c r="DC19" i="4"/>
  <c r="FG19" i="4" s="1"/>
  <c r="CK6" i="4"/>
  <c r="EO6" i="4" s="1"/>
  <c r="DB26" i="4"/>
  <c r="FF26" i="4" s="1"/>
  <c r="CQ24" i="4"/>
  <c r="EU24" i="4" s="1"/>
  <c r="CN18" i="4"/>
  <c r="ER18" i="4" s="1"/>
  <c r="CN16" i="4"/>
  <c r="ER16" i="4" s="1"/>
  <c r="DH26" i="4"/>
  <c r="FL26" i="4" s="1"/>
  <c r="CX2" i="4"/>
  <c r="FB2" i="4" s="1"/>
  <c r="CW18" i="4"/>
  <c r="FA18" i="4" s="1"/>
  <c r="CY20" i="4"/>
  <c r="FC20" i="4" s="1"/>
  <c r="DH17" i="4"/>
  <c r="FL17" i="4" s="1"/>
  <c r="CK20" i="4"/>
  <c r="EO20" i="4" s="1"/>
  <c r="DL18" i="4"/>
  <c r="FP18" i="4" s="1"/>
  <c r="CT26" i="4"/>
  <c r="EX26" i="4" s="1"/>
  <c r="DU17" i="4"/>
  <c r="FY17" i="4" s="1"/>
  <c r="DR19" i="4"/>
  <c r="FV19" i="4" s="1"/>
  <c r="BZ25" i="4"/>
  <c r="ED25" i="4" s="1"/>
  <c r="CP24" i="4"/>
  <c r="ET24" i="4" s="1"/>
  <c r="DA26" i="4"/>
  <c r="FE26" i="4" s="1"/>
  <c r="CS20" i="4"/>
  <c r="EW20" i="4" s="1"/>
  <c r="CA28" i="4"/>
  <c r="EE28" i="4" s="1"/>
  <c r="CV26" i="4"/>
  <c r="EZ26" i="4" s="1"/>
  <c r="DI26" i="4"/>
  <c r="FM26" i="4" s="1"/>
  <c r="CT16" i="4"/>
  <c r="EX16" i="4" s="1"/>
  <c r="DC2" i="4"/>
  <c r="FG2" i="4" s="1"/>
  <c r="CW25" i="4"/>
  <c r="FA25" i="4" s="1"/>
  <c r="CP16" i="4"/>
  <c r="ET16" i="4" s="1"/>
  <c r="CJ28" i="4"/>
  <c r="EN28" i="4" s="1"/>
  <c r="DN24" i="4"/>
  <c r="FR24" i="4" s="1"/>
  <c r="DB27" i="4"/>
  <c r="FF27" i="4" s="1"/>
  <c r="CF16" i="4"/>
  <c r="EJ16" i="4" s="1"/>
  <c r="DF24" i="4"/>
  <c r="FJ24" i="4" s="1"/>
  <c r="CP27" i="4"/>
  <c r="ET27" i="4" s="1"/>
  <c r="BT26" i="4"/>
  <c r="DX26" i="4" s="1"/>
  <c r="DB18" i="4"/>
  <c r="FF18" i="4" s="1"/>
  <c r="CM23" i="4"/>
  <c r="EQ23" i="4" s="1"/>
  <c r="DE21" i="4"/>
  <c r="FI21" i="4" s="1"/>
  <c r="DJ19" i="4"/>
  <c r="FN19" i="4" s="1"/>
  <c r="CC5" i="4"/>
  <c r="EG5" i="4" s="1"/>
  <c r="DI5" i="4"/>
  <c r="FM5" i="4" s="1"/>
  <c r="DH18" i="4"/>
  <c r="FL18" i="4" s="1"/>
  <c r="CQ23" i="4"/>
  <c r="EU23" i="4" s="1"/>
  <c r="CK4" i="4"/>
  <c r="EO4" i="4" s="1"/>
  <c r="DA25" i="4"/>
  <c r="FE25" i="4" s="1"/>
  <c r="DN20" i="4"/>
  <c r="FR20" i="4" s="1"/>
  <c r="DJ25" i="4"/>
  <c r="FN25" i="4" s="1"/>
  <c r="CG23" i="4"/>
  <c r="EK23" i="4" s="1"/>
  <c r="DN3" i="4"/>
  <c r="FR3" i="4" s="1"/>
  <c r="CF17" i="4"/>
  <c r="EJ17" i="4" s="1"/>
  <c r="CB5" i="4"/>
  <c r="EF5" i="4" s="1"/>
  <c r="CN24" i="4"/>
  <c r="ER24" i="4" s="1"/>
  <c r="DJ2" i="4"/>
  <c r="FN2" i="4" s="1"/>
  <c r="CL7" i="4"/>
  <c r="EP7" i="4" s="1"/>
  <c r="CV4" i="4"/>
  <c r="EZ4" i="4" s="1"/>
  <c r="CM25" i="4"/>
  <c r="EQ25" i="4" s="1"/>
  <c r="BU4" i="4"/>
  <c r="DY4" i="4" s="1"/>
  <c r="BV7" i="4"/>
  <c r="DZ7" i="4" s="1"/>
  <c r="DN17" i="4"/>
  <c r="FR17" i="4" s="1"/>
  <c r="CT17" i="4"/>
  <c r="EX17" i="4" s="1"/>
  <c r="DS2" i="4"/>
  <c r="FW2" i="4" s="1"/>
  <c r="BT2" i="4"/>
  <c r="DX2" i="4" s="1"/>
  <c r="CB3" i="4"/>
  <c r="EF3" i="4" s="1"/>
  <c r="CE6" i="4"/>
  <c r="EI6" i="4" s="1"/>
  <c r="CM26" i="4"/>
  <c r="EQ26" i="4" s="1"/>
  <c r="DA19" i="4"/>
  <c r="FE19" i="4" s="1"/>
  <c r="CL18" i="4"/>
  <c r="EP18" i="4" s="1"/>
  <c r="CN27" i="4"/>
  <c r="ER27" i="4" s="1"/>
  <c r="DP2" i="4"/>
  <c r="FT2" i="4" s="1"/>
  <c r="CN6" i="4"/>
  <c r="ER6" i="4" s="1"/>
  <c r="DM23" i="4"/>
  <c r="FQ23" i="4" s="1"/>
  <c r="CC7" i="4"/>
  <c r="Y8" i="4" s="1"/>
  <c r="CA7" i="4"/>
  <c r="EE7" i="4" s="1"/>
  <c r="DP5" i="4"/>
  <c r="FT5" i="4" s="1"/>
  <c r="CA4" i="4"/>
  <c r="EE4" i="4" s="1"/>
  <c r="CE4" i="4"/>
  <c r="EI4" i="4" s="1"/>
  <c r="DJ17" i="4"/>
  <c r="FN17" i="4" s="1"/>
  <c r="CI7" i="4"/>
  <c r="EM7" i="4" s="1"/>
  <c r="DH27" i="4"/>
  <c r="FL27" i="4" s="1"/>
  <c r="CA5" i="4"/>
  <c r="EE5" i="4" s="1"/>
  <c r="DU4" i="4"/>
  <c r="FY4" i="4" s="1"/>
  <c r="BT24" i="4"/>
  <c r="DX24" i="4" s="1"/>
  <c r="DH5" i="4"/>
  <c r="FL5" i="4" s="1"/>
  <c r="DM7" i="4"/>
  <c r="FQ7" i="4" s="1"/>
  <c r="CL25" i="4"/>
  <c r="EP25" i="4" s="1"/>
  <c r="CP17" i="4"/>
  <c r="ET17" i="4" s="1"/>
  <c r="CP25" i="4"/>
  <c r="ET25" i="4" s="1"/>
  <c r="DH20" i="4"/>
  <c r="FL20" i="4" s="1"/>
  <c r="CY25" i="4"/>
  <c r="FC25" i="4" s="1"/>
  <c r="CT21" i="4"/>
  <c r="EX21" i="4" s="1"/>
  <c r="CL4" i="4"/>
  <c r="EP4" i="4" s="1"/>
  <c r="DJ18" i="4"/>
  <c r="FN18" i="4" s="1"/>
  <c r="DJ26" i="4"/>
  <c r="FN26" i="4" s="1"/>
  <c r="CW7" i="4"/>
  <c r="FA7" i="4" s="1"/>
  <c r="CT25" i="4"/>
  <c r="EX25" i="4" s="1"/>
  <c r="CT6" i="4"/>
  <c r="EX6" i="4" s="1"/>
  <c r="DA28" i="4"/>
  <c r="FE28" i="4" s="1"/>
  <c r="CN21" i="4"/>
  <c r="ER21" i="4" s="1"/>
  <c r="CX25" i="4"/>
  <c r="FB25" i="4" s="1"/>
  <c r="CE5" i="4"/>
  <c r="EI5" i="4" s="1"/>
  <c r="CN23" i="4"/>
  <c r="ER23" i="4" s="1"/>
  <c r="DL25" i="4"/>
  <c r="FP25" i="4" s="1"/>
  <c r="DB4" i="4"/>
  <c r="FF4" i="4" s="1"/>
  <c r="CV21" i="4"/>
  <c r="EZ21" i="4" s="1"/>
  <c r="CR5" i="4"/>
  <c r="EV5" i="4" s="1"/>
  <c r="DQ27" i="4"/>
  <c r="FU27" i="4" s="1"/>
  <c r="CL26" i="4"/>
  <c r="EP26" i="4" s="1"/>
  <c r="BX28" i="4"/>
  <c r="EB28" i="4" s="1"/>
  <c r="DD18" i="4"/>
  <c r="FH18" i="4" s="1"/>
  <c r="DO23" i="4"/>
  <c r="FS23" i="4" s="1"/>
  <c r="CP19" i="4"/>
  <c r="ET19" i="4" s="1"/>
  <c r="DI18" i="4"/>
  <c r="FM18" i="4" s="1"/>
  <c r="BU28" i="4"/>
  <c r="DY28" i="4" s="1"/>
  <c r="CA23" i="4"/>
  <c r="EE23" i="4" s="1"/>
  <c r="BT3" i="4"/>
  <c r="DX3" i="4" s="1"/>
  <c r="DB6" i="4"/>
  <c r="FF6" i="4" s="1"/>
  <c r="BT5" i="4"/>
  <c r="DX5" i="4" s="1"/>
  <c r="CX17" i="4"/>
  <c r="FB17" i="4" s="1"/>
  <c r="DN7" i="4"/>
  <c r="FR7" i="4" s="1"/>
  <c r="CP23" i="4"/>
  <c r="ET23" i="4" s="1"/>
  <c r="DP21" i="4"/>
  <c r="FT21" i="4" s="1"/>
  <c r="DU6" i="4"/>
  <c r="FY6" i="4" s="1"/>
  <c r="CG2" i="4"/>
  <c r="EK2" i="4" s="1"/>
  <c r="CL16" i="4"/>
  <c r="EP16" i="4" s="1"/>
  <c r="DA2" i="4"/>
  <c r="FE2" i="4" s="1"/>
  <c r="CN3" i="4"/>
  <c r="ER3" i="4" s="1"/>
  <c r="CQ18" i="4"/>
  <c r="EU18" i="4" s="1"/>
  <c r="CB23" i="4"/>
  <c r="EF23" i="4" s="1"/>
  <c r="CC6" i="4"/>
  <c r="EG6" i="4" s="1"/>
  <c r="DQ20" i="4"/>
  <c r="FU20" i="4" s="1"/>
  <c r="DT23" i="4"/>
  <c r="FX23" i="4" s="1"/>
  <c r="DM5" i="4"/>
  <c r="FQ5" i="4" s="1"/>
  <c r="DC3" i="4"/>
  <c r="FG3" i="4" s="1"/>
  <c r="DB21" i="4"/>
  <c r="FF21" i="4" s="1"/>
  <c r="DJ5" i="4"/>
  <c r="FN5" i="4" s="1"/>
  <c r="CI25" i="4"/>
  <c r="EM25" i="4" s="1"/>
  <c r="DE26" i="4"/>
  <c r="FI26" i="4" s="1"/>
  <c r="DF17" i="4"/>
  <c r="FJ17" i="4" s="1"/>
  <c r="BT16" i="4"/>
  <c r="DX16" i="4" s="1"/>
  <c r="DT19" i="4"/>
  <c r="FX19" i="4" s="1"/>
  <c r="CP21" i="4"/>
  <c r="ET21" i="4" s="1"/>
  <c r="DH19" i="4"/>
  <c r="FL19" i="4" s="1"/>
  <c r="CN25" i="4"/>
  <c r="ER25" i="4" s="1"/>
  <c r="DJ4" i="4"/>
  <c r="FN4" i="4" s="1"/>
  <c r="CI18" i="4"/>
  <c r="EM18" i="4" s="1"/>
  <c r="DL6" i="4"/>
  <c r="FP6" i="4" s="1"/>
  <c r="DH4" i="4"/>
  <c r="FL4" i="4" s="1"/>
  <c r="DA20" i="4"/>
  <c r="FE20" i="4" s="1"/>
  <c r="CW23" i="4"/>
  <c r="FA23" i="4" s="1"/>
  <c r="CW2" i="4"/>
  <c r="FA2" i="4" s="1"/>
  <c r="CN20" i="4"/>
  <c r="ER20" i="4" s="1"/>
  <c r="CQ21" i="4"/>
  <c r="EU21" i="4" s="1"/>
  <c r="DS6" i="4"/>
  <c r="FW6" i="4" s="1"/>
  <c r="DU2" i="4"/>
  <c r="FY2" i="4" s="1"/>
  <c r="DP28" i="4"/>
  <c r="FT28" i="4" s="1"/>
  <c r="DM3" i="4"/>
  <c r="FQ3" i="4" s="1"/>
  <c r="CR28" i="4"/>
  <c r="EV28" i="4" s="1"/>
  <c r="CF26" i="4"/>
  <c r="EJ26" i="4" s="1"/>
  <c r="DN19" i="4"/>
  <c r="FR19" i="4" s="1"/>
  <c r="DG7" i="4"/>
  <c r="FK7" i="4" s="1"/>
  <c r="DB17" i="4"/>
  <c r="FF17" i="4" s="1"/>
  <c r="CN19" i="4"/>
  <c r="ER19" i="4" s="1"/>
  <c r="DJ6" i="4"/>
  <c r="FN6" i="4" s="1"/>
  <c r="BT28" i="4"/>
  <c r="DX28" i="4" s="1"/>
  <c r="BV5" i="4"/>
  <c r="DZ5" i="4" s="1"/>
  <c r="CQ28" i="4"/>
  <c r="EU28" i="4" s="1"/>
  <c r="CY3" i="4"/>
  <c r="FC3" i="4" s="1"/>
  <c r="CK18" i="4"/>
  <c r="EO18" i="4" s="1"/>
  <c r="DC25" i="4"/>
  <c r="FG25" i="4" s="1"/>
  <c r="CW26" i="4"/>
  <c r="FA26" i="4" s="1"/>
  <c r="BU23" i="4"/>
  <c r="DY23" i="4" s="1"/>
  <c r="CY26" i="4"/>
  <c r="FC26" i="4" s="1"/>
  <c r="D97" i="4"/>
  <c r="E96" i="4" a="1"/>
  <c r="E96" i="4"/>
  <c r="A15" i="3"/>
  <c r="F10" i="3"/>
  <c r="D12" i="3"/>
  <c r="L5" i="3"/>
  <c r="L4" i="3"/>
  <c r="Q1" i="3"/>
  <c r="H8" i="3"/>
  <c r="M3" i="3"/>
  <c r="N3" i="3"/>
  <c r="A15" i="2"/>
  <c r="G9" i="2"/>
  <c r="L4" i="2"/>
  <c r="H9" i="2"/>
  <c r="I7" i="2"/>
  <c r="H7" i="1"/>
  <c r="H21" i="1"/>
  <c r="Q1" i="2"/>
  <c r="E4" i="1"/>
  <c r="J5" i="1"/>
  <c r="C6" i="1"/>
  <c r="M8" i="1"/>
  <c r="N1" i="1"/>
  <c r="H2" i="1"/>
  <c r="D98" i="4"/>
  <c r="E97" i="4" a="1"/>
  <c r="E97" i="4" s="1"/>
  <c r="C15" i="3"/>
  <c r="A16" i="3"/>
  <c r="K6" i="3"/>
  <c r="I8" i="3"/>
  <c r="J8" i="3"/>
  <c r="J7" i="3"/>
  <c r="H9" i="3"/>
  <c r="F11" i="3"/>
  <c r="M4" i="3"/>
  <c r="G10" i="3"/>
  <c r="K7" i="3"/>
  <c r="G11" i="3"/>
  <c r="I9" i="3"/>
  <c r="N4" i="3"/>
  <c r="D13" i="3"/>
  <c r="E12" i="3"/>
  <c r="R1" i="3"/>
  <c r="L6" i="3"/>
  <c r="C14" i="3"/>
  <c r="A16" i="2"/>
  <c r="F12" i="2"/>
  <c r="D13" i="2"/>
  <c r="L5" i="2"/>
  <c r="J8" i="2"/>
  <c r="I8" i="2"/>
  <c r="M4" i="2"/>
  <c r="H10" i="2"/>
  <c r="F11" i="2"/>
  <c r="O3" i="2"/>
  <c r="N3" i="2"/>
  <c r="G10" i="2"/>
  <c r="F4" i="1"/>
  <c r="E13" i="2"/>
  <c r="E12" i="2"/>
  <c r="D6" i="1"/>
  <c r="C14" i="2"/>
  <c r="B3" i="1"/>
  <c r="R1" i="2"/>
  <c r="K5" i="1"/>
  <c r="N8" i="1"/>
  <c r="O1" i="1"/>
  <c r="D99" i="4"/>
  <c r="E98" i="4" a="1"/>
  <c r="E98" i="4" s="1"/>
  <c r="S1" i="3"/>
  <c r="A17" i="3"/>
  <c r="C16" i="3"/>
  <c r="O3" i="3"/>
  <c r="E14" i="3"/>
  <c r="N5" i="3"/>
  <c r="F13" i="3"/>
  <c r="F12" i="3"/>
  <c r="H10" i="3"/>
  <c r="I10" i="3"/>
  <c r="E13" i="3"/>
  <c r="D14" i="3"/>
  <c r="P3" i="3"/>
  <c r="M5" i="3"/>
  <c r="C16" i="2"/>
  <c r="A17" i="2"/>
  <c r="M5" i="2"/>
  <c r="L5" i="1"/>
  <c r="P3" i="2"/>
  <c r="L6" i="2"/>
  <c r="D15" i="2"/>
  <c r="G12" i="2"/>
  <c r="C15" i="2"/>
  <c r="G11" i="2"/>
  <c r="S1" i="2"/>
  <c r="D14" i="2"/>
  <c r="C3" i="1"/>
  <c r="I10" i="2"/>
  <c r="E6" i="1"/>
  <c r="F6" i="1"/>
  <c r="G4" i="1"/>
  <c r="O8" i="1"/>
  <c r="P1" i="1"/>
  <c r="CA26" i="4"/>
  <c r="EE26" i="4" s="1"/>
  <c r="D100" i="4"/>
  <c r="E99" i="4" a="1"/>
  <c r="E99" i="4" s="1"/>
  <c r="T1" i="3"/>
  <c r="C17" i="3"/>
  <c r="A18" i="3"/>
  <c r="H11" i="3"/>
  <c r="Q3" i="3"/>
  <c r="D15" i="3"/>
  <c r="M6" i="3"/>
  <c r="G12" i="3"/>
  <c r="K9" i="3"/>
  <c r="E15" i="3"/>
  <c r="I11" i="3"/>
  <c r="G13" i="3"/>
  <c r="O4" i="3"/>
  <c r="T1" i="2"/>
  <c r="A18" i="2"/>
  <c r="N5" i="2"/>
  <c r="H11" i="2"/>
  <c r="O4" i="2"/>
  <c r="M6" i="2"/>
  <c r="P4" i="2"/>
  <c r="F13" i="2"/>
  <c r="E14" i="2"/>
  <c r="D3" i="1"/>
  <c r="H4" i="1"/>
  <c r="M5" i="1"/>
  <c r="Q1" i="1"/>
  <c r="P8" i="1"/>
  <c r="D101" i="4"/>
  <c r="E100" i="4" a="1"/>
  <c r="E100" i="4" s="1"/>
  <c r="A19" i="3"/>
  <c r="H13" i="3"/>
  <c r="J10" i="3"/>
  <c r="P5" i="3"/>
  <c r="I12" i="3"/>
  <c r="D16" i="3"/>
  <c r="O5" i="3"/>
  <c r="N7" i="3"/>
  <c r="E16" i="3"/>
  <c r="H12" i="3"/>
  <c r="F14" i="3"/>
  <c r="P4" i="3"/>
  <c r="N6" i="3"/>
  <c r="U1" i="3"/>
  <c r="D17" i="3"/>
  <c r="O5" i="2"/>
  <c r="C17" i="2"/>
  <c r="A19" i="2"/>
  <c r="D16" i="2"/>
  <c r="Q4" i="2"/>
  <c r="G14" i="2"/>
  <c r="F3" i="1"/>
  <c r="I11" i="2"/>
  <c r="E16" i="2"/>
  <c r="N6" i="2"/>
  <c r="H12" i="2"/>
  <c r="G6" i="1"/>
  <c r="E15" i="2"/>
  <c r="F14" i="2"/>
  <c r="E3" i="1"/>
  <c r="G13" i="2"/>
  <c r="Q3" i="2"/>
  <c r="D17" i="2"/>
  <c r="U1" i="2"/>
  <c r="N5" i="1"/>
  <c r="Q8" i="1"/>
  <c r="R1" i="1"/>
  <c r="D102" i="4"/>
  <c r="E101" i="4" a="1"/>
  <c r="E101" i="4"/>
  <c r="V1" i="3"/>
  <c r="A20" i="3"/>
  <c r="G14" i="3"/>
  <c r="J12" i="3"/>
  <c r="H14" i="3"/>
  <c r="J11" i="3"/>
  <c r="F15" i="3"/>
  <c r="O6" i="3"/>
  <c r="R3" i="3"/>
  <c r="Q5" i="3"/>
  <c r="I13" i="3"/>
  <c r="Q4" i="3"/>
  <c r="E17" i="3"/>
  <c r="D18" i="3"/>
  <c r="C18" i="3"/>
  <c r="R4" i="3"/>
  <c r="S3" i="2"/>
  <c r="R3" i="2"/>
  <c r="A20" i="2"/>
  <c r="C19" i="2"/>
  <c r="E17" i="2"/>
  <c r="I12" i="2"/>
  <c r="H6" i="1"/>
  <c r="G15" i="2"/>
  <c r="H14" i="2"/>
  <c r="J11" i="2"/>
  <c r="O7" i="2"/>
  <c r="P6" i="2"/>
  <c r="H13" i="2"/>
  <c r="D18" i="2"/>
  <c r="F15" i="2"/>
  <c r="V1" i="2"/>
  <c r="C18" i="2"/>
  <c r="R8" i="1"/>
  <c r="S1" i="1"/>
  <c r="G3" i="1"/>
  <c r="D103" i="4"/>
  <c r="E102" i="4" a="1"/>
  <c r="E102" i="4"/>
  <c r="A21" i="3"/>
  <c r="G15" i="3"/>
  <c r="S3" i="3"/>
  <c r="F16" i="3"/>
  <c r="P6" i="3"/>
  <c r="K12" i="3"/>
  <c r="C19" i="3"/>
  <c r="W1" i="3"/>
  <c r="D19" i="2"/>
  <c r="W1" i="2"/>
  <c r="A21" i="2"/>
  <c r="C20" i="2"/>
  <c r="H15" i="2"/>
  <c r="Q5" i="2"/>
  <c r="E18" i="2"/>
  <c r="P7" i="2"/>
  <c r="R4" i="2"/>
  <c r="F16" i="2"/>
  <c r="R5" i="2"/>
  <c r="P5" i="1"/>
  <c r="N2" i="1"/>
  <c r="N7" i="1"/>
  <c r="N21" i="1"/>
  <c r="S8" i="1"/>
  <c r="T1" i="1"/>
  <c r="D104" i="4"/>
  <c r="E103" i="4" a="1"/>
  <c r="E103" i="4" s="1"/>
  <c r="I14" i="3"/>
  <c r="C20" i="3"/>
  <c r="E18" i="3"/>
  <c r="R5" i="3"/>
  <c r="T3" i="3"/>
  <c r="A22" i="3"/>
  <c r="H15" i="3"/>
  <c r="Q6" i="3"/>
  <c r="D19" i="3"/>
  <c r="J13" i="3"/>
  <c r="S4" i="3"/>
  <c r="F17" i="3"/>
  <c r="G16" i="3"/>
  <c r="X1" i="3"/>
  <c r="H16" i="3"/>
  <c r="A22" i="2"/>
  <c r="C21" i="2"/>
  <c r="G17" i="2"/>
  <c r="U3" i="2"/>
  <c r="T4" i="2"/>
  <c r="T3" i="2"/>
  <c r="H16" i="2"/>
  <c r="F17" i="2"/>
  <c r="G16" i="2"/>
  <c r="Q6" i="2"/>
  <c r="X1" i="2"/>
  <c r="E19" i="2"/>
  <c r="O2" i="1"/>
  <c r="O7" i="1"/>
  <c r="O21" i="1"/>
  <c r="Q5" i="1"/>
  <c r="U1" i="1"/>
  <c r="T8" i="1"/>
  <c r="D105" i="4"/>
  <c r="E104" i="4" a="1"/>
  <c r="E104" i="4" s="1"/>
  <c r="A23" i="3"/>
  <c r="F18" i="3"/>
  <c r="G17" i="3"/>
  <c r="Y1" i="3"/>
  <c r="V3" i="3"/>
  <c r="C21" i="3"/>
  <c r="E19" i="3"/>
  <c r="G18" i="3"/>
  <c r="E20" i="3"/>
  <c r="J15" i="3"/>
  <c r="U3" i="3"/>
  <c r="D20" i="3"/>
  <c r="D20" i="2"/>
  <c r="A23" i="2"/>
  <c r="C22" i="2"/>
  <c r="I15" i="2"/>
  <c r="I16" i="2"/>
  <c r="V3" i="2"/>
  <c r="R7" i="2"/>
  <c r="F18" i="2"/>
  <c r="R6" i="2"/>
  <c r="T5" i="2"/>
  <c r="F19" i="2"/>
  <c r="S5" i="2"/>
  <c r="R5" i="1"/>
  <c r="Y1" i="2"/>
  <c r="U8" i="1"/>
  <c r="V1" i="1"/>
  <c r="D106" i="4"/>
  <c r="E105" i="4" a="1"/>
  <c r="E105" i="4" s="1"/>
  <c r="C23" i="3"/>
  <c r="A24" i="3"/>
  <c r="I16" i="3"/>
  <c r="F19" i="3"/>
  <c r="V4" i="3"/>
  <c r="G19" i="3"/>
  <c r="D21" i="3"/>
  <c r="U4" i="3"/>
  <c r="C22" i="3"/>
  <c r="Z1" i="3"/>
  <c r="J16" i="3"/>
  <c r="E21" i="3"/>
  <c r="F20" i="3"/>
  <c r="H17" i="3"/>
  <c r="H18" i="3"/>
  <c r="D22" i="3"/>
  <c r="U5" i="3"/>
  <c r="U4" i="2"/>
  <c r="Z1" i="2"/>
  <c r="E20" i="2"/>
  <c r="C23" i="2"/>
  <c r="A24" i="2"/>
  <c r="S7" i="2"/>
  <c r="D21" i="2"/>
  <c r="H17" i="2"/>
  <c r="U5" i="2"/>
  <c r="S6" i="2"/>
  <c r="F20" i="2"/>
  <c r="G18" i="2"/>
  <c r="J16" i="2"/>
  <c r="Q2" i="1"/>
  <c r="Q7" i="1"/>
  <c r="Q21" i="1"/>
  <c r="S5" i="1"/>
  <c r="W1" i="1"/>
  <c r="V8" i="1"/>
  <c r="D107" i="4"/>
  <c r="E106" i="4" a="1"/>
  <c r="E106" i="4" s="1"/>
  <c r="A25" i="3"/>
  <c r="W3" i="3"/>
  <c r="I18" i="3"/>
  <c r="W4" i="3"/>
  <c r="G20" i="3"/>
  <c r="F21" i="3"/>
  <c r="A25" i="2"/>
  <c r="E21" i="2"/>
  <c r="T6" i="2"/>
  <c r="H18" i="2"/>
  <c r="T7" i="2"/>
  <c r="W3" i="2"/>
  <c r="I17" i="2"/>
  <c r="G20" i="2"/>
  <c r="G19" i="2"/>
  <c r="X3" i="2"/>
  <c r="D22" i="2"/>
  <c r="E22" i="2"/>
  <c r="V5" i="2"/>
  <c r="V4" i="2"/>
  <c r="T5" i="1"/>
  <c r="R2" i="1"/>
  <c r="R7" i="1"/>
  <c r="R21" i="1"/>
  <c r="W8" i="1"/>
  <c r="X1" i="1"/>
  <c r="D108" i="4"/>
  <c r="E107" i="4" a="1"/>
  <c r="E107" i="4"/>
  <c r="A26" i="3"/>
  <c r="C25" i="3"/>
  <c r="D23" i="3"/>
  <c r="X3" i="3"/>
  <c r="V5" i="3"/>
  <c r="E22" i="3"/>
  <c r="C24" i="3"/>
  <c r="A26" i="2"/>
  <c r="F22" i="2"/>
  <c r="E23" i="2"/>
  <c r="F21" i="2"/>
  <c r="V6" i="2"/>
  <c r="H19" i="2"/>
  <c r="J18" i="2"/>
  <c r="I19" i="2"/>
  <c r="W5" i="2"/>
  <c r="K17" i="2"/>
  <c r="D23" i="2"/>
  <c r="W4" i="2"/>
  <c r="C24" i="2"/>
  <c r="S2" i="1"/>
  <c r="S7" i="1"/>
  <c r="S21" i="1"/>
  <c r="U5" i="1"/>
  <c r="X8" i="1"/>
  <c r="Y1" i="1"/>
  <c r="D109" i="4"/>
  <c r="E108" i="4" a="1"/>
  <c r="E108" i="4"/>
  <c r="A27" i="3"/>
  <c r="C26" i="3"/>
  <c r="W5" i="3"/>
  <c r="E24" i="3"/>
  <c r="X5" i="3"/>
  <c r="G21" i="3"/>
  <c r="I20" i="3"/>
  <c r="Y4" i="3"/>
  <c r="D24" i="3"/>
  <c r="H21" i="3"/>
  <c r="Y3" i="3"/>
  <c r="W6" i="3"/>
  <c r="G22" i="3"/>
  <c r="D25" i="3"/>
  <c r="Z3" i="3"/>
  <c r="X4" i="3"/>
  <c r="F23" i="3"/>
  <c r="F22" i="3"/>
  <c r="E23" i="3"/>
  <c r="A27" i="2"/>
  <c r="X4" i="2"/>
  <c r="J19" i="2"/>
  <c r="D25" i="2"/>
  <c r="D24" i="2"/>
  <c r="H20" i="2"/>
  <c r="Y3" i="2"/>
  <c r="C25" i="2"/>
  <c r="G21" i="2"/>
  <c r="V5" i="1"/>
  <c r="Y8" i="1"/>
  <c r="D110" i="4"/>
  <c r="E109" i="4" a="1"/>
  <c r="E109" i="4"/>
  <c r="C27" i="3"/>
  <c r="A28" i="3"/>
  <c r="I21" i="3"/>
  <c r="I20" i="2"/>
  <c r="E24" i="2"/>
  <c r="Y4" i="2"/>
  <c r="F24" i="2"/>
  <c r="H22" i="2"/>
  <c r="A28" i="2"/>
  <c r="F23" i="2"/>
  <c r="H21" i="2"/>
  <c r="G22" i="2"/>
  <c r="X5" i="2"/>
  <c r="W5" i="1"/>
  <c r="Z4" i="2"/>
  <c r="C26" i="2"/>
  <c r="Z3" i="2"/>
  <c r="D111" i="4"/>
  <c r="E110" i="4" a="1"/>
  <c r="E110" i="4" s="1"/>
  <c r="A29" i="3"/>
  <c r="I22" i="3"/>
  <c r="H22" i="3"/>
  <c r="F24" i="3"/>
  <c r="F25" i="3"/>
  <c r="E25" i="3"/>
  <c r="E26" i="3"/>
  <c r="Z5" i="3"/>
  <c r="X6" i="3"/>
  <c r="G23" i="3"/>
  <c r="D26" i="3"/>
  <c r="Y5" i="3"/>
  <c r="G24" i="3"/>
  <c r="Y6" i="3"/>
  <c r="C27" i="2"/>
  <c r="I22" i="2"/>
  <c r="E26" i="2"/>
  <c r="A29" i="2"/>
  <c r="H23" i="2"/>
  <c r="G23" i="2"/>
  <c r="I21" i="2"/>
  <c r="K20" i="2"/>
  <c r="G24" i="2"/>
  <c r="Y5" i="2"/>
  <c r="X5" i="1"/>
  <c r="J20" i="2"/>
  <c r="Z5" i="2"/>
  <c r="E25" i="2"/>
  <c r="D26" i="2"/>
  <c r="D112" i="4"/>
  <c r="E111" i="4" a="1"/>
  <c r="E111" i="4"/>
  <c r="A30" i="3"/>
  <c r="H23" i="3"/>
  <c r="D27" i="3"/>
  <c r="E27" i="3"/>
  <c r="A30" i="2"/>
  <c r="Y7" i="2"/>
  <c r="F26" i="2"/>
  <c r="D27" i="2"/>
  <c r="E27" i="2"/>
  <c r="Z6" i="2"/>
  <c r="F25" i="2"/>
  <c r="Y5" i="1"/>
  <c r="D113" i="4"/>
  <c r="E112" i="4" a="1"/>
  <c r="E112" i="4" s="1"/>
  <c r="A31" i="3"/>
  <c r="G25" i="3"/>
  <c r="J23" i="3"/>
  <c r="F26" i="3"/>
  <c r="H25" i="3"/>
  <c r="Z7" i="3"/>
  <c r="I23" i="3"/>
  <c r="H24" i="3"/>
  <c r="I24" i="3"/>
  <c r="A31" i="2"/>
  <c r="H25" i="2"/>
  <c r="F27" i="2"/>
  <c r="H24" i="2"/>
  <c r="I23" i="2"/>
  <c r="J23" i="2"/>
  <c r="G25" i="2"/>
  <c r="I24" i="2"/>
  <c r="G26" i="2"/>
  <c r="X2" i="1"/>
  <c r="X7" i="1"/>
  <c r="X21" i="1"/>
  <c r="D114" i="4"/>
  <c r="E113" i="4" a="1"/>
  <c r="E113" i="4" s="1"/>
  <c r="A32" i="3"/>
  <c r="H26" i="3"/>
  <c r="G26" i="3"/>
  <c r="G27" i="3"/>
  <c r="F27" i="3"/>
  <c r="A32" i="2"/>
  <c r="G27" i="2"/>
  <c r="H26" i="2"/>
  <c r="D115" i="4"/>
  <c r="E114" i="4" a="1"/>
  <c r="E114" i="4"/>
  <c r="A33" i="3"/>
  <c r="I26" i="3"/>
  <c r="K24" i="3"/>
  <c r="I25" i="3"/>
  <c r="A33" i="2"/>
  <c r="I25" i="2"/>
  <c r="D116" i="4"/>
  <c r="E115" i="4" a="1"/>
  <c r="E115" i="4"/>
  <c r="A34" i="3"/>
  <c r="J26" i="3"/>
  <c r="J25" i="3"/>
  <c r="I27" i="3"/>
  <c r="H27" i="3"/>
  <c r="A34" i="2"/>
  <c r="I27" i="2"/>
  <c r="H27" i="2"/>
  <c r="D117" i="4"/>
  <c r="E116" i="4" a="1"/>
  <c r="E116" i="4" s="1"/>
  <c r="A35" i="3"/>
  <c r="K26" i="3"/>
  <c r="A35" i="2"/>
  <c r="D118" i="4"/>
  <c r="E117" i="4" a="1"/>
  <c r="E117" i="4" s="1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X27" i="3"/>
  <c r="R27" i="3"/>
  <c r="L27" i="3"/>
  <c r="P27" i="3"/>
  <c r="M27" i="3"/>
  <c r="Z27" i="3"/>
  <c r="W27" i="3"/>
  <c r="J27" i="3"/>
  <c r="U27" i="3"/>
  <c r="K27" i="3"/>
  <c r="O27" i="3"/>
  <c r="T27" i="3"/>
  <c r="N27" i="3"/>
  <c r="S27" i="3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L27" i="2"/>
  <c r="O27" i="2"/>
  <c r="U27" i="2"/>
  <c r="K27" i="2"/>
  <c r="T27" i="2"/>
  <c r="D119" i="4"/>
  <c r="E118" i="4" a="1"/>
  <c r="E118" i="4" s="1"/>
  <c r="J9" i="3"/>
  <c r="L8" i="3"/>
  <c r="L9" i="3"/>
  <c r="L7" i="3"/>
  <c r="K8" i="3"/>
  <c r="M10" i="3"/>
  <c r="M7" i="3"/>
  <c r="N8" i="3"/>
  <c r="M8" i="3"/>
  <c r="M9" i="3"/>
  <c r="N9" i="3"/>
  <c r="N10" i="3"/>
  <c r="K10" i="3"/>
  <c r="O7" i="3"/>
  <c r="O9" i="3"/>
  <c r="K11" i="3"/>
  <c r="R9" i="3"/>
  <c r="L11" i="3"/>
  <c r="O11" i="3"/>
  <c r="L10" i="3"/>
  <c r="O8" i="3"/>
  <c r="L12" i="3"/>
  <c r="N11" i="3"/>
  <c r="M11" i="3"/>
  <c r="O10" i="3"/>
  <c r="O12" i="3"/>
  <c r="N12" i="3"/>
  <c r="K13" i="3"/>
  <c r="N13" i="3"/>
  <c r="P12" i="3"/>
  <c r="J14" i="3"/>
  <c r="M12" i="3"/>
  <c r="P8" i="3"/>
  <c r="Q12" i="3"/>
  <c r="L13" i="3"/>
  <c r="P11" i="3"/>
  <c r="P9" i="3"/>
  <c r="M13" i="3"/>
  <c r="Q10" i="3"/>
  <c r="P7" i="3"/>
  <c r="P10" i="3"/>
  <c r="P15" i="3"/>
  <c r="Q9" i="3"/>
  <c r="S5" i="3"/>
  <c r="K14" i="3"/>
  <c r="R13" i="3"/>
  <c r="U6" i="3"/>
  <c r="P14" i="3"/>
  <c r="S9" i="3"/>
  <c r="R11" i="3"/>
  <c r="T4" i="3"/>
  <c r="Q8" i="3"/>
  <c r="L14" i="3"/>
  <c r="K15" i="3"/>
  <c r="R7" i="3"/>
  <c r="S7" i="3"/>
  <c r="R6" i="3"/>
  <c r="I15" i="3"/>
  <c r="O13" i="3"/>
  <c r="M14" i="3"/>
  <c r="R10" i="3"/>
  <c r="R12" i="3"/>
  <c r="O14" i="3"/>
  <c r="R14" i="3"/>
  <c r="P13" i="3"/>
  <c r="Q7" i="3"/>
  <c r="Q11" i="3"/>
  <c r="N14" i="3"/>
  <c r="S14" i="3"/>
  <c r="S11" i="3"/>
  <c r="Q13" i="3"/>
  <c r="S13" i="3"/>
  <c r="R15" i="3"/>
  <c r="R8" i="3"/>
  <c r="S15" i="3"/>
  <c r="N15" i="3"/>
  <c r="Q14" i="3"/>
  <c r="S8" i="3"/>
  <c r="T11" i="3"/>
  <c r="T7" i="3"/>
  <c r="U8" i="3"/>
  <c r="T6" i="3"/>
  <c r="U10" i="3"/>
  <c r="T13" i="3"/>
  <c r="T8" i="3"/>
  <c r="O17" i="3"/>
  <c r="N16" i="3"/>
  <c r="R16" i="3"/>
  <c r="K16" i="3"/>
  <c r="T16" i="3"/>
  <c r="O15" i="3"/>
  <c r="S17" i="3"/>
  <c r="Q16" i="3"/>
  <c r="N17" i="3"/>
  <c r="S6" i="3"/>
  <c r="U16" i="3"/>
  <c r="L15" i="3"/>
  <c r="T5" i="3"/>
  <c r="S12" i="3"/>
  <c r="P16" i="3"/>
  <c r="U17" i="3"/>
  <c r="U15" i="3"/>
  <c r="Q17" i="3"/>
  <c r="R17" i="3"/>
  <c r="I17" i="3"/>
  <c r="U12" i="3"/>
  <c r="M15" i="3"/>
  <c r="O16" i="3"/>
  <c r="U11" i="3"/>
  <c r="T15" i="3"/>
  <c r="T12" i="3"/>
  <c r="T9" i="3"/>
  <c r="L16" i="3"/>
  <c r="V16" i="3"/>
  <c r="R18" i="3"/>
  <c r="M16" i="3"/>
  <c r="V6" i="3"/>
  <c r="O19" i="3"/>
  <c r="H19" i="3"/>
  <c r="T10" i="3"/>
  <c r="J18" i="3"/>
  <c r="T18" i="3"/>
  <c r="O18" i="3"/>
  <c r="T17" i="3"/>
  <c r="I19" i="3"/>
  <c r="L18" i="3"/>
  <c r="U19" i="3"/>
  <c r="U18" i="3"/>
  <c r="S10" i="3"/>
  <c r="V15" i="3"/>
  <c r="S16" i="3"/>
  <c r="V8" i="3"/>
  <c r="U9" i="3"/>
  <c r="Q15" i="3"/>
  <c r="V14" i="3"/>
  <c r="U14" i="3"/>
  <c r="V9" i="3"/>
  <c r="T14" i="3"/>
  <c r="J17" i="3"/>
  <c r="K17" i="3"/>
  <c r="K18" i="3"/>
  <c r="R19" i="3"/>
  <c r="Q18" i="3"/>
  <c r="V7" i="3"/>
  <c r="P19" i="3"/>
  <c r="R20" i="3"/>
  <c r="U13" i="3"/>
  <c r="W20" i="3"/>
  <c r="L17" i="3"/>
  <c r="V18" i="3"/>
  <c r="P17" i="3"/>
  <c r="V10" i="3"/>
  <c r="V12" i="3"/>
  <c r="M19" i="3"/>
  <c r="S18" i="3"/>
  <c r="U7" i="3"/>
  <c r="N18" i="3"/>
  <c r="N19" i="3"/>
  <c r="J20" i="3"/>
  <c r="W10" i="3"/>
  <c r="L20" i="3"/>
  <c r="K19" i="3"/>
  <c r="W13" i="3"/>
  <c r="V19" i="3"/>
  <c r="W16" i="3"/>
  <c r="O20" i="3"/>
  <c r="W15" i="3"/>
  <c r="W8" i="3"/>
  <c r="W17" i="3"/>
  <c r="V13" i="3"/>
  <c r="Q20" i="3"/>
  <c r="M17" i="3"/>
  <c r="J19" i="3"/>
  <c r="V11" i="3"/>
  <c r="T19" i="3"/>
  <c r="W19" i="3"/>
  <c r="P18" i="3"/>
  <c r="P20" i="3"/>
  <c r="W9" i="3"/>
  <c r="H20" i="3"/>
  <c r="W11" i="3"/>
  <c r="Y22" i="3"/>
  <c r="N20" i="3"/>
  <c r="X8" i="3"/>
  <c r="L19" i="3"/>
  <c r="X20" i="3"/>
  <c r="S19" i="3"/>
  <c r="Q19" i="3"/>
  <c r="M21" i="3"/>
  <c r="K20" i="3"/>
  <c r="N21" i="3"/>
  <c r="Z4" i="3"/>
  <c r="X21" i="3"/>
  <c r="W7" i="3"/>
  <c r="M20" i="3"/>
  <c r="S20" i="3"/>
  <c r="X23" i="3"/>
  <c r="X10" i="3"/>
  <c r="W12" i="3"/>
  <c r="M18" i="3"/>
  <c r="X7" i="3"/>
  <c r="R21" i="3"/>
  <c r="W14" i="3"/>
  <c r="U20" i="3"/>
  <c r="V20" i="3"/>
  <c r="X16" i="3"/>
  <c r="W21" i="3"/>
  <c r="X19" i="3"/>
  <c r="K21" i="3"/>
  <c r="X13" i="3"/>
  <c r="X14" i="3"/>
  <c r="V17" i="3"/>
  <c r="T20" i="3"/>
  <c r="W18" i="3"/>
  <c r="J21" i="3"/>
  <c r="P21" i="3"/>
  <c r="S21" i="3"/>
  <c r="Z16" i="3"/>
  <c r="X18" i="3"/>
  <c r="Q22" i="3"/>
  <c r="X12" i="3"/>
  <c r="N22" i="3"/>
  <c r="Z8" i="3"/>
  <c r="Y19" i="3"/>
  <c r="U21" i="3"/>
  <c r="Y8" i="3"/>
  <c r="Z6" i="3"/>
  <c r="T21" i="3"/>
  <c r="O21" i="3"/>
  <c r="Q21" i="3"/>
  <c r="X11" i="3"/>
  <c r="Y17" i="3"/>
  <c r="U22" i="3"/>
  <c r="Y16" i="3"/>
  <c r="K22" i="3"/>
  <c r="V21" i="3"/>
  <c r="Z14" i="3"/>
  <c r="X9" i="3"/>
  <c r="Y14" i="3"/>
  <c r="Y15" i="3"/>
  <c r="O22" i="3"/>
  <c r="Z22" i="3"/>
  <c r="J22" i="3"/>
  <c r="L21" i="3"/>
  <c r="Y13" i="3"/>
  <c r="Y9" i="3"/>
  <c r="M22" i="3"/>
  <c r="Y7" i="3"/>
  <c r="T22" i="3"/>
  <c r="X15" i="3"/>
  <c r="Y12" i="3"/>
  <c r="X22" i="3"/>
  <c r="X17" i="3"/>
  <c r="L22" i="3"/>
  <c r="Z15" i="3"/>
  <c r="Z10" i="3"/>
  <c r="Y18" i="3"/>
  <c r="Y11" i="3"/>
  <c r="R22" i="3"/>
  <c r="V22" i="3"/>
  <c r="S22" i="3"/>
  <c r="Y21" i="3"/>
  <c r="Z9" i="3"/>
  <c r="Y10" i="3"/>
  <c r="N23" i="3"/>
  <c r="Z21" i="3"/>
  <c r="Z20" i="3"/>
  <c r="Y20" i="3"/>
  <c r="P22" i="3"/>
  <c r="L26" i="3"/>
  <c r="Z19" i="3"/>
  <c r="Z17" i="3"/>
  <c r="L23" i="3"/>
  <c r="Y23" i="3"/>
  <c r="K23" i="3"/>
  <c r="T23" i="3"/>
  <c r="O23" i="3"/>
  <c r="Z23" i="3"/>
  <c r="Z12" i="3"/>
  <c r="V23" i="3"/>
  <c r="Z18" i="3"/>
  <c r="S23" i="3"/>
  <c r="U23" i="3"/>
  <c r="W22" i="3"/>
  <c r="X24" i="3"/>
  <c r="W23" i="3"/>
  <c r="J24" i="3"/>
  <c r="Z11" i="3"/>
  <c r="L24" i="3"/>
  <c r="M23" i="3"/>
  <c r="Z13" i="3"/>
  <c r="R23" i="3"/>
  <c r="P23" i="3"/>
  <c r="S24" i="3"/>
  <c r="Q23" i="3"/>
  <c r="V27" i="3"/>
  <c r="M24" i="3"/>
  <c r="Y24" i="3"/>
  <c r="Q25" i="3"/>
  <c r="Y25" i="3"/>
  <c r="N24" i="3"/>
  <c r="K25" i="3"/>
  <c r="Z24" i="3"/>
  <c r="V25" i="3"/>
  <c r="N25" i="3"/>
  <c r="O25" i="3"/>
  <c r="P25" i="3"/>
  <c r="W24" i="3"/>
  <c r="Z25" i="3"/>
  <c r="W25" i="3"/>
  <c r="P24" i="3"/>
  <c r="T25" i="3"/>
  <c r="Q24" i="3"/>
  <c r="O24" i="3"/>
  <c r="R24" i="3"/>
  <c r="V24" i="3"/>
  <c r="L25" i="3"/>
  <c r="S25" i="3"/>
  <c r="X25" i="3"/>
  <c r="M25" i="3"/>
  <c r="U25" i="3"/>
  <c r="T24" i="3"/>
  <c r="R25" i="3"/>
  <c r="U24" i="3"/>
  <c r="W26" i="3"/>
  <c r="X26" i="3"/>
  <c r="R26" i="3"/>
  <c r="Z26" i="3"/>
  <c r="P26" i="3"/>
  <c r="U26" i="3"/>
  <c r="O26" i="3"/>
  <c r="M26" i="3"/>
  <c r="Q27" i="3"/>
  <c r="Q26" i="3"/>
  <c r="N26" i="3"/>
  <c r="T26" i="3"/>
  <c r="Y26" i="3"/>
  <c r="S26" i="3"/>
  <c r="V26" i="3"/>
  <c r="Y27" i="3"/>
  <c r="I6" i="2"/>
  <c r="J6" i="2"/>
  <c r="N4" i="2"/>
  <c r="K7" i="2"/>
  <c r="K8" i="2"/>
  <c r="J7" i="2"/>
  <c r="K6" i="2"/>
  <c r="J9" i="2"/>
  <c r="O12" i="2"/>
  <c r="N6" i="1"/>
  <c r="K9" i="2"/>
  <c r="L9" i="2"/>
  <c r="L8" i="2"/>
  <c r="I9" i="2"/>
  <c r="L7" i="2"/>
  <c r="P13" i="2"/>
  <c r="L10" i="2"/>
  <c r="K4" i="1"/>
  <c r="N7" i="2"/>
  <c r="M7" i="2"/>
  <c r="N8" i="2"/>
  <c r="M9" i="2"/>
  <c r="M8" i="2"/>
  <c r="N9" i="2"/>
  <c r="K11" i="2"/>
  <c r="N10" i="2"/>
  <c r="M4" i="1"/>
  <c r="M11" i="2"/>
  <c r="J10" i="2"/>
  <c r="I4" i="1"/>
  <c r="K10" i="2"/>
  <c r="J4" i="1"/>
  <c r="N12" i="2"/>
  <c r="M6" i="1"/>
  <c r="M12" i="2"/>
  <c r="L6" i="1"/>
  <c r="L12" i="2"/>
  <c r="K6" i="1"/>
  <c r="P10" i="2"/>
  <c r="O4" i="1"/>
  <c r="P5" i="2"/>
  <c r="O5" i="1"/>
  <c r="O6" i="2"/>
  <c r="N11" i="2"/>
  <c r="L13" i="2"/>
  <c r="O9" i="2"/>
  <c r="J12" i="2"/>
  <c r="I6" i="1"/>
  <c r="P8" i="2"/>
  <c r="M10" i="2"/>
  <c r="L4" i="1"/>
  <c r="O11" i="2"/>
  <c r="L11" i="2"/>
  <c r="J13" i="2"/>
  <c r="O10" i="2"/>
  <c r="N4" i="1"/>
  <c r="O14" i="2"/>
  <c r="N3" i="1"/>
  <c r="K13" i="2"/>
  <c r="K14" i="2"/>
  <c r="J3" i="1"/>
  <c r="S4" i="2"/>
  <c r="J14" i="2"/>
  <c r="I3" i="1"/>
  <c r="K12" i="2"/>
  <c r="J6" i="1"/>
  <c r="I13" i="2"/>
  <c r="P12" i="2"/>
  <c r="O6" i="1"/>
  <c r="P9" i="2"/>
  <c r="M13" i="2"/>
  <c r="Q7" i="2"/>
  <c r="O8" i="2"/>
  <c r="I14" i="2"/>
  <c r="H3" i="1"/>
  <c r="P11" i="2"/>
  <c r="Q10" i="2"/>
  <c r="P4" i="1"/>
  <c r="N18" i="2"/>
  <c r="N13" i="2"/>
  <c r="Q12" i="2"/>
  <c r="P6" i="1"/>
  <c r="M14" i="2"/>
  <c r="L3" i="1"/>
  <c r="Q9" i="2"/>
  <c r="Q13" i="2"/>
  <c r="Q8" i="2"/>
  <c r="N14" i="2"/>
  <c r="M3" i="1"/>
  <c r="R13" i="2"/>
  <c r="O13" i="2"/>
  <c r="R10" i="2"/>
  <c r="Q4" i="1"/>
  <c r="N15" i="2"/>
  <c r="K15" i="2"/>
  <c r="L15" i="2"/>
  <c r="J15" i="2"/>
  <c r="P14" i="2"/>
  <c r="O3" i="1"/>
  <c r="S15" i="2"/>
  <c r="S9" i="2"/>
  <c r="Q11" i="2"/>
  <c r="L14" i="2"/>
  <c r="K3" i="1"/>
  <c r="M15" i="2"/>
  <c r="Q14" i="2"/>
  <c r="P3" i="1"/>
  <c r="R9" i="2"/>
  <c r="P15" i="2"/>
  <c r="N16" i="2"/>
  <c r="R12" i="2"/>
  <c r="Q6" i="1"/>
  <c r="U18" i="2"/>
  <c r="O15" i="2"/>
  <c r="R15" i="2"/>
  <c r="K16" i="2"/>
  <c r="S14" i="2"/>
  <c r="R3" i="1"/>
  <c r="R8" i="2"/>
  <c r="R14" i="2"/>
  <c r="Q3" i="1"/>
  <c r="S11" i="2"/>
  <c r="T16" i="2"/>
  <c r="S10" i="2"/>
  <c r="R4" i="1"/>
  <c r="R11" i="2"/>
  <c r="S8" i="2"/>
  <c r="J17" i="2"/>
  <c r="Q15" i="2"/>
  <c r="I18" i="2"/>
  <c r="T18" i="2"/>
  <c r="T9" i="2"/>
  <c r="L17" i="2"/>
  <c r="W17" i="2"/>
  <c r="U11" i="2"/>
  <c r="O16" i="2"/>
  <c r="T10" i="2"/>
  <c r="S4" i="1"/>
  <c r="T11" i="2"/>
  <c r="U14" i="2"/>
  <c r="T3" i="1"/>
  <c r="P17" i="2"/>
  <c r="S12" i="2"/>
  <c r="R6" i="1"/>
  <c r="T8" i="2"/>
  <c r="T17" i="2"/>
  <c r="U6" i="2"/>
  <c r="Q16" i="2"/>
  <c r="T15" i="2"/>
  <c r="L16" i="2"/>
  <c r="T14" i="2"/>
  <c r="S3" i="1"/>
  <c r="N17" i="2"/>
  <c r="P16" i="2"/>
  <c r="S13" i="2"/>
  <c r="M16" i="2"/>
  <c r="O18" i="2"/>
  <c r="S17" i="2"/>
  <c r="T13" i="2"/>
  <c r="R17" i="2"/>
  <c r="T12" i="2"/>
  <c r="S6" i="1"/>
  <c r="Q17" i="2"/>
  <c r="M19" i="2"/>
  <c r="O17" i="2"/>
  <c r="R16" i="2"/>
  <c r="U7" i="2"/>
  <c r="S16" i="2"/>
  <c r="U10" i="2"/>
  <c r="T4" i="1"/>
  <c r="V8" i="2"/>
  <c r="V21" i="2"/>
  <c r="K18" i="2"/>
  <c r="U9" i="2"/>
  <c r="K19" i="2"/>
  <c r="U12" i="2"/>
  <c r="T6" i="1"/>
  <c r="M18" i="2"/>
  <c r="U15" i="2"/>
  <c r="X21" i="2"/>
  <c r="V18" i="2"/>
  <c r="V10" i="2"/>
  <c r="U4" i="1"/>
  <c r="Q19" i="2"/>
  <c r="Q18" i="2"/>
  <c r="V14" i="2"/>
  <c r="U3" i="1"/>
  <c r="U16" i="2"/>
  <c r="O19" i="2"/>
  <c r="M17" i="2"/>
  <c r="U13" i="2"/>
  <c r="U17" i="2"/>
  <c r="V16" i="2"/>
  <c r="V9" i="2"/>
  <c r="U8" i="2"/>
  <c r="P18" i="2"/>
  <c r="S18" i="2"/>
  <c r="V13" i="2"/>
  <c r="V7" i="2"/>
  <c r="V19" i="2"/>
  <c r="W16" i="2"/>
  <c r="W13" i="2"/>
  <c r="Y22" i="2"/>
  <c r="X6" i="2"/>
  <c r="W11" i="2"/>
  <c r="W9" i="2"/>
  <c r="R19" i="2"/>
  <c r="W18" i="2"/>
  <c r="W7" i="2"/>
  <c r="W6" i="2"/>
  <c r="U20" i="2"/>
  <c r="W14" i="2"/>
  <c r="V3" i="1"/>
  <c r="L20" i="2"/>
  <c r="V15" i="2"/>
  <c r="V12" i="2"/>
  <c r="U6" i="1"/>
  <c r="P20" i="2"/>
  <c r="W19" i="2"/>
  <c r="U19" i="2"/>
  <c r="R18" i="2"/>
  <c r="N19" i="2"/>
  <c r="W21" i="2"/>
  <c r="W15" i="2"/>
  <c r="L19" i="2"/>
  <c r="L18" i="2"/>
  <c r="V17" i="2"/>
  <c r="T20" i="2"/>
  <c r="V11" i="2"/>
  <c r="N20" i="2"/>
  <c r="Y14" i="2"/>
  <c r="X3" i="1"/>
  <c r="N22" i="2"/>
  <c r="X15" i="2"/>
  <c r="Q22" i="2"/>
  <c r="X14" i="2"/>
  <c r="W3" i="1"/>
  <c r="X16" i="2"/>
  <c r="S21" i="2"/>
  <c r="Y12" i="2"/>
  <c r="X6" i="1"/>
  <c r="W8" i="2"/>
  <c r="O20" i="2"/>
  <c r="T19" i="2"/>
  <c r="X20" i="2"/>
  <c r="V20" i="2"/>
  <c r="Y9" i="2"/>
  <c r="Y13" i="2"/>
  <c r="S20" i="2"/>
  <c r="X13" i="2"/>
  <c r="J22" i="2"/>
  <c r="Y10" i="2"/>
  <c r="X4" i="1"/>
  <c r="W10" i="2"/>
  <c r="V4" i="1"/>
  <c r="X11" i="2"/>
  <c r="S19" i="2"/>
  <c r="Y18" i="2"/>
  <c r="Y6" i="2"/>
  <c r="X9" i="2"/>
  <c r="P19" i="2"/>
  <c r="W12" i="2"/>
  <c r="V6" i="1"/>
  <c r="Y17" i="2"/>
  <c r="J21" i="2"/>
  <c r="Y8" i="2"/>
  <c r="O21" i="2"/>
  <c r="O22" i="2"/>
  <c r="Y16" i="2"/>
  <c r="X8" i="2"/>
  <c r="Q20" i="2"/>
  <c r="X7" i="2"/>
  <c r="M21" i="2"/>
  <c r="Z23" i="2"/>
  <c r="Z14" i="2"/>
  <c r="U21" i="2"/>
  <c r="N21" i="2"/>
  <c r="Z22" i="2"/>
  <c r="L22" i="2"/>
  <c r="Z17" i="2"/>
  <c r="Z7" i="2"/>
  <c r="Y21" i="2"/>
  <c r="Y11" i="2"/>
  <c r="X22" i="2"/>
  <c r="M20" i="2"/>
  <c r="T21" i="2"/>
  <c r="L21" i="2"/>
  <c r="P21" i="2"/>
  <c r="X10" i="2"/>
  <c r="W4" i="1"/>
  <c r="X17" i="2"/>
  <c r="U23" i="2"/>
  <c r="R20" i="2"/>
  <c r="Y20" i="2"/>
  <c r="Y15" i="2"/>
  <c r="K22" i="2"/>
  <c r="X18" i="2"/>
  <c r="W20" i="2"/>
  <c r="Z21" i="2"/>
  <c r="M22" i="2"/>
  <c r="Q24" i="2"/>
  <c r="X12" i="2"/>
  <c r="W6" i="1"/>
  <c r="Q21" i="2"/>
  <c r="T23" i="2"/>
  <c r="X19" i="2"/>
  <c r="V22" i="2"/>
  <c r="K21" i="2"/>
  <c r="P22" i="2"/>
  <c r="Y19" i="2"/>
  <c r="Z16" i="2"/>
  <c r="R22" i="2"/>
  <c r="Z9" i="2"/>
  <c r="L23" i="2"/>
  <c r="P23" i="2"/>
  <c r="W23" i="2"/>
  <c r="S22" i="2"/>
  <c r="Z11" i="2"/>
  <c r="Y23" i="2"/>
  <c r="R21" i="2"/>
  <c r="N24" i="2"/>
  <c r="J24" i="2"/>
  <c r="W22" i="2"/>
  <c r="Z8" i="2"/>
  <c r="T22" i="2"/>
  <c r="Z25" i="2"/>
  <c r="Z19" i="2"/>
  <c r="Z13" i="2"/>
  <c r="U22" i="2"/>
  <c r="Q23" i="2"/>
  <c r="Z20" i="2"/>
  <c r="X23" i="2"/>
  <c r="Z24" i="2"/>
  <c r="Z10" i="2"/>
  <c r="Y4" i="1"/>
  <c r="K23" i="2"/>
  <c r="M23" i="2"/>
  <c r="V24" i="2"/>
  <c r="U24" i="2"/>
  <c r="M24" i="2"/>
  <c r="Z15" i="2"/>
  <c r="Z18" i="2"/>
  <c r="V23" i="2"/>
  <c r="S23" i="2"/>
  <c r="O24" i="2"/>
  <c r="L24" i="2"/>
  <c r="Z12" i="2"/>
  <c r="Y6" i="1"/>
  <c r="P24" i="2"/>
  <c r="W24" i="2"/>
  <c r="X24" i="2"/>
  <c r="X26" i="2"/>
  <c r="Q27" i="2"/>
  <c r="S24" i="2"/>
  <c r="R23" i="2"/>
  <c r="P25" i="2"/>
  <c r="K24" i="2"/>
  <c r="T24" i="2"/>
  <c r="T25" i="2"/>
  <c r="J25" i="2"/>
  <c r="J26" i="2"/>
  <c r="M25" i="2"/>
  <c r="N23" i="2"/>
  <c r="O23" i="2"/>
  <c r="U25" i="2"/>
  <c r="R24" i="2"/>
  <c r="S26" i="2"/>
  <c r="L25" i="2"/>
  <c r="X25" i="2"/>
  <c r="I26" i="2"/>
  <c r="Y24" i="2"/>
  <c r="K25" i="2"/>
  <c r="R25" i="2"/>
  <c r="Y25" i="2"/>
  <c r="N25" i="2"/>
  <c r="O25" i="2"/>
  <c r="N26" i="2"/>
  <c r="Q25" i="2"/>
  <c r="W25" i="2"/>
  <c r="J27" i="2"/>
  <c r="U26" i="2"/>
  <c r="L26" i="2"/>
  <c r="S25" i="2"/>
  <c r="N27" i="2"/>
  <c r="X27" i="2"/>
  <c r="W27" i="2"/>
  <c r="R26" i="2"/>
  <c r="P26" i="2"/>
  <c r="M27" i="2"/>
  <c r="K26" i="2"/>
  <c r="S27" i="2"/>
  <c r="V25" i="2"/>
  <c r="Y26" i="2"/>
  <c r="V26" i="2"/>
  <c r="V27" i="2"/>
  <c r="Z27" i="2"/>
  <c r="Y27" i="2"/>
  <c r="O26" i="2"/>
  <c r="P27" i="2"/>
  <c r="Z26" i="2"/>
  <c r="Q26" i="2"/>
  <c r="M26" i="2"/>
  <c r="R27" i="2"/>
  <c r="T26" i="2"/>
  <c r="W26" i="2"/>
  <c r="T2" i="1"/>
  <c r="T7" i="1"/>
  <c r="T21" i="1"/>
  <c r="J2" i="1"/>
  <c r="J7" i="1"/>
  <c r="J21" i="1"/>
  <c r="L7" i="1"/>
  <c r="L21" i="1"/>
  <c r="L2" i="1"/>
  <c r="Y7" i="1"/>
  <c r="Y21" i="1"/>
  <c r="Y2" i="1"/>
  <c r="V2" i="1"/>
  <c r="V7" i="1"/>
  <c r="V21" i="1"/>
  <c r="M7" i="1"/>
  <c r="M21" i="1"/>
  <c r="M2" i="1"/>
  <c r="W2" i="1"/>
  <c r="W7" i="1"/>
  <c r="W21" i="1"/>
  <c r="U7" i="1"/>
  <c r="U21" i="1"/>
  <c r="U2" i="1"/>
  <c r="P2" i="1"/>
  <c r="P7" i="1"/>
  <c r="P21" i="1"/>
  <c r="K2" i="1"/>
  <c r="K7" i="1"/>
  <c r="K21" i="1"/>
  <c r="I2" i="1"/>
  <c r="I7" i="1"/>
  <c r="I21" i="1"/>
  <c r="D120" i="4"/>
  <c r="E119" i="4" a="1"/>
  <c r="E119" i="4"/>
  <c r="Y3" i="1"/>
  <c r="D121" i="4"/>
  <c r="E120" i="4" a="1"/>
  <c r="E120" i="4" s="1"/>
  <c r="D122" i="4"/>
  <c r="E121" i="4" a="1"/>
  <c r="E121" i="4"/>
  <c r="D123" i="4"/>
  <c r="E122" i="4" a="1"/>
  <c r="E122" i="4" s="1"/>
  <c r="D124" i="4"/>
  <c r="E123" i="4" a="1"/>
  <c r="E123" i="4"/>
  <c r="D125" i="4"/>
  <c r="E124" i="4" a="1"/>
  <c r="E124" i="4" s="1"/>
  <c r="D126" i="4"/>
  <c r="E125" i="4" a="1"/>
  <c r="E125" i="4"/>
  <c r="D127" i="4"/>
  <c r="E126" i="4" a="1"/>
  <c r="E126" i="4" s="1"/>
  <c r="D128" i="4"/>
  <c r="E127" i="4" a="1"/>
  <c r="E127" i="4"/>
  <c r="D129" i="4"/>
  <c r="E128" i="4" a="1"/>
  <c r="E128" i="4" s="1"/>
  <c r="D130" i="4"/>
  <c r="E129" i="4" a="1"/>
  <c r="E129" i="4"/>
  <c r="E130" i="4" a="1"/>
  <c r="E130" i="4"/>
  <c r="AG14" i="4"/>
  <c r="DN23" i="4"/>
  <c r="FR23" i="4" s="1"/>
  <c r="DS26" i="4"/>
  <c r="FW26" i="4" s="1"/>
  <c r="DH23" i="4"/>
  <c r="FL23" i="4" s="1"/>
  <c r="CL27" i="4"/>
  <c r="EP27" i="4" s="1"/>
  <c r="DH28" i="4"/>
  <c r="FL28" i="4" s="1"/>
  <c r="DN28" i="4"/>
  <c r="FR28" i="4" s="1"/>
  <c r="EM18" i="8" l="1"/>
  <c r="CE17" i="8"/>
  <c r="B29" i="8"/>
  <c r="DS18" i="8"/>
  <c r="AQ18" i="8"/>
  <c r="CY17" i="8"/>
  <c r="DS31" i="8"/>
  <c r="CE18" i="8"/>
  <c r="FG17" i="8"/>
  <c r="AC16" i="2"/>
  <c r="AE16" i="2" s="1"/>
  <c r="AG37" i="2" s="1"/>
  <c r="AI37" i="2" s="1"/>
  <c r="B30" i="8"/>
  <c r="EM30" i="8" s="1"/>
  <c r="DS17" i="8"/>
  <c r="EM31" i="8"/>
  <c r="EM17" i="8"/>
  <c r="AK25" i="10"/>
  <c r="AR25" i="10" s="1"/>
  <c r="M25" i="10"/>
  <c r="N25" i="10" s="1"/>
  <c r="BE31" i="9"/>
  <c r="BL31" i="9" s="1"/>
  <c r="N31" i="9"/>
  <c r="BY31" i="9" s="1"/>
  <c r="CF31" i="9" s="1"/>
  <c r="HN1" i="8"/>
  <c r="HU3" i="8"/>
  <c r="IB3" i="8" s="1"/>
  <c r="IB1" i="8" s="1"/>
  <c r="AK31" i="9"/>
  <c r="AR31" i="9" s="1"/>
  <c r="J7" i="11"/>
  <c r="HO3" i="8"/>
  <c r="HV3" i="8" s="1"/>
  <c r="BK32" i="8"/>
  <c r="AQ20" i="8"/>
  <c r="J14" i="10"/>
  <c r="CE32" i="8"/>
  <c r="J12" i="8"/>
  <c r="FG32" i="8"/>
  <c r="FN32" i="8" s="1"/>
  <c r="CY20" i="8"/>
  <c r="J12" i="11"/>
  <c r="J24" i="11" s="1"/>
  <c r="CY32" i="8"/>
  <c r="EM20" i="8"/>
  <c r="DS32" i="8"/>
  <c r="HG1" i="8"/>
  <c r="DS20" i="8"/>
  <c r="J6" i="10"/>
  <c r="J18" i="10" s="1"/>
  <c r="IS4" i="8"/>
  <c r="IR4" i="8"/>
  <c r="FG20" i="8"/>
  <c r="BK20" i="8"/>
  <c r="J7" i="10"/>
  <c r="K7" i="10" s="1"/>
  <c r="L7" i="10" s="1"/>
  <c r="IY4" i="8"/>
  <c r="HD13" i="8"/>
  <c r="HD14" i="8" s="1"/>
  <c r="HD15" i="8" s="1"/>
  <c r="HD16" i="8" s="1"/>
  <c r="HD17" i="8" s="1"/>
  <c r="HD18" i="8" s="1"/>
  <c r="HD19" i="8" s="1"/>
  <c r="HD20" i="8" s="1"/>
  <c r="HD21" i="8" s="1"/>
  <c r="HD22" i="8" s="1"/>
  <c r="HD23" i="8" s="1"/>
  <c r="HD24" i="8" s="1"/>
  <c r="HD25" i="8" s="1"/>
  <c r="HD26" i="8" s="1"/>
  <c r="HD27" i="8" s="1"/>
  <c r="IC3" i="8"/>
  <c r="HV1" i="8"/>
  <c r="JG4" i="8"/>
  <c r="FG30" i="8"/>
  <c r="FN30" i="8" s="1"/>
  <c r="K13" i="10"/>
  <c r="L13" i="10" s="1"/>
  <c r="AK13" i="10" s="1"/>
  <c r="AR13" i="10" s="1"/>
  <c r="AQ30" i="8"/>
  <c r="HU1" i="8"/>
  <c r="CY31" i="8"/>
  <c r="K7" i="9"/>
  <c r="L7" i="9" s="1"/>
  <c r="HF2" i="8"/>
  <c r="AQ29" i="8"/>
  <c r="FG31" i="8"/>
  <c r="K19" i="9"/>
  <c r="L19" i="9" s="1"/>
  <c r="IZ4" i="8"/>
  <c r="HO1" i="8"/>
  <c r="J37" i="10"/>
  <c r="K37" i="10" s="1"/>
  <c r="L37" i="10" s="1"/>
  <c r="AK37" i="10" s="1"/>
  <c r="AR37" i="10" s="1"/>
  <c r="IR5" i="8"/>
  <c r="HI3" i="8"/>
  <c r="DS30" i="8"/>
  <c r="IS6" i="8"/>
  <c r="IY6" i="8"/>
  <c r="JF6" i="8" s="1"/>
  <c r="JM6" i="8" s="1"/>
  <c r="JT6" i="8" s="1"/>
  <c r="IY7" i="8"/>
  <c r="JF7" i="8" s="1"/>
  <c r="JM7" i="8" s="1"/>
  <c r="JT7" i="8" s="1"/>
  <c r="IS7" i="8"/>
  <c r="HS3" i="8"/>
  <c r="HS1" i="8" s="1"/>
  <c r="HL1" i="8"/>
  <c r="IW4" i="8"/>
  <c r="FN31" i="8"/>
  <c r="H154" i="4"/>
  <c r="JR6" i="8"/>
  <c r="BE25" i="10"/>
  <c r="BL25" i="10" s="1"/>
  <c r="KP4" i="8"/>
  <c r="KZ4" i="8"/>
  <c r="LH4" i="8" s="1"/>
  <c r="LO4" i="8" s="1"/>
  <c r="HT3" i="8"/>
  <c r="HM1" i="8"/>
  <c r="AE18" i="2"/>
  <c r="AG35" i="2" s="1"/>
  <c r="AI35" i="2" s="1"/>
  <c r="AC30" i="2"/>
  <c r="FV4" i="8"/>
  <c r="FZ4" i="8"/>
  <c r="GE4" i="8" s="1"/>
  <c r="GJ4" i="8" s="1"/>
  <c r="GO4" i="8" s="1"/>
  <c r="GT4" i="8" s="1"/>
  <c r="GY4" i="8" s="1"/>
  <c r="CY19" i="8"/>
  <c r="CE19" i="8"/>
  <c r="AQ19" i="8"/>
  <c r="BK19" i="8"/>
  <c r="EM19" i="8"/>
  <c r="DS19" i="8"/>
  <c r="FW3" i="8"/>
  <c r="HG2" i="8"/>
  <c r="J5" i="10"/>
  <c r="J5" i="9"/>
  <c r="AC15" i="2"/>
  <c r="J11" i="11"/>
  <c r="J6" i="8"/>
  <c r="J8" i="11"/>
  <c r="J15" i="11"/>
  <c r="J7" i="8"/>
  <c r="J5" i="11"/>
  <c r="J11" i="8"/>
  <c r="J14" i="9"/>
  <c r="J15" i="8"/>
  <c r="J6" i="9"/>
  <c r="J8" i="9"/>
  <c r="J9" i="10"/>
  <c r="J16" i="8"/>
  <c r="J9" i="11"/>
  <c r="J15" i="10"/>
  <c r="J10" i="11"/>
  <c r="J9" i="8"/>
  <c r="J10" i="9"/>
  <c r="J16" i="10"/>
  <c r="J13" i="11"/>
  <c r="AE3" i="2"/>
  <c r="AG50" i="2" s="1"/>
  <c r="AI50" i="2" s="1"/>
  <c r="J15" i="9"/>
  <c r="J14" i="11"/>
  <c r="J8" i="8"/>
  <c r="J13" i="8"/>
  <c r="J8" i="10"/>
  <c r="J6" i="11"/>
  <c r="J11" i="9"/>
  <c r="J5" i="8"/>
  <c r="J11" i="10"/>
  <c r="J13" i="9"/>
  <c r="J12" i="10"/>
  <c r="J14" i="8"/>
  <c r="J12" i="9"/>
  <c r="J16" i="9"/>
  <c r="J16" i="11"/>
  <c r="J9" i="9"/>
  <c r="J10" i="10"/>
  <c r="J10" i="8"/>
  <c r="AE5" i="12"/>
  <c r="U12" i="12" s="1"/>
  <c r="G154" i="4"/>
  <c r="AE6" i="12"/>
  <c r="V12" i="12" s="1"/>
  <c r="U364" i="6" s="1"/>
  <c r="H152" i="4"/>
  <c r="J154" i="4"/>
  <c r="I154" i="4"/>
  <c r="I153" i="4"/>
  <c r="J153" i="4"/>
  <c r="I152" i="4"/>
  <c r="J152" i="4"/>
  <c r="G152" i="4"/>
  <c r="G153" i="4"/>
  <c r="A106" i="4"/>
  <c r="C147" i="4"/>
  <c r="A147" i="4" s="1"/>
  <c r="BW84" i="4"/>
  <c r="BZ88" i="4"/>
  <c r="BU87" i="4"/>
  <c r="BV82" i="4"/>
  <c r="DY84" i="4"/>
  <c r="DW83" i="4"/>
  <c r="BW85" i="4"/>
  <c r="EB87" i="4"/>
  <c r="BY84" i="4"/>
  <c r="BU84" i="4"/>
  <c r="BZ82" i="4"/>
  <c r="ED84" i="4"/>
  <c r="BT87" i="4"/>
  <c r="BT95" i="4" s="1"/>
  <c r="BX86" i="4"/>
  <c r="DW86" i="4"/>
  <c r="BT83" i="4"/>
  <c r="BU86" i="4"/>
  <c r="EA84" i="4"/>
  <c r="BT84" i="4"/>
  <c r="BV84" i="4"/>
  <c r="EA82" i="4"/>
  <c r="BU82" i="4"/>
  <c r="EC88" i="4"/>
  <c r="BY88" i="4"/>
  <c r="DZ85" i="4"/>
  <c r="DZ93" i="4" s="1"/>
  <c r="EC87" i="4"/>
  <c r="EB82" i="4"/>
  <c r="ED86" i="4"/>
  <c r="BY86" i="4"/>
  <c r="DZ83" i="4"/>
  <c r="BU83" i="4"/>
  <c r="DY83" i="4"/>
  <c r="BS87" i="4"/>
  <c r="BS95" i="4" s="1"/>
  <c r="DW85" i="4"/>
  <c r="BZ86" i="4"/>
  <c r="ED85" i="4"/>
  <c r="BV86" i="4"/>
  <c r="DZ82" i="4"/>
  <c r="DZ90" i="4" s="1"/>
  <c r="ED90" i="4" s="1"/>
  <c r="ED91" i="4" s="1"/>
  <c r="ED92" i="4" s="1"/>
  <c r="ED93" i="4" s="1"/>
  <c r="ED94" i="4" s="1"/>
  <c r="ED95" i="4" s="1"/>
  <c r="ED96" i="4" s="1"/>
  <c r="BX88" i="4"/>
  <c r="EB85" i="4"/>
  <c r="BT85" i="4"/>
  <c r="BT93" i="4" s="1"/>
  <c r="BU88" i="4"/>
  <c r="BU96" i="4" s="1"/>
  <c r="ED82" i="4"/>
  <c r="A95" i="4"/>
  <c r="BX85" i="4"/>
  <c r="BU85" i="4"/>
  <c r="DX87" i="4"/>
  <c r="DX95" i="4" s="1"/>
  <c r="DZ87" i="4"/>
  <c r="BZ83" i="4"/>
  <c r="BS88" i="4"/>
  <c r="BS96" i="4" s="1"/>
  <c r="ED88" i="4"/>
  <c r="EC85" i="4"/>
  <c r="EA86" i="4"/>
  <c r="BV87" i="4"/>
  <c r="EC82" i="4"/>
  <c r="BT82" i="4"/>
  <c r="BT90" i="4" s="1"/>
  <c r="BX90" i="4" s="1"/>
  <c r="BX91" i="4" s="1"/>
  <c r="BX92" i="4" s="1"/>
  <c r="BX93" i="4" s="1"/>
  <c r="BX94" i="4" s="1"/>
  <c r="BX95" i="4" s="1"/>
  <c r="BX96" i="4" s="1"/>
  <c r="BZ87" i="4"/>
  <c r="DW88" i="4"/>
  <c r="BT86" i="4"/>
  <c r="BT94" i="4" s="1"/>
  <c r="BW88" i="4"/>
  <c r="ED87" i="4"/>
  <c r="EC84" i="4"/>
  <c r="EA88" i="4"/>
  <c r="EA87" i="4"/>
  <c r="EC83" i="4"/>
  <c r="DW84" i="4"/>
  <c r="DW92" i="4" s="1"/>
  <c r="EC86" i="4"/>
  <c r="DX82" i="4"/>
  <c r="DX90" i="4" s="1"/>
  <c r="EB90" i="4" s="1"/>
  <c r="EB91" i="4" s="1"/>
  <c r="EB92" i="4" s="1"/>
  <c r="EB93" i="4" s="1"/>
  <c r="EB94" i="4" s="1"/>
  <c r="EB95" i="4" s="1"/>
  <c r="EB96" i="4" s="1"/>
  <c r="C136" i="4"/>
  <c r="A136" i="4" s="1"/>
  <c r="ED83" i="4"/>
  <c r="BY85" i="4"/>
  <c r="BW87" i="4"/>
  <c r="BT88" i="4"/>
  <c r="BT96" i="4" s="1"/>
  <c r="EB83" i="4"/>
  <c r="BW86" i="4"/>
  <c r="DW87" i="4"/>
  <c r="DW95" i="4" s="1"/>
  <c r="DZ84" i="4"/>
  <c r="DZ92" i="4" s="1"/>
  <c r="DY85" i="4"/>
  <c r="DY93" i="4" s="1"/>
  <c r="EA85" i="4"/>
  <c r="BW82" i="4"/>
  <c r="DZ86" i="4"/>
  <c r="DZ94" i="4" s="1"/>
  <c r="DX86" i="4"/>
  <c r="DX88" i="4"/>
  <c r="DZ88" i="4"/>
  <c r="BY87" i="4"/>
  <c r="BZ84" i="4"/>
  <c r="EB84" i="4"/>
  <c r="DY82" i="4"/>
  <c r="BW83" i="4"/>
  <c r="DY88" i="4"/>
  <c r="BX82" i="4"/>
  <c r="DY87" i="4"/>
  <c r="DY95" i="4" s="1"/>
  <c r="DY86" i="4"/>
  <c r="DY94" i="4" s="1"/>
  <c r="DX85" i="4"/>
  <c r="DX93" i="4" s="1"/>
  <c r="EB88" i="4"/>
  <c r="DW82" i="4"/>
  <c r="BZ85" i="4"/>
  <c r="BV83" i="4"/>
  <c r="BV91" i="4" s="1"/>
  <c r="EA83" i="4"/>
  <c r="DX83" i="4"/>
  <c r="BS86" i="4"/>
  <c r="BS94" i="4" s="1"/>
  <c r="DX84" i="4"/>
  <c r="EB86" i="4"/>
  <c r="BX83" i="4"/>
  <c r="BS84" i="4"/>
  <c r="BS92" i="4" s="1"/>
  <c r="BX87" i="4"/>
  <c r="BX84" i="4"/>
  <c r="BV85" i="4"/>
  <c r="BY83" i="4"/>
  <c r="BS82" i="4"/>
  <c r="BS90" i="4" s="1"/>
  <c r="BW90" i="4" s="1"/>
  <c r="BW91" i="4" s="1"/>
  <c r="BW92" i="4" s="1"/>
  <c r="BW93" i="4" s="1"/>
  <c r="BW94" i="4" s="1"/>
  <c r="BW95" i="4" s="1"/>
  <c r="BW96" i="4" s="1"/>
  <c r="BS83" i="4"/>
  <c r="BY82" i="4"/>
  <c r="BS85" i="4"/>
  <c r="BS93" i="4" s="1"/>
  <c r="BV88" i="4"/>
  <c r="C141" i="4"/>
  <c r="A141" i="4" s="1"/>
  <c r="A100" i="4"/>
  <c r="A97" i="4"/>
  <c r="C138" i="4"/>
  <c r="A138" i="4" s="1"/>
  <c r="C140" i="4"/>
  <c r="A140" i="4" s="1"/>
  <c r="C143" i="4"/>
  <c r="A143" i="4" s="1"/>
  <c r="G74" i="4"/>
  <c r="G75" i="4" s="1"/>
  <c r="K86" i="4"/>
  <c r="L86" i="4" s="1"/>
  <c r="T86" i="4" s="1"/>
  <c r="L76" i="4"/>
  <c r="P36" i="6"/>
  <c r="BZ19" i="6" s="1" a="1"/>
  <c r="BZ19" i="6" s="1"/>
  <c r="AE19" i="6" s="1"/>
  <c r="X8" i="4"/>
  <c r="W8" i="4" s="1"/>
  <c r="K87" i="4"/>
  <c r="S87" i="4" s="1"/>
  <c r="K88" i="4"/>
  <c r="L88" i="4" s="1"/>
  <c r="M88" i="4" s="1"/>
  <c r="K85" i="4"/>
  <c r="L85" i="4" s="1"/>
  <c r="M85" i="4" s="1"/>
  <c r="U85" i="4" s="1"/>
  <c r="H73" i="4"/>
  <c r="I73" i="4" s="1"/>
  <c r="I74" i="4" s="1"/>
  <c r="X29" i="4"/>
  <c r="W29" i="4" s="1"/>
  <c r="K82" i="4"/>
  <c r="K83" i="4"/>
  <c r="K84" i="4"/>
  <c r="L84" i="4" s="1"/>
  <c r="EG7" i="4"/>
  <c r="Y15" i="4"/>
  <c r="X15" i="4" s="1"/>
  <c r="W15" i="4" s="1"/>
  <c r="EG28" i="4"/>
  <c r="X22" i="4"/>
  <c r="EG21" i="4"/>
  <c r="P46" i="6"/>
  <c r="CI19" i="6" s="1" a="1"/>
  <c r="CI19" i="6" s="1"/>
  <c r="AA10" i="6"/>
  <c r="AE12" i="6"/>
  <c r="Y10" i="6"/>
  <c r="AA12" i="6"/>
  <c r="X10" i="6"/>
  <c r="Y12" i="6"/>
  <c r="P65" i="6"/>
  <c r="P56" i="6"/>
  <c r="S12" i="6"/>
  <c r="U10" i="6"/>
  <c r="V10" i="6"/>
  <c r="W12" i="6"/>
  <c r="AC12" i="6"/>
  <c r="HZ3" i="8" l="1"/>
  <c r="J19" i="10"/>
  <c r="J31" i="10" s="1"/>
  <c r="K31" i="10" s="1"/>
  <c r="L31" i="10" s="1"/>
  <c r="JD4" i="8"/>
  <c r="K12" i="11"/>
  <c r="L12" i="11" s="1"/>
  <c r="M37" i="10"/>
  <c r="BK30" i="8"/>
  <c r="CE30" i="8"/>
  <c r="CE29" i="8"/>
  <c r="BK29" i="8"/>
  <c r="FG29" i="8"/>
  <c r="FN29" i="8" s="1"/>
  <c r="EM29" i="8"/>
  <c r="CY29" i="8"/>
  <c r="DS29" i="8"/>
  <c r="CY30" i="8"/>
  <c r="AC28" i="2"/>
  <c r="J30" i="10"/>
  <c r="K30" i="10" s="1"/>
  <c r="L30" i="10" s="1"/>
  <c r="K18" i="10"/>
  <c r="L18" i="10" s="1"/>
  <c r="J19" i="11"/>
  <c r="K7" i="11"/>
  <c r="L7" i="11" s="1"/>
  <c r="K12" i="8"/>
  <c r="L12" i="8" s="1"/>
  <c r="J24" i="8"/>
  <c r="J26" i="10"/>
  <c r="K14" i="10"/>
  <c r="L14" i="10" s="1"/>
  <c r="K6" i="10"/>
  <c r="L6" i="10" s="1"/>
  <c r="AK6" i="10" s="1"/>
  <c r="AR6" i="10" s="1"/>
  <c r="II3" i="8"/>
  <c r="O31" i="9"/>
  <c r="AL31" i="9"/>
  <c r="AS31" i="9" s="1"/>
  <c r="AX31" i="9" s="1"/>
  <c r="FT31" i="9" s="1"/>
  <c r="JF4" i="8"/>
  <c r="JM4" i="8"/>
  <c r="AC40" i="2"/>
  <c r="AE40" i="2" s="1"/>
  <c r="AG13" i="2" s="1"/>
  <c r="AI13" i="2" s="1"/>
  <c r="AE28" i="2"/>
  <c r="AG25" i="2" s="1"/>
  <c r="AI25" i="2" s="1"/>
  <c r="G82" i="4"/>
  <c r="G90" i="4" s="1"/>
  <c r="M13" i="10"/>
  <c r="BE13" i="10" s="1"/>
  <c r="BL13" i="10" s="1"/>
  <c r="S86" i="4"/>
  <c r="JN4" i="8"/>
  <c r="IJ3" i="8"/>
  <c r="IC1" i="8"/>
  <c r="HI1" i="8"/>
  <c r="HJ3" i="8"/>
  <c r="IT4" i="8"/>
  <c r="HP3" i="8"/>
  <c r="AK7" i="9"/>
  <c r="AR7" i="9" s="1"/>
  <c r="M7" i="9"/>
  <c r="IY5" i="8"/>
  <c r="JF5" i="8" s="1"/>
  <c r="JM5" i="8" s="1"/>
  <c r="JT5" i="8" s="1"/>
  <c r="IS5" i="8"/>
  <c r="AK19" i="9"/>
  <c r="AR19" i="9" s="1"/>
  <c r="M19" i="9"/>
  <c r="M7" i="10"/>
  <c r="AK7" i="10"/>
  <c r="AR7" i="10" s="1"/>
  <c r="IZ6" i="8"/>
  <c r="JG6" i="8" s="1"/>
  <c r="JN6" i="8" s="1"/>
  <c r="JU6" i="8" s="1"/>
  <c r="IT6" i="8"/>
  <c r="IT7" i="8"/>
  <c r="IZ7" i="8"/>
  <c r="JG7" i="8" s="1"/>
  <c r="JN7" i="8" s="1"/>
  <c r="JU7" i="8" s="1"/>
  <c r="M12" i="11"/>
  <c r="AK12" i="11"/>
  <c r="AR12" i="11" s="1"/>
  <c r="J36" i="11"/>
  <c r="K36" i="11" s="1"/>
  <c r="L36" i="11" s="1"/>
  <c r="K24" i="11"/>
  <c r="L24" i="11" s="1"/>
  <c r="J21" i="11"/>
  <c r="K9" i="11"/>
  <c r="L9" i="11" s="1"/>
  <c r="J21" i="9"/>
  <c r="K9" i="9"/>
  <c r="L9" i="9" s="1"/>
  <c r="K13" i="9"/>
  <c r="L13" i="9" s="1"/>
  <c r="J25" i="9"/>
  <c r="K13" i="8"/>
  <c r="L13" i="8" s="1"/>
  <c r="J25" i="8"/>
  <c r="J28" i="10"/>
  <c r="K16" i="10"/>
  <c r="L16" i="10" s="1"/>
  <c r="K16" i="8"/>
  <c r="L16" i="8" s="1"/>
  <c r="J28" i="8"/>
  <c r="K11" i="8"/>
  <c r="L11" i="8" s="1"/>
  <c r="J23" i="8"/>
  <c r="K11" i="11"/>
  <c r="L11" i="11" s="1"/>
  <c r="J23" i="11"/>
  <c r="BE37" i="10"/>
  <c r="BL37" i="10" s="1"/>
  <c r="N37" i="10"/>
  <c r="K10" i="10"/>
  <c r="L10" i="10" s="1"/>
  <c r="J22" i="10"/>
  <c r="K14" i="9"/>
  <c r="L14" i="9" s="1"/>
  <c r="J26" i="9"/>
  <c r="AC42" i="2"/>
  <c r="AE42" i="2" s="1"/>
  <c r="AG11" i="2" s="1"/>
  <c r="AI11" i="2" s="1"/>
  <c r="AE30" i="2"/>
  <c r="AG23" i="2" s="1"/>
  <c r="AI23" i="2" s="1"/>
  <c r="K8" i="8"/>
  <c r="L8" i="8" s="1"/>
  <c r="J20" i="8"/>
  <c r="K10" i="9"/>
  <c r="L10" i="9" s="1"/>
  <c r="J22" i="9"/>
  <c r="J21" i="10"/>
  <c r="K9" i="10"/>
  <c r="L9" i="10" s="1"/>
  <c r="K5" i="11"/>
  <c r="L5" i="11" s="1"/>
  <c r="J17" i="11"/>
  <c r="AC27" i="2"/>
  <c r="AE15" i="2"/>
  <c r="AG38" i="2" s="1"/>
  <c r="AI38" i="2" s="1"/>
  <c r="IG3" i="8"/>
  <c r="HZ1" i="8"/>
  <c r="JK4" i="8"/>
  <c r="BY25" i="10"/>
  <c r="CF25" i="10" s="1"/>
  <c r="O25" i="10"/>
  <c r="AL25" i="10"/>
  <c r="AS25" i="10" s="1"/>
  <c r="J20" i="10"/>
  <c r="K8" i="10"/>
  <c r="L8" i="10" s="1"/>
  <c r="K16" i="9"/>
  <c r="L16" i="9" s="1"/>
  <c r="J28" i="9"/>
  <c r="K5" i="8"/>
  <c r="L5" i="8" s="1"/>
  <c r="J17" i="8"/>
  <c r="J26" i="11"/>
  <c r="K14" i="11"/>
  <c r="L14" i="11" s="1"/>
  <c r="K9" i="8"/>
  <c r="L9" i="8" s="1"/>
  <c r="J21" i="8"/>
  <c r="J20" i="9"/>
  <c r="K8" i="9"/>
  <c r="L8" i="9" s="1"/>
  <c r="K7" i="8"/>
  <c r="L7" i="8" s="1"/>
  <c r="J19" i="8"/>
  <c r="J17" i="9"/>
  <c r="K5" i="9"/>
  <c r="L5" i="9" s="1"/>
  <c r="IA3" i="8"/>
  <c r="HT1" i="8"/>
  <c r="JE4" i="8"/>
  <c r="J25" i="11"/>
  <c r="K13" i="11"/>
  <c r="L13" i="11" s="1"/>
  <c r="K6" i="8"/>
  <c r="L6" i="8" s="1"/>
  <c r="J18" i="8"/>
  <c r="K16" i="11"/>
  <c r="L16" i="11" s="1"/>
  <c r="J28" i="11"/>
  <c r="K12" i="9"/>
  <c r="L12" i="9" s="1"/>
  <c r="J24" i="9"/>
  <c r="J27" i="9"/>
  <c r="K15" i="9"/>
  <c r="L15" i="9" s="1"/>
  <c r="J22" i="11"/>
  <c r="K10" i="11"/>
  <c r="L10" i="11" s="1"/>
  <c r="J18" i="9"/>
  <c r="K6" i="9"/>
  <c r="L6" i="9" s="1"/>
  <c r="J27" i="11"/>
  <c r="K15" i="11"/>
  <c r="L15" i="11" s="1"/>
  <c r="J17" i="10"/>
  <c r="K5" i="10"/>
  <c r="L5" i="10" s="1"/>
  <c r="HD28" i="8"/>
  <c r="K12" i="10"/>
  <c r="L12" i="10" s="1"/>
  <c r="J24" i="10"/>
  <c r="FX3" i="8"/>
  <c r="HH2" i="8"/>
  <c r="J23" i="10"/>
  <c r="K11" i="10"/>
  <c r="L11" i="10" s="1"/>
  <c r="J23" i="9"/>
  <c r="K11" i="9"/>
  <c r="L11" i="9" s="1"/>
  <c r="J22" i="8"/>
  <c r="K10" i="8"/>
  <c r="L10" i="8" s="1"/>
  <c r="J26" i="8"/>
  <c r="K14" i="8"/>
  <c r="L14" i="8" s="1"/>
  <c r="J18" i="11"/>
  <c r="K6" i="11"/>
  <c r="L6" i="11" s="1"/>
  <c r="K15" i="10"/>
  <c r="L15" i="10" s="1"/>
  <c r="J27" i="10"/>
  <c r="K15" i="8"/>
  <c r="L15" i="8" s="1"/>
  <c r="J27" i="8"/>
  <c r="J20" i="11"/>
  <c r="K8" i="11"/>
  <c r="L8" i="11" s="1"/>
  <c r="FW4" i="8"/>
  <c r="GA4" i="8"/>
  <c r="GF4" i="8" s="1"/>
  <c r="GK4" i="8" s="1"/>
  <c r="GP4" i="8" s="1"/>
  <c r="GU4" i="8" s="1"/>
  <c r="GZ4" i="8" s="1"/>
  <c r="KQ4" i="8"/>
  <c r="LA4" i="8"/>
  <c r="LI4" i="8" s="1"/>
  <c r="LP4" i="8" s="1"/>
  <c r="AC8" i="12"/>
  <c r="AC7" i="12"/>
  <c r="R364" i="6"/>
  <c r="DX91" i="4"/>
  <c r="DY90" i="4"/>
  <c r="EC90" i="4" s="1"/>
  <c r="EC91" i="4" s="1"/>
  <c r="EC92" i="4" s="1"/>
  <c r="EC93" i="4" s="1"/>
  <c r="EC94" i="4" s="1"/>
  <c r="EC95" i="4" s="1"/>
  <c r="EC96" i="4" s="1"/>
  <c r="DX94" i="4"/>
  <c r="DW96" i="4"/>
  <c r="BU93" i="4"/>
  <c r="DW93" i="4"/>
  <c r="BU90" i="4"/>
  <c r="BY90" i="4" s="1"/>
  <c r="BY91" i="4" s="1"/>
  <c r="BY92" i="4" s="1"/>
  <c r="BY93" i="4" s="1"/>
  <c r="BY94" i="4" s="1"/>
  <c r="BY95" i="4" s="1"/>
  <c r="BY96" i="4" s="1"/>
  <c r="BT91" i="4"/>
  <c r="BU92" i="4"/>
  <c r="BV90" i="4"/>
  <c r="BZ90" i="4" s="1"/>
  <c r="BZ91" i="4" s="1"/>
  <c r="BZ92" i="4" s="1"/>
  <c r="BZ93" i="4" s="1"/>
  <c r="BZ94" i="4" s="1"/>
  <c r="BZ95" i="4" s="1"/>
  <c r="BZ96" i="4" s="1"/>
  <c r="BS91" i="4"/>
  <c r="DW94" i="4"/>
  <c r="BU95" i="4"/>
  <c r="DY91" i="4"/>
  <c r="BV92" i="4"/>
  <c r="BV94" i="4"/>
  <c r="BU91" i="4"/>
  <c r="BT92" i="4"/>
  <c r="BV96" i="4"/>
  <c r="BV93" i="4"/>
  <c r="DX92" i="4"/>
  <c r="DW90" i="4"/>
  <c r="EA90" i="4" s="1"/>
  <c r="EA91" i="4" s="1"/>
  <c r="EA92" i="4" s="1"/>
  <c r="EA93" i="4" s="1"/>
  <c r="EA94" i="4" s="1"/>
  <c r="EA95" i="4" s="1"/>
  <c r="EA96" i="4" s="1"/>
  <c r="DY96" i="4"/>
  <c r="DZ96" i="4"/>
  <c r="BV95" i="4"/>
  <c r="DZ95" i="4"/>
  <c r="DZ91" i="4"/>
  <c r="DW91" i="4"/>
  <c r="DX96" i="4"/>
  <c r="BU94" i="4"/>
  <c r="DY92" i="4"/>
  <c r="KA2" i="8"/>
  <c r="KA3" i="8" s="1"/>
  <c r="KA4" i="8" s="1"/>
  <c r="KA5" i="8" s="1"/>
  <c r="KA6" i="8" s="1"/>
  <c r="J73" i="4"/>
  <c r="J74" i="4" s="1"/>
  <c r="J82" i="4" s="1"/>
  <c r="T88" i="4"/>
  <c r="S88" i="4"/>
  <c r="M86" i="4"/>
  <c r="U86" i="4" s="1"/>
  <c r="BT18" i="6" a="1"/>
  <c r="BT18" i="6" s="1"/>
  <c r="Y18" i="6" s="1"/>
  <c r="BY18" i="6" a="1"/>
  <c r="BY18" i="6" s="1"/>
  <c r="AD18" i="6" s="1"/>
  <c r="BY17" i="6" a="1"/>
  <c r="BY17" i="6" s="1"/>
  <c r="AD17" i="6" s="1"/>
  <c r="BY20" i="6" a="1"/>
  <c r="BY20" i="6" s="1"/>
  <c r="AD20" i="6" s="1"/>
  <c r="BS19" i="6" a="1"/>
  <c r="BS19" i="6" s="1"/>
  <c r="X19" i="6" s="1"/>
  <c r="BS21" i="6" a="1"/>
  <c r="BS21" i="6" s="1"/>
  <c r="X21" i="6" s="1"/>
  <c r="BS17" i="6" a="1"/>
  <c r="BS17" i="6" s="1"/>
  <c r="X17" i="6" s="1"/>
  <c r="BS18" i="6" a="1"/>
  <c r="BS18" i="6" s="1"/>
  <c r="X18" i="6" s="1"/>
  <c r="BS20" i="6" a="1"/>
  <c r="BS20" i="6" s="1"/>
  <c r="X20" i="6" s="1"/>
  <c r="BZ18" i="6" a="1"/>
  <c r="BZ18" i="6" s="1"/>
  <c r="AE18" i="6" s="1"/>
  <c r="BY19" i="6" a="1"/>
  <c r="BY19" i="6" s="1"/>
  <c r="AD19" i="6" s="1"/>
  <c r="BZ22" i="6" a="1"/>
  <c r="BZ22" i="6" s="1"/>
  <c r="BZ26" i="6" s="1"/>
  <c r="BZ21" i="6" a="1"/>
  <c r="BZ21" i="6" s="1"/>
  <c r="AE21" i="6" s="1"/>
  <c r="BT17" i="6" a="1"/>
  <c r="BT17" i="6" s="1"/>
  <c r="Y17" i="6" s="1"/>
  <c r="BZ20" i="6" a="1"/>
  <c r="BZ20" i="6" s="1"/>
  <c r="AE20" i="6" s="1"/>
  <c r="BS22" i="6" a="1"/>
  <c r="BS22" i="6" s="1"/>
  <c r="X22" i="6" s="1"/>
  <c r="X24" i="6" s="1"/>
  <c r="X26" i="6" s="1"/>
  <c r="BY21" i="6" a="1"/>
  <c r="BY21" i="6" s="1"/>
  <c r="AD21" i="6" s="1"/>
  <c r="BT21" i="6" a="1"/>
  <c r="BT21" i="6" s="1"/>
  <c r="Y21" i="6" s="1"/>
  <c r="BZ17" i="6" a="1"/>
  <c r="BZ17" i="6" s="1"/>
  <c r="AE17" i="6" s="1"/>
  <c r="H74" i="4"/>
  <c r="H75" i="4" s="1"/>
  <c r="S85" i="4"/>
  <c r="T85" i="4"/>
  <c r="N85" i="4"/>
  <c r="V85" i="4" s="1"/>
  <c r="L87" i="4"/>
  <c r="M87" i="4" s="1"/>
  <c r="KA2" i="9"/>
  <c r="KA3" i="9" s="1"/>
  <c r="KA4" i="9" s="1"/>
  <c r="KA5" i="9" s="1"/>
  <c r="KA6" i="9" s="1"/>
  <c r="KA7" i="9" s="1"/>
  <c r="CH20" i="6" a="1"/>
  <c r="CH20" i="6" s="1"/>
  <c r="CC22" i="6" a="1"/>
  <c r="CC22" i="6" s="1"/>
  <c r="CC24" i="6" s="1"/>
  <c r="CC26" i="6" s="1"/>
  <c r="CE20" i="6" a="1"/>
  <c r="CE20" i="6" s="1"/>
  <c r="CB20" i="6" a="1"/>
  <c r="CB20" i="6" s="1"/>
  <c r="CH17" i="6" a="1"/>
  <c r="CH17" i="6" s="1"/>
  <c r="CH19" i="6" a="1"/>
  <c r="CH19" i="6" s="1"/>
  <c r="CB17" i="6" a="1"/>
  <c r="CB17" i="6" s="1"/>
  <c r="CI21" i="6" a="1"/>
  <c r="CI21" i="6" s="1"/>
  <c r="CC17" i="6" a="1"/>
  <c r="CC17" i="6" s="1"/>
  <c r="CB18" i="6" a="1"/>
  <c r="CB18" i="6" s="1"/>
  <c r="CC21" i="6" a="1"/>
  <c r="CC21" i="6" s="1"/>
  <c r="L82" i="4"/>
  <c r="S82" i="4"/>
  <c r="L83" i="4"/>
  <c r="S83" i="4"/>
  <c r="S84" i="4"/>
  <c r="CB19" i="6" a="1"/>
  <c r="CB19" i="6" s="1"/>
  <c r="CI22" i="6" a="1"/>
  <c r="CI22" i="6" s="1"/>
  <c r="CI24" i="6" s="1"/>
  <c r="CH21" i="6" a="1"/>
  <c r="CH21" i="6" s="1"/>
  <c r="G83" i="4"/>
  <c r="G76" i="4"/>
  <c r="CC18" i="6" a="1"/>
  <c r="CC18" i="6" s="1"/>
  <c r="CB22" i="6" a="1"/>
  <c r="CB22" i="6" s="1"/>
  <c r="CB24" i="6" s="1"/>
  <c r="CB25" i="6" s="1"/>
  <c r="CI17" i="6" a="1"/>
  <c r="CI17" i="6" s="1"/>
  <c r="CI20" i="6" a="1"/>
  <c r="CI20" i="6" s="1"/>
  <c r="CI18" i="6" a="1"/>
  <c r="CI18" i="6" s="1"/>
  <c r="CB21" i="6" a="1"/>
  <c r="CB21" i="6" s="1"/>
  <c r="CH18" i="6" a="1"/>
  <c r="CH18" i="6" s="1"/>
  <c r="CR18" i="6" a="1"/>
  <c r="CR18" i="6" s="1"/>
  <c r="CQ17" i="6" a="1"/>
  <c r="CQ17" i="6" s="1"/>
  <c r="CR17" i="6" a="1"/>
  <c r="CR17" i="6" s="1"/>
  <c r="CK20" i="6" a="1"/>
  <c r="CK20" i="6" s="1"/>
  <c r="CQ21" i="6" a="1"/>
  <c r="CQ21" i="6" s="1"/>
  <c r="CK17" i="6" a="1"/>
  <c r="CK17" i="6" s="1"/>
  <c r="CK19" i="6" a="1"/>
  <c r="CK19" i="6" s="1"/>
  <c r="CQ20" i="6" a="1"/>
  <c r="CQ20" i="6" s="1"/>
  <c r="CR19" i="6" a="1"/>
  <c r="CR19" i="6" s="1"/>
  <c r="CR22" i="6" a="1"/>
  <c r="CR22" i="6" s="1"/>
  <c r="CR24" i="6" s="1"/>
  <c r="CL17" i="6" a="1"/>
  <c r="CL17" i="6" s="1"/>
  <c r="CK21" i="6" a="1"/>
  <c r="CK21" i="6" s="1"/>
  <c r="CQ22" i="6" a="1"/>
  <c r="CQ22" i="6" s="1"/>
  <c r="CQ24" i="6" s="1"/>
  <c r="CQ18" i="6" a="1"/>
  <c r="CQ18" i="6" s="1"/>
  <c r="CL22" i="6" a="1"/>
  <c r="CL22" i="6" s="1"/>
  <c r="CL24" i="6" s="1"/>
  <c r="CQ19" i="6" a="1"/>
  <c r="CQ19" i="6" s="1"/>
  <c r="CR20" i="6" a="1"/>
  <c r="CR20" i="6" s="1"/>
  <c r="CR21" i="6" a="1"/>
  <c r="CR21" i="6" s="1"/>
  <c r="CN20" i="6" a="1"/>
  <c r="CN20" i="6" s="1"/>
  <c r="CK18" i="6" a="1"/>
  <c r="CK18" i="6" s="1"/>
  <c r="P75" i="6"/>
  <c r="P76" i="6" s="1"/>
  <c r="P66" i="6"/>
  <c r="CK22" i="6" a="1"/>
  <c r="CK22" i="6" s="1"/>
  <c r="CK24" i="6" s="1"/>
  <c r="N88" i="4"/>
  <c r="V88" i="4" s="1"/>
  <c r="U88" i="4"/>
  <c r="I82" i="4"/>
  <c r="I75" i="4"/>
  <c r="T84" i="4"/>
  <c r="M84" i="4"/>
  <c r="K19" i="10" l="1"/>
  <c r="L19" i="10" s="1"/>
  <c r="M6" i="10"/>
  <c r="N6" i="10" s="1"/>
  <c r="O82" i="4"/>
  <c r="O90" i="4" s="1"/>
  <c r="S90" i="4" s="1"/>
  <c r="AK14" i="10"/>
  <c r="AR14" i="10" s="1"/>
  <c r="M14" i="10"/>
  <c r="J38" i="10"/>
  <c r="K38" i="10" s="1"/>
  <c r="L38" i="10" s="1"/>
  <c r="K26" i="10"/>
  <c r="L26" i="10" s="1"/>
  <c r="J36" i="8"/>
  <c r="K36" i="8" s="1"/>
  <c r="L36" i="8" s="1"/>
  <c r="K24" i="8"/>
  <c r="L24" i="8" s="1"/>
  <c r="M12" i="8"/>
  <c r="AK12" i="8"/>
  <c r="AR12" i="8" s="1"/>
  <c r="M7" i="11"/>
  <c r="AK7" i="11"/>
  <c r="AR7" i="11" s="1"/>
  <c r="CS31" i="9"/>
  <c r="CZ31" i="9" s="1"/>
  <c r="BF31" i="9"/>
  <c r="BM31" i="9" s="1"/>
  <c r="BR31" i="9" s="1"/>
  <c r="FY31" i="9" s="1"/>
  <c r="P31" i="9"/>
  <c r="J31" i="11"/>
  <c r="K31" i="11" s="1"/>
  <c r="L31" i="11" s="1"/>
  <c r="K19" i="11"/>
  <c r="L19" i="11" s="1"/>
  <c r="II1" i="8"/>
  <c r="JT4" i="8"/>
  <c r="M18" i="10"/>
  <c r="AK18" i="10"/>
  <c r="AR18" i="10" s="1"/>
  <c r="M30" i="10"/>
  <c r="AK30" i="10"/>
  <c r="AR30" i="10" s="1"/>
  <c r="N86" i="4"/>
  <c r="V86" i="4" s="1"/>
  <c r="N13" i="10"/>
  <c r="AL13" i="10" s="1"/>
  <c r="AS13" i="10" s="1"/>
  <c r="J75" i="4"/>
  <c r="J76" i="4" s="1"/>
  <c r="IJ1" i="8"/>
  <c r="JU4" i="8"/>
  <c r="IZ5" i="8"/>
  <c r="JG5" i="8" s="1"/>
  <c r="JN5" i="8" s="1"/>
  <c r="JU5" i="8" s="1"/>
  <c r="IT5" i="8"/>
  <c r="BE7" i="9"/>
  <c r="BL7" i="9" s="1"/>
  <c r="N7" i="9"/>
  <c r="BE19" i="9"/>
  <c r="BL19" i="9" s="1"/>
  <c r="N19" i="9"/>
  <c r="BE6" i="10"/>
  <c r="BL6" i="10" s="1"/>
  <c r="JA4" i="8"/>
  <c r="HW3" i="8"/>
  <c r="HP1" i="8"/>
  <c r="HK3" i="8"/>
  <c r="IU4" i="8"/>
  <c r="HQ3" i="8"/>
  <c r="HJ1" i="8"/>
  <c r="JA6" i="8"/>
  <c r="JH6" i="8" s="1"/>
  <c r="JO6" i="8" s="1"/>
  <c r="JV6" i="8" s="1"/>
  <c r="IU6" i="8"/>
  <c r="N7" i="10"/>
  <c r="BE7" i="10"/>
  <c r="BL7" i="10" s="1"/>
  <c r="M19" i="10"/>
  <c r="AK19" i="10"/>
  <c r="AR19" i="10" s="1"/>
  <c r="M24" i="11"/>
  <c r="AK24" i="11"/>
  <c r="AR24" i="11" s="1"/>
  <c r="IU7" i="8"/>
  <c r="JA7" i="8"/>
  <c r="JH7" i="8" s="1"/>
  <c r="JO7" i="8" s="1"/>
  <c r="JV7" i="8" s="1"/>
  <c r="M31" i="10"/>
  <c r="AK31" i="10"/>
  <c r="AR31" i="10" s="1"/>
  <c r="M36" i="11"/>
  <c r="AK36" i="11"/>
  <c r="AR36" i="11" s="1"/>
  <c r="BE12" i="11"/>
  <c r="BL12" i="11" s="1"/>
  <c r="N12" i="11"/>
  <c r="FX4" i="8"/>
  <c r="GC4" i="8" s="1"/>
  <c r="GH4" i="8" s="1"/>
  <c r="GM4" i="8" s="1"/>
  <c r="GR4" i="8" s="1"/>
  <c r="GW4" i="8" s="1"/>
  <c r="HB4" i="8" s="1"/>
  <c r="GB4" i="8"/>
  <c r="GG4" i="8" s="1"/>
  <c r="GL4" i="8" s="1"/>
  <c r="GQ4" i="8" s="1"/>
  <c r="GV4" i="8" s="1"/>
  <c r="HA4" i="8" s="1"/>
  <c r="AK6" i="11"/>
  <c r="AR6" i="11" s="1"/>
  <c r="M6" i="11"/>
  <c r="J32" i="11"/>
  <c r="K32" i="11" s="1"/>
  <c r="L32" i="11" s="1"/>
  <c r="K20" i="11"/>
  <c r="L20" i="11" s="1"/>
  <c r="J30" i="11"/>
  <c r="K30" i="11" s="1"/>
  <c r="L30" i="11" s="1"/>
  <c r="K18" i="11"/>
  <c r="L18" i="11" s="1"/>
  <c r="K23" i="9"/>
  <c r="L23" i="9" s="1"/>
  <c r="J35" i="9"/>
  <c r="K35" i="9" s="1"/>
  <c r="L35" i="9" s="1"/>
  <c r="AK12" i="10"/>
  <c r="AR12" i="10" s="1"/>
  <c r="M12" i="10"/>
  <c r="HD29" i="8"/>
  <c r="M15" i="11"/>
  <c r="AK15" i="11"/>
  <c r="AR15" i="11" s="1"/>
  <c r="J30" i="8"/>
  <c r="K30" i="8" s="1"/>
  <c r="L30" i="8" s="1"/>
  <c r="K18" i="8"/>
  <c r="L18" i="8" s="1"/>
  <c r="M5" i="8"/>
  <c r="AK5" i="8"/>
  <c r="AR5" i="8" s="1"/>
  <c r="J29" i="11"/>
  <c r="K29" i="11" s="1"/>
  <c r="L29" i="11" s="1"/>
  <c r="K17" i="11"/>
  <c r="L17" i="11" s="1"/>
  <c r="J34" i="10"/>
  <c r="K34" i="10" s="1"/>
  <c r="L34" i="10" s="1"/>
  <c r="K22" i="10"/>
  <c r="L22" i="10" s="1"/>
  <c r="M11" i="11"/>
  <c r="AK11" i="11"/>
  <c r="AR11" i="11" s="1"/>
  <c r="J40" i="10"/>
  <c r="K40" i="10" s="1"/>
  <c r="L40" i="10" s="1"/>
  <c r="K28" i="10"/>
  <c r="L28" i="10" s="1"/>
  <c r="J33" i="9"/>
  <c r="K33" i="9" s="1"/>
  <c r="L33" i="9" s="1"/>
  <c r="K21" i="9"/>
  <c r="L21" i="9" s="1"/>
  <c r="J39" i="8"/>
  <c r="K39" i="8" s="1"/>
  <c r="L39" i="8" s="1"/>
  <c r="K27" i="8"/>
  <c r="L27" i="8" s="1"/>
  <c r="M14" i="8"/>
  <c r="AK14" i="8"/>
  <c r="AR14" i="8" s="1"/>
  <c r="M11" i="10"/>
  <c r="AK11" i="10"/>
  <c r="AR11" i="10" s="1"/>
  <c r="J39" i="11"/>
  <c r="K39" i="11" s="1"/>
  <c r="L39" i="11" s="1"/>
  <c r="K27" i="11"/>
  <c r="L27" i="11" s="1"/>
  <c r="J39" i="9"/>
  <c r="K39" i="9" s="1"/>
  <c r="L39" i="9" s="1"/>
  <c r="K27" i="9"/>
  <c r="L27" i="9" s="1"/>
  <c r="M6" i="8"/>
  <c r="AK6" i="8"/>
  <c r="AR6" i="8" s="1"/>
  <c r="IH3" i="8"/>
  <c r="IA1" i="8"/>
  <c r="JL4" i="8"/>
  <c r="AK5" i="9"/>
  <c r="AR5" i="9" s="1"/>
  <c r="M5" i="9"/>
  <c r="J33" i="8"/>
  <c r="K33" i="8" s="1"/>
  <c r="L33" i="8" s="1"/>
  <c r="K21" i="8"/>
  <c r="L21" i="8" s="1"/>
  <c r="J40" i="9"/>
  <c r="K40" i="9" s="1"/>
  <c r="L40" i="9" s="1"/>
  <c r="K28" i="9"/>
  <c r="L28" i="9" s="1"/>
  <c r="M5" i="11"/>
  <c r="AK5" i="11"/>
  <c r="AR5" i="11" s="1"/>
  <c r="M8" i="8"/>
  <c r="AK8" i="8"/>
  <c r="AR8" i="8" s="1"/>
  <c r="AK10" i="10"/>
  <c r="AR10" i="10" s="1"/>
  <c r="M10" i="10"/>
  <c r="J35" i="8"/>
  <c r="K35" i="8" s="1"/>
  <c r="L35" i="8" s="1"/>
  <c r="K23" i="8"/>
  <c r="L23" i="8" s="1"/>
  <c r="J37" i="8"/>
  <c r="K37" i="8" s="1"/>
  <c r="L37" i="8" s="1"/>
  <c r="K25" i="8"/>
  <c r="L25" i="8" s="1"/>
  <c r="K27" i="10"/>
  <c r="L27" i="10" s="1"/>
  <c r="J39" i="10"/>
  <c r="K39" i="10" s="1"/>
  <c r="L39" i="10" s="1"/>
  <c r="M8" i="11"/>
  <c r="AK8" i="11"/>
  <c r="AR8" i="11" s="1"/>
  <c r="J36" i="10"/>
  <c r="K36" i="10" s="1"/>
  <c r="L36" i="10" s="1"/>
  <c r="K24" i="10"/>
  <c r="L24" i="10" s="1"/>
  <c r="AK15" i="9"/>
  <c r="AR15" i="9" s="1"/>
  <c r="M15" i="9"/>
  <c r="J32" i="9"/>
  <c r="K32" i="9" s="1"/>
  <c r="L32" i="9" s="1"/>
  <c r="K20" i="9"/>
  <c r="L20" i="9" s="1"/>
  <c r="J32" i="8"/>
  <c r="K32" i="8" s="1"/>
  <c r="L32" i="8" s="1"/>
  <c r="K20" i="8"/>
  <c r="L20" i="8" s="1"/>
  <c r="M15" i="8"/>
  <c r="AK15" i="8"/>
  <c r="AR15" i="8" s="1"/>
  <c r="J38" i="8"/>
  <c r="K38" i="8" s="1"/>
  <c r="L38" i="8" s="1"/>
  <c r="K26" i="8"/>
  <c r="L26" i="8" s="1"/>
  <c r="J35" i="10"/>
  <c r="K35" i="10" s="1"/>
  <c r="L35" i="10" s="1"/>
  <c r="K23" i="10"/>
  <c r="L23" i="10" s="1"/>
  <c r="M6" i="9"/>
  <c r="AK6" i="9"/>
  <c r="AR6" i="9" s="1"/>
  <c r="J36" i="9"/>
  <c r="K36" i="9" s="1"/>
  <c r="L36" i="9" s="1"/>
  <c r="K24" i="9"/>
  <c r="L24" i="9" s="1"/>
  <c r="AK13" i="11"/>
  <c r="AR13" i="11" s="1"/>
  <c r="M13" i="11"/>
  <c r="K17" i="9"/>
  <c r="L17" i="9" s="1"/>
  <c r="J29" i="9"/>
  <c r="K29" i="9" s="1"/>
  <c r="L29" i="9" s="1"/>
  <c r="AK9" i="8"/>
  <c r="AR9" i="8" s="1"/>
  <c r="M9" i="8"/>
  <c r="AK16" i="9"/>
  <c r="AR16" i="9" s="1"/>
  <c r="M16" i="9"/>
  <c r="M8" i="10"/>
  <c r="AK8" i="10"/>
  <c r="AR8" i="10" s="1"/>
  <c r="M9" i="10"/>
  <c r="AK9" i="10"/>
  <c r="AR9" i="10" s="1"/>
  <c r="M11" i="8"/>
  <c r="AK11" i="8"/>
  <c r="AR11" i="8" s="1"/>
  <c r="M13" i="8"/>
  <c r="AK13" i="8"/>
  <c r="AR13" i="8" s="1"/>
  <c r="AK10" i="8"/>
  <c r="AR10" i="8" s="1"/>
  <c r="M10" i="8"/>
  <c r="K18" i="9"/>
  <c r="L18" i="9" s="1"/>
  <c r="J30" i="9"/>
  <c r="K30" i="9" s="1"/>
  <c r="L30" i="9" s="1"/>
  <c r="M12" i="9"/>
  <c r="AK12" i="9"/>
  <c r="AR12" i="9" s="1"/>
  <c r="J37" i="11"/>
  <c r="K37" i="11" s="1"/>
  <c r="L37" i="11" s="1"/>
  <c r="K25" i="11"/>
  <c r="L25" i="11" s="1"/>
  <c r="J31" i="8"/>
  <c r="K31" i="8" s="1"/>
  <c r="L31" i="8" s="1"/>
  <c r="K19" i="8"/>
  <c r="L19" i="8" s="1"/>
  <c r="M14" i="11"/>
  <c r="AK14" i="11"/>
  <c r="AR14" i="11" s="1"/>
  <c r="J32" i="10"/>
  <c r="K32" i="10" s="1"/>
  <c r="L32" i="10" s="1"/>
  <c r="K20" i="10"/>
  <c r="L20" i="10" s="1"/>
  <c r="AX25" i="10"/>
  <c r="FT25" i="10" s="1"/>
  <c r="J33" i="10"/>
  <c r="K33" i="10" s="1"/>
  <c r="L33" i="10" s="1"/>
  <c r="K21" i="10"/>
  <c r="L21" i="10" s="1"/>
  <c r="J40" i="8"/>
  <c r="K40" i="8" s="1"/>
  <c r="L40" i="8" s="1"/>
  <c r="K28" i="8"/>
  <c r="L28" i="8" s="1"/>
  <c r="J37" i="9"/>
  <c r="K37" i="9" s="1"/>
  <c r="L37" i="9" s="1"/>
  <c r="K25" i="9"/>
  <c r="L25" i="9" s="1"/>
  <c r="M15" i="10"/>
  <c r="AK15" i="10"/>
  <c r="AR15" i="10" s="1"/>
  <c r="J34" i="8"/>
  <c r="K34" i="8" s="1"/>
  <c r="L34" i="8" s="1"/>
  <c r="K22" i="8"/>
  <c r="L22" i="8" s="1"/>
  <c r="HI2" i="8"/>
  <c r="FY3" i="8"/>
  <c r="M5" i="10"/>
  <c r="AK5" i="10"/>
  <c r="AR5" i="10" s="1"/>
  <c r="M10" i="11"/>
  <c r="AK10" i="11"/>
  <c r="AR10" i="11" s="1"/>
  <c r="K28" i="11"/>
  <c r="L28" i="11" s="1"/>
  <c r="J40" i="11"/>
  <c r="K40" i="11" s="1"/>
  <c r="L40" i="11" s="1"/>
  <c r="M7" i="8"/>
  <c r="AK7" i="8"/>
  <c r="AR7" i="8" s="1"/>
  <c r="K26" i="11"/>
  <c r="L26" i="11" s="1"/>
  <c r="J38" i="11"/>
  <c r="K38" i="11" s="1"/>
  <c r="L38" i="11" s="1"/>
  <c r="CS25" i="10"/>
  <c r="CZ25" i="10" s="1"/>
  <c r="BF25" i="10"/>
  <c r="BM25" i="10" s="1"/>
  <c r="P25" i="10"/>
  <c r="JR4" i="8"/>
  <c r="IG1" i="8"/>
  <c r="J34" i="9"/>
  <c r="K34" i="9" s="1"/>
  <c r="L34" i="9" s="1"/>
  <c r="K22" i="9"/>
  <c r="L22" i="9" s="1"/>
  <c r="J38" i="9"/>
  <c r="K38" i="9" s="1"/>
  <c r="L38" i="9" s="1"/>
  <c r="K26" i="9"/>
  <c r="L26" i="9" s="1"/>
  <c r="BY37" i="10"/>
  <c r="CF37" i="10" s="1"/>
  <c r="AL37" i="10"/>
  <c r="AS37" i="10" s="1"/>
  <c r="O37" i="10"/>
  <c r="M16" i="8"/>
  <c r="AK16" i="8"/>
  <c r="AR16" i="8" s="1"/>
  <c r="M13" i="9"/>
  <c r="AK13" i="9"/>
  <c r="AR13" i="9" s="1"/>
  <c r="M9" i="11"/>
  <c r="AK9" i="11"/>
  <c r="AR9" i="11" s="1"/>
  <c r="LB4" i="8"/>
  <c r="LJ4" i="8" s="1"/>
  <c r="LQ4" i="8" s="1"/>
  <c r="KR4" i="8"/>
  <c r="M11" i="9"/>
  <c r="AK11" i="9"/>
  <c r="AR11" i="9" s="1"/>
  <c r="J29" i="10"/>
  <c r="K29" i="10" s="1"/>
  <c r="L29" i="10" s="1"/>
  <c r="K17" i="10"/>
  <c r="L17" i="10" s="1"/>
  <c r="K22" i="11"/>
  <c r="L22" i="11" s="1"/>
  <c r="J34" i="11"/>
  <c r="K34" i="11" s="1"/>
  <c r="L34" i="11" s="1"/>
  <c r="AK16" i="11"/>
  <c r="AR16" i="11" s="1"/>
  <c r="M16" i="11"/>
  <c r="AK8" i="9"/>
  <c r="AR8" i="9" s="1"/>
  <c r="M8" i="9"/>
  <c r="J29" i="8"/>
  <c r="K29" i="8" s="1"/>
  <c r="L29" i="8" s="1"/>
  <c r="K17" i="8"/>
  <c r="L17" i="8" s="1"/>
  <c r="AE27" i="2"/>
  <c r="AG26" i="2" s="1"/>
  <c r="AI26" i="2" s="1"/>
  <c r="AC39" i="2"/>
  <c r="M10" i="9"/>
  <c r="AK10" i="9"/>
  <c r="AR10" i="9" s="1"/>
  <c r="M14" i="9"/>
  <c r="AK14" i="9"/>
  <c r="AR14" i="9" s="1"/>
  <c r="K23" i="11"/>
  <c r="L23" i="11" s="1"/>
  <c r="J35" i="11"/>
  <c r="K35" i="11" s="1"/>
  <c r="L35" i="11" s="1"/>
  <c r="M16" i="10"/>
  <c r="AK16" i="10"/>
  <c r="AR16" i="10" s="1"/>
  <c r="M9" i="9"/>
  <c r="AK9" i="9"/>
  <c r="AR9" i="9" s="1"/>
  <c r="K21" i="11"/>
  <c r="L21" i="11" s="1"/>
  <c r="J33" i="11"/>
  <c r="K33" i="11" s="1"/>
  <c r="L33" i="11" s="1"/>
  <c r="AE7" i="12"/>
  <c r="W12" i="12" s="1"/>
  <c r="AE8" i="12"/>
  <c r="X12" i="12" s="1"/>
  <c r="T87" i="4"/>
  <c r="BS25" i="6"/>
  <c r="AE22" i="6"/>
  <c r="AE24" i="6" s="1"/>
  <c r="AE25" i="6" s="1"/>
  <c r="H82" i="4"/>
  <c r="P82" i="4" s="1"/>
  <c r="X25" i="6"/>
  <c r="X27" i="6" s="1"/>
  <c r="X28" i="6" s="1"/>
  <c r="X29" i="6" s="1"/>
  <c r="BS26" i="6"/>
  <c r="CC25" i="6"/>
  <c r="CC27" i="6" s="1"/>
  <c r="CC23" i="6" s="1"/>
  <c r="KA7" i="8"/>
  <c r="KA8" i="9"/>
  <c r="M83" i="4"/>
  <c r="T83" i="4"/>
  <c r="M82" i="4"/>
  <c r="T82" i="4"/>
  <c r="CI26" i="6"/>
  <c r="CI25" i="6"/>
  <c r="G84" i="4"/>
  <c r="G77" i="4"/>
  <c r="G91" i="4"/>
  <c r="O83" i="4"/>
  <c r="O91" i="4" s="1"/>
  <c r="CB26" i="6"/>
  <c r="CB27" i="6" s="1"/>
  <c r="CQ25" i="6"/>
  <c r="CQ26" i="6"/>
  <c r="DI21" i="6" a="1"/>
  <c r="DI21" i="6" s="1"/>
  <c r="DC17" i="6" a="1"/>
  <c r="DC17" i="6" s="1"/>
  <c r="DC18" i="6" a="1"/>
  <c r="DC18" i="6" s="1"/>
  <c r="DI20" i="6" a="1"/>
  <c r="DI20" i="6" s="1"/>
  <c r="DC22" i="6" a="1"/>
  <c r="DC22" i="6" s="1"/>
  <c r="DC24" i="6" s="1"/>
  <c r="DJ20" i="6" a="1"/>
  <c r="DJ20" i="6" s="1"/>
  <c r="DD22" i="6" a="1"/>
  <c r="DD22" i="6" s="1"/>
  <c r="DD24" i="6" s="1"/>
  <c r="DC21" i="6" a="1"/>
  <c r="DC21" i="6" s="1"/>
  <c r="DJ19" i="6" a="1"/>
  <c r="DJ19" i="6" s="1"/>
  <c r="DI22" i="6" a="1"/>
  <c r="DI22" i="6" s="1"/>
  <c r="DI24" i="6" s="1"/>
  <c r="DD17" i="6" a="1"/>
  <c r="DD17" i="6" s="1"/>
  <c r="DI19" i="6" a="1"/>
  <c r="DI19" i="6" s="1"/>
  <c r="DI17" i="6" a="1"/>
  <c r="DI17" i="6" s="1"/>
  <c r="DC19" i="6" a="1"/>
  <c r="DC19" i="6" s="1"/>
  <c r="DJ17" i="6" a="1"/>
  <c r="DJ17" i="6" s="1"/>
  <c r="DJ18" i="6" a="1"/>
  <c r="DJ18" i="6" s="1"/>
  <c r="DJ22" i="6" a="1"/>
  <c r="DJ22" i="6" s="1"/>
  <c r="DJ24" i="6" s="1"/>
  <c r="DC20" i="6" a="1"/>
  <c r="DC20" i="6" s="1"/>
  <c r="DD18" i="6" a="1"/>
  <c r="DD18" i="6" s="1"/>
  <c r="DJ21" i="6" a="1"/>
  <c r="DJ21" i="6" s="1"/>
  <c r="CR25" i="6"/>
  <c r="CR26" i="6"/>
  <c r="CK25" i="6"/>
  <c r="CK26" i="6"/>
  <c r="CT18" i="6" a="1"/>
  <c r="CT18" i="6" s="1"/>
  <c r="CY19" i="6" a="1"/>
  <c r="CY19" i="6" s="1"/>
  <c r="DA22" i="6" a="1"/>
  <c r="DA22" i="6" s="1"/>
  <c r="DA24" i="6" s="1"/>
  <c r="CT17" i="6" a="1"/>
  <c r="CT17" i="6" s="1"/>
  <c r="CZ17" i="6" a="1"/>
  <c r="CZ17" i="6" s="1"/>
  <c r="CT21" i="6" a="1"/>
  <c r="CT21" i="6" s="1"/>
  <c r="CU22" i="6" a="1"/>
  <c r="CU22" i="6" s="1"/>
  <c r="CU24" i="6" s="1"/>
  <c r="DA21" i="6" a="1"/>
  <c r="DA21" i="6" s="1"/>
  <c r="CZ22" i="6" a="1"/>
  <c r="CZ22" i="6" s="1"/>
  <c r="CZ24" i="6" s="1"/>
  <c r="CZ18" i="6" a="1"/>
  <c r="CZ18" i="6" s="1"/>
  <c r="CT19" i="6" a="1"/>
  <c r="CT19" i="6" s="1"/>
  <c r="DA19" i="6" a="1"/>
  <c r="DA19" i="6" s="1"/>
  <c r="CT22" i="6" a="1"/>
  <c r="CT22" i="6" s="1"/>
  <c r="CT24" i="6" s="1"/>
  <c r="CW20" i="6" a="1"/>
  <c r="CW20" i="6" s="1"/>
  <c r="CZ21" i="6" a="1"/>
  <c r="CZ21" i="6" s="1"/>
  <c r="CT20" i="6" a="1"/>
  <c r="CT20" i="6" s="1"/>
  <c r="CZ19" i="6" a="1"/>
  <c r="CZ19" i="6" s="1"/>
  <c r="CU17" i="6" a="1"/>
  <c r="CU17" i="6" s="1"/>
  <c r="DA17" i="6" a="1"/>
  <c r="DA17" i="6" s="1"/>
  <c r="CZ20" i="6" a="1"/>
  <c r="CZ20" i="6" s="1"/>
  <c r="DA20" i="6" a="1"/>
  <c r="DA20" i="6" s="1"/>
  <c r="DA18" i="6" a="1"/>
  <c r="DA18" i="6" s="1"/>
  <c r="CL26" i="6"/>
  <c r="CL25" i="6"/>
  <c r="H76" i="4"/>
  <c r="H83" i="4"/>
  <c r="N84" i="4"/>
  <c r="V84" i="4" s="1"/>
  <c r="U84" i="4"/>
  <c r="I76" i="4"/>
  <c r="I83" i="4"/>
  <c r="I90" i="4"/>
  <c r="Q82" i="4"/>
  <c r="R82" i="4"/>
  <c r="J90" i="4"/>
  <c r="N87" i="4"/>
  <c r="V87" i="4" s="1"/>
  <c r="U87" i="4"/>
  <c r="BY13" i="10" l="1"/>
  <c r="CF13" i="10" s="1"/>
  <c r="O13" i="10"/>
  <c r="BF13" i="10" s="1"/>
  <c r="BM13" i="10" s="1"/>
  <c r="M19" i="11"/>
  <c r="AK19" i="11"/>
  <c r="AR19" i="11" s="1"/>
  <c r="N12" i="8"/>
  <c r="BE12" i="8"/>
  <c r="BL12" i="8" s="1"/>
  <c r="AK31" i="11"/>
  <c r="AR31" i="11" s="1"/>
  <c r="M31" i="11"/>
  <c r="M24" i="8"/>
  <c r="AK24" i="8"/>
  <c r="AR24" i="8" s="1"/>
  <c r="AM31" i="9"/>
  <c r="AT31" i="9" s="1"/>
  <c r="AY31" i="9" s="1"/>
  <c r="FU31" i="9" s="1"/>
  <c r="Q31" i="9"/>
  <c r="BZ31" i="9"/>
  <c r="CG31" i="9" s="1"/>
  <c r="CL31" i="9" s="1"/>
  <c r="GD31" i="9" s="1"/>
  <c r="DM31" i="9"/>
  <c r="DT31" i="9" s="1"/>
  <c r="AK36" i="8"/>
  <c r="AR36" i="8" s="1"/>
  <c r="M36" i="8"/>
  <c r="BE30" i="10"/>
  <c r="BL30" i="10" s="1"/>
  <c r="N30" i="10"/>
  <c r="M26" i="10"/>
  <c r="AK26" i="10"/>
  <c r="AR26" i="10" s="1"/>
  <c r="M38" i="10"/>
  <c r="AK38" i="10"/>
  <c r="AR38" i="10" s="1"/>
  <c r="N18" i="10"/>
  <c r="BE18" i="10"/>
  <c r="BL18" i="10" s="1"/>
  <c r="BE14" i="10"/>
  <c r="BL14" i="10" s="1"/>
  <c r="N14" i="10"/>
  <c r="N7" i="11"/>
  <c r="BE7" i="11"/>
  <c r="BL7" i="11" s="1"/>
  <c r="J83" i="4"/>
  <c r="J91" i="4" s="1"/>
  <c r="AL19" i="9"/>
  <c r="AS19" i="9" s="1"/>
  <c r="AX19" i="9" s="1"/>
  <c r="FT19" i="9" s="1"/>
  <c r="O19" i="9"/>
  <c r="BY19" i="9"/>
  <c r="CF19" i="9" s="1"/>
  <c r="HW1" i="8"/>
  <c r="JH4" i="8"/>
  <c r="ID3" i="8"/>
  <c r="BY7" i="9"/>
  <c r="CF7" i="9" s="1"/>
  <c r="O7" i="9"/>
  <c r="AL7" i="9"/>
  <c r="AS7" i="9" s="1"/>
  <c r="AX7" i="9" s="1"/>
  <c r="FT7" i="9" s="1"/>
  <c r="BY6" i="10"/>
  <c r="CF6" i="10" s="1"/>
  <c r="AL6" i="10"/>
  <c r="AS6" i="10" s="1"/>
  <c r="AX6" i="10" s="1"/>
  <c r="FT6" i="10" s="1"/>
  <c r="O6" i="10"/>
  <c r="HX3" i="8"/>
  <c r="HQ1" i="8"/>
  <c r="JB4" i="8"/>
  <c r="HK1" i="8"/>
  <c r="HR3" i="8"/>
  <c r="IV4" i="8"/>
  <c r="JA5" i="8"/>
  <c r="JH5" i="8" s="1"/>
  <c r="JO5" i="8" s="1"/>
  <c r="JV5" i="8" s="1"/>
  <c r="IU5" i="8"/>
  <c r="N36" i="11"/>
  <c r="BE36" i="11"/>
  <c r="BL36" i="11" s="1"/>
  <c r="AL7" i="10"/>
  <c r="AS7" i="10" s="1"/>
  <c r="O7" i="10"/>
  <c r="BY7" i="10"/>
  <c r="CF7" i="10" s="1"/>
  <c r="AX13" i="10"/>
  <c r="FT13" i="10" s="1"/>
  <c r="BY12" i="11"/>
  <c r="CF12" i="11" s="1"/>
  <c r="O12" i="11"/>
  <c r="AL12" i="11"/>
  <c r="AS12" i="11" s="1"/>
  <c r="N19" i="10"/>
  <c r="BE19" i="10"/>
  <c r="BL19" i="10" s="1"/>
  <c r="JB6" i="8"/>
  <c r="JI6" i="8" s="1"/>
  <c r="JP6" i="8" s="1"/>
  <c r="JW6" i="8" s="1"/>
  <c r="IV6" i="8"/>
  <c r="JC6" i="8" s="1"/>
  <c r="JJ6" i="8" s="1"/>
  <c r="JQ6" i="8" s="1"/>
  <c r="JX6" i="8" s="1"/>
  <c r="N31" i="10"/>
  <c r="BE31" i="10"/>
  <c r="BL31" i="10" s="1"/>
  <c r="JB7" i="8"/>
  <c r="JI7" i="8" s="1"/>
  <c r="JP7" i="8" s="1"/>
  <c r="JW7" i="8" s="1"/>
  <c r="IV7" i="8"/>
  <c r="JC7" i="8" s="1"/>
  <c r="JJ7" i="8" s="1"/>
  <c r="JQ7" i="8" s="1"/>
  <c r="JX7" i="8" s="1"/>
  <c r="N24" i="11"/>
  <c r="BE24" i="11"/>
  <c r="BL24" i="11" s="1"/>
  <c r="AK40" i="11"/>
  <c r="AR40" i="11" s="1"/>
  <c r="M40" i="11"/>
  <c r="M28" i="8"/>
  <c r="AK28" i="8"/>
  <c r="AR28" i="8" s="1"/>
  <c r="M37" i="11"/>
  <c r="AK37" i="11"/>
  <c r="AR37" i="11" s="1"/>
  <c r="M29" i="9"/>
  <c r="AK29" i="9"/>
  <c r="AR29" i="9" s="1"/>
  <c r="M24" i="10"/>
  <c r="AK24" i="10"/>
  <c r="AR24" i="10" s="1"/>
  <c r="AK25" i="8"/>
  <c r="AR25" i="8" s="1"/>
  <c r="M25" i="8"/>
  <c r="M28" i="9"/>
  <c r="AK28" i="9"/>
  <c r="AR28" i="9" s="1"/>
  <c r="M33" i="9"/>
  <c r="AK33" i="9"/>
  <c r="AR33" i="9" s="1"/>
  <c r="AK34" i="10"/>
  <c r="AR34" i="10" s="1"/>
  <c r="M34" i="10"/>
  <c r="M30" i="8"/>
  <c r="AK30" i="8"/>
  <c r="AR30" i="8" s="1"/>
  <c r="M23" i="9"/>
  <c r="AK23" i="9"/>
  <c r="AR23" i="9" s="1"/>
  <c r="AK33" i="11"/>
  <c r="AR33" i="11" s="1"/>
  <c r="M33" i="11"/>
  <c r="M35" i="11"/>
  <c r="AK35" i="11"/>
  <c r="AR35" i="11" s="1"/>
  <c r="M17" i="8"/>
  <c r="AK17" i="8"/>
  <c r="AR17" i="8" s="1"/>
  <c r="AK29" i="10"/>
  <c r="AR29" i="10" s="1"/>
  <c r="M29" i="10"/>
  <c r="LC4" i="8"/>
  <c r="LK4" i="8" s="1"/>
  <c r="LR4" i="8" s="1"/>
  <c r="KS4" i="8"/>
  <c r="LD4" i="8" s="1"/>
  <c r="LL4" i="8" s="1"/>
  <c r="LS4" i="8" s="1"/>
  <c r="AX37" i="10"/>
  <c r="FT37" i="10" s="1"/>
  <c r="M38" i="9"/>
  <c r="AK38" i="9"/>
  <c r="AR38" i="9" s="1"/>
  <c r="BR25" i="10"/>
  <c r="FY25" i="10" s="1"/>
  <c r="M28" i="11"/>
  <c r="AK28" i="11"/>
  <c r="AR28" i="11" s="1"/>
  <c r="M40" i="8"/>
  <c r="AK40" i="8"/>
  <c r="AR40" i="8" s="1"/>
  <c r="M19" i="8"/>
  <c r="AK19" i="8"/>
  <c r="AR19" i="8" s="1"/>
  <c r="N13" i="8"/>
  <c r="BE13" i="8"/>
  <c r="BL13" i="8" s="1"/>
  <c r="N8" i="10"/>
  <c r="BE8" i="10"/>
  <c r="BL8" i="10" s="1"/>
  <c r="M17" i="9"/>
  <c r="AK17" i="9"/>
  <c r="AR17" i="9" s="1"/>
  <c r="BE6" i="9"/>
  <c r="BL6" i="9" s="1"/>
  <c r="N6" i="9"/>
  <c r="N15" i="8"/>
  <c r="BE15" i="8"/>
  <c r="BL15" i="8" s="1"/>
  <c r="AK36" i="10"/>
  <c r="AR36" i="10" s="1"/>
  <c r="M36" i="10"/>
  <c r="M37" i="8"/>
  <c r="AK37" i="8"/>
  <c r="AR37" i="8" s="1"/>
  <c r="N8" i="8"/>
  <c r="BE8" i="8"/>
  <c r="BL8" i="8" s="1"/>
  <c r="AK40" i="9"/>
  <c r="AR40" i="9" s="1"/>
  <c r="M40" i="9"/>
  <c r="N6" i="8"/>
  <c r="BE6" i="8"/>
  <c r="BL6" i="8" s="1"/>
  <c r="BE11" i="10"/>
  <c r="BL11" i="10" s="1"/>
  <c r="N11" i="10"/>
  <c r="AK28" i="10"/>
  <c r="AR28" i="10" s="1"/>
  <c r="M28" i="10"/>
  <c r="M17" i="11"/>
  <c r="AK17" i="11"/>
  <c r="AR17" i="11" s="1"/>
  <c r="AK18" i="11"/>
  <c r="AR18" i="11" s="1"/>
  <c r="M18" i="11"/>
  <c r="AC51" i="2"/>
  <c r="AE51" i="2" s="1"/>
  <c r="AE39" i="2"/>
  <c r="AG14" i="2" s="1"/>
  <c r="AI14" i="2" s="1"/>
  <c r="AK26" i="9"/>
  <c r="AR26" i="9" s="1"/>
  <c r="M26" i="9"/>
  <c r="N7" i="8"/>
  <c r="BE7" i="8"/>
  <c r="BL7" i="8" s="1"/>
  <c r="HJ2" i="8"/>
  <c r="FZ3" i="8"/>
  <c r="M29" i="8"/>
  <c r="AK29" i="8"/>
  <c r="AR29" i="8" s="1"/>
  <c r="BE16" i="11"/>
  <c r="BL16" i="11" s="1"/>
  <c r="N16" i="11"/>
  <c r="M22" i="9"/>
  <c r="AK22" i="9"/>
  <c r="AR22" i="9" s="1"/>
  <c r="M22" i="8"/>
  <c r="AK22" i="8"/>
  <c r="AR22" i="8" s="1"/>
  <c r="M21" i="10"/>
  <c r="AK21" i="10"/>
  <c r="AR21" i="10" s="1"/>
  <c r="M31" i="8"/>
  <c r="AK31" i="8"/>
  <c r="AR31" i="8" s="1"/>
  <c r="BE12" i="9"/>
  <c r="BL12" i="9" s="1"/>
  <c r="N12" i="9"/>
  <c r="N16" i="9"/>
  <c r="BE16" i="9"/>
  <c r="BL16" i="9" s="1"/>
  <c r="N13" i="11"/>
  <c r="BE13" i="11"/>
  <c r="BL13" i="11" s="1"/>
  <c r="M23" i="10"/>
  <c r="AK23" i="10"/>
  <c r="AR23" i="10" s="1"/>
  <c r="AK20" i="8"/>
  <c r="AR20" i="8" s="1"/>
  <c r="M20" i="8"/>
  <c r="M23" i="8"/>
  <c r="AK23" i="8"/>
  <c r="AR23" i="8" s="1"/>
  <c r="M21" i="8"/>
  <c r="AK21" i="8"/>
  <c r="AR21" i="8" s="1"/>
  <c r="IH1" i="8"/>
  <c r="JS4" i="8"/>
  <c r="AK27" i="9"/>
  <c r="AR27" i="9" s="1"/>
  <c r="M27" i="9"/>
  <c r="M40" i="10"/>
  <c r="AK40" i="10"/>
  <c r="AR40" i="10" s="1"/>
  <c r="AK29" i="11"/>
  <c r="AR29" i="11" s="1"/>
  <c r="M29" i="11"/>
  <c r="N15" i="11"/>
  <c r="BE15" i="11"/>
  <c r="BL15" i="11" s="1"/>
  <c r="HD30" i="8"/>
  <c r="AK30" i="11"/>
  <c r="AR30" i="11" s="1"/>
  <c r="M30" i="11"/>
  <c r="N6" i="11"/>
  <c r="BE6" i="11"/>
  <c r="BL6" i="11" s="1"/>
  <c r="AM25" i="10"/>
  <c r="AT25" i="10" s="1"/>
  <c r="AY25" i="10" s="1"/>
  <c r="FU25" i="10" s="1"/>
  <c r="Q25" i="10"/>
  <c r="DM25" i="10"/>
  <c r="DT25" i="10" s="1"/>
  <c r="BZ25" i="10"/>
  <c r="CG25" i="10" s="1"/>
  <c r="M34" i="8"/>
  <c r="AK34" i="8"/>
  <c r="AR34" i="8" s="1"/>
  <c r="AK20" i="10"/>
  <c r="AR20" i="10" s="1"/>
  <c r="M20" i="10"/>
  <c r="AK30" i="9"/>
  <c r="AR30" i="9" s="1"/>
  <c r="M30" i="9"/>
  <c r="AK35" i="10"/>
  <c r="AR35" i="10" s="1"/>
  <c r="M35" i="10"/>
  <c r="AK20" i="9"/>
  <c r="AR20" i="9" s="1"/>
  <c r="M20" i="9"/>
  <c r="BE8" i="11"/>
  <c r="BL8" i="11" s="1"/>
  <c r="N8" i="11"/>
  <c r="M35" i="8"/>
  <c r="AK35" i="8"/>
  <c r="AR35" i="8" s="1"/>
  <c r="N5" i="11"/>
  <c r="BE5" i="11"/>
  <c r="BL5" i="11" s="1"/>
  <c r="AK33" i="8"/>
  <c r="AR33" i="8" s="1"/>
  <c r="M33" i="8"/>
  <c r="AK39" i="9"/>
  <c r="AR39" i="9" s="1"/>
  <c r="M39" i="9"/>
  <c r="BE14" i="8"/>
  <c r="BL14" i="8" s="1"/>
  <c r="N14" i="8"/>
  <c r="N12" i="10"/>
  <c r="BE12" i="10"/>
  <c r="BL12" i="10" s="1"/>
  <c r="AK20" i="11"/>
  <c r="AR20" i="11" s="1"/>
  <c r="M20" i="11"/>
  <c r="N16" i="10"/>
  <c r="BE16" i="10"/>
  <c r="BL16" i="10" s="1"/>
  <c r="M17" i="10"/>
  <c r="AK17" i="10"/>
  <c r="AR17" i="10" s="1"/>
  <c r="BF37" i="10"/>
  <c r="BM37" i="10" s="1"/>
  <c r="P37" i="10"/>
  <c r="CS37" i="10"/>
  <c r="CZ37" i="10" s="1"/>
  <c r="M21" i="11"/>
  <c r="AK21" i="11"/>
  <c r="AR21" i="11" s="1"/>
  <c r="N8" i="9"/>
  <c r="BE8" i="9"/>
  <c r="BL8" i="9" s="1"/>
  <c r="N13" i="9"/>
  <c r="BE13" i="9"/>
  <c r="BL13" i="9" s="1"/>
  <c r="M34" i="9"/>
  <c r="AK34" i="9"/>
  <c r="AR34" i="9" s="1"/>
  <c r="BE11" i="8"/>
  <c r="BL11" i="8" s="1"/>
  <c r="N11" i="8"/>
  <c r="AK34" i="11"/>
  <c r="AR34" i="11" s="1"/>
  <c r="M34" i="11"/>
  <c r="BE9" i="11"/>
  <c r="BL9" i="11" s="1"/>
  <c r="N9" i="11"/>
  <c r="M26" i="11"/>
  <c r="AK26" i="11"/>
  <c r="AR26" i="11" s="1"/>
  <c r="AK25" i="9"/>
  <c r="AR25" i="9" s="1"/>
  <c r="M25" i="9"/>
  <c r="M32" i="10"/>
  <c r="AK32" i="10"/>
  <c r="AR32" i="10" s="1"/>
  <c r="M18" i="9"/>
  <c r="AK18" i="9"/>
  <c r="AR18" i="9" s="1"/>
  <c r="N9" i="8"/>
  <c r="BE9" i="8"/>
  <c r="BL9" i="8" s="1"/>
  <c r="M24" i="9"/>
  <c r="AK24" i="9"/>
  <c r="AR24" i="9" s="1"/>
  <c r="AK26" i="8"/>
  <c r="AR26" i="8" s="1"/>
  <c r="M26" i="8"/>
  <c r="M32" i="9"/>
  <c r="AK32" i="9"/>
  <c r="AR32" i="9" s="1"/>
  <c r="M39" i="10"/>
  <c r="AK39" i="10"/>
  <c r="AR39" i="10" s="1"/>
  <c r="BE10" i="10"/>
  <c r="BL10" i="10" s="1"/>
  <c r="N10" i="10"/>
  <c r="BE5" i="9"/>
  <c r="BL5" i="9" s="1"/>
  <c r="N5" i="9"/>
  <c r="AK27" i="11"/>
  <c r="AR27" i="11" s="1"/>
  <c r="M27" i="11"/>
  <c r="M27" i="8"/>
  <c r="AK27" i="8"/>
  <c r="AR27" i="8" s="1"/>
  <c r="BE11" i="11"/>
  <c r="BL11" i="11" s="1"/>
  <c r="N11" i="11"/>
  <c r="N5" i="8"/>
  <c r="BE5" i="8"/>
  <c r="BL5" i="8" s="1"/>
  <c r="M32" i="11"/>
  <c r="AK32" i="11"/>
  <c r="AR32" i="11" s="1"/>
  <c r="N14" i="11"/>
  <c r="BE14" i="11"/>
  <c r="BL14" i="11" s="1"/>
  <c r="AK23" i="11"/>
  <c r="AR23" i="11" s="1"/>
  <c r="M23" i="11"/>
  <c r="N14" i="9"/>
  <c r="BE14" i="9"/>
  <c r="BL14" i="9" s="1"/>
  <c r="BE11" i="9"/>
  <c r="BL11" i="9" s="1"/>
  <c r="N11" i="9"/>
  <c r="M38" i="11"/>
  <c r="AK38" i="11"/>
  <c r="AR38" i="11" s="1"/>
  <c r="N10" i="11"/>
  <c r="BE10" i="11"/>
  <c r="BL10" i="11" s="1"/>
  <c r="M33" i="10"/>
  <c r="AK33" i="10"/>
  <c r="AR33" i="10" s="1"/>
  <c r="AK32" i="8"/>
  <c r="AR32" i="8" s="1"/>
  <c r="M32" i="8"/>
  <c r="BE9" i="9"/>
  <c r="BL9" i="9" s="1"/>
  <c r="N9" i="9"/>
  <c r="N10" i="9"/>
  <c r="BE10" i="9"/>
  <c r="BL10" i="9" s="1"/>
  <c r="M22" i="11"/>
  <c r="AK22" i="11"/>
  <c r="AR22" i="11" s="1"/>
  <c r="N16" i="8"/>
  <c r="BE16" i="8"/>
  <c r="BL16" i="8" s="1"/>
  <c r="N5" i="10"/>
  <c r="BE5" i="10"/>
  <c r="BL5" i="10" s="1"/>
  <c r="N15" i="10"/>
  <c r="BE15" i="10"/>
  <c r="BL15" i="10" s="1"/>
  <c r="M37" i="9"/>
  <c r="AK37" i="9"/>
  <c r="AR37" i="9" s="1"/>
  <c r="AK25" i="11"/>
  <c r="AR25" i="11" s="1"/>
  <c r="M25" i="11"/>
  <c r="N10" i="8"/>
  <c r="BE10" i="8"/>
  <c r="BL10" i="8" s="1"/>
  <c r="BE9" i="10"/>
  <c r="BL9" i="10" s="1"/>
  <c r="N9" i="10"/>
  <c r="M36" i="9"/>
  <c r="AK36" i="9"/>
  <c r="AR36" i="9" s="1"/>
  <c r="AK38" i="8"/>
  <c r="AR38" i="8" s="1"/>
  <c r="M38" i="8"/>
  <c r="N15" i="9"/>
  <c r="BE15" i="9"/>
  <c r="BL15" i="9" s="1"/>
  <c r="AK27" i="10"/>
  <c r="AR27" i="10" s="1"/>
  <c r="M27" i="10"/>
  <c r="AK39" i="11"/>
  <c r="AR39" i="11" s="1"/>
  <c r="M39" i="11"/>
  <c r="AK39" i="8"/>
  <c r="AR39" i="8" s="1"/>
  <c r="M39" i="8"/>
  <c r="M21" i="9"/>
  <c r="AK21" i="9"/>
  <c r="AR21" i="9" s="1"/>
  <c r="AK22" i="10"/>
  <c r="AR22" i="10" s="1"/>
  <c r="M22" i="10"/>
  <c r="M18" i="8"/>
  <c r="AK18" i="8"/>
  <c r="AR18" i="8" s="1"/>
  <c r="M35" i="9"/>
  <c r="AK35" i="9"/>
  <c r="AR35" i="9" s="1"/>
  <c r="AA364" i="6"/>
  <c r="KA2" i="11"/>
  <c r="KA3" i="11" s="1"/>
  <c r="KA4" i="11" s="1"/>
  <c r="KA5" i="11" s="1"/>
  <c r="KA2" i="10"/>
  <c r="KA3" i="10" s="1"/>
  <c r="KA4" i="10" s="1"/>
  <c r="KA5" i="10" s="1"/>
  <c r="X364" i="6"/>
  <c r="AE26" i="6"/>
  <c r="AE27" i="6" s="1"/>
  <c r="AE23" i="6" s="1"/>
  <c r="H90" i="4"/>
  <c r="S91" i="4"/>
  <c r="P90" i="4"/>
  <c r="T90" i="4" s="1"/>
  <c r="KA8" i="8"/>
  <c r="KA9" i="9"/>
  <c r="U82" i="4"/>
  <c r="Q90" i="4" s="1"/>
  <c r="U90" i="4" s="1"/>
  <c r="N82" i="4"/>
  <c r="V82" i="4" s="1"/>
  <c r="R90" i="4" s="1"/>
  <c r="V90" i="4" s="1"/>
  <c r="N83" i="4"/>
  <c r="V83" i="4" s="1"/>
  <c r="U83" i="4"/>
  <c r="CI27" i="6"/>
  <c r="CI23" i="6" s="1"/>
  <c r="X23" i="6"/>
  <c r="G85" i="4"/>
  <c r="G78" i="4"/>
  <c r="G92" i="4"/>
  <c r="O84" i="4"/>
  <c r="O92" i="4" s="1"/>
  <c r="K91" i="4"/>
  <c r="CB28" i="6"/>
  <c r="CB29" i="6" s="1"/>
  <c r="CB23" i="6"/>
  <c r="CL27" i="6"/>
  <c r="CL23" i="6" s="1"/>
  <c r="CQ27" i="6"/>
  <c r="CU26" i="6"/>
  <c r="CU25" i="6"/>
  <c r="CT26" i="6"/>
  <c r="CT25" i="6"/>
  <c r="CK27" i="6"/>
  <c r="DD26" i="6"/>
  <c r="DD25" i="6"/>
  <c r="DI26" i="6"/>
  <c r="DI25" i="6"/>
  <c r="CZ26" i="6"/>
  <c r="CZ25" i="6"/>
  <c r="DJ25" i="6"/>
  <c r="DJ26" i="6"/>
  <c r="DC26" i="6"/>
  <c r="DC25" i="6"/>
  <c r="DA25" i="6"/>
  <c r="DA26" i="6"/>
  <c r="CR27" i="6"/>
  <c r="CR23" i="6" s="1"/>
  <c r="H84" i="4"/>
  <c r="H77" i="4"/>
  <c r="I84" i="4"/>
  <c r="I77" i="4"/>
  <c r="H91" i="4"/>
  <c r="P83" i="4"/>
  <c r="P91" i="4" s="1"/>
  <c r="J84" i="4"/>
  <c r="J77" i="4"/>
  <c r="I91" i="4"/>
  <c r="Q83" i="4"/>
  <c r="P13" i="10" l="1"/>
  <c r="BZ13" i="10" s="1"/>
  <c r="CG13" i="10" s="1"/>
  <c r="CS13" i="10"/>
  <c r="CZ13" i="10" s="1"/>
  <c r="R83" i="4"/>
  <c r="R91" i="4" s="1"/>
  <c r="V91" i="4" s="1"/>
  <c r="N38" i="10"/>
  <c r="BE38" i="10"/>
  <c r="BL38" i="10" s="1"/>
  <c r="BY18" i="10"/>
  <c r="CF18" i="10" s="1"/>
  <c r="O18" i="10"/>
  <c r="AL18" i="10"/>
  <c r="AS18" i="10" s="1"/>
  <c r="AX18" i="10" s="1"/>
  <c r="FT18" i="10" s="1"/>
  <c r="EG31" i="9"/>
  <c r="EN31" i="9" s="1"/>
  <c r="BG31" i="9"/>
  <c r="BN31" i="9" s="1"/>
  <c r="BS31" i="9" s="1"/>
  <c r="FZ31" i="9" s="1"/>
  <c r="CT31" i="9"/>
  <c r="DA31" i="9" s="1"/>
  <c r="DF31" i="9" s="1"/>
  <c r="GI31" i="9" s="1"/>
  <c r="R31" i="9"/>
  <c r="AL12" i="8"/>
  <c r="AS12" i="8" s="1"/>
  <c r="O12" i="8"/>
  <c r="BY12" i="8"/>
  <c r="CF12" i="8" s="1"/>
  <c r="BE31" i="11"/>
  <c r="BL31" i="11" s="1"/>
  <c r="N31" i="11"/>
  <c r="BY7" i="11"/>
  <c r="CF7" i="11" s="1"/>
  <c r="O7" i="11"/>
  <c r="AL7" i="11"/>
  <c r="AS7" i="11" s="1"/>
  <c r="AX7" i="11" s="1"/>
  <c r="FT7" i="11" s="1"/>
  <c r="N26" i="10"/>
  <c r="BE26" i="10"/>
  <c r="BL26" i="10" s="1"/>
  <c r="O14" i="10"/>
  <c r="AL14" i="10"/>
  <c r="AS14" i="10" s="1"/>
  <c r="AX14" i="10" s="1"/>
  <c r="FT14" i="10" s="1"/>
  <c r="BY14" i="10"/>
  <c r="CF14" i="10" s="1"/>
  <c r="AL30" i="10"/>
  <c r="AS30" i="10" s="1"/>
  <c r="AX30" i="10" s="1"/>
  <c r="FT30" i="10" s="1"/>
  <c r="O30" i="10"/>
  <c r="BY30" i="10"/>
  <c r="CF30" i="10" s="1"/>
  <c r="BE19" i="11"/>
  <c r="BL19" i="11" s="1"/>
  <c r="N19" i="11"/>
  <c r="N36" i="8"/>
  <c r="BE36" i="8"/>
  <c r="BL36" i="8" s="1"/>
  <c r="N24" i="8"/>
  <c r="BE24" i="8"/>
  <c r="BL24" i="8" s="1"/>
  <c r="IV5" i="8"/>
  <c r="JC5" i="8" s="1"/>
  <c r="JJ5" i="8" s="1"/>
  <c r="JQ5" i="8" s="1"/>
  <c r="JX5" i="8" s="1"/>
  <c r="JB5" i="8"/>
  <c r="JI5" i="8" s="1"/>
  <c r="JP5" i="8" s="1"/>
  <c r="JW5" i="8" s="1"/>
  <c r="BF19" i="9"/>
  <c r="BM19" i="9" s="1"/>
  <c r="BR19" i="9" s="1"/>
  <c r="FY19" i="9" s="1"/>
  <c r="CS19" i="9"/>
  <c r="CZ19" i="9" s="1"/>
  <c r="P19" i="9"/>
  <c r="P7" i="9"/>
  <c r="CS7" i="9"/>
  <c r="CZ7" i="9" s="1"/>
  <c r="BF7" i="9"/>
  <c r="BM7" i="9" s="1"/>
  <c r="BR7" i="9" s="1"/>
  <c r="FY7" i="9" s="1"/>
  <c r="HR1" i="8"/>
  <c r="HY3" i="8"/>
  <c r="JC4" i="8"/>
  <c r="CS6" i="10"/>
  <c r="CZ6" i="10" s="1"/>
  <c r="P6" i="10"/>
  <c r="BF6" i="10"/>
  <c r="BM6" i="10" s="1"/>
  <c r="BR6" i="10" s="1"/>
  <c r="FY6" i="10" s="1"/>
  <c r="IK3" i="8"/>
  <c r="JO4" i="8"/>
  <c r="ID1" i="8"/>
  <c r="HX1" i="8"/>
  <c r="IE3" i="8"/>
  <c r="JI4" i="8"/>
  <c r="BY19" i="10"/>
  <c r="CF19" i="10" s="1"/>
  <c r="O19" i="10"/>
  <c r="AL19" i="10"/>
  <c r="AS19" i="10" s="1"/>
  <c r="AX19" i="10" s="1"/>
  <c r="FT19" i="10" s="1"/>
  <c r="BR13" i="10"/>
  <c r="FY13" i="10" s="1"/>
  <c r="AL31" i="10"/>
  <c r="AS31" i="10" s="1"/>
  <c r="O31" i="10"/>
  <c r="BY31" i="10"/>
  <c r="CF31" i="10" s="1"/>
  <c r="AX12" i="11"/>
  <c r="FT12" i="11" s="1"/>
  <c r="AM13" i="10"/>
  <c r="AT13" i="10" s="1"/>
  <c r="AY13" i="10" s="1"/>
  <c r="FU13" i="10" s="1"/>
  <c r="Q13" i="10"/>
  <c r="DM13" i="10"/>
  <c r="DT13" i="10" s="1"/>
  <c r="AX7" i="10"/>
  <c r="FT7" i="10" s="1"/>
  <c r="AL24" i="11"/>
  <c r="AS24" i="11" s="1"/>
  <c r="AX24" i="11" s="1"/>
  <c r="FT24" i="11" s="1"/>
  <c r="O24" i="11"/>
  <c r="BY24" i="11"/>
  <c r="CF24" i="11" s="1"/>
  <c r="BF12" i="11"/>
  <c r="BM12" i="11" s="1"/>
  <c r="P12" i="11"/>
  <c r="CS12" i="11"/>
  <c r="CZ12" i="11" s="1"/>
  <c r="CS7" i="10"/>
  <c r="CZ7" i="10" s="1"/>
  <c r="BF7" i="10"/>
  <c r="BM7" i="10" s="1"/>
  <c r="BR7" i="10" s="1"/>
  <c r="FY7" i="10" s="1"/>
  <c r="P7" i="10"/>
  <c r="BY36" i="11"/>
  <c r="CF36" i="11" s="1"/>
  <c r="O36" i="11"/>
  <c r="AL36" i="11"/>
  <c r="AS36" i="11" s="1"/>
  <c r="AX36" i="11" s="1"/>
  <c r="FT36" i="11" s="1"/>
  <c r="N18" i="8"/>
  <c r="BE18" i="8"/>
  <c r="BL18" i="8" s="1"/>
  <c r="BE27" i="10"/>
  <c r="BL27" i="10" s="1"/>
  <c r="N27" i="10"/>
  <c r="O10" i="9"/>
  <c r="AL10" i="9"/>
  <c r="AS10" i="9" s="1"/>
  <c r="BY10" i="9"/>
  <c r="CF10" i="9" s="1"/>
  <c r="BR37" i="10"/>
  <c r="FY37" i="10" s="1"/>
  <c r="BY16" i="9"/>
  <c r="CF16" i="9" s="1"/>
  <c r="AL16" i="9"/>
  <c r="AS16" i="9" s="1"/>
  <c r="O16" i="9"/>
  <c r="O12" i="9"/>
  <c r="BY12" i="9"/>
  <c r="CF12" i="9" s="1"/>
  <c r="AL12" i="9"/>
  <c r="AS12" i="9" s="1"/>
  <c r="N26" i="9"/>
  <c r="BE26" i="9"/>
  <c r="BL26" i="9" s="1"/>
  <c r="AL11" i="10"/>
  <c r="AS11" i="10" s="1"/>
  <c r="O11" i="10"/>
  <c r="BY11" i="10"/>
  <c r="CF11" i="10" s="1"/>
  <c r="N40" i="8"/>
  <c r="BE40" i="8"/>
  <c r="BL40" i="8" s="1"/>
  <c r="BE23" i="9"/>
  <c r="BL23" i="9" s="1"/>
  <c r="N23" i="9"/>
  <c r="BE33" i="9"/>
  <c r="BL33" i="9" s="1"/>
  <c r="N33" i="9"/>
  <c r="N28" i="9"/>
  <c r="BE28" i="9"/>
  <c r="BL28" i="9" s="1"/>
  <c r="BE25" i="8"/>
  <c r="BL25" i="8" s="1"/>
  <c r="N25" i="8"/>
  <c r="N22" i="10"/>
  <c r="BE22" i="10"/>
  <c r="BL22" i="10" s="1"/>
  <c r="BE39" i="11"/>
  <c r="BL39" i="11" s="1"/>
  <c r="N39" i="11"/>
  <c r="BE36" i="9"/>
  <c r="BL36" i="9" s="1"/>
  <c r="N36" i="9"/>
  <c r="AL9" i="10"/>
  <c r="AS9" i="10" s="1"/>
  <c r="BY9" i="10"/>
  <c r="CF9" i="10" s="1"/>
  <c r="O9" i="10"/>
  <c r="BE37" i="9"/>
  <c r="BL37" i="9" s="1"/>
  <c r="N37" i="9"/>
  <c r="BY11" i="9"/>
  <c r="CF11" i="9" s="1"/>
  <c r="AL11" i="9"/>
  <c r="AS11" i="9" s="1"/>
  <c r="O11" i="9"/>
  <c r="BE32" i="11"/>
  <c r="BL32" i="11" s="1"/>
  <c r="N32" i="11"/>
  <c r="BE27" i="11"/>
  <c r="BL27" i="11" s="1"/>
  <c r="N27" i="11"/>
  <c r="BE39" i="10"/>
  <c r="BL39" i="10" s="1"/>
  <c r="N39" i="10"/>
  <c r="BE24" i="9"/>
  <c r="BL24" i="9" s="1"/>
  <c r="N24" i="9"/>
  <c r="BY8" i="9"/>
  <c r="CF8" i="9" s="1"/>
  <c r="O8" i="9"/>
  <c r="AL8" i="9"/>
  <c r="AS8" i="9" s="1"/>
  <c r="BY12" i="10"/>
  <c r="CF12" i="10" s="1"/>
  <c r="AL12" i="10"/>
  <c r="AS12" i="10" s="1"/>
  <c r="O12" i="10"/>
  <c r="O5" i="11"/>
  <c r="AL5" i="11"/>
  <c r="AS5" i="11" s="1"/>
  <c r="BY5" i="11"/>
  <c r="CF5" i="11" s="1"/>
  <c r="N30" i="9"/>
  <c r="BE30" i="9"/>
  <c r="BL30" i="9" s="1"/>
  <c r="CL25" i="10"/>
  <c r="GD25" i="10" s="1"/>
  <c r="AL15" i="11"/>
  <c r="AS15" i="11" s="1"/>
  <c r="BY15" i="11"/>
  <c r="CF15" i="11" s="1"/>
  <c r="O15" i="11"/>
  <c r="BE22" i="8"/>
  <c r="BL22" i="8" s="1"/>
  <c r="N22" i="8"/>
  <c r="N22" i="9"/>
  <c r="BE22" i="9"/>
  <c r="BL22" i="9" s="1"/>
  <c r="BE18" i="11"/>
  <c r="BL18" i="11" s="1"/>
  <c r="N18" i="11"/>
  <c r="O8" i="8"/>
  <c r="BY8" i="8"/>
  <c r="CF8" i="8" s="1"/>
  <c r="AL8" i="8"/>
  <c r="AS8" i="8" s="1"/>
  <c r="AL15" i="8"/>
  <c r="AS15" i="8" s="1"/>
  <c r="BY15" i="8"/>
  <c r="CF15" i="8" s="1"/>
  <c r="O15" i="8"/>
  <c r="O8" i="10"/>
  <c r="BY8" i="10"/>
  <c r="CF8" i="10" s="1"/>
  <c r="AL8" i="10"/>
  <c r="AS8" i="10" s="1"/>
  <c r="N17" i="8"/>
  <c r="BE17" i="8"/>
  <c r="BL17" i="8" s="1"/>
  <c r="N29" i="8"/>
  <c r="BE29" i="8"/>
  <c r="BL29" i="8" s="1"/>
  <c r="GA3" i="8"/>
  <c r="HK2" i="8"/>
  <c r="O6" i="9"/>
  <c r="AL6" i="9"/>
  <c r="AS6" i="9" s="1"/>
  <c r="BY6" i="9"/>
  <c r="CF6" i="9" s="1"/>
  <c r="BE28" i="11"/>
  <c r="BL28" i="11" s="1"/>
  <c r="N28" i="11"/>
  <c r="N30" i="8"/>
  <c r="BE30" i="8"/>
  <c r="BL30" i="8" s="1"/>
  <c r="BE29" i="9"/>
  <c r="BL29" i="9" s="1"/>
  <c r="N29" i="9"/>
  <c r="BE37" i="11"/>
  <c r="BL37" i="11" s="1"/>
  <c r="N37" i="11"/>
  <c r="BE27" i="8"/>
  <c r="BL27" i="8" s="1"/>
  <c r="N27" i="8"/>
  <c r="BE34" i="11"/>
  <c r="BL34" i="11" s="1"/>
  <c r="N34" i="11"/>
  <c r="BE22" i="11"/>
  <c r="BL22" i="11" s="1"/>
  <c r="N22" i="11"/>
  <c r="BE17" i="10"/>
  <c r="BL17" i="10" s="1"/>
  <c r="N17" i="10"/>
  <c r="N39" i="9"/>
  <c r="BE39" i="9"/>
  <c r="BL39" i="9" s="1"/>
  <c r="N29" i="11"/>
  <c r="BE29" i="11"/>
  <c r="BL29" i="11" s="1"/>
  <c r="BE23" i="10"/>
  <c r="BL23" i="10" s="1"/>
  <c r="N23" i="10"/>
  <c r="AL15" i="9"/>
  <c r="AS15" i="9" s="1"/>
  <c r="BY15" i="9"/>
  <c r="CF15" i="9" s="1"/>
  <c r="O15" i="9"/>
  <c r="O15" i="10"/>
  <c r="BY15" i="10"/>
  <c r="CF15" i="10" s="1"/>
  <c r="AL15" i="10"/>
  <c r="AS15" i="10" s="1"/>
  <c r="AL16" i="8"/>
  <c r="AS16" i="8" s="1"/>
  <c r="O16" i="8"/>
  <c r="BY16" i="8"/>
  <c r="CF16" i="8" s="1"/>
  <c r="BY14" i="9"/>
  <c r="CF14" i="9" s="1"/>
  <c r="AL14" i="9"/>
  <c r="AS14" i="9" s="1"/>
  <c r="O14" i="9"/>
  <c r="BE23" i="11"/>
  <c r="BL23" i="11" s="1"/>
  <c r="N23" i="11"/>
  <c r="O11" i="11"/>
  <c r="AL11" i="11"/>
  <c r="AS11" i="11" s="1"/>
  <c r="BY11" i="11"/>
  <c r="CF11" i="11" s="1"/>
  <c r="AL5" i="9"/>
  <c r="AS5" i="9" s="1"/>
  <c r="O5" i="9"/>
  <c r="BY5" i="9"/>
  <c r="CF5" i="9" s="1"/>
  <c r="N32" i="9"/>
  <c r="BE32" i="9"/>
  <c r="BL32" i="9" s="1"/>
  <c r="O9" i="8"/>
  <c r="BY9" i="8"/>
  <c r="CF9" i="8" s="1"/>
  <c r="AL9" i="8"/>
  <c r="AS9" i="8" s="1"/>
  <c r="N32" i="10"/>
  <c r="BE32" i="10"/>
  <c r="BL32" i="10" s="1"/>
  <c r="N21" i="11"/>
  <c r="BE21" i="11"/>
  <c r="BL21" i="11" s="1"/>
  <c r="BE35" i="8"/>
  <c r="BL35" i="8" s="1"/>
  <c r="N35" i="8"/>
  <c r="BE20" i="10"/>
  <c r="BL20" i="10" s="1"/>
  <c r="N20" i="10"/>
  <c r="EG25" i="10"/>
  <c r="EN25" i="10" s="1"/>
  <c r="R25" i="10"/>
  <c r="CT25" i="10"/>
  <c r="DA25" i="10" s="1"/>
  <c r="BG25" i="10"/>
  <c r="BN25" i="10" s="1"/>
  <c r="BS25" i="10" s="1"/>
  <c r="FZ25" i="10" s="1"/>
  <c r="O6" i="11"/>
  <c r="AL6" i="11"/>
  <c r="AS6" i="11" s="1"/>
  <c r="BY6" i="11"/>
  <c r="CF6" i="11" s="1"/>
  <c r="BE31" i="8"/>
  <c r="BL31" i="8" s="1"/>
  <c r="N31" i="8"/>
  <c r="BE17" i="11"/>
  <c r="BL17" i="11" s="1"/>
  <c r="N17" i="11"/>
  <c r="AL6" i="8"/>
  <c r="AS6" i="8" s="1"/>
  <c r="O6" i="8"/>
  <c r="BY6" i="8"/>
  <c r="CF6" i="8" s="1"/>
  <c r="N37" i="8"/>
  <c r="BE37" i="8"/>
  <c r="BL37" i="8" s="1"/>
  <c r="AL13" i="8"/>
  <c r="AS13" i="8" s="1"/>
  <c r="BY13" i="8"/>
  <c r="CF13" i="8" s="1"/>
  <c r="O13" i="8"/>
  <c r="N38" i="9"/>
  <c r="BE38" i="9"/>
  <c r="BL38" i="9" s="1"/>
  <c r="N35" i="11"/>
  <c r="BE35" i="11"/>
  <c r="BL35" i="11" s="1"/>
  <c r="N34" i="10"/>
  <c r="BE34" i="10"/>
  <c r="BL34" i="10" s="1"/>
  <c r="BE24" i="10"/>
  <c r="BL24" i="10" s="1"/>
  <c r="N24" i="10"/>
  <c r="N32" i="8"/>
  <c r="BE32" i="8"/>
  <c r="BL32" i="8" s="1"/>
  <c r="O13" i="9"/>
  <c r="BY13" i="9"/>
  <c r="CF13" i="9" s="1"/>
  <c r="AL13" i="9"/>
  <c r="AS13" i="9" s="1"/>
  <c r="AL14" i="8"/>
  <c r="AS14" i="8" s="1"/>
  <c r="O14" i="8"/>
  <c r="BY14" i="8"/>
  <c r="CF14" i="8" s="1"/>
  <c r="BE35" i="10"/>
  <c r="BL35" i="10" s="1"/>
  <c r="N35" i="10"/>
  <c r="BE33" i="10"/>
  <c r="BL33" i="10" s="1"/>
  <c r="N33" i="10"/>
  <c r="O5" i="8"/>
  <c r="AL5" i="8"/>
  <c r="AS5" i="8" s="1"/>
  <c r="BY5" i="8"/>
  <c r="CF5" i="8" s="1"/>
  <c r="O11" i="8"/>
  <c r="BY11" i="8"/>
  <c r="CF11" i="8" s="1"/>
  <c r="AL11" i="8"/>
  <c r="AS11" i="8" s="1"/>
  <c r="BE35" i="9"/>
  <c r="BL35" i="9" s="1"/>
  <c r="N35" i="9"/>
  <c r="N38" i="8"/>
  <c r="BE38" i="8"/>
  <c r="BL38" i="8" s="1"/>
  <c r="O10" i="8"/>
  <c r="BY10" i="8"/>
  <c r="CF10" i="8" s="1"/>
  <c r="AL10" i="8"/>
  <c r="AS10" i="8" s="1"/>
  <c r="O9" i="9"/>
  <c r="AL9" i="9"/>
  <c r="AS9" i="9" s="1"/>
  <c r="BY9" i="9"/>
  <c r="CF9" i="9" s="1"/>
  <c r="AL10" i="11"/>
  <c r="AS10" i="11" s="1"/>
  <c r="O10" i="11"/>
  <c r="BY10" i="11"/>
  <c r="CF10" i="11" s="1"/>
  <c r="AL10" i="10"/>
  <c r="AS10" i="10" s="1"/>
  <c r="BY10" i="10"/>
  <c r="CF10" i="10" s="1"/>
  <c r="O10" i="10"/>
  <c r="N26" i="8"/>
  <c r="BE26" i="8"/>
  <c r="BL26" i="8" s="1"/>
  <c r="BE18" i="9"/>
  <c r="BL18" i="9" s="1"/>
  <c r="N18" i="9"/>
  <c r="N25" i="9"/>
  <c r="BE25" i="9"/>
  <c r="BL25" i="9" s="1"/>
  <c r="BE34" i="9"/>
  <c r="BL34" i="9" s="1"/>
  <c r="N34" i="9"/>
  <c r="BY16" i="10"/>
  <c r="CF16" i="10" s="1"/>
  <c r="O16" i="10"/>
  <c r="AL16" i="10"/>
  <c r="AS16" i="10" s="1"/>
  <c r="BE20" i="11"/>
  <c r="BL20" i="11" s="1"/>
  <c r="N20" i="11"/>
  <c r="BE33" i="8"/>
  <c r="BL33" i="8" s="1"/>
  <c r="N33" i="8"/>
  <c r="BY8" i="11"/>
  <c r="CF8" i="11" s="1"/>
  <c r="O8" i="11"/>
  <c r="AL8" i="11"/>
  <c r="AS8" i="11" s="1"/>
  <c r="BE20" i="9"/>
  <c r="BL20" i="9" s="1"/>
  <c r="N20" i="9"/>
  <c r="N30" i="11"/>
  <c r="BE30" i="11"/>
  <c r="BL30" i="11" s="1"/>
  <c r="BE21" i="8"/>
  <c r="BL21" i="8" s="1"/>
  <c r="N21" i="8"/>
  <c r="O13" i="11"/>
  <c r="AL13" i="11"/>
  <c r="AS13" i="11" s="1"/>
  <c r="BY13" i="11"/>
  <c r="CF13" i="11" s="1"/>
  <c r="N28" i="10"/>
  <c r="BE28" i="10"/>
  <c r="BL28" i="10" s="1"/>
  <c r="BE40" i="9"/>
  <c r="BL40" i="9" s="1"/>
  <c r="N40" i="9"/>
  <c r="N36" i="10"/>
  <c r="BE36" i="10"/>
  <c r="BL36" i="10" s="1"/>
  <c r="N19" i="8"/>
  <c r="BE19" i="8"/>
  <c r="BL19" i="8" s="1"/>
  <c r="BE29" i="10"/>
  <c r="BL29" i="10" s="1"/>
  <c r="N29" i="10"/>
  <c r="BE33" i="11"/>
  <c r="BL33" i="11" s="1"/>
  <c r="N33" i="11"/>
  <c r="N28" i="8"/>
  <c r="BE28" i="8"/>
  <c r="BL28" i="8" s="1"/>
  <c r="BE38" i="11"/>
  <c r="BL38" i="11" s="1"/>
  <c r="N38" i="11"/>
  <c r="N34" i="8"/>
  <c r="BE34" i="8"/>
  <c r="BL34" i="8" s="1"/>
  <c r="N21" i="9"/>
  <c r="BE21" i="9"/>
  <c r="BL21" i="9" s="1"/>
  <c r="BE39" i="8"/>
  <c r="BL39" i="8" s="1"/>
  <c r="N39" i="8"/>
  <c r="BE25" i="11"/>
  <c r="BL25" i="11" s="1"/>
  <c r="N25" i="11"/>
  <c r="BY5" i="10"/>
  <c r="CF5" i="10" s="1"/>
  <c r="O5" i="10"/>
  <c r="AL5" i="10"/>
  <c r="AS5" i="10" s="1"/>
  <c r="O14" i="11"/>
  <c r="AL14" i="11"/>
  <c r="AS14" i="11" s="1"/>
  <c r="BY14" i="11"/>
  <c r="CF14" i="11" s="1"/>
  <c r="N26" i="11"/>
  <c r="BE26" i="11"/>
  <c r="BL26" i="11" s="1"/>
  <c r="AL9" i="11"/>
  <c r="AS9" i="11" s="1"/>
  <c r="BY9" i="11"/>
  <c r="CF9" i="11" s="1"/>
  <c r="O9" i="11"/>
  <c r="Q37" i="10"/>
  <c r="DM37" i="10"/>
  <c r="DT37" i="10" s="1"/>
  <c r="AM37" i="10"/>
  <c r="AT37" i="10" s="1"/>
  <c r="AY37" i="10" s="1"/>
  <c r="FU37" i="10" s="1"/>
  <c r="BZ37" i="10"/>
  <c r="CG37" i="10" s="1"/>
  <c r="HD31" i="8"/>
  <c r="BE40" i="10"/>
  <c r="BL40" i="10" s="1"/>
  <c r="N40" i="10"/>
  <c r="BE27" i="9"/>
  <c r="BL27" i="9" s="1"/>
  <c r="N27" i="9"/>
  <c r="BE23" i="8"/>
  <c r="BL23" i="8" s="1"/>
  <c r="N23" i="8"/>
  <c r="N20" i="8"/>
  <c r="BE20" i="8"/>
  <c r="BL20" i="8" s="1"/>
  <c r="BE21" i="10"/>
  <c r="BL21" i="10" s="1"/>
  <c r="N21" i="10"/>
  <c r="BY16" i="11"/>
  <c r="CF16" i="11" s="1"/>
  <c r="O16" i="11"/>
  <c r="AL16" i="11"/>
  <c r="AS16" i="11" s="1"/>
  <c r="AL7" i="8"/>
  <c r="AS7" i="8" s="1"/>
  <c r="O7" i="8"/>
  <c r="BY7" i="8"/>
  <c r="CF7" i="8" s="1"/>
  <c r="N17" i="9"/>
  <c r="BE17" i="9"/>
  <c r="BL17" i="9" s="1"/>
  <c r="N40" i="11"/>
  <c r="BE40" i="11"/>
  <c r="BL40" i="11" s="1"/>
  <c r="KA6" i="10"/>
  <c r="KA6" i="11"/>
  <c r="T91" i="4"/>
  <c r="CC28" i="6"/>
  <c r="CC29" i="6" s="1"/>
  <c r="S92" i="4"/>
  <c r="Q91" i="4"/>
  <c r="U91" i="4" s="1"/>
  <c r="KA9" i="8"/>
  <c r="KA10" i="9"/>
  <c r="DD27" i="6"/>
  <c r="DD23" i="6" s="1"/>
  <c r="CU27" i="6"/>
  <c r="CU23" i="6" s="1"/>
  <c r="G86" i="4"/>
  <c r="G79" i="4"/>
  <c r="G93" i="4"/>
  <c r="O85" i="4"/>
  <c r="O93" i="4" s="1"/>
  <c r="CZ27" i="6"/>
  <c r="DC27" i="6"/>
  <c r="DC28" i="6" s="1"/>
  <c r="DC29" i="6" s="1"/>
  <c r="DI27" i="6"/>
  <c r="CT27" i="6"/>
  <c r="CT23" i="6" s="1"/>
  <c r="DJ27" i="6"/>
  <c r="DJ23" i="6" s="1"/>
  <c r="DA27" i="6"/>
  <c r="DA23" i="6" s="1"/>
  <c r="CK23" i="6"/>
  <c r="CK28" i="6"/>
  <c r="I78" i="4"/>
  <c r="I85" i="4"/>
  <c r="I92" i="4"/>
  <c r="Q84" i="4"/>
  <c r="Q92" i="4" s="1"/>
  <c r="J85" i="4"/>
  <c r="J78" i="4"/>
  <c r="H92" i="4"/>
  <c r="P84" i="4"/>
  <c r="P92" i="4" s="1"/>
  <c r="J92" i="4"/>
  <c r="R84" i="4"/>
  <c r="R92" i="4" s="1"/>
  <c r="H78" i="4"/>
  <c r="H85" i="4"/>
  <c r="AL24" i="8" l="1"/>
  <c r="AS24" i="8" s="1"/>
  <c r="AX24" i="8" s="1"/>
  <c r="FT24" i="8" s="1"/>
  <c r="BY24" i="8"/>
  <c r="CF24" i="8" s="1"/>
  <c r="O24" i="8"/>
  <c r="BY31" i="11"/>
  <c r="CF31" i="11" s="1"/>
  <c r="O31" i="11"/>
  <c r="AL31" i="11"/>
  <c r="AS31" i="11" s="1"/>
  <c r="AX31" i="11" s="1"/>
  <c r="FT31" i="11" s="1"/>
  <c r="AL36" i="8"/>
  <c r="AS36" i="8" s="1"/>
  <c r="AX36" i="8" s="1"/>
  <c r="FT36" i="8" s="1"/>
  <c r="O36" i="8"/>
  <c r="BY36" i="8"/>
  <c r="CF36" i="8" s="1"/>
  <c r="BF14" i="10"/>
  <c r="BM14" i="10" s="1"/>
  <c r="BR14" i="10" s="1"/>
  <c r="FY14" i="10" s="1"/>
  <c r="CS14" i="10"/>
  <c r="CZ14" i="10" s="1"/>
  <c r="P14" i="10"/>
  <c r="O19" i="11"/>
  <c r="AL19" i="11"/>
  <c r="AS19" i="11" s="1"/>
  <c r="AX19" i="11" s="1"/>
  <c r="FT19" i="11" s="1"/>
  <c r="BY19" i="11"/>
  <c r="CF19" i="11" s="1"/>
  <c r="CS12" i="8"/>
  <c r="CZ12" i="8" s="1"/>
  <c r="P12" i="8"/>
  <c r="BF12" i="8"/>
  <c r="BM12" i="8" s="1"/>
  <c r="BR12" i="8" s="1"/>
  <c r="FY12" i="8" s="1"/>
  <c r="BF18" i="10"/>
  <c r="BM18" i="10" s="1"/>
  <c r="BR18" i="10" s="1"/>
  <c r="FY18" i="10" s="1"/>
  <c r="P18" i="10"/>
  <c r="CS18" i="10"/>
  <c r="CZ18" i="10" s="1"/>
  <c r="O26" i="10"/>
  <c r="BY26" i="10"/>
  <c r="CF26" i="10" s="1"/>
  <c r="AL26" i="10"/>
  <c r="AS26" i="10" s="1"/>
  <c r="AX26" i="10" s="1"/>
  <c r="FT26" i="10" s="1"/>
  <c r="AX12" i="8"/>
  <c r="FT12" i="8" s="1"/>
  <c r="CA31" i="9"/>
  <c r="CH31" i="9" s="1"/>
  <c r="CM31" i="9" s="1"/>
  <c r="GE31" i="9" s="1"/>
  <c r="FA31" i="9"/>
  <c r="FH31" i="9" s="1"/>
  <c r="S31" i="9"/>
  <c r="DN31" i="9"/>
  <c r="DU31" i="9" s="1"/>
  <c r="DZ31" i="9" s="1"/>
  <c r="GN31" i="9" s="1"/>
  <c r="AN31" i="9"/>
  <c r="AU31" i="9" s="1"/>
  <c r="AZ31" i="9" s="1"/>
  <c r="FV31" i="9" s="1"/>
  <c r="CS30" i="10"/>
  <c r="CZ30" i="10" s="1"/>
  <c r="BF30" i="10"/>
  <c r="BM30" i="10" s="1"/>
  <c r="BR30" i="10" s="1"/>
  <c r="FY30" i="10" s="1"/>
  <c r="P30" i="10"/>
  <c r="CS7" i="11"/>
  <c r="CZ7" i="11" s="1"/>
  <c r="P7" i="11"/>
  <c r="BF7" i="11"/>
  <c r="BM7" i="11" s="1"/>
  <c r="BR7" i="11" s="1"/>
  <c r="FY7" i="11" s="1"/>
  <c r="BY38" i="10"/>
  <c r="CF38" i="10" s="1"/>
  <c r="AL38" i="10"/>
  <c r="AS38" i="10" s="1"/>
  <c r="AX38" i="10" s="1"/>
  <c r="FT38" i="10" s="1"/>
  <c r="O38" i="10"/>
  <c r="T92" i="4"/>
  <c r="DM7" i="9"/>
  <c r="DT7" i="9" s="1"/>
  <c r="Q7" i="9"/>
  <c r="AM7" i="9"/>
  <c r="AT7" i="9" s="1"/>
  <c r="AY7" i="9" s="1"/>
  <c r="FU7" i="9" s="1"/>
  <c r="BZ7" i="9"/>
  <c r="CG7" i="9" s="1"/>
  <c r="CL7" i="9" s="1"/>
  <c r="GD7" i="9" s="1"/>
  <c r="IK1" i="8"/>
  <c r="JV4" i="8"/>
  <c r="BZ19" i="9"/>
  <c r="CG19" i="9" s="1"/>
  <c r="CL19" i="9" s="1"/>
  <c r="GD19" i="9" s="1"/>
  <c r="AM19" i="9"/>
  <c r="AT19" i="9" s="1"/>
  <c r="AY19" i="9" s="1"/>
  <c r="FU19" i="9" s="1"/>
  <c r="Q19" i="9"/>
  <c r="DM19" i="9"/>
  <c r="DT19" i="9" s="1"/>
  <c r="HY1" i="8"/>
  <c r="IF3" i="8"/>
  <c r="JJ4" i="8"/>
  <c r="IL3" i="8"/>
  <c r="IE1" i="8"/>
  <c r="JP4" i="8"/>
  <c r="BZ6" i="10"/>
  <c r="CG6" i="10" s="1"/>
  <c r="CL6" i="10" s="1"/>
  <c r="GD6" i="10" s="1"/>
  <c r="Q6" i="10"/>
  <c r="DM6" i="10"/>
  <c r="DT6" i="10" s="1"/>
  <c r="AM6" i="10"/>
  <c r="AT6" i="10" s="1"/>
  <c r="AY6" i="10" s="1"/>
  <c r="FU6" i="10" s="1"/>
  <c r="BR12" i="11"/>
  <c r="FY12" i="11" s="1"/>
  <c r="AX31" i="10"/>
  <c r="FT31" i="10" s="1"/>
  <c r="BZ7" i="10"/>
  <c r="CG7" i="10" s="1"/>
  <c r="DM7" i="10"/>
  <c r="DT7" i="10" s="1"/>
  <c r="AM7" i="10"/>
  <c r="AT7" i="10" s="1"/>
  <c r="AY7" i="10" s="1"/>
  <c r="FU7" i="10" s="1"/>
  <c r="Q7" i="10"/>
  <c r="DM12" i="11"/>
  <c r="DT12" i="11" s="1"/>
  <c r="AM12" i="11"/>
  <c r="AT12" i="11" s="1"/>
  <c r="AY12" i="11" s="1"/>
  <c r="FU12" i="11" s="1"/>
  <c r="BZ12" i="11"/>
  <c r="CG12" i="11" s="1"/>
  <c r="Q12" i="11"/>
  <c r="P24" i="11"/>
  <c r="BF24" i="11"/>
  <c r="BM24" i="11" s="1"/>
  <c r="CS24" i="11"/>
  <c r="CZ24" i="11" s="1"/>
  <c r="CL13" i="10"/>
  <c r="GD13" i="10" s="1"/>
  <c r="CS31" i="10"/>
  <c r="CZ31" i="10" s="1"/>
  <c r="P31" i="10"/>
  <c r="BF31" i="10"/>
  <c r="BM31" i="10" s="1"/>
  <c r="EG13" i="10"/>
  <c r="EN13" i="10" s="1"/>
  <c r="R13" i="10"/>
  <c r="CT13" i="10"/>
  <c r="DA13" i="10" s="1"/>
  <c r="BG13" i="10"/>
  <c r="BN13" i="10" s="1"/>
  <c r="BS13" i="10" s="1"/>
  <c r="FZ13" i="10" s="1"/>
  <c r="BF36" i="11"/>
  <c r="BM36" i="11" s="1"/>
  <c r="CS36" i="11"/>
  <c r="CZ36" i="11" s="1"/>
  <c r="P36" i="11"/>
  <c r="P19" i="10"/>
  <c r="BF19" i="10"/>
  <c r="BM19" i="10" s="1"/>
  <c r="BR19" i="10" s="1"/>
  <c r="FY19" i="10" s="1"/>
  <c r="CS19" i="10"/>
  <c r="CZ19" i="10" s="1"/>
  <c r="BG37" i="10"/>
  <c r="BN37" i="10" s="1"/>
  <c r="BS37" i="10" s="1"/>
  <c r="FZ37" i="10" s="1"/>
  <c r="R37" i="10"/>
  <c r="CT37" i="10"/>
  <c r="DA37" i="10" s="1"/>
  <c r="EG37" i="10"/>
  <c r="EN37" i="10" s="1"/>
  <c r="AX8" i="11"/>
  <c r="FT8" i="11" s="1"/>
  <c r="BY32" i="8"/>
  <c r="CF32" i="8" s="1"/>
  <c r="AL32" i="8"/>
  <c r="AS32" i="8" s="1"/>
  <c r="O32" i="8"/>
  <c r="BY17" i="11"/>
  <c r="CF17" i="11" s="1"/>
  <c r="AL17" i="11"/>
  <c r="AS17" i="11" s="1"/>
  <c r="O17" i="11"/>
  <c r="DN25" i="10"/>
  <c r="DU25" i="10" s="1"/>
  <c r="AN25" i="10"/>
  <c r="AU25" i="10" s="1"/>
  <c r="AZ25" i="10" s="1"/>
  <c r="FV25" i="10" s="1"/>
  <c r="S25" i="10"/>
  <c r="CA25" i="10"/>
  <c r="CH25" i="10" s="1"/>
  <c r="CM25" i="10" s="1"/>
  <c r="GE25" i="10" s="1"/>
  <c r="FA25" i="10"/>
  <c r="FH25" i="10" s="1"/>
  <c r="AX5" i="9"/>
  <c r="FT5" i="9" s="1"/>
  <c r="CS14" i="9"/>
  <c r="CZ14" i="9" s="1"/>
  <c r="BF14" i="9"/>
  <c r="BM14" i="9" s="1"/>
  <c r="P14" i="9"/>
  <c r="BY28" i="11"/>
  <c r="CF28" i="11" s="1"/>
  <c r="AL28" i="11"/>
  <c r="AS28" i="11" s="1"/>
  <c r="O28" i="11"/>
  <c r="AX15" i="8"/>
  <c r="FT15" i="8" s="1"/>
  <c r="BY30" i="9"/>
  <c r="CF30" i="9" s="1"/>
  <c r="O30" i="9"/>
  <c r="AL30" i="9"/>
  <c r="AS30" i="9" s="1"/>
  <c r="P5" i="11"/>
  <c r="BF5" i="11"/>
  <c r="BM5" i="11" s="1"/>
  <c r="CS5" i="11"/>
  <c r="CZ5" i="11" s="1"/>
  <c r="P12" i="10"/>
  <c r="CS12" i="10"/>
  <c r="CZ12" i="10" s="1"/>
  <c r="BF12" i="10"/>
  <c r="BM12" i="10" s="1"/>
  <c r="CS9" i="10"/>
  <c r="CZ9" i="10" s="1"/>
  <c r="P9" i="10"/>
  <c r="BF9" i="10"/>
  <c r="BM9" i="10" s="1"/>
  <c r="AX16" i="9"/>
  <c r="FT16" i="9" s="1"/>
  <c r="HE36" i="9" a="1"/>
  <c r="HE36" i="9" s="1"/>
  <c r="HE36" i="11" a="1"/>
  <c r="HE36" i="11" s="1"/>
  <c r="HE36" i="10" a="1"/>
  <c r="HE36" i="10" s="1"/>
  <c r="O38" i="11"/>
  <c r="AL38" i="11"/>
  <c r="AS38" i="11" s="1"/>
  <c r="BY38" i="11"/>
  <c r="CF38" i="11" s="1"/>
  <c r="AX13" i="11"/>
  <c r="FT13" i="11" s="1"/>
  <c r="CS8" i="11"/>
  <c r="CZ8" i="11" s="1"/>
  <c r="BF8" i="11"/>
  <c r="BM8" i="11" s="1"/>
  <c r="P8" i="11"/>
  <c r="AX16" i="10"/>
  <c r="FT16" i="10" s="1"/>
  <c r="AX9" i="9"/>
  <c r="FT9" i="9" s="1"/>
  <c r="BY38" i="8"/>
  <c r="CF38" i="8" s="1"/>
  <c r="O38" i="8"/>
  <c r="AL38" i="8"/>
  <c r="AS38" i="8" s="1"/>
  <c r="AX11" i="8"/>
  <c r="FT11" i="8" s="1"/>
  <c r="CS14" i="8"/>
  <c r="CZ14" i="8" s="1"/>
  <c r="P14" i="8"/>
  <c r="BF14" i="8"/>
  <c r="BM14" i="8" s="1"/>
  <c r="O34" i="10"/>
  <c r="BY34" i="10"/>
  <c r="CF34" i="10" s="1"/>
  <c r="AL34" i="10"/>
  <c r="AS34" i="10" s="1"/>
  <c r="AX13" i="8"/>
  <c r="FT13" i="8" s="1"/>
  <c r="P9" i="8"/>
  <c r="CS9" i="8"/>
  <c r="CZ9" i="8" s="1"/>
  <c r="BF9" i="8"/>
  <c r="BM9" i="8" s="1"/>
  <c r="AX14" i="9"/>
  <c r="FT14" i="9" s="1"/>
  <c r="CS15" i="10"/>
  <c r="CZ15" i="10" s="1"/>
  <c r="BF15" i="10"/>
  <c r="BM15" i="10" s="1"/>
  <c r="P15" i="10"/>
  <c r="CS15" i="9"/>
  <c r="CZ15" i="9" s="1"/>
  <c r="BF15" i="9"/>
  <c r="BM15" i="9" s="1"/>
  <c r="P15" i="9"/>
  <c r="AL23" i="10"/>
  <c r="AS23" i="10" s="1"/>
  <c r="BY23" i="10"/>
  <c r="CF23" i="10" s="1"/>
  <c r="O23" i="10"/>
  <c r="BY34" i="11"/>
  <c r="CF34" i="11" s="1"/>
  <c r="AL34" i="11"/>
  <c r="AS34" i="11" s="1"/>
  <c r="O34" i="11"/>
  <c r="BY30" i="8"/>
  <c r="CF30" i="8" s="1"/>
  <c r="AL30" i="8"/>
  <c r="AS30" i="8" s="1"/>
  <c r="O30" i="8"/>
  <c r="GB3" i="8"/>
  <c r="HL2" i="8"/>
  <c r="BY17" i="8"/>
  <c r="CF17" i="8" s="1"/>
  <c r="O17" i="8"/>
  <c r="AL17" i="8"/>
  <c r="AS17" i="8" s="1"/>
  <c r="AX8" i="10"/>
  <c r="FT8" i="10" s="1"/>
  <c r="AX8" i="8"/>
  <c r="FT8" i="8" s="1"/>
  <c r="AX15" i="11"/>
  <c r="FT15" i="11" s="1"/>
  <c r="AX12" i="10"/>
  <c r="FT12" i="10" s="1"/>
  <c r="AL27" i="11"/>
  <c r="AS27" i="11" s="1"/>
  <c r="O27" i="11"/>
  <c r="BY27" i="11"/>
  <c r="CF27" i="11" s="1"/>
  <c r="O22" i="10"/>
  <c r="BY22" i="10"/>
  <c r="CF22" i="10" s="1"/>
  <c r="AL22" i="10"/>
  <c r="AS22" i="10" s="1"/>
  <c r="BY25" i="8"/>
  <c r="CF25" i="8" s="1"/>
  <c r="AL25" i="8"/>
  <c r="AS25" i="8" s="1"/>
  <c r="O25" i="8"/>
  <c r="BY23" i="9"/>
  <c r="CF23" i="9" s="1"/>
  <c r="O23" i="9"/>
  <c r="AL23" i="9"/>
  <c r="AS23" i="9" s="1"/>
  <c r="AX10" i="9"/>
  <c r="FT10" i="9" s="1"/>
  <c r="O27" i="9"/>
  <c r="AL27" i="9"/>
  <c r="AS27" i="9" s="1"/>
  <c r="BY27" i="9"/>
  <c r="CF27" i="9" s="1"/>
  <c r="O29" i="10"/>
  <c r="BY29" i="10"/>
  <c r="CF29" i="10" s="1"/>
  <c r="AL29" i="10"/>
  <c r="AS29" i="10" s="1"/>
  <c r="AX10" i="10"/>
  <c r="FT10" i="10" s="1"/>
  <c r="AL21" i="10"/>
  <c r="AS21" i="10" s="1"/>
  <c r="BY21" i="10"/>
  <c r="CF21" i="10" s="1"/>
  <c r="O21" i="10"/>
  <c r="BF7" i="8"/>
  <c r="BM7" i="8" s="1"/>
  <c r="P7" i="8"/>
  <c r="CS7" i="8"/>
  <c r="CZ7" i="8" s="1"/>
  <c r="AL40" i="10"/>
  <c r="AS40" i="10" s="1"/>
  <c r="BY40" i="10"/>
  <c r="CF40" i="10" s="1"/>
  <c r="O40" i="10"/>
  <c r="AX9" i="11"/>
  <c r="FT9" i="11" s="1"/>
  <c r="AX5" i="10"/>
  <c r="FT5" i="10" s="1"/>
  <c r="HE24" i="9" a="1"/>
  <c r="HE24" i="9" s="1"/>
  <c r="HE24" i="8" a="1"/>
  <c r="HE24" i="8" s="1"/>
  <c r="HE24" i="10" a="1"/>
  <c r="HE24" i="10" s="1"/>
  <c r="HE24" i="11" a="1"/>
  <c r="HE24" i="11" s="1"/>
  <c r="BY34" i="8"/>
  <c r="CF34" i="8" s="1"/>
  <c r="O34" i="8"/>
  <c r="AL34" i="8"/>
  <c r="AS34" i="8" s="1"/>
  <c r="BY28" i="10"/>
  <c r="CF28" i="10" s="1"/>
  <c r="AL28" i="10"/>
  <c r="AS28" i="10" s="1"/>
  <c r="O28" i="10"/>
  <c r="P13" i="11"/>
  <c r="CS13" i="11"/>
  <c r="CZ13" i="11" s="1"/>
  <c r="BF13" i="11"/>
  <c r="BM13" i="11" s="1"/>
  <c r="BY21" i="8"/>
  <c r="CF21" i="8" s="1"/>
  <c r="O21" i="8"/>
  <c r="AL21" i="8"/>
  <c r="AS21" i="8" s="1"/>
  <c r="BF16" i="10"/>
  <c r="BM16" i="10" s="1"/>
  <c r="CS16" i="10"/>
  <c r="CZ16" i="10" s="1"/>
  <c r="P16" i="10"/>
  <c r="BF9" i="9"/>
  <c r="BM9" i="9" s="1"/>
  <c r="P9" i="9"/>
  <c r="CS9" i="9"/>
  <c r="CZ9" i="9" s="1"/>
  <c r="AX14" i="8"/>
  <c r="FT14" i="8" s="1"/>
  <c r="AX13" i="9"/>
  <c r="FT13" i="9" s="1"/>
  <c r="BY37" i="8"/>
  <c r="CF37" i="8" s="1"/>
  <c r="AL37" i="8"/>
  <c r="AS37" i="8" s="1"/>
  <c r="O37" i="8"/>
  <c r="BY31" i="8"/>
  <c r="CF31" i="8" s="1"/>
  <c r="AL31" i="8"/>
  <c r="AS31" i="8" s="1"/>
  <c r="O31" i="8"/>
  <c r="AX6" i="11"/>
  <c r="FT6" i="11" s="1"/>
  <c r="BY20" i="10"/>
  <c r="CF20" i="10" s="1"/>
  <c r="O20" i="10"/>
  <c r="AL20" i="10"/>
  <c r="AS20" i="10" s="1"/>
  <c r="AX11" i="11"/>
  <c r="FT11" i="11" s="1"/>
  <c r="BY39" i="9"/>
  <c r="CF39" i="9" s="1"/>
  <c r="AL39" i="9"/>
  <c r="AS39" i="9" s="1"/>
  <c r="O39" i="9"/>
  <c r="AL22" i="11"/>
  <c r="AS22" i="11" s="1"/>
  <c r="O22" i="11"/>
  <c r="BY22" i="11"/>
  <c r="CF22" i="11" s="1"/>
  <c r="AX6" i="9"/>
  <c r="FT6" i="9" s="1"/>
  <c r="AX8" i="9"/>
  <c r="FT8" i="9" s="1"/>
  <c r="O32" i="11"/>
  <c r="AL32" i="11"/>
  <c r="AS32" i="11" s="1"/>
  <c r="BY32" i="11"/>
  <c r="CF32" i="11" s="1"/>
  <c r="AX9" i="10"/>
  <c r="FT9" i="10" s="1"/>
  <c r="BF11" i="10"/>
  <c r="BM11" i="10" s="1"/>
  <c r="CS11" i="10"/>
  <c r="CZ11" i="10" s="1"/>
  <c r="P11" i="10"/>
  <c r="AX12" i="9"/>
  <c r="FT12" i="9" s="1"/>
  <c r="BF10" i="9"/>
  <c r="BM10" i="9" s="1"/>
  <c r="P10" i="9"/>
  <c r="CS10" i="9"/>
  <c r="CZ10" i="9" s="1"/>
  <c r="AL27" i="10"/>
  <c r="AS27" i="10" s="1"/>
  <c r="O27" i="10"/>
  <c r="BY27" i="10"/>
  <c r="CF27" i="10" s="1"/>
  <c r="BF9" i="11"/>
  <c r="BM9" i="11" s="1"/>
  <c r="P9" i="11"/>
  <c r="CS9" i="11"/>
  <c r="CZ9" i="11" s="1"/>
  <c r="CS14" i="11"/>
  <c r="CZ14" i="11" s="1"/>
  <c r="P14" i="11"/>
  <c r="BF14" i="11"/>
  <c r="BM14" i="11" s="1"/>
  <c r="AL18" i="9"/>
  <c r="AS18" i="9" s="1"/>
  <c r="BY18" i="9"/>
  <c r="CF18" i="9" s="1"/>
  <c r="O18" i="9"/>
  <c r="AL40" i="11"/>
  <c r="AS40" i="11" s="1"/>
  <c r="BY40" i="11"/>
  <c r="CF40" i="11" s="1"/>
  <c r="O40" i="11"/>
  <c r="AX7" i="8"/>
  <c r="FT7" i="8" s="1"/>
  <c r="BY20" i="8"/>
  <c r="CF20" i="8" s="1"/>
  <c r="O20" i="8"/>
  <c r="AL20" i="8"/>
  <c r="AS20" i="8" s="1"/>
  <c r="CL37" i="10"/>
  <c r="GD37" i="10" s="1"/>
  <c r="BF5" i="10"/>
  <c r="BM5" i="10" s="1"/>
  <c r="P5" i="10"/>
  <c r="CS5" i="10"/>
  <c r="CZ5" i="10" s="1"/>
  <c r="AL21" i="9"/>
  <c r="AS21" i="9" s="1"/>
  <c r="O21" i="9"/>
  <c r="BY21" i="9"/>
  <c r="CF21" i="9" s="1"/>
  <c r="BY19" i="8"/>
  <c r="CF19" i="8" s="1"/>
  <c r="O19" i="8"/>
  <c r="AL19" i="8"/>
  <c r="AS19" i="8" s="1"/>
  <c r="BY33" i="8"/>
  <c r="CF33" i="8" s="1"/>
  <c r="AL33" i="8"/>
  <c r="AS33" i="8" s="1"/>
  <c r="O33" i="8"/>
  <c r="AL34" i="9"/>
  <c r="AS34" i="9" s="1"/>
  <c r="O34" i="9"/>
  <c r="BY34" i="9"/>
  <c r="CF34" i="9" s="1"/>
  <c r="BY26" i="8"/>
  <c r="CF26" i="8" s="1"/>
  <c r="AL26" i="8"/>
  <c r="AS26" i="8" s="1"/>
  <c r="O26" i="8"/>
  <c r="AX10" i="8"/>
  <c r="FT10" i="8" s="1"/>
  <c r="BF11" i="8"/>
  <c r="BM11" i="8" s="1"/>
  <c r="P11" i="8"/>
  <c r="CS11" i="8"/>
  <c r="CZ11" i="8" s="1"/>
  <c r="AX5" i="8"/>
  <c r="FT5" i="8" s="1"/>
  <c r="BY35" i="11"/>
  <c r="CF35" i="11" s="1"/>
  <c r="O35" i="11"/>
  <c r="AL35" i="11"/>
  <c r="AS35" i="11" s="1"/>
  <c r="P6" i="11"/>
  <c r="BF6" i="11"/>
  <c r="BM6" i="11" s="1"/>
  <c r="CS6" i="11"/>
  <c r="CZ6" i="11" s="1"/>
  <c r="O32" i="9"/>
  <c r="BY32" i="9"/>
  <c r="CF32" i="9" s="1"/>
  <c r="AL32" i="9"/>
  <c r="AS32" i="9" s="1"/>
  <c r="BF11" i="11"/>
  <c r="BM11" i="11" s="1"/>
  <c r="P11" i="11"/>
  <c r="CS11" i="11"/>
  <c r="CZ11" i="11" s="1"/>
  <c r="CS16" i="8"/>
  <c r="CZ16" i="8" s="1"/>
  <c r="BF16" i="8"/>
  <c r="BM16" i="8" s="1"/>
  <c r="P16" i="8"/>
  <c r="AX15" i="9"/>
  <c r="FT15" i="9" s="1"/>
  <c r="O17" i="10"/>
  <c r="BY17" i="10"/>
  <c r="CF17" i="10" s="1"/>
  <c r="AL17" i="10"/>
  <c r="AS17" i="10" s="1"/>
  <c r="BY27" i="8"/>
  <c r="CF27" i="8" s="1"/>
  <c r="AL27" i="8"/>
  <c r="AS27" i="8" s="1"/>
  <c r="O27" i="8"/>
  <c r="BY37" i="11"/>
  <c r="CF37" i="11" s="1"/>
  <c r="O37" i="11"/>
  <c r="AL37" i="11"/>
  <c r="AS37" i="11" s="1"/>
  <c r="BF6" i="9"/>
  <c r="BM6" i="9" s="1"/>
  <c r="P6" i="9"/>
  <c r="CS6" i="9"/>
  <c r="CZ6" i="9" s="1"/>
  <c r="BY29" i="8"/>
  <c r="CF29" i="8" s="1"/>
  <c r="O29" i="8"/>
  <c r="AL29" i="8"/>
  <c r="AS29" i="8" s="1"/>
  <c r="P8" i="10"/>
  <c r="BF8" i="10"/>
  <c r="BM8" i="10" s="1"/>
  <c r="CS8" i="10"/>
  <c r="CZ8" i="10" s="1"/>
  <c r="P8" i="8"/>
  <c r="CS8" i="8"/>
  <c r="CZ8" i="8" s="1"/>
  <c r="BF8" i="8"/>
  <c r="BM8" i="8" s="1"/>
  <c r="AL18" i="11"/>
  <c r="AS18" i="11" s="1"/>
  <c r="O18" i="11"/>
  <c r="BY18" i="11"/>
  <c r="CF18" i="11" s="1"/>
  <c r="CS8" i="9"/>
  <c r="CZ8" i="9" s="1"/>
  <c r="P8" i="9"/>
  <c r="BF8" i="9"/>
  <c r="BM8" i="9" s="1"/>
  <c r="O24" i="9"/>
  <c r="BY24" i="9"/>
  <c r="CF24" i="9" s="1"/>
  <c r="AL24" i="9"/>
  <c r="AS24" i="9" s="1"/>
  <c r="BY36" i="9"/>
  <c r="CF36" i="9" s="1"/>
  <c r="AL36" i="9"/>
  <c r="AS36" i="9" s="1"/>
  <c r="O36" i="9"/>
  <c r="BY40" i="8"/>
  <c r="CF40" i="8" s="1"/>
  <c r="AL40" i="8"/>
  <c r="AS40" i="8" s="1"/>
  <c r="O40" i="8"/>
  <c r="AX11" i="10"/>
  <c r="FT11" i="10" s="1"/>
  <c r="BY28" i="8"/>
  <c r="CF28" i="8" s="1"/>
  <c r="AL28" i="8"/>
  <c r="AS28" i="8" s="1"/>
  <c r="O28" i="8"/>
  <c r="AL33" i="11"/>
  <c r="AS33" i="11" s="1"/>
  <c r="O33" i="11"/>
  <c r="BY33" i="11"/>
  <c r="CF33" i="11" s="1"/>
  <c r="BY36" i="10"/>
  <c r="CF36" i="10" s="1"/>
  <c r="O36" i="10"/>
  <c r="AL36" i="10"/>
  <c r="AS36" i="10" s="1"/>
  <c r="BY20" i="9"/>
  <c r="CF20" i="9" s="1"/>
  <c r="AL20" i="9"/>
  <c r="AS20" i="9" s="1"/>
  <c r="O20" i="9"/>
  <c r="BF10" i="11"/>
  <c r="BM10" i="11" s="1"/>
  <c r="CS10" i="11"/>
  <c r="CZ10" i="11" s="1"/>
  <c r="P10" i="11"/>
  <c r="O35" i="10"/>
  <c r="AL35" i="10"/>
  <c r="AS35" i="10" s="1"/>
  <c r="BY35" i="10"/>
  <c r="CF35" i="10" s="1"/>
  <c r="BF13" i="9"/>
  <c r="BM13" i="9" s="1"/>
  <c r="P13" i="9"/>
  <c r="CS13" i="9"/>
  <c r="CZ13" i="9" s="1"/>
  <c r="O23" i="11"/>
  <c r="AL23" i="11"/>
  <c r="AS23" i="11" s="1"/>
  <c r="BY23" i="11"/>
  <c r="CF23" i="11" s="1"/>
  <c r="AX16" i="8"/>
  <c r="FT16" i="8" s="1"/>
  <c r="O29" i="11"/>
  <c r="BY29" i="11"/>
  <c r="CF29" i="11" s="1"/>
  <c r="AL29" i="11"/>
  <c r="AS29" i="11" s="1"/>
  <c r="BF15" i="8"/>
  <c r="BM15" i="8" s="1"/>
  <c r="P15" i="8"/>
  <c r="CS15" i="8"/>
  <c r="CZ15" i="8" s="1"/>
  <c r="BY22" i="9"/>
  <c r="CF22" i="9" s="1"/>
  <c r="AL22" i="9"/>
  <c r="AS22" i="9" s="1"/>
  <c r="O22" i="9"/>
  <c r="BF11" i="9"/>
  <c r="BM11" i="9" s="1"/>
  <c r="CS11" i="9"/>
  <c r="CZ11" i="9" s="1"/>
  <c r="P11" i="9"/>
  <c r="BY37" i="9"/>
  <c r="CF37" i="9" s="1"/>
  <c r="O37" i="9"/>
  <c r="AL37" i="9"/>
  <c r="AS37" i="9" s="1"/>
  <c r="AL39" i="11"/>
  <c r="AS39" i="11" s="1"/>
  <c r="BY39" i="11"/>
  <c r="CF39" i="11" s="1"/>
  <c r="O39" i="11"/>
  <c r="O28" i="9"/>
  <c r="AL28" i="9"/>
  <c r="AS28" i="9" s="1"/>
  <c r="BY28" i="9"/>
  <c r="CF28" i="9" s="1"/>
  <c r="BY26" i="9"/>
  <c r="CF26" i="9" s="1"/>
  <c r="O26" i="9"/>
  <c r="AL26" i="9"/>
  <c r="AS26" i="9" s="1"/>
  <c r="P12" i="9"/>
  <c r="CS12" i="9"/>
  <c r="CZ12" i="9" s="1"/>
  <c r="BF12" i="9"/>
  <c r="BM12" i="9" s="1"/>
  <c r="AX16" i="11"/>
  <c r="FT16" i="11" s="1"/>
  <c r="BY23" i="8"/>
  <c r="CF23" i="8" s="1"/>
  <c r="O23" i="8"/>
  <c r="AL23" i="8"/>
  <c r="AS23" i="8" s="1"/>
  <c r="HD32" i="8"/>
  <c r="BY26" i="11"/>
  <c r="CF26" i="11" s="1"/>
  <c r="AL26" i="11"/>
  <c r="AS26" i="11" s="1"/>
  <c r="O26" i="11"/>
  <c r="AL30" i="11"/>
  <c r="AS30" i="11" s="1"/>
  <c r="O30" i="11"/>
  <c r="BY30" i="11"/>
  <c r="CF30" i="11" s="1"/>
  <c r="CS10" i="10"/>
  <c r="CZ10" i="10" s="1"/>
  <c r="BF10" i="10"/>
  <c r="BM10" i="10" s="1"/>
  <c r="P10" i="10"/>
  <c r="P5" i="8"/>
  <c r="CS5" i="8"/>
  <c r="CZ5" i="8" s="1"/>
  <c r="BF5" i="8"/>
  <c r="BM5" i="8" s="1"/>
  <c r="BY24" i="10"/>
  <c r="CF24" i="10" s="1"/>
  <c r="O24" i="10"/>
  <c r="AL24" i="10"/>
  <c r="AS24" i="10" s="1"/>
  <c r="P6" i="8"/>
  <c r="BF6" i="8"/>
  <c r="BM6" i="8" s="1"/>
  <c r="CS6" i="8"/>
  <c r="CZ6" i="8" s="1"/>
  <c r="BY35" i="8"/>
  <c r="CF35" i="8" s="1"/>
  <c r="O35" i="8"/>
  <c r="AL35" i="8"/>
  <c r="AS35" i="8" s="1"/>
  <c r="O17" i="9"/>
  <c r="AL17" i="9"/>
  <c r="AS17" i="9" s="1"/>
  <c r="BY17" i="9"/>
  <c r="CF17" i="9" s="1"/>
  <c r="CS16" i="11"/>
  <c r="CZ16" i="11" s="1"/>
  <c r="BF16" i="11"/>
  <c r="BM16" i="11" s="1"/>
  <c r="P16" i="11"/>
  <c r="AX14" i="11"/>
  <c r="FT14" i="11" s="1"/>
  <c r="O25" i="11"/>
  <c r="AL25" i="11"/>
  <c r="AS25" i="11" s="1"/>
  <c r="BY25" i="11"/>
  <c r="CF25" i="11" s="1"/>
  <c r="BY39" i="8"/>
  <c r="CF39" i="8" s="1"/>
  <c r="AL39" i="8"/>
  <c r="AS39" i="8" s="1"/>
  <c r="O39" i="8"/>
  <c r="AL40" i="9"/>
  <c r="AS40" i="9" s="1"/>
  <c r="O40" i="9"/>
  <c r="BY40" i="9"/>
  <c r="CF40" i="9" s="1"/>
  <c r="O20" i="11"/>
  <c r="BY20" i="11"/>
  <c r="CF20" i="11" s="1"/>
  <c r="AL20" i="11"/>
  <c r="AS20" i="11" s="1"/>
  <c r="AL25" i="9"/>
  <c r="AS25" i="9" s="1"/>
  <c r="BY25" i="9"/>
  <c r="CF25" i="9" s="1"/>
  <c r="O25" i="9"/>
  <c r="AX10" i="11"/>
  <c r="FT10" i="11" s="1"/>
  <c r="P10" i="8"/>
  <c r="BF10" i="8"/>
  <c r="BM10" i="8" s="1"/>
  <c r="CS10" i="8"/>
  <c r="CZ10" i="8" s="1"/>
  <c r="O35" i="9"/>
  <c r="BY35" i="9"/>
  <c r="CF35" i="9" s="1"/>
  <c r="AL35" i="9"/>
  <c r="AS35" i="9" s="1"/>
  <c r="BY33" i="10"/>
  <c r="CF33" i="10" s="1"/>
  <c r="AL33" i="10"/>
  <c r="AS33" i="10" s="1"/>
  <c r="O33" i="10"/>
  <c r="AL38" i="9"/>
  <c r="AS38" i="9" s="1"/>
  <c r="O38" i="9"/>
  <c r="BY38" i="9"/>
  <c r="CF38" i="9" s="1"/>
  <c r="P13" i="8"/>
  <c r="BF13" i="8"/>
  <c r="BM13" i="8" s="1"/>
  <c r="CS13" i="8"/>
  <c r="CZ13" i="8" s="1"/>
  <c r="AX6" i="8"/>
  <c r="FT6" i="8" s="1"/>
  <c r="DF25" i="10"/>
  <c r="GI25" i="10" s="1"/>
  <c r="BY21" i="11"/>
  <c r="CF21" i="11" s="1"/>
  <c r="O21" i="11"/>
  <c r="AL21" i="11"/>
  <c r="AS21" i="11" s="1"/>
  <c r="AL32" i="10"/>
  <c r="AS32" i="10" s="1"/>
  <c r="O32" i="10"/>
  <c r="BY32" i="10"/>
  <c r="CF32" i="10" s="1"/>
  <c r="AX9" i="8"/>
  <c r="FT9" i="8" s="1"/>
  <c r="CS5" i="9"/>
  <c r="CZ5" i="9" s="1"/>
  <c r="BF5" i="9"/>
  <c r="BM5" i="9" s="1"/>
  <c r="P5" i="9"/>
  <c r="AX15" i="10"/>
  <c r="FT15" i="10" s="1"/>
  <c r="AL29" i="9"/>
  <c r="AS29" i="9" s="1"/>
  <c r="O29" i="9"/>
  <c r="BY29" i="9"/>
  <c r="CF29" i="9" s="1"/>
  <c r="BY22" i="8"/>
  <c r="CF22" i="8" s="1"/>
  <c r="O22" i="8"/>
  <c r="AL22" i="8"/>
  <c r="AS22" i="8" s="1"/>
  <c r="CS15" i="11"/>
  <c r="CZ15" i="11" s="1"/>
  <c r="P15" i="11"/>
  <c r="BF15" i="11"/>
  <c r="BM15" i="11" s="1"/>
  <c r="AX5" i="11"/>
  <c r="FT5" i="11" s="1"/>
  <c r="BY39" i="10"/>
  <c r="CF39" i="10" s="1"/>
  <c r="O39" i="10"/>
  <c r="AL39" i="10"/>
  <c r="AS39" i="10" s="1"/>
  <c r="AX11" i="9"/>
  <c r="FT11" i="9" s="1"/>
  <c r="AL33" i="9"/>
  <c r="AS33" i="9" s="1"/>
  <c r="BY33" i="9"/>
  <c r="CF33" i="9" s="1"/>
  <c r="O33" i="9"/>
  <c r="BF16" i="9"/>
  <c r="BM16" i="9" s="1"/>
  <c r="CS16" i="9"/>
  <c r="CZ16" i="9" s="1"/>
  <c r="P16" i="9"/>
  <c r="BY18" i="8"/>
  <c r="CF18" i="8" s="1"/>
  <c r="O18" i="8"/>
  <c r="AL18" i="8"/>
  <c r="AS18" i="8" s="1"/>
  <c r="KA7" i="11"/>
  <c r="KA7" i="10"/>
  <c r="S93" i="4"/>
  <c r="U92" i="4"/>
  <c r="V92" i="4"/>
  <c r="KA10" i="8"/>
  <c r="KA11" i="9"/>
  <c r="G94" i="4"/>
  <c r="O86" i="4"/>
  <c r="O94" i="4" s="1"/>
  <c r="CT28" i="6"/>
  <c r="CT29" i="6" s="1"/>
  <c r="G87" i="4"/>
  <c r="G80" i="4"/>
  <c r="G88" i="4" s="1"/>
  <c r="DC23" i="6"/>
  <c r="CK29" i="6"/>
  <c r="CL28" i="6"/>
  <c r="CL29" i="6" s="1"/>
  <c r="DD28" i="6"/>
  <c r="J79" i="4"/>
  <c r="J86" i="4"/>
  <c r="J93" i="4"/>
  <c r="R85" i="4"/>
  <c r="R93" i="4" s="1"/>
  <c r="H93" i="4"/>
  <c r="P85" i="4"/>
  <c r="P93" i="4" s="1"/>
  <c r="I93" i="4"/>
  <c r="Q85" i="4"/>
  <c r="Q93" i="4" s="1"/>
  <c r="H79" i="4"/>
  <c r="H86" i="4"/>
  <c r="I79" i="4"/>
  <c r="I86" i="4"/>
  <c r="V93" i="4" l="1"/>
  <c r="U93" i="4"/>
  <c r="DM30" i="10"/>
  <c r="DT30" i="10" s="1"/>
  <c r="AM30" i="10"/>
  <c r="AT30" i="10" s="1"/>
  <c r="AY30" i="10" s="1"/>
  <c r="FU30" i="10" s="1"/>
  <c r="BZ30" i="10"/>
  <c r="CG30" i="10" s="1"/>
  <c r="CL30" i="10" s="1"/>
  <c r="GD30" i="10" s="1"/>
  <c r="Q30" i="10"/>
  <c r="Q18" i="10"/>
  <c r="AM18" i="10"/>
  <c r="AT18" i="10" s="1"/>
  <c r="AY18" i="10" s="1"/>
  <c r="FU18" i="10" s="1"/>
  <c r="BZ18" i="10"/>
  <c r="CG18" i="10" s="1"/>
  <c r="CL18" i="10" s="1"/>
  <c r="GD18" i="10" s="1"/>
  <c r="DM18" i="10"/>
  <c r="DT18" i="10" s="1"/>
  <c r="CS19" i="11"/>
  <c r="CZ19" i="11" s="1"/>
  <c r="P19" i="11"/>
  <c r="BF19" i="11"/>
  <c r="BM19" i="11" s="1"/>
  <c r="BR19" i="11" s="1"/>
  <c r="FY19" i="11" s="1"/>
  <c r="P36" i="8"/>
  <c r="CS36" i="8"/>
  <c r="CZ36" i="8" s="1"/>
  <c r="BF36" i="8"/>
  <c r="BM36" i="8" s="1"/>
  <c r="BR36" i="8" s="1"/>
  <c r="FY36" i="8" s="1"/>
  <c r="HF36" i="10" s="1" a="1"/>
  <c r="HF36" i="10" s="1"/>
  <c r="P38" i="10"/>
  <c r="BF38" i="10"/>
  <c r="BM38" i="10" s="1"/>
  <c r="BR38" i="10" s="1"/>
  <c r="FY38" i="10" s="1"/>
  <c r="CS38" i="10"/>
  <c r="CZ38" i="10" s="1"/>
  <c r="P31" i="11"/>
  <c r="BF31" i="11"/>
  <c r="BM31" i="11" s="1"/>
  <c r="BR31" i="11" s="1"/>
  <c r="FY31" i="11" s="1"/>
  <c r="CS31" i="11"/>
  <c r="CZ31" i="11" s="1"/>
  <c r="HF12" i="9" a="1"/>
  <c r="HF12" i="9" s="1"/>
  <c r="HF12" i="8" a="1"/>
  <c r="HF12" i="8" s="1"/>
  <c r="HF12" i="11" a="1"/>
  <c r="HF12" i="11" s="1"/>
  <c r="HF12" i="10" a="1"/>
  <c r="HF12" i="10" s="1"/>
  <c r="Q14" i="10"/>
  <c r="BZ14" i="10"/>
  <c r="CG14" i="10" s="1"/>
  <c r="CL14" i="10" s="1"/>
  <c r="GD14" i="10" s="1"/>
  <c r="AM14" i="10"/>
  <c r="AT14" i="10" s="1"/>
  <c r="AY14" i="10" s="1"/>
  <c r="FU14" i="10" s="1"/>
  <c r="DM14" i="10"/>
  <c r="DT14" i="10" s="1"/>
  <c r="BF26" i="10"/>
  <c r="BM26" i="10" s="1"/>
  <c r="BR26" i="10" s="1"/>
  <c r="FY26" i="10" s="1"/>
  <c r="CS26" i="10"/>
  <c r="CZ26" i="10" s="1"/>
  <c r="P26" i="10"/>
  <c r="HE12" i="10" a="1"/>
  <c r="HE12" i="10" s="1"/>
  <c r="HE12" i="8" a="1"/>
  <c r="HE12" i="8" s="1"/>
  <c r="HE12" i="9" a="1"/>
  <c r="HE12" i="9" s="1"/>
  <c r="HE12" i="11" a="1"/>
  <c r="HE12" i="11" s="1"/>
  <c r="AM12" i="8"/>
  <c r="AT12" i="8" s="1"/>
  <c r="AY12" i="8" s="1"/>
  <c r="FU12" i="8" s="1"/>
  <c r="BZ12" i="8"/>
  <c r="CG12" i="8" s="1"/>
  <c r="CL12" i="8" s="1"/>
  <c r="GD12" i="8" s="1"/>
  <c r="DM12" i="8"/>
  <c r="DT12" i="8" s="1"/>
  <c r="Q12" i="8"/>
  <c r="P24" i="8"/>
  <c r="CS24" i="8"/>
  <c r="CZ24" i="8" s="1"/>
  <c r="BF24" i="8"/>
  <c r="BM24" i="8" s="1"/>
  <c r="BR24" i="8" s="1"/>
  <c r="FY24" i="8" s="1"/>
  <c r="DM7" i="11"/>
  <c r="DT7" i="11" s="1"/>
  <c r="BZ7" i="11"/>
  <c r="CG7" i="11" s="1"/>
  <c r="CL7" i="11" s="1"/>
  <c r="GD7" i="11" s="1"/>
  <c r="Q7" i="11"/>
  <c r="AM7" i="11"/>
  <c r="AT7" i="11" s="1"/>
  <c r="AY7" i="11" s="1"/>
  <c r="FU7" i="11" s="1"/>
  <c r="T31" i="9"/>
  <c r="EH31" i="9"/>
  <c r="EO31" i="9" s="1"/>
  <c r="ET31" i="9" s="1"/>
  <c r="GS31" i="9" s="1"/>
  <c r="CU31" i="9"/>
  <c r="DB31" i="9" s="1"/>
  <c r="DG31" i="9" s="1"/>
  <c r="GJ31" i="9" s="1"/>
  <c r="BH31" i="9"/>
  <c r="BO31" i="9" s="1"/>
  <c r="BT31" i="9" s="1"/>
  <c r="GA31" i="9" s="1"/>
  <c r="S94" i="4"/>
  <c r="T93" i="4"/>
  <c r="IF1" i="8"/>
  <c r="JQ4" i="8"/>
  <c r="IM3" i="8"/>
  <c r="CT7" i="9"/>
  <c r="DA7" i="9" s="1"/>
  <c r="DF7" i="9" s="1"/>
  <c r="GI7" i="9" s="1"/>
  <c r="EG7" i="9"/>
  <c r="EN7" i="9" s="1"/>
  <c r="R7" i="9"/>
  <c r="BG7" i="9"/>
  <c r="BN7" i="9" s="1"/>
  <c r="BS7" i="9" s="1"/>
  <c r="FZ7" i="9" s="1"/>
  <c r="R19" i="9"/>
  <c r="CT19" i="9"/>
  <c r="DA19" i="9" s="1"/>
  <c r="DF19" i="9" s="1"/>
  <c r="GI19" i="9" s="1"/>
  <c r="BG19" i="9"/>
  <c r="BN19" i="9" s="1"/>
  <c r="BS19" i="9" s="1"/>
  <c r="FZ19" i="9" s="1"/>
  <c r="EG19" i="9"/>
  <c r="EN19" i="9" s="1"/>
  <c r="EG6" i="10"/>
  <c r="EN6" i="10" s="1"/>
  <c r="CT6" i="10"/>
  <c r="DA6" i="10" s="1"/>
  <c r="DF6" i="10" s="1"/>
  <c r="GI6" i="10" s="1"/>
  <c r="BG6" i="10"/>
  <c r="BN6" i="10" s="1"/>
  <c r="BS6" i="10" s="1"/>
  <c r="FZ6" i="10" s="1"/>
  <c r="R6" i="10"/>
  <c r="IL1" i="8"/>
  <c r="JW4" i="8"/>
  <c r="CL12" i="11"/>
  <c r="GD12" i="11" s="1"/>
  <c r="CL7" i="10"/>
  <c r="GD7" i="10" s="1"/>
  <c r="DN13" i="10"/>
  <c r="DU13" i="10" s="1"/>
  <c r="S13" i="10"/>
  <c r="FA13" i="10"/>
  <c r="FH13" i="10" s="1"/>
  <c r="AN13" i="10"/>
  <c r="AU13" i="10" s="1"/>
  <c r="AZ13" i="10" s="1"/>
  <c r="FV13" i="10" s="1"/>
  <c r="CA13" i="10"/>
  <c r="CH13" i="10" s="1"/>
  <c r="CM13" i="10" s="1"/>
  <c r="GE13" i="10" s="1"/>
  <c r="AM36" i="11"/>
  <c r="AT36" i="11" s="1"/>
  <c r="AY36" i="11" s="1"/>
  <c r="FU36" i="11" s="1"/>
  <c r="DM36" i="11"/>
  <c r="DT36" i="11" s="1"/>
  <c r="Q36" i="11"/>
  <c r="BZ36" i="11"/>
  <c r="CG36" i="11" s="1"/>
  <c r="DF13" i="10"/>
  <c r="GI13" i="10" s="1"/>
  <c r="BZ19" i="10"/>
  <c r="CG19" i="10" s="1"/>
  <c r="CL19" i="10" s="1"/>
  <c r="GD19" i="10" s="1"/>
  <c r="DM19" i="10"/>
  <c r="DT19" i="10" s="1"/>
  <c r="AM19" i="10"/>
  <c r="AT19" i="10" s="1"/>
  <c r="AY19" i="10" s="1"/>
  <c r="FU19" i="10" s="1"/>
  <c r="Q19" i="10"/>
  <c r="BR36" i="11"/>
  <c r="FY36" i="11" s="1"/>
  <c r="EG7" i="10"/>
  <c r="EN7" i="10" s="1"/>
  <c r="R7" i="10"/>
  <c r="BG7" i="10"/>
  <c r="BN7" i="10" s="1"/>
  <c r="BS7" i="10" s="1"/>
  <c r="FZ7" i="10" s="1"/>
  <c r="CT7" i="10"/>
  <c r="DA7" i="10" s="1"/>
  <c r="DF7" i="10" s="1"/>
  <c r="GI7" i="10" s="1"/>
  <c r="BR31" i="10"/>
  <c r="FY31" i="10" s="1"/>
  <c r="BR24" i="11"/>
  <c r="FY24" i="11" s="1"/>
  <c r="BZ31" i="10"/>
  <c r="CG31" i="10" s="1"/>
  <c r="DM31" i="10"/>
  <c r="DT31" i="10" s="1"/>
  <c r="Q31" i="10"/>
  <c r="AM31" i="10"/>
  <c r="AT31" i="10" s="1"/>
  <c r="AY31" i="10" s="1"/>
  <c r="FU31" i="10" s="1"/>
  <c r="DM24" i="11"/>
  <c r="DT24" i="11" s="1"/>
  <c r="AM24" i="11"/>
  <c r="AT24" i="11" s="1"/>
  <c r="AY24" i="11" s="1"/>
  <c r="FU24" i="11" s="1"/>
  <c r="Q24" i="11"/>
  <c r="BZ24" i="11"/>
  <c r="CG24" i="11" s="1"/>
  <c r="R12" i="11"/>
  <c r="BG12" i="11"/>
  <c r="BN12" i="11" s="1"/>
  <c r="BS12" i="11" s="1"/>
  <c r="FZ12" i="11" s="1"/>
  <c r="CT12" i="11"/>
  <c r="DA12" i="11" s="1"/>
  <c r="EG12" i="11"/>
  <c r="EN12" i="11" s="1"/>
  <c r="Q9" i="10"/>
  <c r="DM9" i="10"/>
  <c r="DT9" i="10" s="1"/>
  <c r="BZ9" i="10"/>
  <c r="CG9" i="10" s="1"/>
  <c r="AM9" i="10"/>
  <c r="AT9" i="10" s="1"/>
  <c r="AY9" i="10" s="1"/>
  <c r="FU9" i="10" s="1"/>
  <c r="BZ16" i="9"/>
  <c r="CG16" i="9" s="1"/>
  <c r="DM16" i="9"/>
  <c r="DT16" i="9" s="1"/>
  <c r="Q16" i="9"/>
  <c r="AM16" i="9"/>
  <c r="AT16" i="9" s="1"/>
  <c r="AY16" i="9" s="1"/>
  <c r="FU16" i="9" s="1"/>
  <c r="BR5" i="9"/>
  <c r="FY5" i="9" s="1"/>
  <c r="HE9" i="9" a="1"/>
  <c r="HE9" i="9" s="1"/>
  <c r="HE9" i="11" a="1"/>
  <c r="HE9" i="11" s="1"/>
  <c r="HE9" i="10" a="1"/>
  <c r="HE9" i="10" s="1"/>
  <c r="HE9" i="8" a="1"/>
  <c r="HE9" i="8" s="1"/>
  <c r="AM13" i="8"/>
  <c r="AT13" i="8" s="1"/>
  <c r="AY13" i="8" s="1"/>
  <c r="FU13" i="8" s="1"/>
  <c r="DM13" i="8"/>
  <c r="DT13" i="8" s="1"/>
  <c r="Q13" i="8"/>
  <c r="BZ13" i="8"/>
  <c r="CG13" i="8" s="1"/>
  <c r="CS35" i="9"/>
  <c r="CZ35" i="9" s="1"/>
  <c r="BF35" i="9"/>
  <c r="BM35" i="9" s="1"/>
  <c r="P35" i="9"/>
  <c r="BR16" i="11"/>
  <c r="FY16" i="11" s="1"/>
  <c r="BR5" i="8"/>
  <c r="FY5" i="8" s="1"/>
  <c r="AX26" i="11"/>
  <c r="FT26" i="11" s="1"/>
  <c r="CS26" i="9"/>
  <c r="CZ26" i="9" s="1"/>
  <c r="P26" i="9"/>
  <c r="BF26" i="9"/>
  <c r="BM26" i="9" s="1"/>
  <c r="BR11" i="9"/>
  <c r="FY11" i="9" s="1"/>
  <c r="AX29" i="11"/>
  <c r="FT29" i="11" s="1"/>
  <c r="HE16" i="9" a="1"/>
  <c r="HE16" i="9" s="1"/>
  <c r="HE16" i="10" a="1"/>
  <c r="HE16" i="10" s="1"/>
  <c r="HE16" i="11" a="1"/>
  <c r="HE16" i="11" s="1"/>
  <c r="HE16" i="8" a="1"/>
  <c r="HE16" i="8" s="1"/>
  <c r="AX35" i="10"/>
  <c r="FT35" i="10" s="1"/>
  <c r="BF36" i="10"/>
  <c r="BM36" i="10" s="1"/>
  <c r="CS36" i="10"/>
  <c r="CZ36" i="10" s="1"/>
  <c r="P36" i="10"/>
  <c r="AX28" i="8"/>
  <c r="FT28" i="8" s="1"/>
  <c r="BR8" i="8"/>
  <c r="FY8" i="8" s="1"/>
  <c r="AX29" i="8"/>
  <c r="FT29" i="8" s="1"/>
  <c r="AX37" i="11"/>
  <c r="FT37" i="11" s="1"/>
  <c r="DM16" i="8"/>
  <c r="DT16" i="8" s="1"/>
  <c r="Q16" i="8"/>
  <c r="BZ16" i="8"/>
  <c r="CG16" i="8" s="1"/>
  <c r="AM16" i="8"/>
  <c r="AT16" i="8" s="1"/>
  <c r="AY16" i="8" s="1"/>
  <c r="FU16" i="8" s="1"/>
  <c r="AX32" i="9"/>
  <c r="FT32" i="9" s="1"/>
  <c r="BR11" i="8"/>
  <c r="FY11" i="8" s="1"/>
  <c r="HE10" i="11" a="1"/>
  <c r="HE10" i="11" s="1"/>
  <c r="HE10" i="9" a="1"/>
  <c r="HE10" i="9" s="1"/>
  <c r="HE10" i="10" a="1"/>
  <c r="HE10" i="10" s="1"/>
  <c r="HE10" i="8" a="1"/>
  <c r="HE10" i="8" s="1"/>
  <c r="CS21" i="9"/>
  <c r="CZ21" i="9" s="1"/>
  <c r="BF21" i="9"/>
  <c r="BM21" i="9" s="1"/>
  <c r="P21" i="9"/>
  <c r="BR9" i="11"/>
  <c r="FY9" i="11" s="1"/>
  <c r="BR10" i="9"/>
  <c r="FY10" i="9" s="1"/>
  <c r="Q11" i="10"/>
  <c r="BZ11" i="10"/>
  <c r="CG11" i="10" s="1"/>
  <c r="DM11" i="10"/>
  <c r="DT11" i="10" s="1"/>
  <c r="AM11" i="10"/>
  <c r="AT11" i="10" s="1"/>
  <c r="AY11" i="10" s="1"/>
  <c r="FU11" i="10" s="1"/>
  <c r="AX32" i="11"/>
  <c r="FT32" i="11" s="1"/>
  <c r="AX22" i="11"/>
  <c r="FT22" i="11" s="1"/>
  <c r="CS31" i="8"/>
  <c r="CZ31" i="8" s="1"/>
  <c r="P31" i="8"/>
  <c r="BF31" i="8"/>
  <c r="BM31" i="8" s="1"/>
  <c r="P34" i="8"/>
  <c r="BF34" i="8"/>
  <c r="BM34" i="8" s="1"/>
  <c r="CS34" i="8"/>
  <c r="CZ34" i="8" s="1"/>
  <c r="BR7" i="8"/>
  <c r="FY7" i="8" s="1"/>
  <c r="AX21" i="10"/>
  <c r="FT21" i="10" s="1"/>
  <c r="AX25" i="8"/>
  <c r="FT25" i="8" s="1"/>
  <c r="AX27" i="11"/>
  <c r="FT27" i="11" s="1"/>
  <c r="P30" i="8"/>
  <c r="BF30" i="8"/>
  <c r="BM30" i="8" s="1"/>
  <c r="CS30" i="8"/>
  <c r="CZ30" i="8" s="1"/>
  <c r="BR15" i="10"/>
  <c r="FY15" i="10" s="1"/>
  <c r="BR9" i="8"/>
  <c r="FY9" i="8" s="1"/>
  <c r="HE13" i="9" a="1"/>
  <c r="HE13" i="9" s="1"/>
  <c r="HE13" i="10" a="1"/>
  <c r="HE13" i="10" s="1"/>
  <c r="HE13" i="8" a="1"/>
  <c r="HE13" i="8" s="1"/>
  <c r="HE13" i="11" a="1"/>
  <c r="HE13" i="11" s="1"/>
  <c r="BF34" i="10"/>
  <c r="BM34" i="10" s="1"/>
  <c r="P34" i="10"/>
  <c r="CS34" i="10"/>
  <c r="CZ34" i="10" s="1"/>
  <c r="DZ25" i="10"/>
  <c r="GN25" i="10" s="1"/>
  <c r="CS39" i="11"/>
  <c r="CZ39" i="11" s="1"/>
  <c r="BF39" i="11"/>
  <c r="BM39" i="11" s="1"/>
  <c r="P39" i="11"/>
  <c r="AX36" i="10"/>
  <c r="FT36" i="10" s="1"/>
  <c r="P28" i="8"/>
  <c r="CS28" i="8"/>
  <c r="CZ28" i="8" s="1"/>
  <c r="BF28" i="8"/>
  <c r="BM28" i="8" s="1"/>
  <c r="BR6" i="9"/>
  <c r="FY6" i="9" s="1"/>
  <c r="CS22" i="11"/>
  <c r="CZ22" i="11" s="1"/>
  <c r="P22" i="11"/>
  <c r="BF22" i="11"/>
  <c r="BM22" i="11" s="1"/>
  <c r="HD33" i="8"/>
  <c r="AX39" i="11"/>
  <c r="FT39" i="11" s="1"/>
  <c r="AX37" i="9"/>
  <c r="FT37" i="9" s="1"/>
  <c r="BZ15" i="8"/>
  <c r="CG15" i="8" s="1"/>
  <c r="AM15" i="8"/>
  <c r="AT15" i="8" s="1"/>
  <c r="AY15" i="8" s="1"/>
  <c r="FU15" i="8" s="1"/>
  <c r="Q15" i="8"/>
  <c r="DM15" i="8"/>
  <c r="DT15" i="8" s="1"/>
  <c r="P35" i="10"/>
  <c r="BF35" i="10"/>
  <c r="BM35" i="10" s="1"/>
  <c r="CS35" i="10"/>
  <c r="CZ35" i="10" s="1"/>
  <c r="BZ10" i="11"/>
  <c r="CG10" i="11" s="1"/>
  <c r="AM10" i="11"/>
  <c r="AT10" i="11" s="1"/>
  <c r="AY10" i="11" s="1"/>
  <c r="FU10" i="11" s="1"/>
  <c r="Q10" i="11"/>
  <c r="DM10" i="11"/>
  <c r="DT10" i="11" s="1"/>
  <c r="CS40" i="8"/>
  <c r="CZ40" i="8" s="1"/>
  <c r="BF40" i="8"/>
  <c r="BM40" i="8" s="1"/>
  <c r="P40" i="8"/>
  <c r="P24" i="9"/>
  <c r="CS24" i="9"/>
  <c r="CZ24" i="9" s="1"/>
  <c r="BF24" i="9"/>
  <c r="BM24" i="9" s="1"/>
  <c r="P29" i="8"/>
  <c r="CS29" i="8"/>
  <c r="CZ29" i="8" s="1"/>
  <c r="BF29" i="8"/>
  <c r="BM29" i="8" s="1"/>
  <c r="CS37" i="11"/>
  <c r="CZ37" i="11" s="1"/>
  <c r="P37" i="11"/>
  <c r="BF37" i="11"/>
  <c r="BM37" i="11" s="1"/>
  <c r="BF17" i="10"/>
  <c r="BM17" i="10" s="1"/>
  <c r="P17" i="10"/>
  <c r="CS17" i="10"/>
  <c r="CZ17" i="10" s="1"/>
  <c r="BR16" i="8"/>
  <c r="FY16" i="8" s="1"/>
  <c r="AX21" i="9"/>
  <c r="FT21" i="9" s="1"/>
  <c r="P32" i="11"/>
  <c r="CS32" i="11"/>
  <c r="CZ32" i="11" s="1"/>
  <c r="BF32" i="11"/>
  <c r="BM32" i="11" s="1"/>
  <c r="BF39" i="9"/>
  <c r="BM39" i="9" s="1"/>
  <c r="P39" i="9"/>
  <c r="CS39" i="9"/>
  <c r="CZ39" i="9" s="1"/>
  <c r="AX31" i="8"/>
  <c r="FT31" i="8" s="1"/>
  <c r="AM9" i="9"/>
  <c r="AT9" i="9" s="1"/>
  <c r="AY9" i="9" s="1"/>
  <c r="FU9" i="9" s="1"/>
  <c r="DM9" i="9"/>
  <c r="DT9" i="9" s="1"/>
  <c r="BZ9" i="9"/>
  <c r="CG9" i="9" s="1"/>
  <c r="Q9" i="9"/>
  <c r="BR13" i="11"/>
  <c r="FY13" i="11" s="1"/>
  <c r="AX29" i="10"/>
  <c r="FT29" i="10" s="1"/>
  <c r="GC3" i="8"/>
  <c r="HM2" i="8"/>
  <c r="AX30" i="8"/>
  <c r="FT30" i="8" s="1"/>
  <c r="AX23" i="10"/>
  <c r="FT23" i="10" s="1"/>
  <c r="BR14" i="8"/>
  <c r="FY14" i="8" s="1"/>
  <c r="DM12" i="10"/>
  <c r="DT12" i="10" s="1"/>
  <c r="BZ12" i="10"/>
  <c r="CG12" i="10" s="1"/>
  <c r="Q12" i="10"/>
  <c r="AM12" i="10"/>
  <c r="AT12" i="10" s="1"/>
  <c r="AY12" i="10" s="1"/>
  <c r="FU12" i="10" s="1"/>
  <c r="CS28" i="11"/>
  <c r="CZ28" i="11" s="1"/>
  <c r="P28" i="11"/>
  <c r="BF28" i="11"/>
  <c r="BM28" i="11" s="1"/>
  <c r="AM14" i="9"/>
  <c r="AT14" i="9" s="1"/>
  <c r="AY14" i="9" s="1"/>
  <c r="FU14" i="9" s="1"/>
  <c r="Q14" i="9"/>
  <c r="BZ14" i="9"/>
  <c r="CG14" i="9" s="1"/>
  <c r="DM14" i="9"/>
  <c r="DT14" i="9" s="1"/>
  <c r="CS17" i="11"/>
  <c r="CZ17" i="11" s="1"/>
  <c r="P17" i="11"/>
  <c r="BF17" i="11"/>
  <c r="BM17" i="11" s="1"/>
  <c r="AX33" i="9"/>
  <c r="FT33" i="9" s="1"/>
  <c r="AX20" i="11"/>
  <c r="FT20" i="11" s="1"/>
  <c r="AM16" i="11"/>
  <c r="AT16" i="11" s="1"/>
  <c r="AY16" i="11" s="1"/>
  <c r="FU16" i="11" s="1"/>
  <c r="Q16" i="11"/>
  <c r="DM16" i="11"/>
  <c r="DT16" i="11" s="1"/>
  <c r="BZ16" i="11"/>
  <c r="CG16" i="11" s="1"/>
  <c r="AX30" i="11"/>
  <c r="FT30" i="11" s="1"/>
  <c r="AX26" i="9"/>
  <c r="FT26" i="9" s="1"/>
  <c r="BR11" i="11"/>
  <c r="FY11" i="11" s="1"/>
  <c r="HE5" i="8" a="1"/>
  <c r="HE5" i="8" s="1"/>
  <c r="HE5" i="9" a="1"/>
  <c r="HE5" i="9" s="1"/>
  <c r="HE5" i="10" a="1"/>
  <c r="HE5" i="10" s="1"/>
  <c r="HE5" i="11" a="1"/>
  <c r="HE5" i="11" s="1"/>
  <c r="DM11" i="8"/>
  <c r="DT11" i="8" s="1"/>
  <c r="BZ11" i="8"/>
  <c r="CG11" i="8" s="1"/>
  <c r="AM11" i="8"/>
  <c r="AT11" i="8" s="1"/>
  <c r="AY11" i="8" s="1"/>
  <c r="FU11" i="8" s="1"/>
  <c r="Q11" i="8"/>
  <c r="AX26" i="8"/>
  <c r="FT26" i="8" s="1"/>
  <c r="DM9" i="11"/>
  <c r="DT9" i="11" s="1"/>
  <c r="Q9" i="11"/>
  <c r="BZ9" i="11"/>
  <c r="CG9" i="11" s="1"/>
  <c r="AM9" i="11"/>
  <c r="AT9" i="11" s="1"/>
  <c r="AY9" i="11" s="1"/>
  <c r="FU9" i="11" s="1"/>
  <c r="AX34" i="8"/>
  <c r="FT34" i="8" s="1"/>
  <c r="AX40" i="10"/>
  <c r="FT40" i="10" s="1"/>
  <c r="CS27" i="11"/>
  <c r="CZ27" i="11" s="1"/>
  <c r="P27" i="11"/>
  <c r="BF27" i="11"/>
  <c r="BM27" i="11" s="1"/>
  <c r="AX22" i="8"/>
  <c r="FT22" i="8" s="1"/>
  <c r="CS22" i="8"/>
  <c r="CZ22" i="8" s="1"/>
  <c r="P22" i="8"/>
  <c r="BF22" i="8"/>
  <c r="BM22" i="8" s="1"/>
  <c r="P33" i="10"/>
  <c r="CS33" i="10"/>
  <c r="CZ33" i="10" s="1"/>
  <c r="BF33" i="10"/>
  <c r="BM33" i="10" s="1"/>
  <c r="BR16" i="9"/>
  <c r="FY16" i="9" s="1"/>
  <c r="BF32" i="10"/>
  <c r="BM32" i="10" s="1"/>
  <c r="P32" i="10"/>
  <c r="CS32" i="10"/>
  <c r="CZ32" i="10" s="1"/>
  <c r="BF38" i="9"/>
  <c r="BM38" i="9" s="1"/>
  <c r="CS38" i="9"/>
  <c r="CZ38" i="9" s="1"/>
  <c r="P38" i="9"/>
  <c r="AX33" i="10"/>
  <c r="FT33" i="10" s="1"/>
  <c r="BR10" i="8"/>
  <c r="FY10" i="8" s="1"/>
  <c r="P25" i="9"/>
  <c r="BF25" i="9"/>
  <c r="BM25" i="9" s="1"/>
  <c r="CS25" i="9"/>
  <c r="CZ25" i="9" s="1"/>
  <c r="CS40" i="9"/>
  <c r="CZ40" i="9" s="1"/>
  <c r="P40" i="9"/>
  <c r="BF40" i="9"/>
  <c r="BM40" i="9" s="1"/>
  <c r="P25" i="11"/>
  <c r="CS25" i="11"/>
  <c r="CZ25" i="11" s="1"/>
  <c r="BF25" i="11"/>
  <c r="BM25" i="11" s="1"/>
  <c r="AX17" i="9"/>
  <c r="FT17" i="9" s="1"/>
  <c r="BR6" i="8"/>
  <c r="FY6" i="8" s="1"/>
  <c r="AM5" i="8"/>
  <c r="AT5" i="8" s="1"/>
  <c r="AY5" i="8" s="1"/>
  <c r="FU5" i="8" s="1"/>
  <c r="BZ5" i="8"/>
  <c r="CG5" i="8" s="1"/>
  <c r="DM5" i="8"/>
  <c r="DT5" i="8" s="1"/>
  <c r="Q5" i="8"/>
  <c r="BR10" i="10"/>
  <c r="FY10" i="10" s="1"/>
  <c r="AX23" i="8"/>
  <c r="FT23" i="8" s="1"/>
  <c r="BR12" i="9"/>
  <c r="FY12" i="9" s="1"/>
  <c r="P37" i="9"/>
  <c r="CS37" i="9"/>
  <c r="CZ37" i="9" s="1"/>
  <c r="BF37" i="9"/>
  <c r="BM37" i="9" s="1"/>
  <c r="BR15" i="8"/>
  <c r="FY15" i="8" s="1"/>
  <c r="P29" i="11"/>
  <c r="BF29" i="11"/>
  <c r="BM29" i="11" s="1"/>
  <c r="CS29" i="11"/>
  <c r="CZ29" i="11" s="1"/>
  <c r="P20" i="9"/>
  <c r="BF20" i="9"/>
  <c r="BM20" i="9" s="1"/>
  <c r="CS20" i="9"/>
  <c r="CZ20" i="9" s="1"/>
  <c r="AX40" i="8"/>
  <c r="FT40" i="8" s="1"/>
  <c r="BR8" i="9"/>
  <c r="FY8" i="9" s="1"/>
  <c r="AM8" i="8"/>
  <c r="AT8" i="8" s="1"/>
  <c r="AY8" i="8" s="1"/>
  <c r="FU8" i="8" s="1"/>
  <c r="DM8" i="8"/>
  <c r="DT8" i="8" s="1"/>
  <c r="BZ8" i="8"/>
  <c r="CG8" i="8" s="1"/>
  <c r="Q8" i="8"/>
  <c r="CS32" i="9"/>
  <c r="CZ32" i="9" s="1"/>
  <c r="BF32" i="9"/>
  <c r="BM32" i="9" s="1"/>
  <c r="P32" i="9"/>
  <c r="BF34" i="9"/>
  <c r="BM34" i="9" s="1"/>
  <c r="CS34" i="9"/>
  <c r="CZ34" i="9" s="1"/>
  <c r="P34" i="9"/>
  <c r="AX20" i="8"/>
  <c r="FT20" i="8" s="1"/>
  <c r="CS40" i="11"/>
  <c r="CZ40" i="11" s="1"/>
  <c r="BF40" i="11"/>
  <c r="BM40" i="11" s="1"/>
  <c r="P40" i="11"/>
  <c r="BF18" i="9"/>
  <c r="BM18" i="9" s="1"/>
  <c r="CS18" i="9"/>
  <c r="CZ18" i="9" s="1"/>
  <c r="P18" i="9"/>
  <c r="P27" i="10"/>
  <c r="BF27" i="10"/>
  <c r="BM27" i="10" s="1"/>
  <c r="CS27" i="10"/>
  <c r="CZ27" i="10" s="1"/>
  <c r="BR11" i="10"/>
  <c r="FY11" i="10" s="1"/>
  <c r="AX39" i="9"/>
  <c r="FT39" i="9" s="1"/>
  <c r="HE14" i="9" a="1"/>
  <c r="HE14" i="9" s="1"/>
  <c r="HE14" i="10" a="1"/>
  <c r="HE14" i="10" s="1"/>
  <c r="HE14" i="11" a="1"/>
  <c r="HE14" i="11" s="1"/>
  <c r="HE14" i="8" a="1"/>
  <c r="HE14" i="8" s="1"/>
  <c r="BR9" i="9"/>
  <c r="FY9" i="9" s="1"/>
  <c r="AM16" i="10"/>
  <c r="AT16" i="10" s="1"/>
  <c r="AY16" i="10" s="1"/>
  <c r="FU16" i="10" s="1"/>
  <c r="Q16" i="10"/>
  <c r="BZ16" i="10"/>
  <c r="CG16" i="10" s="1"/>
  <c r="DM16" i="10"/>
  <c r="DT16" i="10" s="1"/>
  <c r="AX23" i="9"/>
  <c r="FT23" i="9" s="1"/>
  <c r="AX22" i="10"/>
  <c r="FT22" i="10" s="1"/>
  <c r="Q15" i="9"/>
  <c r="DM15" i="9"/>
  <c r="DT15" i="9" s="1"/>
  <c r="BZ15" i="9"/>
  <c r="CG15" i="9" s="1"/>
  <c r="AM15" i="9"/>
  <c r="AT15" i="9" s="1"/>
  <c r="AY15" i="9" s="1"/>
  <c r="FU15" i="9" s="1"/>
  <c r="DM9" i="8"/>
  <c r="DT9" i="8" s="1"/>
  <c r="BZ9" i="8"/>
  <c r="CG9" i="8" s="1"/>
  <c r="AM9" i="8"/>
  <c r="AT9" i="8" s="1"/>
  <c r="AY9" i="8" s="1"/>
  <c r="FU9" i="8" s="1"/>
  <c r="Q9" i="8"/>
  <c r="AM14" i="8"/>
  <c r="AT14" i="8" s="1"/>
  <c r="AY14" i="8" s="1"/>
  <c r="FU14" i="8" s="1"/>
  <c r="Q14" i="8"/>
  <c r="BZ14" i="8"/>
  <c r="CG14" i="8" s="1"/>
  <c r="DM14" i="8"/>
  <c r="DT14" i="8" s="1"/>
  <c r="HE11" i="9" a="1"/>
  <c r="HE11" i="9" s="1"/>
  <c r="HE11" i="10" a="1"/>
  <c r="HE11" i="10" s="1"/>
  <c r="HE11" i="11" a="1"/>
  <c r="HE11" i="11" s="1"/>
  <c r="HE11" i="8" a="1"/>
  <c r="HE11" i="8" s="1"/>
  <c r="AX30" i="9"/>
  <c r="FT30" i="9" s="1"/>
  <c r="AX28" i="11"/>
  <c r="FT28" i="11" s="1"/>
  <c r="BR14" i="9"/>
  <c r="FY14" i="9" s="1"/>
  <c r="AX17" i="11"/>
  <c r="FT17" i="11" s="1"/>
  <c r="BF21" i="11"/>
  <c r="BM21" i="11" s="1"/>
  <c r="CS21" i="11"/>
  <c r="CZ21" i="11" s="1"/>
  <c r="P21" i="11"/>
  <c r="CS35" i="8"/>
  <c r="CZ35" i="8" s="1"/>
  <c r="P35" i="8"/>
  <c r="BF35" i="8"/>
  <c r="BM35" i="8" s="1"/>
  <c r="AX22" i="9"/>
  <c r="FT22" i="9" s="1"/>
  <c r="P21" i="8"/>
  <c r="BF21" i="8"/>
  <c r="BM21" i="8" s="1"/>
  <c r="CS21" i="8"/>
  <c r="CZ21" i="8" s="1"/>
  <c r="AM7" i="8"/>
  <c r="AT7" i="8" s="1"/>
  <c r="AY7" i="8" s="1"/>
  <c r="FU7" i="8" s="1"/>
  <c r="Q7" i="8"/>
  <c r="DM7" i="8"/>
  <c r="DT7" i="8" s="1"/>
  <c r="BZ7" i="8"/>
  <c r="CG7" i="8" s="1"/>
  <c r="BF27" i="9"/>
  <c r="BM27" i="9" s="1"/>
  <c r="CS27" i="9"/>
  <c r="CZ27" i="9" s="1"/>
  <c r="P27" i="9"/>
  <c r="P25" i="8"/>
  <c r="CS25" i="8"/>
  <c r="CZ25" i="8" s="1"/>
  <c r="BF25" i="8"/>
  <c r="BM25" i="8" s="1"/>
  <c r="P23" i="10"/>
  <c r="BF23" i="10"/>
  <c r="BM23" i="10" s="1"/>
  <c r="CS23" i="10"/>
  <c r="CZ23" i="10" s="1"/>
  <c r="AM15" i="10"/>
  <c r="AT15" i="10" s="1"/>
  <c r="AY15" i="10" s="1"/>
  <c r="FU15" i="10" s="1"/>
  <c r="Q15" i="10"/>
  <c r="BZ15" i="10"/>
  <c r="CG15" i="10" s="1"/>
  <c r="DM15" i="10"/>
  <c r="DT15" i="10" s="1"/>
  <c r="CS38" i="11"/>
  <c r="CZ38" i="11" s="1"/>
  <c r="P38" i="11"/>
  <c r="BF38" i="11"/>
  <c r="BM38" i="11" s="1"/>
  <c r="BR12" i="10"/>
  <c r="FY12" i="10" s="1"/>
  <c r="CS20" i="11"/>
  <c r="CZ20" i="11" s="1"/>
  <c r="BF20" i="11"/>
  <c r="BM20" i="11" s="1"/>
  <c r="P20" i="11"/>
  <c r="AX25" i="11"/>
  <c r="FT25" i="11" s="1"/>
  <c r="BZ10" i="10"/>
  <c r="CG10" i="10" s="1"/>
  <c r="Q10" i="10"/>
  <c r="DM10" i="10"/>
  <c r="DT10" i="10" s="1"/>
  <c r="AM10" i="10"/>
  <c r="AT10" i="10" s="1"/>
  <c r="AY10" i="10" s="1"/>
  <c r="FU10" i="10" s="1"/>
  <c r="AX18" i="8"/>
  <c r="FT18" i="8" s="1"/>
  <c r="CS33" i="9"/>
  <c r="CZ33" i="9" s="1"/>
  <c r="BF33" i="9"/>
  <c r="BM33" i="9" s="1"/>
  <c r="P33" i="9"/>
  <c r="AX39" i="10"/>
  <c r="FT39" i="10" s="1"/>
  <c r="BR15" i="11"/>
  <c r="FY15" i="11" s="1"/>
  <c r="CS29" i="9"/>
  <c r="CZ29" i="9" s="1"/>
  <c r="BF29" i="9"/>
  <c r="BM29" i="9" s="1"/>
  <c r="P29" i="9"/>
  <c r="AX32" i="10"/>
  <c r="FT32" i="10" s="1"/>
  <c r="HE6" i="11" a="1"/>
  <c r="HE6" i="11" s="1"/>
  <c r="HE6" i="8" a="1"/>
  <c r="HE6" i="8" s="1"/>
  <c r="HE6" i="9" a="1"/>
  <c r="HE6" i="9" s="1"/>
  <c r="HE6" i="10" a="1"/>
  <c r="HE6" i="10" s="1"/>
  <c r="AX38" i="9"/>
  <c r="FT38" i="9" s="1"/>
  <c r="Q10" i="8"/>
  <c r="DM10" i="8"/>
  <c r="DT10" i="8" s="1"/>
  <c r="BZ10" i="8"/>
  <c r="CG10" i="8" s="1"/>
  <c r="AM10" i="8"/>
  <c r="AT10" i="8" s="1"/>
  <c r="AY10" i="8" s="1"/>
  <c r="FU10" i="8" s="1"/>
  <c r="AX40" i="9"/>
  <c r="FT40" i="9" s="1"/>
  <c r="P39" i="8"/>
  <c r="CS39" i="8"/>
  <c r="CZ39" i="8" s="1"/>
  <c r="BF39" i="8"/>
  <c r="BM39" i="8" s="1"/>
  <c r="BF17" i="9"/>
  <c r="BM17" i="9" s="1"/>
  <c r="P17" i="9"/>
  <c r="CS17" i="9"/>
  <c r="CZ17" i="9" s="1"/>
  <c r="BZ6" i="8"/>
  <c r="CG6" i="8" s="1"/>
  <c r="Q6" i="8"/>
  <c r="DM6" i="8"/>
  <c r="DT6" i="8" s="1"/>
  <c r="AM6" i="8"/>
  <c r="AT6" i="8" s="1"/>
  <c r="AY6" i="8" s="1"/>
  <c r="FU6" i="8" s="1"/>
  <c r="AX24" i="10"/>
  <c r="FT24" i="10" s="1"/>
  <c r="BF23" i="8"/>
  <c r="BM23" i="8" s="1"/>
  <c r="P23" i="8"/>
  <c r="CS23" i="8"/>
  <c r="CZ23" i="8" s="1"/>
  <c r="AX28" i="9"/>
  <c r="FT28" i="9" s="1"/>
  <c r="AX23" i="11"/>
  <c r="FT23" i="11" s="1"/>
  <c r="Q13" i="9"/>
  <c r="AM13" i="9"/>
  <c r="AT13" i="9" s="1"/>
  <c r="AY13" i="9" s="1"/>
  <c r="FU13" i="9" s="1"/>
  <c r="BZ13" i="9"/>
  <c r="CG13" i="9" s="1"/>
  <c r="DM13" i="9"/>
  <c r="DT13" i="9" s="1"/>
  <c r="BR10" i="11"/>
  <c r="FY10" i="11" s="1"/>
  <c r="AX20" i="9"/>
  <c r="FT20" i="9" s="1"/>
  <c r="CS33" i="11"/>
  <c r="CZ33" i="11" s="1"/>
  <c r="P33" i="11"/>
  <c r="BF33" i="11"/>
  <c r="BM33" i="11" s="1"/>
  <c r="P36" i="9"/>
  <c r="BF36" i="9"/>
  <c r="BM36" i="9" s="1"/>
  <c r="CS36" i="9"/>
  <c r="CZ36" i="9" s="1"/>
  <c r="AM8" i="9"/>
  <c r="AT8" i="9" s="1"/>
  <c r="AY8" i="9" s="1"/>
  <c r="FU8" i="9" s="1"/>
  <c r="Q8" i="9"/>
  <c r="DM8" i="9"/>
  <c r="DT8" i="9" s="1"/>
  <c r="BZ8" i="9"/>
  <c r="CG8" i="9" s="1"/>
  <c r="P27" i="8"/>
  <c r="CS27" i="8"/>
  <c r="CZ27" i="8" s="1"/>
  <c r="BF27" i="8"/>
  <c r="BM27" i="8" s="1"/>
  <c r="BR6" i="11"/>
  <c r="FY6" i="11" s="1"/>
  <c r="AX35" i="11"/>
  <c r="FT35" i="11" s="1"/>
  <c r="AX34" i="9"/>
  <c r="FT34" i="9" s="1"/>
  <c r="P33" i="8"/>
  <c r="CS33" i="8"/>
  <c r="CZ33" i="8" s="1"/>
  <c r="BF33" i="8"/>
  <c r="BM33" i="8" s="1"/>
  <c r="AX19" i="8"/>
  <c r="FT19" i="8" s="1"/>
  <c r="Q5" i="10"/>
  <c r="DM5" i="10"/>
  <c r="DT5" i="10" s="1"/>
  <c r="BZ5" i="10"/>
  <c r="CG5" i="10" s="1"/>
  <c r="AM5" i="10"/>
  <c r="AT5" i="10" s="1"/>
  <c r="AY5" i="10" s="1"/>
  <c r="FU5" i="10" s="1"/>
  <c r="P20" i="8"/>
  <c r="CS20" i="8"/>
  <c r="CZ20" i="8" s="1"/>
  <c r="BF20" i="8"/>
  <c r="BM20" i="8" s="1"/>
  <c r="HE7" i="9" a="1"/>
  <c r="HE7" i="9" s="1"/>
  <c r="HE7" i="10" a="1"/>
  <c r="HE7" i="10" s="1"/>
  <c r="HE7" i="11" a="1"/>
  <c r="HE7" i="11" s="1"/>
  <c r="HE7" i="8" a="1"/>
  <c r="HE7" i="8" s="1"/>
  <c r="BR14" i="11"/>
  <c r="FY14" i="11" s="1"/>
  <c r="AX27" i="10"/>
  <c r="FT27" i="10" s="1"/>
  <c r="P37" i="8"/>
  <c r="CS37" i="8"/>
  <c r="CZ37" i="8" s="1"/>
  <c r="BF37" i="8"/>
  <c r="BM37" i="8" s="1"/>
  <c r="HF24" i="9" a="1"/>
  <c r="HF24" i="9" s="1"/>
  <c r="HF24" i="10" a="1"/>
  <c r="HF24" i="10" s="1"/>
  <c r="HF24" i="11" a="1"/>
  <c r="HF24" i="11" s="1"/>
  <c r="HF24" i="8" a="1"/>
  <c r="HF24" i="8" s="1"/>
  <c r="DM13" i="11"/>
  <c r="DT13" i="11" s="1"/>
  <c r="AM13" i="11"/>
  <c r="AT13" i="11" s="1"/>
  <c r="AY13" i="11" s="1"/>
  <c r="FU13" i="11" s="1"/>
  <c r="Q13" i="11"/>
  <c r="BZ13" i="11"/>
  <c r="CG13" i="11" s="1"/>
  <c r="P40" i="10"/>
  <c r="CS40" i="10"/>
  <c r="CZ40" i="10" s="1"/>
  <c r="BF40" i="10"/>
  <c r="BM40" i="10" s="1"/>
  <c r="P29" i="10"/>
  <c r="CS29" i="10"/>
  <c r="CZ29" i="10" s="1"/>
  <c r="BF29" i="10"/>
  <c r="BM29" i="10" s="1"/>
  <c r="BF23" i="9"/>
  <c r="BM23" i="9" s="1"/>
  <c r="P23" i="9"/>
  <c r="CS23" i="9"/>
  <c r="CZ23" i="9" s="1"/>
  <c r="HE8" i="9" a="1"/>
  <c r="HE8" i="9" s="1"/>
  <c r="HE8" i="11" a="1"/>
  <c r="HE8" i="11" s="1"/>
  <c r="HE8" i="10" a="1"/>
  <c r="HE8" i="10" s="1"/>
  <c r="HE8" i="8" a="1"/>
  <c r="HE8" i="8" s="1"/>
  <c r="AX17" i="8"/>
  <c r="FT17" i="8" s="1"/>
  <c r="CS34" i="11"/>
  <c r="CZ34" i="11" s="1"/>
  <c r="BF34" i="11"/>
  <c r="BM34" i="11" s="1"/>
  <c r="P34" i="11"/>
  <c r="BR15" i="9"/>
  <c r="FY15" i="9" s="1"/>
  <c r="AX38" i="8"/>
  <c r="FT38" i="8" s="1"/>
  <c r="AM8" i="11"/>
  <c r="AT8" i="11" s="1"/>
  <c r="AY8" i="11" s="1"/>
  <c r="FU8" i="11" s="1"/>
  <c r="DM8" i="11"/>
  <c r="DT8" i="11" s="1"/>
  <c r="BZ8" i="11"/>
  <c r="CG8" i="11" s="1"/>
  <c r="Q8" i="11"/>
  <c r="BR5" i="11"/>
  <c r="FY5" i="11" s="1"/>
  <c r="BF30" i="9"/>
  <c r="BM30" i="9" s="1"/>
  <c r="P30" i="9"/>
  <c r="CS30" i="9"/>
  <c r="CZ30" i="9" s="1"/>
  <c r="P32" i="8"/>
  <c r="BF32" i="8"/>
  <c r="BM32" i="8" s="1"/>
  <c r="CS32" i="8"/>
  <c r="CZ32" i="8" s="1"/>
  <c r="DF37" i="10"/>
  <c r="GI37" i="10" s="1"/>
  <c r="AM5" i="9"/>
  <c r="AT5" i="9" s="1"/>
  <c r="AY5" i="9" s="1"/>
  <c r="FU5" i="9" s="1"/>
  <c r="BZ5" i="9"/>
  <c r="CG5" i="9" s="1"/>
  <c r="Q5" i="9"/>
  <c r="DM5" i="9"/>
  <c r="DT5" i="9" s="1"/>
  <c r="BR13" i="8"/>
  <c r="FY13" i="8" s="1"/>
  <c r="P26" i="11"/>
  <c r="BF26" i="11"/>
  <c r="BM26" i="11" s="1"/>
  <c r="CS26" i="11"/>
  <c r="CZ26" i="11" s="1"/>
  <c r="AX24" i="9"/>
  <c r="FT24" i="9" s="1"/>
  <c r="AX18" i="11"/>
  <c r="FT18" i="11" s="1"/>
  <c r="BZ8" i="10"/>
  <c r="CG8" i="10" s="1"/>
  <c r="Q8" i="10"/>
  <c r="DM8" i="10"/>
  <c r="DT8" i="10" s="1"/>
  <c r="AM8" i="10"/>
  <c r="AT8" i="10" s="1"/>
  <c r="AY8" i="10" s="1"/>
  <c r="FU8" i="10" s="1"/>
  <c r="AX17" i="10"/>
  <c r="FT17" i="10" s="1"/>
  <c r="AM10" i="9"/>
  <c r="AT10" i="9" s="1"/>
  <c r="AY10" i="9" s="1"/>
  <c r="FU10" i="9" s="1"/>
  <c r="Q10" i="9"/>
  <c r="BZ10" i="9"/>
  <c r="CG10" i="9" s="1"/>
  <c r="DM10" i="9"/>
  <c r="DT10" i="9" s="1"/>
  <c r="P20" i="10"/>
  <c r="CS20" i="10"/>
  <c r="CZ20" i="10" s="1"/>
  <c r="BF20" i="10"/>
  <c r="BM20" i="10" s="1"/>
  <c r="AX28" i="10"/>
  <c r="FT28" i="10" s="1"/>
  <c r="P18" i="8"/>
  <c r="BF18" i="8"/>
  <c r="BM18" i="8" s="1"/>
  <c r="CS18" i="8"/>
  <c r="CZ18" i="8" s="1"/>
  <c r="BF39" i="10"/>
  <c r="BM39" i="10" s="1"/>
  <c r="P39" i="10"/>
  <c r="CS39" i="10"/>
  <c r="CZ39" i="10" s="1"/>
  <c r="DM15" i="11"/>
  <c r="DT15" i="11" s="1"/>
  <c r="Q15" i="11"/>
  <c r="AM15" i="11"/>
  <c r="AT15" i="11" s="1"/>
  <c r="AY15" i="11" s="1"/>
  <c r="FU15" i="11" s="1"/>
  <c r="BZ15" i="11"/>
  <c r="CG15" i="11" s="1"/>
  <c r="AX29" i="9"/>
  <c r="FT29" i="9" s="1"/>
  <c r="AX21" i="11"/>
  <c r="FT21" i="11" s="1"/>
  <c r="AX35" i="9"/>
  <c r="FT35" i="9" s="1"/>
  <c r="AX25" i="9"/>
  <c r="FT25" i="9" s="1"/>
  <c r="AX39" i="8"/>
  <c r="FT39" i="8" s="1"/>
  <c r="AX35" i="8"/>
  <c r="FT35" i="8" s="1"/>
  <c r="CS24" i="10"/>
  <c r="CZ24" i="10" s="1"/>
  <c r="P24" i="10"/>
  <c r="BF24" i="10"/>
  <c r="BM24" i="10" s="1"/>
  <c r="P30" i="11"/>
  <c r="CS30" i="11"/>
  <c r="CZ30" i="11" s="1"/>
  <c r="BF30" i="11"/>
  <c r="BM30" i="11" s="1"/>
  <c r="DM12" i="9"/>
  <c r="DT12" i="9" s="1"/>
  <c r="Q12" i="9"/>
  <c r="BZ12" i="9"/>
  <c r="CG12" i="9" s="1"/>
  <c r="AM12" i="9"/>
  <c r="AT12" i="9" s="1"/>
  <c r="AY12" i="9" s="1"/>
  <c r="FU12" i="9" s="1"/>
  <c r="BF28" i="9"/>
  <c r="BM28" i="9" s="1"/>
  <c r="CS28" i="9"/>
  <c r="CZ28" i="9" s="1"/>
  <c r="P28" i="9"/>
  <c r="DM11" i="9"/>
  <c r="DT11" i="9" s="1"/>
  <c r="AM11" i="9"/>
  <c r="AT11" i="9" s="1"/>
  <c r="AY11" i="9" s="1"/>
  <c r="FU11" i="9" s="1"/>
  <c r="Q11" i="9"/>
  <c r="BZ11" i="9"/>
  <c r="CG11" i="9" s="1"/>
  <c r="BF22" i="9"/>
  <c r="BM22" i="9" s="1"/>
  <c r="P22" i="9"/>
  <c r="CS22" i="9"/>
  <c r="CZ22" i="9" s="1"/>
  <c r="P23" i="11"/>
  <c r="CS23" i="11"/>
  <c r="CZ23" i="11" s="1"/>
  <c r="BF23" i="11"/>
  <c r="BM23" i="11" s="1"/>
  <c r="BR13" i="9"/>
  <c r="FY13" i="9" s="1"/>
  <c r="AX33" i="11"/>
  <c r="FT33" i="11" s="1"/>
  <c r="AX36" i="9"/>
  <c r="FT36" i="9" s="1"/>
  <c r="BF18" i="11"/>
  <c r="BM18" i="11" s="1"/>
  <c r="CS18" i="11"/>
  <c r="CZ18" i="11" s="1"/>
  <c r="P18" i="11"/>
  <c r="BR8" i="10"/>
  <c r="FY8" i="10" s="1"/>
  <c r="BZ6" i="9"/>
  <c r="CG6" i="9" s="1"/>
  <c r="AM6" i="9"/>
  <c r="AT6" i="9" s="1"/>
  <c r="AY6" i="9" s="1"/>
  <c r="FU6" i="9" s="1"/>
  <c r="Q6" i="9"/>
  <c r="DM6" i="9"/>
  <c r="DT6" i="9" s="1"/>
  <c r="AX27" i="8"/>
  <c r="FT27" i="8" s="1"/>
  <c r="DM11" i="11"/>
  <c r="DT11" i="11" s="1"/>
  <c r="BZ11" i="11"/>
  <c r="CG11" i="11" s="1"/>
  <c r="Q11" i="11"/>
  <c r="AM11" i="11"/>
  <c r="AT11" i="11" s="1"/>
  <c r="AY11" i="11" s="1"/>
  <c r="FU11" i="11" s="1"/>
  <c r="Q6" i="11"/>
  <c r="BZ6" i="11"/>
  <c r="CG6" i="11" s="1"/>
  <c r="DM6" i="11"/>
  <c r="DT6" i="11" s="1"/>
  <c r="AM6" i="11"/>
  <c r="AT6" i="11" s="1"/>
  <c r="AY6" i="11" s="1"/>
  <c r="FU6" i="11" s="1"/>
  <c r="P35" i="11"/>
  <c r="CS35" i="11"/>
  <c r="CZ35" i="11" s="1"/>
  <c r="BF35" i="11"/>
  <c r="BM35" i="11" s="1"/>
  <c r="P26" i="8"/>
  <c r="BF26" i="8"/>
  <c r="BM26" i="8" s="1"/>
  <c r="CS26" i="8"/>
  <c r="CZ26" i="8" s="1"/>
  <c r="AX33" i="8"/>
  <c r="FT33" i="8" s="1"/>
  <c r="CS19" i="8"/>
  <c r="CZ19" i="8" s="1"/>
  <c r="BF19" i="8"/>
  <c r="BM19" i="8" s="1"/>
  <c r="P19" i="8"/>
  <c r="BR5" i="10"/>
  <c r="FY5" i="10" s="1"/>
  <c r="AX40" i="11"/>
  <c r="FT40" i="11" s="1"/>
  <c r="AX18" i="9"/>
  <c r="FT18" i="9" s="1"/>
  <c r="DM14" i="11"/>
  <c r="DT14" i="11" s="1"/>
  <c r="Q14" i="11"/>
  <c r="BZ14" i="11"/>
  <c r="CG14" i="11" s="1"/>
  <c r="AM14" i="11"/>
  <c r="AT14" i="11" s="1"/>
  <c r="AY14" i="11" s="1"/>
  <c r="FU14" i="11" s="1"/>
  <c r="AX20" i="10"/>
  <c r="FT20" i="10" s="1"/>
  <c r="AX37" i="8"/>
  <c r="FT37" i="8" s="1"/>
  <c r="BR16" i="10"/>
  <c r="FY16" i="10" s="1"/>
  <c r="AX21" i="8"/>
  <c r="FT21" i="8" s="1"/>
  <c r="P28" i="10"/>
  <c r="CS28" i="10"/>
  <c r="CZ28" i="10" s="1"/>
  <c r="BF28" i="10"/>
  <c r="BM28" i="10" s="1"/>
  <c r="CS21" i="10"/>
  <c r="CZ21" i="10" s="1"/>
  <c r="BF21" i="10"/>
  <c r="BM21" i="10" s="1"/>
  <c r="P21" i="10"/>
  <c r="AX27" i="9"/>
  <c r="FT27" i="9" s="1"/>
  <c r="CS22" i="10"/>
  <c r="CZ22" i="10" s="1"/>
  <c r="P22" i="10"/>
  <c r="BF22" i="10"/>
  <c r="BM22" i="10" s="1"/>
  <c r="P17" i="8"/>
  <c r="CS17" i="8"/>
  <c r="CZ17" i="8" s="1"/>
  <c r="BF17" i="8"/>
  <c r="BM17" i="8" s="1"/>
  <c r="AX34" i="11"/>
  <c r="FT34" i="11" s="1"/>
  <c r="AX34" i="10"/>
  <c r="FT34" i="10" s="1"/>
  <c r="P38" i="8"/>
  <c r="CS38" i="8"/>
  <c r="CZ38" i="8" s="1"/>
  <c r="BF38" i="8"/>
  <c r="BM38" i="8" s="1"/>
  <c r="BR8" i="11"/>
  <c r="FY8" i="11" s="1"/>
  <c r="AX38" i="11"/>
  <c r="FT38" i="11" s="1"/>
  <c r="BR9" i="10"/>
  <c r="FY9" i="10" s="1"/>
  <c r="Q5" i="11"/>
  <c r="DM5" i="11"/>
  <c r="DT5" i="11" s="1"/>
  <c r="BZ5" i="11"/>
  <c r="CG5" i="11" s="1"/>
  <c r="AM5" i="11"/>
  <c r="AT5" i="11" s="1"/>
  <c r="AY5" i="11" s="1"/>
  <c r="FU5" i="11" s="1"/>
  <c r="HE15" i="9" a="1"/>
  <c r="HE15" i="9" s="1"/>
  <c r="HE15" i="10" a="1"/>
  <c r="HE15" i="10" s="1"/>
  <c r="HE15" i="8" a="1"/>
  <c r="HE15" i="8" s="1"/>
  <c r="HE15" i="11" a="1"/>
  <c r="HE15" i="11" s="1"/>
  <c r="T25" i="10"/>
  <c r="BH25" i="10"/>
  <c r="BO25" i="10" s="1"/>
  <c r="BT25" i="10" s="1"/>
  <c r="GA25" i="10" s="1"/>
  <c r="CU25" i="10"/>
  <c r="DB25" i="10" s="1"/>
  <c r="DG25" i="10" s="1"/>
  <c r="GJ25" i="10" s="1"/>
  <c r="EH25" i="10"/>
  <c r="EO25" i="10" s="1"/>
  <c r="AX32" i="8"/>
  <c r="FT32" i="8" s="1"/>
  <c r="S37" i="10"/>
  <c r="FA37" i="10"/>
  <c r="FH37" i="10" s="1"/>
  <c r="CA37" i="10"/>
  <c r="CH37" i="10" s="1"/>
  <c r="CM37" i="10" s="1"/>
  <c r="GE37" i="10" s="1"/>
  <c r="DN37" i="10"/>
  <c r="DU37" i="10" s="1"/>
  <c r="AN37" i="10"/>
  <c r="AU37" i="10" s="1"/>
  <c r="AZ37" i="10" s="1"/>
  <c r="FV37" i="10" s="1"/>
  <c r="KA8" i="11"/>
  <c r="KA8" i="10"/>
  <c r="CU28" i="6"/>
  <c r="CU29" i="6" s="1"/>
  <c r="KA11" i="8"/>
  <c r="KA12" i="9"/>
  <c r="O88" i="4"/>
  <c r="O96" i="4" s="1"/>
  <c r="G96" i="4"/>
  <c r="O87" i="4"/>
  <c r="O95" i="4" s="1"/>
  <c r="G95" i="4"/>
  <c r="DD29" i="6"/>
  <c r="R86" i="4"/>
  <c r="R94" i="4" s="1"/>
  <c r="V94" i="4" s="1"/>
  <c r="J94" i="4"/>
  <c r="I94" i="4"/>
  <c r="Q86" i="4"/>
  <c r="Q94" i="4" s="1"/>
  <c r="U94" i="4" s="1"/>
  <c r="I80" i="4"/>
  <c r="I88" i="4" s="1"/>
  <c r="I87" i="4"/>
  <c r="J87" i="4"/>
  <c r="J80" i="4"/>
  <c r="J88" i="4" s="1"/>
  <c r="H87" i="4"/>
  <c r="H80" i="4"/>
  <c r="H88" i="4" s="1"/>
  <c r="H94" i="4"/>
  <c r="P86" i="4"/>
  <c r="P94" i="4" s="1"/>
  <c r="S95" i="4" l="1"/>
  <c r="S96" i="4" s="1"/>
  <c r="G101" i="4" s="1"/>
  <c r="G109" i="4" s="1"/>
  <c r="G116" i="4" s="1"/>
  <c r="B15" i="6" s="1"/>
  <c r="B14" i="7" s="1"/>
  <c r="HL12" i="10" a="1"/>
  <c r="HL12" i="10" s="1"/>
  <c r="HL12" i="8" a="1"/>
  <c r="HL12" i="8" s="1"/>
  <c r="HL12" i="9" a="1"/>
  <c r="HL12" i="9" s="1"/>
  <c r="HL12" i="11" a="1"/>
  <c r="HL12" i="11" s="1"/>
  <c r="CT18" i="10"/>
  <c r="DA18" i="10" s="1"/>
  <c r="DF18" i="10" s="1"/>
  <c r="GI18" i="10" s="1"/>
  <c r="BG18" i="10"/>
  <c r="BN18" i="10" s="1"/>
  <c r="BS18" i="10" s="1"/>
  <c r="FZ18" i="10" s="1"/>
  <c r="EG18" i="10"/>
  <c r="EN18" i="10" s="1"/>
  <c r="R18" i="10"/>
  <c r="DM36" i="8"/>
  <c r="DT36" i="8" s="1"/>
  <c r="AM36" i="8"/>
  <c r="AT36" i="8" s="1"/>
  <c r="AY36" i="8" s="1"/>
  <c r="FU36" i="8" s="1"/>
  <c r="BZ36" i="8"/>
  <c r="CG36" i="8" s="1"/>
  <c r="CL36" i="8" s="1"/>
  <c r="GD36" i="8" s="1"/>
  <c r="Q36" i="8"/>
  <c r="HG12" i="10" a="1"/>
  <c r="HG12" i="10" s="1"/>
  <c r="HG12" i="9" a="1"/>
  <c r="HG12" i="9" s="1"/>
  <c r="HG12" i="11" a="1"/>
  <c r="HG12" i="11" s="1"/>
  <c r="HG12" i="8" a="1"/>
  <c r="HG12" i="8" s="1"/>
  <c r="Q31" i="11"/>
  <c r="DM31" i="11"/>
  <c r="DT31" i="11" s="1"/>
  <c r="AM31" i="11"/>
  <c r="AT31" i="11" s="1"/>
  <c r="AY31" i="11" s="1"/>
  <c r="FU31" i="11" s="1"/>
  <c r="BZ31" i="11"/>
  <c r="CG31" i="11" s="1"/>
  <c r="CL31" i="11" s="1"/>
  <c r="GD31" i="11" s="1"/>
  <c r="R30" i="10"/>
  <c r="EG30" i="10"/>
  <c r="EN30" i="10" s="1"/>
  <c r="BG30" i="10"/>
  <c r="BN30" i="10" s="1"/>
  <c r="BS30" i="10" s="1"/>
  <c r="FZ30" i="10" s="1"/>
  <c r="CT30" i="10"/>
  <c r="DA30" i="10" s="1"/>
  <c r="DF30" i="10" s="1"/>
  <c r="GI30" i="10" s="1"/>
  <c r="HF36" i="11" a="1"/>
  <c r="HF36" i="11" s="1"/>
  <c r="R14" i="10"/>
  <c r="BG14" i="10"/>
  <c r="BN14" i="10" s="1"/>
  <c r="BS14" i="10" s="1"/>
  <c r="FZ14" i="10" s="1"/>
  <c r="EG14" i="10"/>
  <c r="EN14" i="10" s="1"/>
  <c r="CT14" i="10"/>
  <c r="DA14" i="10" s="1"/>
  <c r="DF14" i="10" s="1"/>
  <c r="GI14" i="10" s="1"/>
  <c r="DM19" i="11"/>
  <c r="DT19" i="11" s="1"/>
  <c r="AM19" i="11"/>
  <c r="AT19" i="11" s="1"/>
  <c r="AY19" i="11" s="1"/>
  <c r="FU19" i="11" s="1"/>
  <c r="Q19" i="11"/>
  <c r="BZ19" i="11"/>
  <c r="CG19" i="11" s="1"/>
  <c r="CL19" i="11" s="1"/>
  <c r="GD19" i="11" s="1"/>
  <c r="HF36" i="9" a="1"/>
  <c r="HF36" i="9" s="1"/>
  <c r="DO31" i="9"/>
  <c r="DV31" i="9" s="1"/>
  <c r="EA31" i="9" s="1"/>
  <c r="GO31" i="9" s="1"/>
  <c r="U31" i="9"/>
  <c r="CB31" i="9"/>
  <c r="CI31" i="9" s="1"/>
  <c r="CN31" i="9" s="1"/>
  <c r="GF31" i="9" s="1"/>
  <c r="FB31" i="9"/>
  <c r="FI31" i="9" s="1"/>
  <c r="FN31" i="9" s="1"/>
  <c r="GX31" i="9" s="1"/>
  <c r="AO31" i="9"/>
  <c r="AV31" i="9" s="1"/>
  <c r="BA31" i="9" s="1"/>
  <c r="FW31" i="9" s="1"/>
  <c r="DM24" i="8"/>
  <c r="DT24" i="8" s="1"/>
  <c r="AM24" i="8"/>
  <c r="AT24" i="8" s="1"/>
  <c r="AY24" i="8" s="1"/>
  <c r="FU24" i="8" s="1"/>
  <c r="Q24" i="8"/>
  <c r="BZ24" i="8"/>
  <c r="CG24" i="8" s="1"/>
  <c r="CL24" i="8" s="1"/>
  <c r="GD24" i="8" s="1"/>
  <c r="BG12" i="8"/>
  <c r="BN12" i="8" s="1"/>
  <c r="BS12" i="8" s="1"/>
  <c r="FZ12" i="8" s="1"/>
  <c r="EG12" i="8"/>
  <c r="EN12" i="8" s="1"/>
  <c r="R12" i="8"/>
  <c r="CT12" i="8"/>
  <c r="DA12" i="8" s="1"/>
  <c r="DF12" i="8" s="1"/>
  <c r="GI12" i="8" s="1"/>
  <c r="AM26" i="10"/>
  <c r="AT26" i="10" s="1"/>
  <c r="AY26" i="10" s="1"/>
  <c r="FU26" i="10" s="1"/>
  <c r="DM26" i="10"/>
  <c r="DT26" i="10" s="1"/>
  <c r="Q26" i="10"/>
  <c r="BZ26" i="10"/>
  <c r="CG26" i="10" s="1"/>
  <c r="CL26" i="10" s="1"/>
  <c r="GD26" i="10" s="1"/>
  <c r="CT7" i="11"/>
  <c r="DA7" i="11" s="1"/>
  <c r="DF7" i="11" s="1"/>
  <c r="GI7" i="11" s="1"/>
  <c r="BG7" i="11"/>
  <c r="BN7" i="11" s="1"/>
  <c r="BS7" i="11" s="1"/>
  <c r="FZ7" i="11" s="1"/>
  <c r="EG7" i="11"/>
  <c r="EN7" i="11" s="1"/>
  <c r="R7" i="11"/>
  <c r="AM38" i="10"/>
  <c r="AT38" i="10" s="1"/>
  <c r="AY38" i="10" s="1"/>
  <c r="FU38" i="10" s="1"/>
  <c r="Q38" i="10"/>
  <c r="BZ38" i="10"/>
  <c r="CG38" i="10" s="1"/>
  <c r="CL38" i="10" s="1"/>
  <c r="GD38" i="10" s="1"/>
  <c r="DM38" i="10"/>
  <c r="DT38" i="10" s="1"/>
  <c r="T94" i="4"/>
  <c r="G97" i="4"/>
  <c r="G105" i="4" s="1"/>
  <c r="G98" i="4"/>
  <c r="G106" i="4" s="1"/>
  <c r="FA6" i="10"/>
  <c r="FH6" i="10" s="1"/>
  <c r="CA6" i="10"/>
  <c r="CH6" i="10" s="1"/>
  <c r="CM6" i="10" s="1"/>
  <c r="GE6" i="10" s="1"/>
  <c r="DN6" i="10"/>
  <c r="DU6" i="10" s="1"/>
  <c r="DZ6" i="10" s="1"/>
  <c r="GN6" i="10" s="1"/>
  <c r="S6" i="10"/>
  <c r="AN6" i="10"/>
  <c r="AU6" i="10" s="1"/>
  <c r="AZ6" i="10" s="1"/>
  <c r="FV6" i="10" s="1"/>
  <c r="S19" i="9"/>
  <c r="FA19" i="9"/>
  <c r="FH19" i="9" s="1"/>
  <c r="CA19" i="9"/>
  <c r="CH19" i="9" s="1"/>
  <c r="CM19" i="9" s="1"/>
  <c r="GE19" i="9" s="1"/>
  <c r="DN19" i="9"/>
  <c r="DU19" i="9" s="1"/>
  <c r="DZ19" i="9" s="1"/>
  <c r="GN19" i="9" s="1"/>
  <c r="AN19" i="9"/>
  <c r="AU19" i="9" s="1"/>
  <c r="AZ19" i="9" s="1"/>
  <c r="FV19" i="9" s="1"/>
  <c r="DN7" i="9"/>
  <c r="DU7" i="9" s="1"/>
  <c r="DZ7" i="9" s="1"/>
  <c r="GN7" i="9" s="1"/>
  <c r="FA7" i="9"/>
  <c r="FH7" i="9" s="1"/>
  <c r="CA7" i="9"/>
  <c r="CH7" i="9" s="1"/>
  <c r="CM7" i="9" s="1"/>
  <c r="GE7" i="9" s="1"/>
  <c r="S7" i="9"/>
  <c r="AN7" i="9"/>
  <c r="AU7" i="9" s="1"/>
  <c r="AZ7" i="9" s="1"/>
  <c r="FV7" i="9" s="1"/>
  <c r="JX4" i="8"/>
  <c r="IM1" i="8"/>
  <c r="CL24" i="11"/>
  <c r="GD24" i="11" s="1"/>
  <c r="CL31" i="10"/>
  <c r="GD31" i="10" s="1"/>
  <c r="DF12" i="11"/>
  <c r="GI12" i="11" s="1"/>
  <c r="S12" i="11"/>
  <c r="FA12" i="11"/>
  <c r="FH12" i="11" s="1"/>
  <c r="DN12" i="11"/>
  <c r="DU12" i="11" s="1"/>
  <c r="DZ12" i="11" s="1"/>
  <c r="GN12" i="11" s="1"/>
  <c r="AN12" i="11"/>
  <c r="AU12" i="11" s="1"/>
  <c r="AZ12" i="11" s="1"/>
  <c r="FV12" i="11" s="1"/>
  <c r="CA12" i="11"/>
  <c r="CH12" i="11" s="1"/>
  <c r="CM12" i="11" s="1"/>
  <c r="GE12" i="11" s="1"/>
  <c r="CT24" i="11"/>
  <c r="DA24" i="11" s="1"/>
  <c r="EG24" i="11"/>
  <c r="EN24" i="11" s="1"/>
  <c r="R24" i="11"/>
  <c r="BG24" i="11"/>
  <c r="BN24" i="11" s="1"/>
  <c r="BS24" i="11" s="1"/>
  <c r="FZ24" i="11" s="1"/>
  <c r="EH13" i="10"/>
  <c r="EO13" i="10" s="1"/>
  <c r="ET13" i="10" s="1"/>
  <c r="GS13" i="10" s="1"/>
  <c r="T13" i="10"/>
  <c r="BH13" i="10"/>
  <c r="BO13" i="10" s="1"/>
  <c r="BT13" i="10" s="1"/>
  <c r="GA13" i="10" s="1"/>
  <c r="CU13" i="10"/>
  <c r="DB13" i="10" s="1"/>
  <c r="DG13" i="10" s="1"/>
  <c r="GJ13" i="10" s="1"/>
  <c r="R31" i="10"/>
  <c r="CT31" i="10"/>
  <c r="DA31" i="10" s="1"/>
  <c r="DF31" i="10" s="1"/>
  <c r="GI31" i="10" s="1"/>
  <c r="BG31" i="10"/>
  <c r="BN31" i="10" s="1"/>
  <c r="BS31" i="10" s="1"/>
  <c r="FZ31" i="10" s="1"/>
  <c r="EG31" i="10"/>
  <c r="EN31" i="10" s="1"/>
  <c r="BG36" i="11"/>
  <c r="BN36" i="11" s="1"/>
  <c r="BS36" i="11" s="1"/>
  <c r="FZ36" i="11" s="1"/>
  <c r="CT36" i="11"/>
  <c r="DA36" i="11" s="1"/>
  <c r="EG36" i="11"/>
  <c r="EN36" i="11" s="1"/>
  <c r="R36" i="11"/>
  <c r="DZ13" i="10"/>
  <c r="GN13" i="10" s="1"/>
  <c r="AN7" i="10"/>
  <c r="AU7" i="10" s="1"/>
  <c r="AZ7" i="10" s="1"/>
  <c r="FV7" i="10" s="1"/>
  <c r="DN7" i="10"/>
  <c r="DU7" i="10" s="1"/>
  <c r="S7" i="10"/>
  <c r="CA7" i="10"/>
  <c r="CH7" i="10" s="1"/>
  <c r="CM7" i="10" s="1"/>
  <c r="GE7" i="10" s="1"/>
  <c r="FA7" i="10"/>
  <c r="FH7" i="10" s="1"/>
  <c r="EG19" i="10"/>
  <c r="EN19" i="10" s="1"/>
  <c r="R19" i="10"/>
  <c r="CT19" i="10"/>
  <c r="DA19" i="10" s="1"/>
  <c r="DF19" i="10" s="1"/>
  <c r="GI19" i="10" s="1"/>
  <c r="BG19" i="10"/>
  <c r="BN19" i="10" s="1"/>
  <c r="BS19" i="10" s="1"/>
  <c r="FZ19" i="10" s="1"/>
  <c r="CL36" i="11"/>
  <c r="GD36" i="11" s="1"/>
  <c r="HE32" i="11" a="1"/>
  <c r="HE32" i="11" s="1"/>
  <c r="HE32" i="9" a="1"/>
  <c r="HE32" i="9" s="1"/>
  <c r="HE32" i="10" a="1"/>
  <c r="HE32" i="10" s="1"/>
  <c r="HE32" i="8" a="1"/>
  <c r="HE32" i="8" s="1"/>
  <c r="BR21" i="10"/>
  <c r="FY21" i="10" s="1"/>
  <c r="EH37" i="10"/>
  <c r="EO37" i="10" s="1"/>
  <c r="CU37" i="10"/>
  <c r="DB37" i="10" s="1"/>
  <c r="DG37" i="10" s="1"/>
  <c r="GJ37" i="10" s="1"/>
  <c r="BH37" i="10"/>
  <c r="BO37" i="10" s="1"/>
  <c r="BT37" i="10" s="1"/>
  <c r="GA37" i="10" s="1"/>
  <c r="T37" i="10"/>
  <c r="ET25" i="10"/>
  <c r="GS25" i="10" s="1"/>
  <c r="BR38" i="8"/>
  <c r="FY38" i="8" s="1"/>
  <c r="R15" i="11"/>
  <c r="BG15" i="11"/>
  <c r="BN15" i="11" s="1"/>
  <c r="BS15" i="11" s="1"/>
  <c r="FZ15" i="11" s="1"/>
  <c r="EG15" i="11"/>
  <c r="EN15" i="11" s="1"/>
  <c r="CT15" i="11"/>
  <c r="DA15" i="11" s="1"/>
  <c r="BR37" i="8"/>
  <c r="FY37" i="8" s="1"/>
  <c r="AM36" i="9"/>
  <c r="AT36" i="9" s="1"/>
  <c r="AY36" i="9" s="1"/>
  <c r="FU36" i="9" s="1"/>
  <c r="DM36" i="9"/>
  <c r="DT36" i="9" s="1"/>
  <c r="BZ36" i="9"/>
  <c r="CG36" i="9" s="1"/>
  <c r="Q36" i="9"/>
  <c r="BR33" i="11"/>
  <c r="FY33" i="11" s="1"/>
  <c r="Q29" i="9"/>
  <c r="BZ29" i="9"/>
  <c r="CG29" i="9" s="1"/>
  <c r="DM29" i="9"/>
  <c r="DT29" i="9" s="1"/>
  <c r="AM29" i="9"/>
  <c r="AT29" i="9" s="1"/>
  <c r="AY29" i="9" s="1"/>
  <c r="FU29" i="9" s="1"/>
  <c r="BG15" i="10"/>
  <c r="BN15" i="10" s="1"/>
  <c r="BS15" i="10" s="1"/>
  <c r="FZ15" i="10" s="1"/>
  <c r="R15" i="10"/>
  <c r="CT15" i="10"/>
  <c r="DA15" i="10" s="1"/>
  <c r="EG15" i="10"/>
  <c r="EN15" i="10" s="1"/>
  <c r="Q25" i="8"/>
  <c r="BZ25" i="8"/>
  <c r="CG25" i="8" s="1"/>
  <c r="AM25" i="8"/>
  <c r="AT25" i="8" s="1"/>
  <c r="AY25" i="8" s="1"/>
  <c r="FU25" i="8" s="1"/>
  <c r="DM25" i="8"/>
  <c r="DT25" i="8" s="1"/>
  <c r="CT14" i="8"/>
  <c r="DA14" i="8" s="1"/>
  <c r="R14" i="8"/>
  <c r="BG14" i="8"/>
  <c r="BN14" i="8" s="1"/>
  <c r="BS14" i="8" s="1"/>
  <c r="FZ14" i="8" s="1"/>
  <c r="EG14" i="8"/>
  <c r="EN14" i="8" s="1"/>
  <c r="BG16" i="10"/>
  <c r="BN16" i="10" s="1"/>
  <c r="BS16" i="10" s="1"/>
  <c r="FZ16" i="10" s="1"/>
  <c r="CT16" i="10"/>
  <c r="DA16" i="10" s="1"/>
  <c r="R16" i="10"/>
  <c r="EG16" i="10"/>
  <c r="EN16" i="10" s="1"/>
  <c r="BR20" i="9"/>
  <c r="FY20" i="9" s="1"/>
  <c r="BR29" i="11"/>
  <c r="FY29" i="11" s="1"/>
  <c r="CT5" i="8"/>
  <c r="DA5" i="8" s="1"/>
  <c r="BG5" i="8"/>
  <c r="BN5" i="8" s="1"/>
  <c r="BS5" i="8" s="1"/>
  <c r="FZ5" i="8" s="1"/>
  <c r="R5" i="8"/>
  <c r="EG5" i="8"/>
  <c r="EN5" i="8" s="1"/>
  <c r="BZ40" i="9"/>
  <c r="CG40" i="9" s="1"/>
  <c r="AM40" i="9"/>
  <c r="AT40" i="9" s="1"/>
  <c r="AY40" i="9" s="1"/>
  <c r="FU40" i="9" s="1"/>
  <c r="Q40" i="9"/>
  <c r="DM40" i="9"/>
  <c r="DT40" i="9" s="1"/>
  <c r="EG16" i="11"/>
  <c r="EN16" i="11" s="1"/>
  <c r="BG16" i="11"/>
  <c r="BN16" i="11" s="1"/>
  <c r="BS16" i="11" s="1"/>
  <c r="FZ16" i="11" s="1"/>
  <c r="CT16" i="11"/>
  <c r="DA16" i="11" s="1"/>
  <c r="R16" i="11"/>
  <c r="BR17" i="11"/>
  <c r="FY17" i="11" s="1"/>
  <c r="CL12" i="10"/>
  <c r="GD12" i="10" s="1"/>
  <c r="HF14" i="9" a="1"/>
  <c r="HF14" i="9" s="1"/>
  <c r="HF14" i="10" a="1"/>
  <c r="HF14" i="10" s="1"/>
  <c r="HF14" i="8" a="1"/>
  <c r="HF14" i="8" s="1"/>
  <c r="HF14" i="11" a="1"/>
  <c r="HF14" i="11" s="1"/>
  <c r="CT9" i="9"/>
  <c r="DA9" i="9" s="1"/>
  <c r="EG9" i="9"/>
  <c r="EN9" i="9" s="1"/>
  <c r="R9" i="9"/>
  <c r="BG9" i="9"/>
  <c r="BN9" i="9" s="1"/>
  <c r="BS9" i="9" s="1"/>
  <c r="FZ9" i="9" s="1"/>
  <c r="BR29" i="8"/>
  <c r="FY29" i="8" s="1"/>
  <c r="BR40" i="8"/>
  <c r="FY40" i="8" s="1"/>
  <c r="AM35" i="10"/>
  <c r="AT35" i="10" s="1"/>
  <c r="AY35" i="10" s="1"/>
  <c r="FU35" i="10" s="1"/>
  <c r="BZ35" i="10"/>
  <c r="CG35" i="10" s="1"/>
  <c r="DM35" i="10"/>
  <c r="DT35" i="10" s="1"/>
  <c r="Q35" i="10"/>
  <c r="HD34" i="8"/>
  <c r="HE33" i="8" a="1"/>
  <c r="HE33" i="8" s="1"/>
  <c r="DM22" i="11"/>
  <c r="DT22" i="11" s="1"/>
  <c r="BZ22" i="11"/>
  <c r="CG22" i="11" s="1"/>
  <c r="AM22" i="11"/>
  <c r="AT22" i="11" s="1"/>
  <c r="AY22" i="11" s="1"/>
  <c r="FU22" i="11" s="1"/>
  <c r="Q22" i="11"/>
  <c r="BZ39" i="11"/>
  <c r="CG39" i="11" s="1"/>
  <c r="AM39" i="11"/>
  <c r="AT39" i="11" s="1"/>
  <c r="AY39" i="11" s="1"/>
  <c r="FU39" i="11" s="1"/>
  <c r="Q39" i="11"/>
  <c r="DM39" i="11"/>
  <c r="DT39" i="11" s="1"/>
  <c r="HF7" i="8" a="1"/>
  <c r="HF7" i="8" s="1"/>
  <c r="HF7" i="11" a="1"/>
  <c r="HF7" i="11" s="1"/>
  <c r="HF7" i="9" a="1"/>
  <c r="HF7" i="9" s="1"/>
  <c r="HF7" i="10" a="1"/>
  <c r="HF7" i="10" s="1"/>
  <c r="DM34" i="8"/>
  <c r="DT34" i="8" s="1"/>
  <c r="BZ34" i="8"/>
  <c r="CG34" i="8" s="1"/>
  <c r="AM34" i="8"/>
  <c r="AT34" i="8" s="1"/>
  <c r="AY34" i="8" s="1"/>
  <c r="FU34" i="8" s="1"/>
  <c r="Q34" i="8"/>
  <c r="CL11" i="10"/>
  <c r="GD11" i="10" s="1"/>
  <c r="HE29" i="9" a="1"/>
  <c r="HE29" i="9" s="1"/>
  <c r="HE29" i="11" a="1"/>
  <c r="HE29" i="11" s="1"/>
  <c r="HE29" i="10" a="1"/>
  <c r="HE29" i="10" s="1"/>
  <c r="HE29" i="8" a="1"/>
  <c r="HE29" i="8" s="1"/>
  <c r="DM36" i="10"/>
  <c r="DT36" i="10" s="1"/>
  <c r="Q36" i="10"/>
  <c r="BZ36" i="10"/>
  <c r="CG36" i="10" s="1"/>
  <c r="AM36" i="10"/>
  <c r="AT36" i="10" s="1"/>
  <c r="AY36" i="10" s="1"/>
  <c r="FU36" i="10" s="1"/>
  <c r="CL13" i="8"/>
  <c r="GD13" i="8" s="1"/>
  <c r="BR28" i="10"/>
  <c r="FY28" i="10" s="1"/>
  <c r="CL5" i="11"/>
  <c r="GD5" i="11" s="1"/>
  <c r="BR17" i="8"/>
  <c r="FY17" i="8" s="1"/>
  <c r="DM28" i="10"/>
  <c r="DT28" i="10" s="1"/>
  <c r="BZ28" i="10"/>
  <c r="CG28" i="10" s="1"/>
  <c r="Q28" i="10"/>
  <c r="AM28" i="10"/>
  <c r="AT28" i="10" s="1"/>
  <c r="AY28" i="10" s="1"/>
  <c r="FU28" i="10" s="1"/>
  <c r="CL11" i="11"/>
  <c r="GD11" i="11" s="1"/>
  <c r="BR18" i="11"/>
  <c r="FY18" i="11" s="1"/>
  <c r="AM22" i="9"/>
  <c r="AT22" i="9" s="1"/>
  <c r="AY22" i="9" s="1"/>
  <c r="FU22" i="9" s="1"/>
  <c r="Q22" i="9"/>
  <c r="DM22" i="9"/>
  <c r="DT22" i="9" s="1"/>
  <c r="BZ22" i="9"/>
  <c r="CG22" i="9" s="1"/>
  <c r="BR30" i="11"/>
  <c r="FY30" i="11" s="1"/>
  <c r="DM18" i="8"/>
  <c r="DT18" i="8" s="1"/>
  <c r="BZ18" i="8"/>
  <c r="CG18" i="8" s="1"/>
  <c r="Q18" i="8"/>
  <c r="AM18" i="8"/>
  <c r="AT18" i="8" s="1"/>
  <c r="AY18" i="8" s="1"/>
  <c r="FU18" i="8" s="1"/>
  <c r="BR26" i="11"/>
  <c r="FY26" i="11" s="1"/>
  <c r="BR27" i="8"/>
  <c r="FY27" i="8" s="1"/>
  <c r="CL8" i="9"/>
  <c r="GD8" i="9" s="1"/>
  <c r="BR39" i="8"/>
  <c r="FY39" i="8" s="1"/>
  <c r="CL10" i="10"/>
  <c r="GD10" i="10" s="1"/>
  <c r="R7" i="8"/>
  <c r="EG7" i="8"/>
  <c r="EN7" i="8" s="1"/>
  <c r="CT7" i="8"/>
  <c r="DA7" i="8" s="1"/>
  <c r="BG7" i="8"/>
  <c r="BN7" i="8" s="1"/>
  <c r="BS7" i="8" s="1"/>
  <c r="FZ7" i="8" s="1"/>
  <c r="DZ37" i="10"/>
  <c r="GN37" i="10" s="1"/>
  <c r="CB25" i="10"/>
  <c r="CI25" i="10" s="1"/>
  <c r="CN25" i="10" s="1"/>
  <c r="GF25" i="10" s="1"/>
  <c r="U25" i="10"/>
  <c r="DO25" i="10"/>
  <c r="DV25" i="10" s="1"/>
  <c r="EA25" i="10" s="1"/>
  <c r="GO25" i="10" s="1"/>
  <c r="AO25" i="10"/>
  <c r="AV25" i="10" s="1"/>
  <c r="BA25" i="10" s="1"/>
  <c r="FW25" i="10" s="1"/>
  <c r="FB25" i="10"/>
  <c r="FI25" i="10" s="1"/>
  <c r="HE21" i="9" a="1"/>
  <c r="HE21" i="9" s="1"/>
  <c r="HE21" i="8" a="1"/>
  <c r="HE21" i="8" s="1"/>
  <c r="HE21" i="11" a="1"/>
  <c r="HE21" i="11" s="1"/>
  <c r="HE21" i="10" a="1"/>
  <c r="HE21" i="10" s="1"/>
  <c r="HE37" i="9" a="1"/>
  <c r="HE37" i="9" s="1"/>
  <c r="HE37" i="10" a="1"/>
  <c r="HE37" i="10" s="1"/>
  <c r="HE37" i="11" a="1"/>
  <c r="HE37" i="11" s="1"/>
  <c r="CL14" i="11"/>
  <c r="GD14" i="11" s="1"/>
  <c r="BR22" i="9"/>
  <c r="FY22" i="9" s="1"/>
  <c r="DM20" i="10"/>
  <c r="DT20" i="10" s="1"/>
  <c r="Q20" i="10"/>
  <c r="BZ20" i="10"/>
  <c r="CG20" i="10" s="1"/>
  <c r="AM20" i="10"/>
  <c r="AT20" i="10" s="1"/>
  <c r="AY20" i="10" s="1"/>
  <c r="FU20" i="10" s="1"/>
  <c r="BZ26" i="11"/>
  <c r="CG26" i="11" s="1"/>
  <c r="AM26" i="11"/>
  <c r="AT26" i="11" s="1"/>
  <c r="AY26" i="11" s="1"/>
  <c r="FU26" i="11" s="1"/>
  <c r="Q26" i="11"/>
  <c r="DM26" i="11"/>
  <c r="DT26" i="11" s="1"/>
  <c r="HF13" i="9" a="1"/>
  <c r="HF13" i="9" s="1"/>
  <c r="HF13" i="10" a="1"/>
  <c r="HF13" i="10" s="1"/>
  <c r="HF13" i="11" a="1"/>
  <c r="HF13" i="11" s="1"/>
  <c r="HF13" i="8" a="1"/>
  <c r="HF13" i="8" s="1"/>
  <c r="EG5" i="9"/>
  <c r="EN5" i="9" s="1"/>
  <c r="CT5" i="9"/>
  <c r="DA5" i="9" s="1"/>
  <c r="R5" i="9"/>
  <c r="BG5" i="9"/>
  <c r="BN5" i="9" s="1"/>
  <c r="BS5" i="9" s="1"/>
  <c r="FZ5" i="9" s="1"/>
  <c r="HE17" i="9" a="1"/>
  <c r="HE17" i="9" s="1"/>
  <c r="HE17" i="11" a="1"/>
  <c r="HE17" i="11" s="1"/>
  <c r="HE17" i="10" a="1"/>
  <c r="HE17" i="10" s="1"/>
  <c r="HE17" i="8" a="1"/>
  <c r="HE17" i="8" s="1"/>
  <c r="DM29" i="10"/>
  <c r="DT29" i="10" s="1"/>
  <c r="BZ29" i="10"/>
  <c r="CG29" i="10" s="1"/>
  <c r="Q29" i="10"/>
  <c r="AM29" i="10"/>
  <c r="AT29" i="10" s="1"/>
  <c r="AY29" i="10" s="1"/>
  <c r="FU29" i="10" s="1"/>
  <c r="BR20" i="8"/>
  <c r="FY20" i="8" s="1"/>
  <c r="BG5" i="10"/>
  <c r="BN5" i="10" s="1"/>
  <c r="BS5" i="10" s="1"/>
  <c r="FZ5" i="10" s="1"/>
  <c r="EG5" i="10"/>
  <c r="EN5" i="10" s="1"/>
  <c r="CT5" i="10"/>
  <c r="DA5" i="10" s="1"/>
  <c r="R5" i="10"/>
  <c r="BR33" i="8"/>
  <c r="FY33" i="8" s="1"/>
  <c r="AM33" i="11"/>
  <c r="AT33" i="11" s="1"/>
  <c r="AY33" i="11" s="1"/>
  <c r="FU33" i="11" s="1"/>
  <c r="DM33" i="11"/>
  <c r="DT33" i="11" s="1"/>
  <c r="Q33" i="11"/>
  <c r="BZ33" i="11"/>
  <c r="CG33" i="11" s="1"/>
  <c r="CT6" i="8"/>
  <c r="DA6" i="8" s="1"/>
  <c r="EG6" i="8"/>
  <c r="EN6" i="8" s="1"/>
  <c r="BG6" i="8"/>
  <c r="BN6" i="8" s="1"/>
  <c r="BS6" i="8" s="1"/>
  <c r="FZ6" i="8" s="1"/>
  <c r="R6" i="8"/>
  <c r="HL10" i="8" a="1"/>
  <c r="HL10" i="8" s="1"/>
  <c r="HL10" i="10" a="1"/>
  <c r="HL10" i="10" s="1"/>
  <c r="HL10" i="11" a="1"/>
  <c r="HL10" i="11" s="1"/>
  <c r="HL10" i="9" a="1"/>
  <c r="HL10" i="9" s="1"/>
  <c r="BR29" i="9"/>
  <c r="FY29" i="9" s="1"/>
  <c r="BZ33" i="9"/>
  <c r="CG33" i="9" s="1"/>
  <c r="AM33" i="9"/>
  <c r="AT33" i="9" s="1"/>
  <c r="AY33" i="9" s="1"/>
  <c r="FU33" i="9" s="1"/>
  <c r="Q33" i="9"/>
  <c r="DM33" i="9"/>
  <c r="DT33" i="9" s="1"/>
  <c r="BZ27" i="9"/>
  <c r="CG27" i="9" s="1"/>
  <c r="DM27" i="9"/>
  <c r="DT27" i="9" s="1"/>
  <c r="AM27" i="9"/>
  <c r="AT27" i="9" s="1"/>
  <c r="AY27" i="9" s="1"/>
  <c r="FU27" i="9" s="1"/>
  <c r="Q27" i="9"/>
  <c r="HL7" i="9" a="1"/>
  <c r="HL7" i="9" s="1"/>
  <c r="HL7" i="10" a="1"/>
  <c r="HL7" i="10" s="1"/>
  <c r="HL7" i="11" a="1"/>
  <c r="HL7" i="11" s="1"/>
  <c r="HL7" i="8" a="1"/>
  <c r="HL7" i="8" s="1"/>
  <c r="BR21" i="11"/>
  <c r="FY21" i="11" s="1"/>
  <c r="HL14" i="9" a="1"/>
  <c r="HL14" i="9" s="1"/>
  <c r="HL14" i="10" a="1"/>
  <c r="HL14" i="10" s="1"/>
  <c r="HL14" i="11" a="1"/>
  <c r="HL14" i="11" s="1"/>
  <c r="HL14" i="8" a="1"/>
  <c r="HL14" i="8" s="1"/>
  <c r="CL15" i="9"/>
  <c r="GD15" i="9" s="1"/>
  <c r="BZ18" i="9"/>
  <c r="CG18" i="9" s="1"/>
  <c r="DM18" i="9"/>
  <c r="DT18" i="9" s="1"/>
  <c r="Q18" i="9"/>
  <c r="AM18" i="9"/>
  <c r="AT18" i="9" s="1"/>
  <c r="AY18" i="9" s="1"/>
  <c r="FU18" i="9" s="1"/>
  <c r="HE20" i="9" a="1"/>
  <c r="HE20" i="9" s="1"/>
  <c r="HE20" i="10" a="1"/>
  <c r="HE20" i="10" s="1"/>
  <c r="HE20" i="11" a="1"/>
  <c r="HE20" i="11" s="1"/>
  <c r="HE20" i="8" a="1"/>
  <c r="HE20" i="8" s="1"/>
  <c r="BR34" i="9"/>
  <c r="FY34" i="9" s="1"/>
  <c r="DM32" i="9"/>
  <c r="DT32" i="9" s="1"/>
  <c r="Q32" i="9"/>
  <c r="BZ32" i="9"/>
  <c r="CG32" i="9" s="1"/>
  <c r="AM32" i="9"/>
  <c r="AT32" i="9" s="1"/>
  <c r="AY32" i="9" s="1"/>
  <c r="FU32" i="9" s="1"/>
  <c r="R8" i="8"/>
  <c r="EG8" i="8"/>
  <c r="EN8" i="8" s="1"/>
  <c r="CT8" i="8"/>
  <c r="DA8" i="8" s="1"/>
  <c r="BG8" i="8"/>
  <c r="BN8" i="8" s="1"/>
  <c r="BS8" i="8" s="1"/>
  <c r="FZ8" i="8" s="1"/>
  <c r="HE40" i="9" a="1"/>
  <c r="HE40" i="9" s="1"/>
  <c r="HE40" i="11" a="1"/>
  <c r="HE40" i="11" s="1"/>
  <c r="HE40" i="10" a="1"/>
  <c r="HE40" i="10" s="1"/>
  <c r="AM20" i="9"/>
  <c r="AT20" i="9" s="1"/>
  <c r="AY20" i="9" s="1"/>
  <c r="FU20" i="9" s="1"/>
  <c r="BZ20" i="9"/>
  <c r="CG20" i="9" s="1"/>
  <c r="Q20" i="9"/>
  <c r="DM20" i="9"/>
  <c r="DT20" i="9" s="1"/>
  <c r="AM29" i="11"/>
  <c r="AT29" i="11" s="1"/>
  <c r="AY29" i="11" s="1"/>
  <c r="FU29" i="11" s="1"/>
  <c r="DM29" i="11"/>
  <c r="DT29" i="11" s="1"/>
  <c r="Q29" i="11"/>
  <c r="BZ29" i="11"/>
  <c r="CG29" i="11" s="1"/>
  <c r="BR37" i="9"/>
  <c r="FY37" i="9" s="1"/>
  <c r="BZ32" i="10"/>
  <c r="CG32" i="10" s="1"/>
  <c r="Q32" i="10"/>
  <c r="AM32" i="10"/>
  <c r="AT32" i="10" s="1"/>
  <c r="AY32" i="10" s="1"/>
  <c r="FU32" i="10" s="1"/>
  <c r="DM32" i="10"/>
  <c r="DT32" i="10" s="1"/>
  <c r="CL9" i="11"/>
  <c r="GD9" i="11" s="1"/>
  <c r="HE26" i="9" a="1"/>
  <c r="HE26" i="9" s="1"/>
  <c r="HE26" i="10" a="1"/>
  <c r="HE26" i="10" s="1"/>
  <c r="HE26" i="11" a="1"/>
  <c r="HE26" i="11" s="1"/>
  <c r="HE26" i="8" a="1"/>
  <c r="HE26" i="8" s="1"/>
  <c r="Q17" i="11"/>
  <c r="AM17" i="11"/>
  <c r="AT17" i="11" s="1"/>
  <c r="AY17" i="11" s="1"/>
  <c r="FU17" i="11" s="1"/>
  <c r="DM17" i="11"/>
  <c r="DT17" i="11" s="1"/>
  <c r="BZ17" i="11"/>
  <c r="CG17" i="11" s="1"/>
  <c r="BR28" i="11"/>
  <c r="FY28" i="11" s="1"/>
  <c r="HE30" i="9" a="1"/>
  <c r="HE30" i="9" s="1"/>
  <c r="HE30" i="11" a="1"/>
  <c r="HE30" i="11" s="1"/>
  <c r="HE30" i="10" a="1"/>
  <c r="HE30" i="10" s="1"/>
  <c r="HE30" i="8" a="1"/>
  <c r="HE30" i="8" s="1"/>
  <c r="CL9" i="9"/>
  <c r="GD9" i="9" s="1"/>
  <c r="AM32" i="11"/>
  <c r="AT32" i="11" s="1"/>
  <c r="AY32" i="11" s="1"/>
  <c r="FU32" i="11" s="1"/>
  <c r="BZ32" i="11"/>
  <c r="CG32" i="11" s="1"/>
  <c r="Q32" i="11"/>
  <c r="DM32" i="11"/>
  <c r="DT32" i="11" s="1"/>
  <c r="Q17" i="10"/>
  <c r="AM17" i="10"/>
  <c r="AT17" i="10" s="1"/>
  <c r="AY17" i="10" s="1"/>
  <c r="FU17" i="10" s="1"/>
  <c r="BZ17" i="10"/>
  <c r="CG17" i="10" s="1"/>
  <c r="DM17" i="10"/>
  <c r="DT17" i="10" s="1"/>
  <c r="CT10" i="11"/>
  <c r="DA10" i="11" s="1"/>
  <c r="EG10" i="11"/>
  <c r="EN10" i="11" s="1"/>
  <c r="R10" i="11"/>
  <c r="BG10" i="11"/>
  <c r="BN10" i="11" s="1"/>
  <c r="BS10" i="11" s="1"/>
  <c r="FZ10" i="11" s="1"/>
  <c r="CT15" i="8"/>
  <c r="DA15" i="8" s="1"/>
  <c r="BG15" i="8"/>
  <c r="BN15" i="8" s="1"/>
  <c r="BS15" i="8" s="1"/>
  <c r="FZ15" i="8" s="1"/>
  <c r="R15" i="8"/>
  <c r="EG15" i="8"/>
  <c r="EN15" i="8" s="1"/>
  <c r="BZ28" i="8"/>
  <c r="CG28" i="8" s="1"/>
  <c r="Q28" i="8"/>
  <c r="DM28" i="8"/>
  <c r="DT28" i="8" s="1"/>
  <c r="AM28" i="8"/>
  <c r="AT28" i="8" s="1"/>
  <c r="AY28" i="8" s="1"/>
  <c r="FU28" i="8" s="1"/>
  <c r="BR39" i="11"/>
  <c r="FY39" i="11" s="1"/>
  <c r="R11" i="10"/>
  <c r="CT11" i="10"/>
  <c r="DA11" i="10" s="1"/>
  <c r="EG11" i="10"/>
  <c r="EN11" i="10" s="1"/>
  <c r="BG11" i="10"/>
  <c r="BN11" i="10" s="1"/>
  <c r="BS11" i="10" s="1"/>
  <c r="FZ11" i="10" s="1"/>
  <c r="HF11" i="9" a="1"/>
  <c r="HF11" i="9" s="1"/>
  <c r="HF11" i="10" a="1"/>
  <c r="HF11" i="10" s="1"/>
  <c r="HF11" i="8" a="1"/>
  <c r="HF11" i="8" s="1"/>
  <c r="HF11" i="11" a="1"/>
  <c r="HF11" i="11" s="1"/>
  <c r="BR26" i="9"/>
  <c r="FY26" i="9" s="1"/>
  <c r="R13" i="8"/>
  <c r="CT13" i="8"/>
  <c r="DA13" i="8" s="1"/>
  <c r="BG13" i="8"/>
  <c r="BN13" i="8" s="1"/>
  <c r="BS13" i="8" s="1"/>
  <c r="FZ13" i="8" s="1"/>
  <c r="EG13" i="8"/>
  <c r="EN13" i="8" s="1"/>
  <c r="BG16" i="9"/>
  <c r="BN16" i="9" s="1"/>
  <c r="BS16" i="9" s="1"/>
  <c r="FZ16" i="9" s="1"/>
  <c r="EG16" i="9"/>
  <c r="EN16" i="9" s="1"/>
  <c r="R16" i="9"/>
  <c r="CT16" i="9"/>
  <c r="DA16" i="9" s="1"/>
  <c r="CT9" i="10"/>
  <c r="DA9" i="10" s="1"/>
  <c r="EG9" i="10"/>
  <c r="EN9" i="10" s="1"/>
  <c r="BG9" i="10"/>
  <c r="BN9" i="10" s="1"/>
  <c r="BS9" i="10" s="1"/>
  <c r="FZ9" i="10" s="1"/>
  <c r="R9" i="10"/>
  <c r="BR19" i="8"/>
  <c r="FY19" i="8" s="1"/>
  <c r="DM28" i="9"/>
  <c r="DT28" i="9" s="1"/>
  <c r="AM28" i="9"/>
  <c r="AT28" i="9" s="1"/>
  <c r="AY28" i="9" s="1"/>
  <c r="FU28" i="9" s="1"/>
  <c r="Q28" i="9"/>
  <c r="BZ28" i="9"/>
  <c r="CG28" i="9" s="1"/>
  <c r="CL8" i="10"/>
  <c r="GD8" i="10" s="1"/>
  <c r="R13" i="11"/>
  <c r="EG13" i="11"/>
  <c r="EN13" i="11" s="1"/>
  <c r="BG13" i="11"/>
  <c r="BN13" i="11" s="1"/>
  <c r="BS13" i="11" s="1"/>
  <c r="FZ13" i="11" s="1"/>
  <c r="CT13" i="11"/>
  <c r="DA13" i="11" s="1"/>
  <c r="CT5" i="11"/>
  <c r="DA5" i="11" s="1"/>
  <c r="EG5" i="11"/>
  <c r="EN5" i="11" s="1"/>
  <c r="R5" i="11"/>
  <c r="BG5" i="11"/>
  <c r="BN5" i="11" s="1"/>
  <c r="BS5" i="11" s="1"/>
  <c r="FZ5" i="11" s="1"/>
  <c r="AM38" i="8"/>
  <c r="AT38" i="8" s="1"/>
  <c r="AY38" i="8" s="1"/>
  <c r="FU38" i="8" s="1"/>
  <c r="DM38" i="8"/>
  <c r="DT38" i="8" s="1"/>
  <c r="BZ38" i="8"/>
  <c r="CG38" i="8" s="1"/>
  <c r="Q38" i="8"/>
  <c r="AM17" i="8"/>
  <c r="AT17" i="8" s="1"/>
  <c r="AY17" i="8" s="1"/>
  <c r="FU17" i="8" s="1"/>
  <c r="Q17" i="8"/>
  <c r="DM17" i="8"/>
  <c r="DT17" i="8" s="1"/>
  <c r="BZ17" i="8"/>
  <c r="CG17" i="8" s="1"/>
  <c r="BR22" i="10"/>
  <c r="FY22" i="10" s="1"/>
  <c r="EG14" i="11"/>
  <c r="EN14" i="11" s="1"/>
  <c r="BG14" i="11"/>
  <c r="BN14" i="11" s="1"/>
  <c r="BS14" i="11" s="1"/>
  <c r="FZ14" i="11" s="1"/>
  <c r="CT14" i="11"/>
  <c r="DA14" i="11" s="1"/>
  <c r="R14" i="11"/>
  <c r="BR26" i="8"/>
  <c r="FY26" i="8" s="1"/>
  <c r="CL6" i="11"/>
  <c r="GD6" i="11" s="1"/>
  <c r="R6" i="9"/>
  <c r="EG6" i="9"/>
  <c r="EN6" i="9" s="1"/>
  <c r="CT6" i="9"/>
  <c r="DA6" i="9" s="1"/>
  <c r="BG6" i="9"/>
  <c r="BN6" i="9" s="1"/>
  <c r="BS6" i="9" s="1"/>
  <c r="FZ6" i="9" s="1"/>
  <c r="BR23" i="11"/>
  <c r="FY23" i="11" s="1"/>
  <c r="CL11" i="9"/>
  <c r="GD11" i="9" s="1"/>
  <c r="BR28" i="9"/>
  <c r="FY28" i="9" s="1"/>
  <c r="AM30" i="11"/>
  <c r="AT30" i="11" s="1"/>
  <c r="AY30" i="11" s="1"/>
  <c r="FU30" i="11" s="1"/>
  <c r="Q30" i="11"/>
  <c r="BZ30" i="11"/>
  <c r="CG30" i="11" s="1"/>
  <c r="DM30" i="11"/>
  <c r="DT30" i="11" s="1"/>
  <c r="BR24" i="10"/>
  <c r="FY24" i="10" s="1"/>
  <c r="HE39" i="10" a="1"/>
  <c r="HE39" i="10" s="1"/>
  <c r="HE39" i="11" a="1"/>
  <c r="HE39" i="11" s="1"/>
  <c r="HE39" i="9" a="1"/>
  <c r="HE39" i="9" s="1"/>
  <c r="CL5" i="9"/>
  <c r="GD5" i="9" s="1"/>
  <c r="BR40" i="10"/>
  <c r="FY40" i="10" s="1"/>
  <c r="Q37" i="8"/>
  <c r="BZ37" i="8"/>
  <c r="CG37" i="8" s="1"/>
  <c r="DM37" i="8"/>
  <c r="DT37" i="8" s="1"/>
  <c r="AM37" i="8"/>
  <c r="AT37" i="8" s="1"/>
  <c r="AY37" i="8" s="1"/>
  <c r="FU37" i="8" s="1"/>
  <c r="DM27" i="8"/>
  <c r="DT27" i="8" s="1"/>
  <c r="BZ27" i="8"/>
  <c r="CG27" i="8" s="1"/>
  <c r="Q27" i="8"/>
  <c r="AM27" i="8"/>
  <c r="AT27" i="8" s="1"/>
  <c r="AY27" i="8" s="1"/>
  <c r="FU27" i="8" s="1"/>
  <c r="R8" i="9"/>
  <c r="EG8" i="9"/>
  <c r="EN8" i="9" s="1"/>
  <c r="CT8" i="9"/>
  <c r="DA8" i="9" s="1"/>
  <c r="BG8" i="9"/>
  <c r="BN8" i="9" s="1"/>
  <c r="BS8" i="9" s="1"/>
  <c r="FZ8" i="9" s="1"/>
  <c r="CL13" i="9"/>
  <c r="GD13" i="9" s="1"/>
  <c r="Q23" i="8"/>
  <c r="BZ23" i="8"/>
  <c r="CG23" i="8" s="1"/>
  <c r="AM23" i="8"/>
  <c r="AT23" i="8" s="1"/>
  <c r="AY23" i="8" s="1"/>
  <c r="FU23" i="8" s="1"/>
  <c r="DM23" i="8"/>
  <c r="DT23" i="8" s="1"/>
  <c r="CL6" i="8"/>
  <c r="GD6" i="8" s="1"/>
  <c r="Q39" i="8"/>
  <c r="BZ39" i="8"/>
  <c r="CG39" i="8" s="1"/>
  <c r="AM39" i="8"/>
  <c r="AT39" i="8" s="1"/>
  <c r="AY39" i="8" s="1"/>
  <c r="FU39" i="8" s="1"/>
  <c r="DM39" i="8"/>
  <c r="DT39" i="8" s="1"/>
  <c r="CL10" i="8"/>
  <c r="GD10" i="8" s="1"/>
  <c r="BR33" i="9"/>
  <c r="FY33" i="9" s="1"/>
  <c r="HE18" i="9" a="1"/>
  <c r="HE18" i="9" s="1"/>
  <c r="HE18" i="10" a="1"/>
  <c r="HE18" i="10" s="1"/>
  <c r="HE18" i="11" a="1"/>
  <c r="HE18" i="11" s="1"/>
  <c r="HE18" i="8" a="1"/>
  <c r="HE18" i="8" s="1"/>
  <c r="BR38" i="11"/>
  <c r="FY38" i="11" s="1"/>
  <c r="EG9" i="8"/>
  <c r="EN9" i="8" s="1"/>
  <c r="R9" i="8"/>
  <c r="CT9" i="8"/>
  <c r="DA9" i="8" s="1"/>
  <c r="BG9" i="8"/>
  <c r="BN9" i="8" s="1"/>
  <c r="BS9" i="8" s="1"/>
  <c r="FZ9" i="8" s="1"/>
  <c r="BR27" i="10"/>
  <c r="FY27" i="10" s="1"/>
  <c r="BR32" i="9"/>
  <c r="FY32" i="9" s="1"/>
  <c r="CL8" i="8"/>
  <c r="GD8" i="8" s="1"/>
  <c r="HE23" i="9" a="1"/>
  <c r="HE23" i="9" s="1"/>
  <c r="HE23" i="10" a="1"/>
  <c r="HE23" i="10" s="1"/>
  <c r="HE23" i="11" a="1"/>
  <c r="HE23" i="11" s="1"/>
  <c r="HE23" i="8" a="1"/>
  <c r="HE23" i="8" s="1"/>
  <c r="CL5" i="8"/>
  <c r="GD5" i="8" s="1"/>
  <c r="BR25" i="11"/>
  <c r="FY25" i="11" s="1"/>
  <c r="BR32" i="10"/>
  <c r="FY32" i="10" s="1"/>
  <c r="BR33" i="10"/>
  <c r="FY33" i="10" s="1"/>
  <c r="HE22" i="10" a="1"/>
  <c r="HE22" i="10" s="1"/>
  <c r="HE22" i="9" a="1"/>
  <c r="HE22" i="9" s="1"/>
  <c r="HE22" i="11" a="1"/>
  <c r="HE22" i="11" s="1"/>
  <c r="HE22" i="8" a="1"/>
  <c r="HE22" i="8" s="1"/>
  <c r="HE34" i="10" a="1"/>
  <c r="HE34" i="10" s="1"/>
  <c r="HE34" i="11" a="1"/>
  <c r="HE34" i="11" s="1"/>
  <c r="HE34" i="9" a="1"/>
  <c r="HE34" i="9" s="1"/>
  <c r="EG9" i="11"/>
  <c r="EN9" i="11" s="1"/>
  <c r="CT9" i="11"/>
  <c r="DA9" i="11" s="1"/>
  <c r="R9" i="11"/>
  <c r="BG9" i="11"/>
  <c r="BN9" i="11" s="1"/>
  <c r="BS9" i="11" s="1"/>
  <c r="FZ9" i="11" s="1"/>
  <c r="CT11" i="8"/>
  <c r="DA11" i="8" s="1"/>
  <c r="BG11" i="8"/>
  <c r="BN11" i="8" s="1"/>
  <c r="BS11" i="8" s="1"/>
  <c r="FZ11" i="8" s="1"/>
  <c r="R11" i="8"/>
  <c r="EG11" i="8"/>
  <c r="EN11" i="8" s="1"/>
  <c r="DM28" i="11"/>
  <c r="DT28" i="11" s="1"/>
  <c r="AM28" i="11"/>
  <c r="AT28" i="11" s="1"/>
  <c r="AY28" i="11" s="1"/>
  <c r="FU28" i="11" s="1"/>
  <c r="Q28" i="11"/>
  <c r="BZ28" i="11"/>
  <c r="CG28" i="11" s="1"/>
  <c r="HG36" i="11" a="1"/>
  <c r="HG36" i="11" s="1"/>
  <c r="HG36" i="9" a="1"/>
  <c r="HG36" i="9" s="1"/>
  <c r="HG36" i="10" a="1"/>
  <c r="HG36" i="10" s="1"/>
  <c r="BR17" i="10"/>
  <c r="FY17" i="10" s="1"/>
  <c r="Q29" i="8"/>
  <c r="BZ29" i="8"/>
  <c r="CG29" i="8" s="1"/>
  <c r="AM29" i="8"/>
  <c r="AT29" i="8" s="1"/>
  <c r="AY29" i="8" s="1"/>
  <c r="FU29" i="8" s="1"/>
  <c r="DM29" i="8"/>
  <c r="DT29" i="8" s="1"/>
  <c r="BR24" i="9"/>
  <c r="FY24" i="9" s="1"/>
  <c r="HL15" i="9" a="1"/>
  <c r="HL15" i="9" s="1"/>
  <c r="HL15" i="10" a="1"/>
  <c r="HL15" i="10" s="1"/>
  <c r="HL15" i="11" a="1"/>
  <c r="HL15" i="11" s="1"/>
  <c r="HL15" i="8" a="1"/>
  <c r="HL15" i="8" s="1"/>
  <c r="BR30" i="8"/>
  <c r="FY30" i="8" s="1"/>
  <c r="HL16" i="9" a="1"/>
  <c r="HL16" i="9" s="1"/>
  <c r="HL16" i="10" a="1"/>
  <c r="HL16" i="10" s="1"/>
  <c r="HL16" i="11" a="1"/>
  <c r="HL16" i="11" s="1"/>
  <c r="HL16" i="8" a="1"/>
  <c r="HL16" i="8" s="1"/>
  <c r="BR36" i="10"/>
  <c r="FY36" i="10" s="1"/>
  <c r="Q26" i="9"/>
  <c r="DM26" i="9"/>
  <c r="DT26" i="9" s="1"/>
  <c r="BZ26" i="9"/>
  <c r="CG26" i="9" s="1"/>
  <c r="AM26" i="9"/>
  <c r="AT26" i="9" s="1"/>
  <c r="AY26" i="9" s="1"/>
  <c r="FU26" i="9" s="1"/>
  <c r="BZ22" i="10"/>
  <c r="CG22" i="10" s="1"/>
  <c r="AM22" i="10"/>
  <c r="AT22" i="10" s="1"/>
  <c r="AY22" i="10" s="1"/>
  <c r="FU22" i="10" s="1"/>
  <c r="DM22" i="10"/>
  <c r="DT22" i="10" s="1"/>
  <c r="Q22" i="10"/>
  <c r="DM21" i="10"/>
  <c r="DT21" i="10" s="1"/>
  <c r="AM21" i="10"/>
  <c r="AT21" i="10" s="1"/>
  <c r="AY21" i="10" s="1"/>
  <c r="FU21" i="10" s="1"/>
  <c r="Q21" i="10"/>
  <c r="BZ21" i="10"/>
  <c r="CG21" i="10" s="1"/>
  <c r="DM26" i="8"/>
  <c r="DT26" i="8" s="1"/>
  <c r="BZ26" i="8"/>
  <c r="CG26" i="8" s="1"/>
  <c r="Q26" i="8"/>
  <c r="AM26" i="8"/>
  <c r="AT26" i="8" s="1"/>
  <c r="AY26" i="8" s="1"/>
  <c r="FU26" i="8" s="1"/>
  <c r="BR35" i="11"/>
  <c r="FY35" i="11" s="1"/>
  <c r="CT6" i="11"/>
  <c r="DA6" i="11" s="1"/>
  <c r="R6" i="11"/>
  <c r="BG6" i="11"/>
  <c r="BN6" i="11" s="1"/>
  <c r="BS6" i="11" s="1"/>
  <c r="FZ6" i="11" s="1"/>
  <c r="EG6" i="11"/>
  <c r="EN6" i="11" s="1"/>
  <c r="CT11" i="9"/>
  <c r="DA11" i="9" s="1"/>
  <c r="R11" i="9"/>
  <c r="BG11" i="9"/>
  <c r="BN11" i="9" s="1"/>
  <c r="BS11" i="9" s="1"/>
  <c r="FZ11" i="9" s="1"/>
  <c r="EG11" i="9"/>
  <c r="EN11" i="9" s="1"/>
  <c r="AM24" i="10"/>
  <c r="AT24" i="10" s="1"/>
  <c r="AY24" i="10" s="1"/>
  <c r="FU24" i="10" s="1"/>
  <c r="BZ24" i="10"/>
  <c r="CG24" i="10" s="1"/>
  <c r="DM24" i="10"/>
  <c r="DT24" i="10" s="1"/>
  <c r="Q24" i="10"/>
  <c r="BZ39" i="10"/>
  <c r="CG39" i="10" s="1"/>
  <c r="AM39" i="10"/>
  <c r="AT39" i="10" s="1"/>
  <c r="AY39" i="10" s="1"/>
  <c r="FU39" i="10" s="1"/>
  <c r="Q39" i="10"/>
  <c r="DM39" i="10"/>
  <c r="DT39" i="10" s="1"/>
  <c r="CL10" i="9"/>
  <c r="GD10" i="9" s="1"/>
  <c r="BR32" i="8"/>
  <c r="FY32" i="8" s="1"/>
  <c r="BZ30" i="9"/>
  <c r="CG30" i="9" s="1"/>
  <c r="DM30" i="9"/>
  <c r="DT30" i="9" s="1"/>
  <c r="AM30" i="9"/>
  <c r="AT30" i="9" s="1"/>
  <c r="AY30" i="9" s="1"/>
  <c r="FU30" i="9" s="1"/>
  <c r="Q30" i="9"/>
  <c r="EG8" i="11"/>
  <c r="EN8" i="11" s="1"/>
  <c r="CT8" i="11"/>
  <c r="DA8" i="11" s="1"/>
  <c r="BG8" i="11"/>
  <c r="BN8" i="11" s="1"/>
  <c r="BS8" i="11" s="1"/>
  <c r="FZ8" i="11" s="1"/>
  <c r="R8" i="11"/>
  <c r="Q20" i="8"/>
  <c r="DM20" i="8"/>
  <c r="DT20" i="8" s="1"/>
  <c r="BZ20" i="8"/>
  <c r="CG20" i="8" s="1"/>
  <c r="AM20" i="8"/>
  <c r="AT20" i="8" s="1"/>
  <c r="AY20" i="8" s="1"/>
  <c r="FU20" i="8" s="1"/>
  <c r="Q33" i="8"/>
  <c r="BZ33" i="8"/>
  <c r="CG33" i="8" s="1"/>
  <c r="AM33" i="8"/>
  <c r="AT33" i="8" s="1"/>
  <c r="AY33" i="8" s="1"/>
  <c r="FU33" i="8" s="1"/>
  <c r="HL33" i="8" s="1" a="1"/>
  <c r="HL33" i="8" s="1"/>
  <c r="DM33" i="8"/>
  <c r="DT33" i="8" s="1"/>
  <c r="BR23" i="8"/>
  <c r="FY23" i="8" s="1"/>
  <c r="AM38" i="11"/>
  <c r="AT38" i="11" s="1"/>
  <c r="AY38" i="11" s="1"/>
  <c r="FU38" i="11" s="1"/>
  <c r="DM38" i="11"/>
  <c r="DT38" i="11" s="1"/>
  <c r="BZ38" i="11"/>
  <c r="CG38" i="11" s="1"/>
  <c r="Q38" i="11"/>
  <c r="BR23" i="10"/>
  <c r="FY23" i="10" s="1"/>
  <c r="BR27" i="9"/>
  <c r="FY27" i="9" s="1"/>
  <c r="BR21" i="8"/>
  <c r="FY21" i="8" s="1"/>
  <c r="BR35" i="8"/>
  <c r="FY35" i="8" s="1"/>
  <c r="HL9" i="9" a="1"/>
  <c r="HL9" i="9" s="1"/>
  <c r="HL9" i="8" a="1"/>
  <c r="HL9" i="8" s="1"/>
  <c r="HL9" i="11" a="1"/>
  <c r="HL9" i="11" s="1"/>
  <c r="HL9" i="10" a="1"/>
  <c r="HL9" i="10" s="1"/>
  <c r="R15" i="9"/>
  <c r="BG15" i="9"/>
  <c r="BN15" i="9" s="1"/>
  <c r="BS15" i="9" s="1"/>
  <c r="FZ15" i="9" s="1"/>
  <c r="CT15" i="9"/>
  <c r="DA15" i="9" s="1"/>
  <c r="EG15" i="9"/>
  <c r="EN15" i="9" s="1"/>
  <c r="Q27" i="10"/>
  <c r="DM27" i="10"/>
  <c r="DT27" i="10" s="1"/>
  <c r="AM27" i="10"/>
  <c r="AT27" i="10" s="1"/>
  <c r="AY27" i="10" s="1"/>
  <c r="FU27" i="10" s="1"/>
  <c r="BZ27" i="10"/>
  <c r="CG27" i="10" s="1"/>
  <c r="BR18" i="9"/>
  <c r="FY18" i="9" s="1"/>
  <c r="HF15" i="9" a="1"/>
  <c r="HF15" i="9" s="1"/>
  <c r="HF15" i="10" a="1"/>
  <c r="HF15" i="10" s="1"/>
  <c r="HF15" i="11" a="1"/>
  <c r="HF15" i="11" s="1"/>
  <c r="HF15" i="8" a="1"/>
  <c r="HF15" i="8" s="1"/>
  <c r="BZ37" i="9"/>
  <c r="CG37" i="9" s="1"/>
  <c r="AM37" i="9"/>
  <c r="AT37" i="9" s="1"/>
  <c r="AY37" i="9" s="1"/>
  <c r="FU37" i="9" s="1"/>
  <c r="Q37" i="9"/>
  <c r="DM37" i="9"/>
  <c r="DT37" i="9" s="1"/>
  <c r="HL5" i="10" a="1"/>
  <c r="HL5" i="10" s="1"/>
  <c r="HL5" i="9" a="1"/>
  <c r="HL5" i="9" s="1"/>
  <c r="HL5" i="8" a="1"/>
  <c r="HL5" i="8" s="1"/>
  <c r="HL5" i="11" a="1"/>
  <c r="HL5" i="11" s="1"/>
  <c r="BR25" i="9"/>
  <c r="FY25" i="9" s="1"/>
  <c r="AM38" i="9"/>
  <c r="AT38" i="9" s="1"/>
  <c r="AY38" i="9" s="1"/>
  <c r="FU38" i="9" s="1"/>
  <c r="BZ38" i="9"/>
  <c r="CG38" i="9" s="1"/>
  <c r="DM38" i="9"/>
  <c r="DT38" i="9" s="1"/>
  <c r="Q38" i="9"/>
  <c r="BR27" i="11"/>
  <c r="FY27" i="11" s="1"/>
  <c r="HL11" i="9" a="1"/>
  <c r="HL11" i="9" s="1"/>
  <c r="HL11" i="10" a="1"/>
  <c r="HL11" i="10" s="1"/>
  <c r="HL11" i="8" a="1"/>
  <c r="HL11" i="8" s="1"/>
  <c r="HL11" i="11" a="1"/>
  <c r="HL11" i="11" s="1"/>
  <c r="BR37" i="11"/>
  <c r="FY37" i="11" s="1"/>
  <c r="CL10" i="11"/>
  <c r="GD10" i="11" s="1"/>
  <c r="CL15" i="8"/>
  <c r="GD15" i="8" s="1"/>
  <c r="BZ30" i="8"/>
  <c r="CG30" i="8" s="1"/>
  <c r="DM30" i="8"/>
  <c r="DT30" i="8" s="1"/>
  <c r="Q30" i="8"/>
  <c r="AM30" i="8"/>
  <c r="AT30" i="8" s="1"/>
  <c r="AY30" i="8" s="1"/>
  <c r="FU30" i="8" s="1"/>
  <c r="HE25" i="10" a="1"/>
  <c r="HE25" i="10" s="1"/>
  <c r="HE25" i="11" a="1"/>
  <c r="HE25" i="11" s="1"/>
  <c r="HE25" i="9" a="1"/>
  <c r="HE25" i="9" s="1"/>
  <c r="HE25" i="8" a="1"/>
  <c r="HE25" i="8" s="1"/>
  <c r="CL16" i="8"/>
  <c r="GD16" i="8" s="1"/>
  <c r="HF8" i="10" a="1"/>
  <c r="HF8" i="10" s="1"/>
  <c r="HF8" i="11" a="1"/>
  <c r="HF8" i="11" s="1"/>
  <c r="HF8" i="9" a="1"/>
  <c r="HF8" i="9" s="1"/>
  <c r="HF8" i="8" a="1"/>
  <c r="HF8" i="8" s="1"/>
  <c r="HF5" i="9" a="1"/>
  <c r="HF5" i="9" s="1"/>
  <c r="HF5" i="8" a="1"/>
  <c r="HF5" i="8" s="1"/>
  <c r="HF5" i="11" a="1"/>
  <c r="HF5" i="11" s="1"/>
  <c r="HF5" i="10" a="1"/>
  <c r="HF5" i="10" s="1"/>
  <c r="DM35" i="9"/>
  <c r="DT35" i="9" s="1"/>
  <c r="AM35" i="9"/>
  <c r="AT35" i="9" s="1"/>
  <c r="AY35" i="9" s="1"/>
  <c r="FU35" i="9" s="1"/>
  <c r="Q35" i="9"/>
  <c r="BZ35" i="9"/>
  <c r="CG35" i="9" s="1"/>
  <c r="HL13" i="9" a="1"/>
  <c r="HL13" i="9" s="1"/>
  <c r="HL13" i="8" a="1"/>
  <c r="HL13" i="8" s="1"/>
  <c r="HL13" i="10" a="1"/>
  <c r="HL13" i="10" s="1"/>
  <c r="HL13" i="11" a="1"/>
  <c r="HL13" i="11" s="1"/>
  <c r="CL16" i="9"/>
  <c r="GD16" i="9" s="1"/>
  <c r="AM18" i="11"/>
  <c r="AT18" i="11" s="1"/>
  <c r="AY18" i="11" s="1"/>
  <c r="FU18" i="11" s="1"/>
  <c r="BZ18" i="11"/>
  <c r="CG18" i="11" s="1"/>
  <c r="Q18" i="11"/>
  <c r="DM18" i="11"/>
  <c r="DT18" i="11" s="1"/>
  <c r="CL12" i="9"/>
  <c r="GD12" i="9" s="1"/>
  <c r="CL15" i="11"/>
  <c r="GD15" i="11" s="1"/>
  <c r="BG10" i="9"/>
  <c r="BN10" i="9" s="1"/>
  <c r="BS10" i="9" s="1"/>
  <c r="FZ10" i="9" s="1"/>
  <c r="CT10" i="9"/>
  <c r="DA10" i="9" s="1"/>
  <c r="EG10" i="9"/>
  <c r="EN10" i="9" s="1"/>
  <c r="R10" i="9"/>
  <c r="BR30" i="9"/>
  <c r="FY30" i="9" s="1"/>
  <c r="Q34" i="11"/>
  <c r="AM34" i="11"/>
  <c r="AT34" i="11" s="1"/>
  <c r="AY34" i="11" s="1"/>
  <c r="FU34" i="11" s="1"/>
  <c r="BZ34" i="11"/>
  <c r="CG34" i="11" s="1"/>
  <c r="DM34" i="11"/>
  <c r="DT34" i="11" s="1"/>
  <c r="BZ23" i="9"/>
  <c r="CG23" i="9" s="1"/>
  <c r="Q23" i="9"/>
  <c r="DM23" i="9"/>
  <c r="DT23" i="9" s="1"/>
  <c r="AM23" i="9"/>
  <c r="AT23" i="9" s="1"/>
  <c r="AY23" i="9" s="1"/>
  <c r="FU23" i="9" s="1"/>
  <c r="AM40" i="10"/>
  <c r="AT40" i="10" s="1"/>
  <c r="AY40" i="10" s="1"/>
  <c r="FU40" i="10" s="1"/>
  <c r="Q40" i="10"/>
  <c r="DM40" i="10"/>
  <c r="DT40" i="10" s="1"/>
  <c r="BZ40" i="10"/>
  <c r="CG40" i="10" s="1"/>
  <c r="BG13" i="9"/>
  <c r="BN13" i="9" s="1"/>
  <c r="BS13" i="9" s="1"/>
  <c r="FZ13" i="9" s="1"/>
  <c r="EG13" i="9"/>
  <c r="EN13" i="9" s="1"/>
  <c r="R13" i="9"/>
  <c r="CT13" i="9"/>
  <c r="DA13" i="9" s="1"/>
  <c r="AM40" i="11"/>
  <c r="AT40" i="11" s="1"/>
  <c r="AY40" i="11" s="1"/>
  <c r="FU40" i="11" s="1"/>
  <c r="BZ40" i="11"/>
  <c r="CG40" i="11" s="1"/>
  <c r="Q40" i="11"/>
  <c r="DM40" i="11"/>
  <c r="DT40" i="11" s="1"/>
  <c r="HL8" i="9" a="1"/>
  <c r="HL8" i="9" s="1"/>
  <c r="HL8" i="11" a="1"/>
  <c r="HL8" i="11" s="1"/>
  <c r="HL8" i="8" a="1"/>
  <c r="HL8" i="8" s="1"/>
  <c r="HL8" i="10" a="1"/>
  <c r="HL8" i="10" s="1"/>
  <c r="DM25" i="11"/>
  <c r="DT25" i="11" s="1"/>
  <c r="Q25" i="11"/>
  <c r="BZ25" i="11"/>
  <c r="CG25" i="11" s="1"/>
  <c r="AM25" i="11"/>
  <c r="AT25" i="11" s="1"/>
  <c r="AY25" i="11" s="1"/>
  <c r="FU25" i="11" s="1"/>
  <c r="Q25" i="9"/>
  <c r="BZ25" i="9"/>
  <c r="CG25" i="9" s="1"/>
  <c r="DM25" i="9"/>
  <c r="DT25" i="9" s="1"/>
  <c r="AM25" i="9"/>
  <c r="AT25" i="9" s="1"/>
  <c r="AY25" i="9" s="1"/>
  <c r="FU25" i="9" s="1"/>
  <c r="AM33" i="10"/>
  <c r="AT33" i="10" s="1"/>
  <c r="AY33" i="10" s="1"/>
  <c r="FU33" i="10" s="1"/>
  <c r="BZ33" i="10"/>
  <c r="CG33" i="10" s="1"/>
  <c r="DM33" i="10"/>
  <c r="DT33" i="10" s="1"/>
  <c r="Q33" i="10"/>
  <c r="BR22" i="8"/>
  <c r="FY22" i="8" s="1"/>
  <c r="AM27" i="11"/>
  <c r="AT27" i="11" s="1"/>
  <c r="AY27" i="11" s="1"/>
  <c r="FU27" i="11" s="1"/>
  <c r="DM27" i="11"/>
  <c r="DT27" i="11" s="1"/>
  <c r="Q27" i="11"/>
  <c r="BZ27" i="11"/>
  <c r="CG27" i="11" s="1"/>
  <c r="CL11" i="8"/>
  <c r="GD11" i="8" s="1"/>
  <c r="CL16" i="11"/>
  <c r="GD16" i="11" s="1"/>
  <c r="CL14" i="9"/>
  <c r="GD14" i="9" s="1"/>
  <c r="GD3" i="8"/>
  <c r="HN2" i="8"/>
  <c r="HE31" i="10" a="1"/>
  <c r="HE31" i="10" s="1"/>
  <c r="HE31" i="9" a="1"/>
  <c r="HE31" i="9" s="1"/>
  <c r="HE31" i="11" a="1"/>
  <c r="HE31" i="11" s="1"/>
  <c r="HE31" i="8" a="1"/>
  <c r="HE31" i="8" s="1"/>
  <c r="Q39" i="9"/>
  <c r="BZ39" i="9"/>
  <c r="CG39" i="9" s="1"/>
  <c r="AM39" i="9"/>
  <c r="AT39" i="9" s="1"/>
  <c r="AY39" i="9" s="1"/>
  <c r="FU39" i="9" s="1"/>
  <c r="DM39" i="9"/>
  <c r="DT39" i="9" s="1"/>
  <c r="DM37" i="11"/>
  <c r="DT37" i="11" s="1"/>
  <c r="BZ37" i="11"/>
  <c r="CG37" i="11" s="1"/>
  <c r="Q37" i="11"/>
  <c r="AM37" i="11"/>
  <c r="AT37" i="11" s="1"/>
  <c r="AY37" i="11" s="1"/>
  <c r="FU37" i="11" s="1"/>
  <c r="BZ24" i="9"/>
  <c r="CG24" i="9" s="1"/>
  <c r="Q24" i="9"/>
  <c r="AM24" i="9"/>
  <c r="AT24" i="9" s="1"/>
  <c r="AY24" i="9" s="1"/>
  <c r="FU24" i="9" s="1"/>
  <c r="DM24" i="9"/>
  <c r="DT24" i="9" s="1"/>
  <c r="AM34" i="10"/>
  <c r="AT34" i="10" s="1"/>
  <c r="AY34" i="10" s="1"/>
  <c r="FU34" i="10" s="1"/>
  <c r="Q34" i="10"/>
  <c r="BZ34" i="10"/>
  <c r="CG34" i="10" s="1"/>
  <c r="DM34" i="10"/>
  <c r="DT34" i="10" s="1"/>
  <c r="HF9" i="9" a="1"/>
  <c r="HF9" i="9" s="1"/>
  <c r="HF9" i="10" a="1"/>
  <c r="HF9" i="10" s="1"/>
  <c r="HF9" i="8" a="1"/>
  <c r="HF9" i="8" s="1"/>
  <c r="HF9" i="11" a="1"/>
  <c r="HF9" i="11" s="1"/>
  <c r="BR31" i="8"/>
  <c r="FY31" i="8" s="1"/>
  <c r="AM21" i="9"/>
  <c r="AT21" i="9" s="1"/>
  <c r="AY21" i="9" s="1"/>
  <c r="FU21" i="9" s="1"/>
  <c r="Q21" i="9"/>
  <c r="BZ21" i="9"/>
  <c r="CG21" i="9" s="1"/>
  <c r="DM21" i="9"/>
  <c r="DT21" i="9" s="1"/>
  <c r="CT16" i="8"/>
  <c r="DA16" i="8" s="1"/>
  <c r="EG16" i="8"/>
  <c r="EN16" i="8" s="1"/>
  <c r="R16" i="8"/>
  <c r="BG16" i="8"/>
  <c r="BN16" i="8" s="1"/>
  <c r="BS16" i="8" s="1"/>
  <c r="FZ16" i="8" s="1"/>
  <c r="HE28" i="9" a="1"/>
  <c r="HE28" i="9" s="1"/>
  <c r="HE28" i="10" a="1"/>
  <c r="HE28" i="10" s="1"/>
  <c r="HE28" i="11" a="1"/>
  <c r="HE28" i="11" s="1"/>
  <c r="HE28" i="8" a="1"/>
  <c r="HE28" i="8" s="1"/>
  <c r="BR35" i="9"/>
  <c r="FY35" i="9" s="1"/>
  <c r="CL6" i="9"/>
  <c r="GD6" i="9" s="1"/>
  <c r="Q23" i="11"/>
  <c r="AM23" i="11"/>
  <c r="AT23" i="11" s="1"/>
  <c r="AY23" i="11" s="1"/>
  <c r="FU23" i="11" s="1"/>
  <c r="BZ23" i="11"/>
  <c r="CG23" i="11" s="1"/>
  <c r="DM23" i="11"/>
  <c r="DT23" i="11" s="1"/>
  <c r="BR39" i="10"/>
  <c r="FY39" i="10" s="1"/>
  <c r="Q32" i="8"/>
  <c r="AM32" i="8"/>
  <c r="AT32" i="8" s="1"/>
  <c r="AY32" i="8" s="1"/>
  <c r="FU32" i="8" s="1"/>
  <c r="DM32" i="8"/>
  <c r="DT32" i="8" s="1"/>
  <c r="BZ32" i="8"/>
  <c r="CG32" i="8" s="1"/>
  <c r="CL8" i="11"/>
  <c r="GD8" i="11" s="1"/>
  <c r="DM17" i="9"/>
  <c r="DT17" i="9" s="1"/>
  <c r="Q17" i="9"/>
  <c r="BZ17" i="9"/>
  <c r="CG17" i="9" s="1"/>
  <c r="AM17" i="9"/>
  <c r="AT17" i="9" s="1"/>
  <c r="AY17" i="9" s="1"/>
  <c r="FU17" i="9" s="1"/>
  <c r="CT10" i="8"/>
  <c r="DA10" i="8" s="1"/>
  <c r="R10" i="8"/>
  <c r="EG10" i="8"/>
  <c r="EN10" i="8" s="1"/>
  <c r="BG10" i="8"/>
  <c r="BN10" i="8" s="1"/>
  <c r="BS10" i="8" s="1"/>
  <c r="FZ10" i="8" s="1"/>
  <c r="AM20" i="11"/>
  <c r="AT20" i="11" s="1"/>
  <c r="AY20" i="11" s="1"/>
  <c r="FU20" i="11" s="1"/>
  <c r="DM20" i="11"/>
  <c r="DT20" i="11" s="1"/>
  <c r="Q20" i="11"/>
  <c r="BZ20" i="11"/>
  <c r="CG20" i="11" s="1"/>
  <c r="AM23" i="10"/>
  <c r="AT23" i="10" s="1"/>
  <c r="AY23" i="10" s="1"/>
  <c r="FU23" i="10" s="1"/>
  <c r="DM23" i="10"/>
  <c r="DT23" i="10" s="1"/>
  <c r="BZ23" i="10"/>
  <c r="CG23" i="10" s="1"/>
  <c r="Q23" i="10"/>
  <c r="BR25" i="8"/>
  <c r="FY25" i="8" s="1"/>
  <c r="CL7" i="8"/>
  <c r="GD7" i="8" s="1"/>
  <c r="Q21" i="8"/>
  <c r="DM21" i="8"/>
  <c r="DT21" i="8" s="1"/>
  <c r="AM21" i="8"/>
  <c r="AT21" i="8" s="1"/>
  <c r="AY21" i="8" s="1"/>
  <c r="FU21" i="8" s="1"/>
  <c r="BZ21" i="8"/>
  <c r="CG21" i="8" s="1"/>
  <c r="BZ35" i="8"/>
  <c r="CG35" i="8" s="1"/>
  <c r="Q35" i="8"/>
  <c r="DM35" i="8"/>
  <c r="DT35" i="8" s="1"/>
  <c r="AM35" i="8"/>
  <c r="AT35" i="8" s="1"/>
  <c r="AY35" i="8" s="1"/>
  <c r="FU35" i="8" s="1"/>
  <c r="CL9" i="8"/>
  <c r="GD9" i="8" s="1"/>
  <c r="DM19" i="8"/>
  <c r="DT19" i="8" s="1"/>
  <c r="AM19" i="8"/>
  <c r="AT19" i="8" s="1"/>
  <c r="AY19" i="8" s="1"/>
  <c r="FU19" i="8" s="1"/>
  <c r="Q19" i="8"/>
  <c r="BZ19" i="8"/>
  <c r="CG19" i="8" s="1"/>
  <c r="HE33" i="11" a="1"/>
  <c r="HE33" i="11" s="1"/>
  <c r="HE33" i="10" a="1"/>
  <c r="HE33" i="10" s="1"/>
  <c r="HE33" i="9" a="1"/>
  <c r="HE33" i="9" s="1"/>
  <c r="AM35" i="11"/>
  <c r="AT35" i="11" s="1"/>
  <c r="AY35" i="11" s="1"/>
  <c r="FU35" i="11" s="1"/>
  <c r="Q35" i="11"/>
  <c r="DM35" i="11"/>
  <c r="DT35" i="11" s="1"/>
  <c r="BZ35" i="11"/>
  <c r="CG35" i="11" s="1"/>
  <c r="CT11" i="11"/>
  <c r="DA11" i="11" s="1"/>
  <c r="R11" i="11"/>
  <c r="EG11" i="11"/>
  <c r="EN11" i="11" s="1"/>
  <c r="BG11" i="11"/>
  <c r="BN11" i="11" s="1"/>
  <c r="BS11" i="11" s="1"/>
  <c r="FZ11" i="11" s="1"/>
  <c r="HE27" i="10" a="1"/>
  <c r="HE27" i="10" s="1"/>
  <c r="HE27" i="11" a="1"/>
  <c r="HE27" i="11" s="1"/>
  <c r="HE27" i="9" a="1"/>
  <c r="HE27" i="9" s="1"/>
  <c r="HE27" i="8" a="1"/>
  <c r="HE27" i="8" s="1"/>
  <c r="R12" i="9"/>
  <c r="BG12" i="9"/>
  <c r="BN12" i="9" s="1"/>
  <c r="BS12" i="9" s="1"/>
  <c r="FZ12" i="9" s="1"/>
  <c r="EG12" i="9"/>
  <c r="EN12" i="9" s="1"/>
  <c r="CT12" i="9"/>
  <c r="DA12" i="9" s="1"/>
  <c r="HE35" i="10" a="1"/>
  <c r="HE35" i="10" s="1"/>
  <c r="HE35" i="9" a="1"/>
  <c r="HE35" i="9" s="1"/>
  <c r="HE35" i="11" a="1"/>
  <c r="HE35" i="11" s="1"/>
  <c r="BR18" i="8"/>
  <c r="FY18" i="8" s="1"/>
  <c r="BR20" i="10"/>
  <c r="FY20" i="10" s="1"/>
  <c r="CT8" i="10"/>
  <c r="DA8" i="10" s="1"/>
  <c r="R8" i="10"/>
  <c r="EG8" i="10"/>
  <c r="EN8" i="10" s="1"/>
  <c r="BG8" i="10"/>
  <c r="BN8" i="10" s="1"/>
  <c r="BS8" i="10" s="1"/>
  <c r="FZ8" i="10" s="1"/>
  <c r="HE38" i="10" a="1"/>
  <c r="HE38" i="10" s="1"/>
  <c r="HE38" i="11" a="1"/>
  <c r="HE38" i="11" s="1"/>
  <c r="HE38" i="9" a="1"/>
  <c r="HE38" i="9" s="1"/>
  <c r="BR34" i="11"/>
  <c r="FY34" i="11" s="1"/>
  <c r="BR23" i="9"/>
  <c r="FY23" i="9" s="1"/>
  <c r="BR29" i="10"/>
  <c r="FY29" i="10" s="1"/>
  <c r="CL13" i="11"/>
  <c r="GD13" i="11" s="1"/>
  <c r="CL5" i="10"/>
  <c r="GD5" i="10" s="1"/>
  <c r="HE19" i="9" a="1"/>
  <c r="HE19" i="9" s="1"/>
  <c r="HE19" i="10" a="1"/>
  <c r="HE19" i="10" s="1"/>
  <c r="HE19" i="8" a="1"/>
  <c r="HE19" i="8" s="1"/>
  <c r="HE19" i="11" a="1"/>
  <c r="HE19" i="11" s="1"/>
  <c r="BR36" i="9"/>
  <c r="FY36" i="9" s="1"/>
  <c r="HL6" i="8" a="1"/>
  <c r="HL6" i="8" s="1"/>
  <c r="HL6" i="11" a="1"/>
  <c r="HL6" i="11" s="1"/>
  <c r="HL6" i="10" a="1"/>
  <c r="HL6" i="10" s="1"/>
  <c r="HL6" i="9" a="1"/>
  <c r="HL6" i="9" s="1"/>
  <c r="BR17" i="9"/>
  <c r="FY17" i="9" s="1"/>
  <c r="R10" i="10"/>
  <c r="EG10" i="10"/>
  <c r="EN10" i="10" s="1"/>
  <c r="CT10" i="10"/>
  <c r="DA10" i="10" s="1"/>
  <c r="BG10" i="10"/>
  <c r="BN10" i="10" s="1"/>
  <c r="BS10" i="10" s="1"/>
  <c r="FZ10" i="10" s="1"/>
  <c r="BR20" i="11"/>
  <c r="FY20" i="11" s="1"/>
  <c r="CL15" i="10"/>
  <c r="GD15" i="10" s="1"/>
  <c r="AM21" i="11"/>
  <c r="AT21" i="11" s="1"/>
  <c r="AY21" i="11" s="1"/>
  <c r="FU21" i="11" s="1"/>
  <c r="BZ21" i="11"/>
  <c r="CG21" i="11" s="1"/>
  <c r="DM21" i="11"/>
  <c r="DT21" i="11" s="1"/>
  <c r="Q21" i="11"/>
  <c r="CL14" i="8"/>
  <c r="GD14" i="8" s="1"/>
  <c r="CL16" i="10"/>
  <c r="GD16" i="10" s="1"/>
  <c r="BR40" i="11"/>
  <c r="FY40" i="11" s="1"/>
  <c r="DM34" i="9"/>
  <c r="DT34" i="9" s="1"/>
  <c r="BZ34" i="9"/>
  <c r="CG34" i="9" s="1"/>
  <c r="Q34" i="9"/>
  <c r="AM34" i="9"/>
  <c r="AT34" i="9" s="1"/>
  <c r="AY34" i="9" s="1"/>
  <c r="FU34" i="9" s="1"/>
  <c r="HF6" i="9" a="1"/>
  <c r="HF6" i="9" s="1"/>
  <c r="HF6" i="8" a="1"/>
  <c r="HF6" i="8" s="1"/>
  <c r="HF6" i="10" a="1"/>
  <c r="HF6" i="10" s="1"/>
  <c r="HF6" i="11" a="1"/>
  <c r="HF6" i="11" s="1"/>
  <c r="BR40" i="9"/>
  <c r="FY40" i="9" s="1"/>
  <c r="HF10" i="10" a="1"/>
  <c r="HF10" i="10" s="1"/>
  <c r="HF10" i="11" a="1"/>
  <c r="HF10" i="11" s="1"/>
  <c r="HF10" i="9" a="1"/>
  <c r="HF10" i="9" s="1"/>
  <c r="HF10" i="8" a="1"/>
  <c r="HF10" i="8" s="1"/>
  <c r="BR38" i="9"/>
  <c r="FY38" i="9" s="1"/>
  <c r="AM22" i="8"/>
  <c r="AT22" i="8" s="1"/>
  <c r="AY22" i="8" s="1"/>
  <c r="FU22" i="8" s="1"/>
  <c r="BZ22" i="8"/>
  <c r="CG22" i="8" s="1"/>
  <c r="Q22" i="8"/>
  <c r="DM22" i="8"/>
  <c r="DT22" i="8" s="1"/>
  <c r="BG14" i="9"/>
  <c r="BN14" i="9" s="1"/>
  <c r="BS14" i="9" s="1"/>
  <c r="FZ14" i="9" s="1"/>
  <c r="EG14" i="9"/>
  <c r="EN14" i="9" s="1"/>
  <c r="CT14" i="9"/>
  <c r="DA14" i="9" s="1"/>
  <c r="R14" i="9"/>
  <c r="CT12" i="10"/>
  <c r="DA12" i="10" s="1"/>
  <c r="BG12" i="10"/>
  <c r="BN12" i="10" s="1"/>
  <c r="BS12" i="10" s="1"/>
  <c r="FZ12" i="10" s="1"/>
  <c r="R12" i="10"/>
  <c r="EG12" i="10"/>
  <c r="EN12" i="10" s="1"/>
  <c r="BR39" i="9"/>
  <c r="FY39" i="9" s="1"/>
  <c r="BR32" i="11"/>
  <c r="FY32" i="11" s="1"/>
  <c r="HF16" i="9" a="1"/>
  <c r="HF16" i="9" s="1"/>
  <c r="HF16" i="10" a="1"/>
  <c r="HF16" i="10" s="1"/>
  <c r="HF16" i="11" a="1"/>
  <c r="HF16" i="11" s="1"/>
  <c r="HF16" i="8" a="1"/>
  <c r="HF16" i="8" s="1"/>
  <c r="AM40" i="8"/>
  <c r="AT40" i="8" s="1"/>
  <c r="AY40" i="8" s="1"/>
  <c r="FU40" i="8" s="1"/>
  <c r="Q40" i="8"/>
  <c r="BZ40" i="8"/>
  <c r="CG40" i="8" s="1"/>
  <c r="DM40" i="8"/>
  <c r="DT40" i="8" s="1"/>
  <c r="BR35" i="10"/>
  <c r="FY35" i="10" s="1"/>
  <c r="BR22" i="11"/>
  <c r="FY22" i="11" s="1"/>
  <c r="BR28" i="8"/>
  <c r="FY28" i="8" s="1"/>
  <c r="BR34" i="10"/>
  <c r="FY34" i="10" s="1"/>
  <c r="BR34" i="8"/>
  <c r="FY34" i="8" s="1"/>
  <c r="BZ31" i="8"/>
  <c r="CG31" i="8" s="1"/>
  <c r="DM31" i="8"/>
  <c r="DT31" i="8" s="1"/>
  <c r="Q31" i="8"/>
  <c r="AM31" i="8"/>
  <c r="AT31" i="8" s="1"/>
  <c r="AY31" i="8" s="1"/>
  <c r="FU31" i="8" s="1"/>
  <c r="BR21" i="9"/>
  <c r="FY21" i="9" s="1"/>
  <c r="HG24" i="10" a="1"/>
  <c r="HG24" i="10" s="1"/>
  <c r="HG24" i="11" a="1"/>
  <c r="HG24" i="11" s="1"/>
  <c r="HG24" i="9" a="1"/>
  <c r="HG24" i="9" s="1"/>
  <c r="HG24" i="8" a="1"/>
  <c r="HG24" i="8" s="1"/>
  <c r="CL9" i="10"/>
  <c r="GD9" i="10" s="1"/>
  <c r="KA9" i="10"/>
  <c r="KA9" i="11"/>
  <c r="KH46" i="8"/>
  <c r="KA12" i="8"/>
  <c r="KA13" i="9"/>
  <c r="R88" i="4"/>
  <c r="R96" i="4" s="1"/>
  <c r="J96" i="4"/>
  <c r="J95" i="4"/>
  <c r="R87" i="4"/>
  <c r="R95" i="4" s="1"/>
  <c r="V95" i="4" s="1"/>
  <c r="V96" i="4" s="1"/>
  <c r="P88" i="4"/>
  <c r="P96" i="4" s="1"/>
  <c r="H96" i="4"/>
  <c r="P87" i="4"/>
  <c r="P95" i="4" s="1"/>
  <c r="H95" i="4"/>
  <c r="I95" i="4"/>
  <c r="Q87" i="4"/>
  <c r="Q95" i="4" s="1"/>
  <c r="U95" i="4" s="1"/>
  <c r="Q88" i="4"/>
  <c r="Q96" i="4" s="1"/>
  <c r="I96" i="4"/>
  <c r="G103" i="4" l="1"/>
  <c r="G111" i="4" s="1"/>
  <c r="G99" i="4"/>
  <c r="G107" i="4" s="1"/>
  <c r="DC5" i="4" s="1"/>
  <c r="FG5" i="4" s="1"/>
  <c r="G100" i="4"/>
  <c r="G108" i="4" s="1"/>
  <c r="G102" i="4"/>
  <c r="G110" i="4" s="1"/>
  <c r="DC4" i="4" s="1"/>
  <c r="FG4" i="4" s="1"/>
  <c r="U96" i="4"/>
  <c r="I103" i="4" s="1"/>
  <c r="I111" i="4" s="1"/>
  <c r="DD20" i="6" a="1"/>
  <c r="DD20" i="6" s="1"/>
  <c r="B8" i="6"/>
  <c r="B7" i="7" s="1"/>
  <c r="C7" i="7" s="1"/>
  <c r="CS4" i="4"/>
  <c r="EW4" i="4" s="1"/>
  <c r="CV19" i="6" s="1" a="1"/>
  <c r="CV19" i="6" s="1"/>
  <c r="CH6" i="4"/>
  <c r="EL6" i="4" s="1"/>
  <c r="DR3" i="4"/>
  <c r="FV3" i="4" s="1"/>
  <c r="CJ4" i="4"/>
  <c r="EN4" i="4" s="1"/>
  <c r="CT19" i="11"/>
  <c r="DA19" i="11" s="1"/>
  <c r="DF19" i="11" s="1"/>
  <c r="GI19" i="11" s="1"/>
  <c r="EG19" i="11"/>
  <c r="EN19" i="11" s="1"/>
  <c r="R19" i="11"/>
  <c r="BG19" i="11"/>
  <c r="BN19" i="11" s="1"/>
  <c r="BS19" i="11" s="1"/>
  <c r="FZ19" i="11" s="1"/>
  <c r="FA18" i="10"/>
  <c r="FH18" i="10" s="1"/>
  <c r="AN18" i="10"/>
  <c r="AU18" i="10" s="1"/>
  <c r="AZ18" i="10" s="1"/>
  <c r="FV18" i="10" s="1"/>
  <c r="DN18" i="10"/>
  <c r="DU18" i="10" s="1"/>
  <c r="DZ18" i="10" s="1"/>
  <c r="GN18" i="10" s="1"/>
  <c r="S18" i="10"/>
  <c r="CA18" i="10"/>
  <c r="CH18" i="10" s="1"/>
  <c r="CM18" i="10" s="1"/>
  <c r="GE18" i="10" s="1"/>
  <c r="S7" i="11"/>
  <c r="AN7" i="11"/>
  <c r="AU7" i="11" s="1"/>
  <c r="AZ7" i="11" s="1"/>
  <c r="FV7" i="11" s="1"/>
  <c r="DN7" i="11"/>
  <c r="DU7" i="11" s="1"/>
  <c r="DZ7" i="11" s="1"/>
  <c r="GN7" i="11" s="1"/>
  <c r="FA7" i="11"/>
  <c r="FH7" i="11" s="1"/>
  <c r="CA7" i="11"/>
  <c r="CH7" i="11" s="1"/>
  <c r="CM7" i="11" s="1"/>
  <c r="GE7" i="11" s="1"/>
  <c r="HH12" i="8" a="1"/>
  <c r="HH12" i="8" s="1"/>
  <c r="HH12" i="11" a="1"/>
  <c r="HH12" i="11" s="1"/>
  <c r="HH12" i="10" a="1"/>
  <c r="HH12" i="10" s="1"/>
  <c r="HH12" i="9" a="1"/>
  <c r="HH12" i="9" s="1"/>
  <c r="AN12" i="8"/>
  <c r="AU12" i="8" s="1"/>
  <c r="AZ12" i="8" s="1"/>
  <c r="FV12" i="8" s="1"/>
  <c r="S12" i="8"/>
  <c r="DN12" i="8"/>
  <c r="DU12" i="8" s="1"/>
  <c r="DZ12" i="8" s="1"/>
  <c r="GN12" i="8" s="1"/>
  <c r="FA12" i="8"/>
  <c r="FH12" i="8" s="1"/>
  <c r="CA12" i="8"/>
  <c r="CH12" i="8" s="1"/>
  <c r="CM12" i="8" s="1"/>
  <c r="GE12" i="8" s="1"/>
  <c r="FA30" i="10"/>
  <c r="FH30" i="10" s="1"/>
  <c r="AN30" i="10"/>
  <c r="AU30" i="10" s="1"/>
  <c r="AZ30" i="10" s="1"/>
  <c r="FV30" i="10" s="1"/>
  <c r="S30" i="10"/>
  <c r="DN30" i="10"/>
  <c r="DU30" i="10" s="1"/>
  <c r="DZ30" i="10" s="1"/>
  <c r="GN30" i="10" s="1"/>
  <c r="CA30" i="10"/>
  <c r="CH30" i="10" s="1"/>
  <c r="CM30" i="10" s="1"/>
  <c r="GE30" i="10" s="1"/>
  <c r="HM12" i="10" a="1"/>
  <c r="HM12" i="10" s="1"/>
  <c r="HM12" i="11" a="1"/>
  <c r="HM12" i="11" s="1"/>
  <c r="HM12" i="8" a="1"/>
  <c r="HM12" i="8" s="1"/>
  <c r="HM12" i="9" a="1"/>
  <c r="HM12" i="9" s="1"/>
  <c r="CV31" i="9"/>
  <c r="DC31" i="9" s="1"/>
  <c r="DH31" i="9" s="1"/>
  <c r="GK31" i="9" s="1"/>
  <c r="V31" i="9"/>
  <c r="BI31" i="9"/>
  <c r="BP31" i="9" s="1"/>
  <c r="BU31" i="9" s="1"/>
  <c r="GB31" i="9" s="1"/>
  <c r="EI31" i="9"/>
  <c r="EP31" i="9" s="1"/>
  <c r="EU31" i="9" s="1"/>
  <c r="GT31" i="9" s="1"/>
  <c r="R36" i="8"/>
  <c r="EG36" i="8"/>
  <c r="EN36" i="8" s="1"/>
  <c r="BG36" i="8"/>
  <c r="BN36" i="8" s="1"/>
  <c r="BS36" i="8" s="1"/>
  <c r="FZ36" i="8" s="1"/>
  <c r="CT36" i="8"/>
  <c r="DA36" i="8" s="1"/>
  <c r="DF36" i="8" s="1"/>
  <c r="GI36" i="8" s="1"/>
  <c r="CT38" i="10"/>
  <c r="DA38" i="10" s="1"/>
  <c r="DF38" i="10" s="1"/>
  <c r="GI38" i="10" s="1"/>
  <c r="BG38" i="10"/>
  <c r="BN38" i="10" s="1"/>
  <c r="BS38" i="10" s="1"/>
  <c r="FZ38" i="10" s="1"/>
  <c r="R38" i="10"/>
  <c r="EG38" i="10"/>
  <c r="EN38" i="10" s="1"/>
  <c r="BG26" i="10"/>
  <c r="BN26" i="10" s="1"/>
  <c r="BS26" i="10" s="1"/>
  <c r="FZ26" i="10" s="1"/>
  <c r="CT26" i="10"/>
  <c r="DA26" i="10" s="1"/>
  <c r="DF26" i="10" s="1"/>
  <c r="GI26" i="10" s="1"/>
  <c r="R26" i="10"/>
  <c r="EG26" i="10"/>
  <c r="EN26" i="10" s="1"/>
  <c r="BG24" i="8"/>
  <c r="BN24" i="8" s="1"/>
  <c r="BS24" i="8" s="1"/>
  <c r="FZ24" i="8" s="1"/>
  <c r="R24" i="8"/>
  <c r="CT24" i="8"/>
  <c r="DA24" i="8" s="1"/>
  <c r="DF24" i="8" s="1"/>
  <c r="GI24" i="8" s="1"/>
  <c r="EG24" i="8"/>
  <c r="EN24" i="8" s="1"/>
  <c r="AN14" i="10"/>
  <c r="AU14" i="10" s="1"/>
  <c r="AZ14" i="10" s="1"/>
  <c r="FV14" i="10" s="1"/>
  <c r="FA14" i="10"/>
  <c r="FH14" i="10" s="1"/>
  <c r="S14" i="10"/>
  <c r="DN14" i="10"/>
  <c r="DU14" i="10" s="1"/>
  <c r="DZ14" i="10" s="1"/>
  <c r="GN14" i="10" s="1"/>
  <c r="CA14" i="10"/>
  <c r="CH14" i="10" s="1"/>
  <c r="CM14" i="10" s="1"/>
  <c r="GE14" i="10" s="1"/>
  <c r="HL36" i="11" a="1"/>
  <c r="HL36" i="11" s="1"/>
  <c r="HL36" i="10" a="1"/>
  <c r="HL36" i="10" s="1"/>
  <c r="HL36" i="9" a="1"/>
  <c r="HL36" i="9" s="1"/>
  <c r="HL24" i="11" a="1"/>
  <c r="HL24" i="11" s="1"/>
  <c r="HL24" i="9" a="1"/>
  <c r="HL24" i="9" s="1"/>
  <c r="HL24" i="10" a="1"/>
  <c r="HL24" i="10" s="1"/>
  <c r="HL24" i="8" a="1"/>
  <c r="HL24" i="8" s="1"/>
  <c r="R31" i="11"/>
  <c r="CT31" i="11"/>
  <c r="DA31" i="11" s="1"/>
  <c r="DF31" i="11" s="1"/>
  <c r="GI31" i="11" s="1"/>
  <c r="BG31" i="11"/>
  <c r="BN31" i="11" s="1"/>
  <c r="BS31" i="11" s="1"/>
  <c r="FZ31" i="11" s="1"/>
  <c r="EG31" i="11"/>
  <c r="EN31" i="11" s="1"/>
  <c r="DD2" i="4"/>
  <c r="FH2" i="4" s="1"/>
  <c r="J103" i="4"/>
  <c r="J111" i="4" s="1"/>
  <c r="BZ24" i="4" s="1"/>
  <c r="ED24" i="4" s="1"/>
  <c r="CJ6" i="4"/>
  <c r="EN6" i="4" s="1"/>
  <c r="DO2" i="4"/>
  <c r="FS2" i="4" s="1"/>
  <c r="BZ6" i="4"/>
  <c r="ED6" i="4" s="1"/>
  <c r="DO7" i="4"/>
  <c r="FS7" i="4" s="1"/>
  <c r="DF5" i="4"/>
  <c r="FJ5" i="4" s="1"/>
  <c r="CV7" i="4"/>
  <c r="EZ7" i="4" s="1"/>
  <c r="DD7" i="4"/>
  <c r="FH7" i="4" s="1"/>
  <c r="DQ5" i="4"/>
  <c r="FU5" i="4" s="1"/>
  <c r="CV2" i="4"/>
  <c r="EZ2" i="4" s="1"/>
  <c r="CY17" i="6" s="1" a="1"/>
  <c r="CY17" i="6" s="1"/>
  <c r="BX3" i="4"/>
  <c r="EB3" i="4" s="1"/>
  <c r="DO5" i="4"/>
  <c r="FS5" i="4" s="1"/>
  <c r="DF2" i="4"/>
  <c r="FJ2" i="4" s="1"/>
  <c r="CS6" i="4"/>
  <c r="EW6" i="4" s="1"/>
  <c r="CH3" i="4"/>
  <c r="EL3" i="4" s="1"/>
  <c r="BW5" i="4"/>
  <c r="EA5" i="4" s="1"/>
  <c r="CU4" i="4"/>
  <c r="EY4" i="4" s="1"/>
  <c r="DF7" i="4"/>
  <c r="FJ7" i="4" s="1"/>
  <c r="I102" i="4"/>
  <c r="I110" i="4" s="1"/>
  <c r="DO21" i="4" s="1"/>
  <c r="FS21" i="4" s="1"/>
  <c r="BZ3" i="4"/>
  <c r="ED3" i="4" s="1"/>
  <c r="G117" i="4"/>
  <c r="B17" i="6" s="1"/>
  <c r="B15" i="7" s="1"/>
  <c r="B9" i="6"/>
  <c r="B8" i="7" s="1"/>
  <c r="I97" i="4"/>
  <c r="I105" i="4" s="1"/>
  <c r="I98" i="4"/>
  <c r="I106" i="4" s="1"/>
  <c r="J99" i="4"/>
  <c r="J107" i="4" s="1"/>
  <c r="J97" i="4"/>
  <c r="J105" i="4" s="1"/>
  <c r="J98" i="4"/>
  <c r="J106" i="4" s="1"/>
  <c r="J100" i="4"/>
  <c r="J108" i="4" s="1"/>
  <c r="J102" i="4"/>
  <c r="J110" i="4" s="1"/>
  <c r="J117" i="4" s="1"/>
  <c r="G123" i="4"/>
  <c r="B23" i="6" s="1"/>
  <c r="B21" i="7" s="1"/>
  <c r="C21" i="7" s="1"/>
  <c r="J101" i="4"/>
  <c r="J109" i="4" s="1"/>
  <c r="I101" i="4"/>
  <c r="I109" i="4" s="1"/>
  <c r="T95" i="4"/>
  <c r="T96" i="4" s="1"/>
  <c r="H103" i="4" s="1"/>
  <c r="H111" i="4" s="1"/>
  <c r="BX7" i="4"/>
  <c r="DF4" i="4"/>
  <c r="FJ4" i="4" s="1"/>
  <c r="CV6" i="4"/>
  <c r="EZ6" i="4" s="1"/>
  <c r="CP21" i="6" s="1" a="1"/>
  <c r="CP21" i="6" s="1"/>
  <c r="DR2" i="4"/>
  <c r="FV2" i="4" s="1"/>
  <c r="CK3" i="4"/>
  <c r="EO3" i="4" s="1"/>
  <c r="CT3" i="4"/>
  <c r="EX3" i="4" s="1"/>
  <c r="CN18" i="6" s="1" a="1"/>
  <c r="CN18" i="6" s="1"/>
  <c r="CH5" i="4"/>
  <c r="EL5" i="4" s="1"/>
  <c r="DD6" i="4"/>
  <c r="FH6" i="4" s="1"/>
  <c r="BX2" i="4"/>
  <c r="EB2" i="4" s="1"/>
  <c r="DF17" i="6" s="1" a="1"/>
  <c r="DF17" i="6" s="1"/>
  <c r="DO4" i="4"/>
  <c r="FS4" i="4" s="1"/>
  <c r="BZ5" i="4"/>
  <c r="ED5" i="4" s="1"/>
  <c r="DH20" i="6" s="1" a="1"/>
  <c r="DH20" i="6" s="1"/>
  <c r="B4" i="6"/>
  <c r="DR7" i="4"/>
  <c r="FV7" i="4" s="1"/>
  <c r="G112" i="4"/>
  <c r="CG4" i="4"/>
  <c r="EK4" i="4" s="1"/>
  <c r="CC19" i="6" s="1" a="1"/>
  <c r="CC19" i="6" s="1"/>
  <c r="DF3" i="4"/>
  <c r="FJ3" i="4" s="1"/>
  <c r="B5" i="6"/>
  <c r="CH2" i="4"/>
  <c r="EL2" i="4" s="1"/>
  <c r="DQ4" i="4"/>
  <c r="FU4" i="4" s="1"/>
  <c r="CH7" i="4"/>
  <c r="EL7" i="4" s="1"/>
  <c r="CJ5" i="4"/>
  <c r="EN5" i="4" s="1"/>
  <c r="G113" i="4"/>
  <c r="DF6" i="4"/>
  <c r="FJ6" i="4" s="1"/>
  <c r="CV3" i="4"/>
  <c r="EZ3" i="4" s="1"/>
  <c r="BZ7" i="4"/>
  <c r="BZ2" i="4"/>
  <c r="ED2" i="4" s="1"/>
  <c r="DO6" i="4"/>
  <c r="FS6" i="4" s="1"/>
  <c r="DD3" i="4"/>
  <c r="FH3" i="4" s="1"/>
  <c r="CS5" i="4"/>
  <c r="EW5" i="4" s="1"/>
  <c r="BW4" i="4"/>
  <c r="EA4" i="4" s="1"/>
  <c r="BY4" i="4"/>
  <c r="EC4" i="4" s="1"/>
  <c r="B6" i="6"/>
  <c r="DQ6" i="4"/>
  <c r="FU6" i="4" s="1"/>
  <c r="CJ7" i="4"/>
  <c r="EN7" i="4" s="1"/>
  <c r="CF22" i="6" s="1" a="1"/>
  <c r="CF22" i="6" s="1"/>
  <c r="CF24" i="6" s="1"/>
  <c r="CF25" i="6" s="1"/>
  <c r="CJ2" i="4"/>
  <c r="EN2" i="4" s="1"/>
  <c r="CF17" i="6" s="1" a="1"/>
  <c r="CF17" i="6" s="1"/>
  <c r="BW6" i="4"/>
  <c r="EA6" i="4" s="1"/>
  <c r="G115" i="4"/>
  <c r="BX6" i="4"/>
  <c r="EB6" i="4" s="1"/>
  <c r="DG3" i="4"/>
  <c r="FK3" i="4" s="1"/>
  <c r="CH4" i="4"/>
  <c r="EL4" i="4" s="1"/>
  <c r="CT2" i="4"/>
  <c r="EX2" i="4" s="1"/>
  <c r="DP3" i="4"/>
  <c r="FT3" i="4" s="1"/>
  <c r="DR6" i="4"/>
  <c r="FV6" i="4" s="1"/>
  <c r="CV5" i="4"/>
  <c r="EZ5" i="4" s="1"/>
  <c r="DD5" i="4"/>
  <c r="FH5" i="4" s="1"/>
  <c r="B7" i="6"/>
  <c r="CT7" i="4"/>
  <c r="EX7" i="4" s="1"/>
  <c r="CK7" i="4"/>
  <c r="EO7" i="4" s="1"/>
  <c r="CK2" i="4"/>
  <c r="EO2" i="4" s="1"/>
  <c r="BZ4" i="4"/>
  <c r="ED4" i="4" s="1"/>
  <c r="CU19" i="9"/>
  <c r="DB19" i="9" s="1"/>
  <c r="DG19" i="9" s="1"/>
  <c r="GJ19" i="9" s="1"/>
  <c r="EH19" i="9"/>
  <c r="EO19" i="9" s="1"/>
  <c r="ET19" i="9" s="1"/>
  <c r="GS19" i="9" s="1"/>
  <c r="T19" i="9"/>
  <c r="BH19" i="9"/>
  <c r="BO19" i="9" s="1"/>
  <c r="BT19" i="9" s="1"/>
  <c r="GA19" i="9" s="1"/>
  <c r="BH7" i="9"/>
  <c r="BO7" i="9" s="1"/>
  <c r="BT7" i="9" s="1"/>
  <c r="GA7" i="9" s="1"/>
  <c r="CU7" i="9"/>
  <c r="DB7" i="9" s="1"/>
  <c r="DG7" i="9" s="1"/>
  <c r="GJ7" i="9" s="1"/>
  <c r="EH7" i="9"/>
  <c r="EO7" i="9" s="1"/>
  <c r="ET7" i="9" s="1"/>
  <c r="GS7" i="9" s="1"/>
  <c r="T7" i="9"/>
  <c r="EH6" i="10"/>
  <c r="EO6" i="10" s="1"/>
  <c r="ET6" i="10" s="1"/>
  <c r="GS6" i="10" s="1"/>
  <c r="T6" i="10"/>
  <c r="CU6" i="10"/>
  <c r="DB6" i="10" s="1"/>
  <c r="DG6" i="10" s="1"/>
  <c r="GJ6" i="10" s="1"/>
  <c r="BH6" i="10"/>
  <c r="BO6" i="10" s="1"/>
  <c r="BT6" i="10" s="1"/>
  <c r="GA6" i="10" s="1"/>
  <c r="DN31" i="10"/>
  <c r="DU31" i="10" s="1"/>
  <c r="CA31" i="10"/>
  <c r="CH31" i="10" s="1"/>
  <c r="CM31" i="10" s="1"/>
  <c r="GE31" i="10" s="1"/>
  <c r="S31" i="10"/>
  <c r="AN31" i="10"/>
  <c r="AU31" i="10" s="1"/>
  <c r="AZ31" i="10" s="1"/>
  <c r="FV31" i="10" s="1"/>
  <c r="FA31" i="10"/>
  <c r="FH31" i="10" s="1"/>
  <c r="DF36" i="11"/>
  <c r="GI36" i="11" s="1"/>
  <c r="CU12" i="11"/>
  <c r="DB12" i="11" s="1"/>
  <c r="DG12" i="11" s="1"/>
  <c r="GJ12" i="11" s="1"/>
  <c r="T12" i="11"/>
  <c r="EH12" i="11"/>
  <c r="EO12" i="11" s="1"/>
  <c r="BH12" i="11"/>
  <c r="BO12" i="11" s="1"/>
  <c r="BT12" i="11" s="1"/>
  <c r="GA12" i="11" s="1"/>
  <c r="DN19" i="10"/>
  <c r="DU19" i="10" s="1"/>
  <c r="DZ19" i="10" s="1"/>
  <c r="GN19" i="10" s="1"/>
  <c r="AN19" i="10"/>
  <c r="AU19" i="10" s="1"/>
  <c r="AZ19" i="10" s="1"/>
  <c r="FV19" i="10" s="1"/>
  <c r="CA19" i="10"/>
  <c r="CH19" i="10" s="1"/>
  <c r="CM19" i="10" s="1"/>
  <c r="GE19" i="10" s="1"/>
  <c r="FA19" i="10"/>
  <c r="FH19" i="10" s="1"/>
  <c r="S19" i="10"/>
  <c r="BH7" i="10"/>
  <c r="BO7" i="10" s="1"/>
  <c r="BT7" i="10" s="1"/>
  <c r="GA7" i="10" s="1"/>
  <c r="CU7" i="10"/>
  <c r="DB7" i="10" s="1"/>
  <c r="DG7" i="10" s="1"/>
  <c r="GJ7" i="10" s="1"/>
  <c r="T7" i="10"/>
  <c r="EH7" i="10"/>
  <c r="EO7" i="10" s="1"/>
  <c r="DF24" i="11"/>
  <c r="GI24" i="11" s="1"/>
  <c r="DZ7" i="10"/>
  <c r="GN7" i="10" s="1"/>
  <c r="FA24" i="11"/>
  <c r="FH24" i="11" s="1"/>
  <c r="S24" i="11"/>
  <c r="DN24" i="11"/>
  <c r="DU24" i="11" s="1"/>
  <c r="DZ24" i="11" s="1"/>
  <c r="GN24" i="11" s="1"/>
  <c r="AN24" i="11"/>
  <c r="AU24" i="11" s="1"/>
  <c r="AZ24" i="11" s="1"/>
  <c r="FV24" i="11" s="1"/>
  <c r="CA24" i="11"/>
  <c r="CH24" i="11" s="1"/>
  <c r="CM24" i="11" s="1"/>
  <c r="GE24" i="11" s="1"/>
  <c r="FA36" i="11"/>
  <c r="FH36" i="11" s="1"/>
  <c r="AN36" i="11"/>
  <c r="AU36" i="11" s="1"/>
  <c r="AZ36" i="11" s="1"/>
  <c r="FV36" i="11" s="1"/>
  <c r="DN36" i="11"/>
  <c r="DU36" i="11" s="1"/>
  <c r="CA36" i="11"/>
  <c r="CH36" i="11" s="1"/>
  <c r="CM36" i="11" s="1"/>
  <c r="GE36" i="11" s="1"/>
  <c r="S36" i="11"/>
  <c r="FB13" i="10"/>
  <c r="FI13" i="10" s="1"/>
  <c r="FN13" i="10" s="1"/>
  <c r="GX13" i="10" s="1"/>
  <c r="DO13" i="10"/>
  <c r="DV13" i="10" s="1"/>
  <c r="EA13" i="10" s="1"/>
  <c r="GO13" i="10" s="1"/>
  <c r="CB13" i="10"/>
  <c r="CI13" i="10" s="1"/>
  <c r="CN13" i="10" s="1"/>
  <c r="GF13" i="10" s="1"/>
  <c r="AO13" i="10"/>
  <c r="AV13" i="10" s="1"/>
  <c r="BA13" i="10" s="1"/>
  <c r="FW13" i="10" s="1"/>
  <c r="U13" i="10"/>
  <c r="DO37" i="10"/>
  <c r="DV37" i="10" s="1"/>
  <c r="EA37" i="10" s="1"/>
  <c r="GO37" i="10" s="1"/>
  <c r="FB37" i="10"/>
  <c r="FI37" i="10" s="1"/>
  <c r="U37" i="10"/>
  <c r="AO37" i="10"/>
  <c r="AV37" i="10" s="1"/>
  <c r="BA37" i="10" s="1"/>
  <c r="FW37" i="10" s="1"/>
  <c r="CB37" i="10"/>
  <c r="CI37" i="10" s="1"/>
  <c r="CN37" i="10" s="1"/>
  <c r="GF37" i="10" s="1"/>
  <c r="BG22" i="8"/>
  <c r="BN22" i="8" s="1"/>
  <c r="BS22" i="8" s="1"/>
  <c r="FZ22" i="8" s="1"/>
  <c r="CT22" i="8"/>
  <c r="DA22" i="8" s="1"/>
  <c r="R22" i="8"/>
  <c r="EG22" i="8"/>
  <c r="EN22" i="8" s="1"/>
  <c r="FA11" i="11"/>
  <c r="FH11" i="11" s="1"/>
  <c r="CA11" i="11"/>
  <c r="CH11" i="11" s="1"/>
  <c r="CM11" i="11" s="1"/>
  <c r="GE11" i="11" s="1"/>
  <c r="S11" i="11"/>
  <c r="DN11" i="11"/>
  <c r="DU11" i="11" s="1"/>
  <c r="AN11" i="11"/>
  <c r="AU11" i="11" s="1"/>
  <c r="AZ11" i="11" s="1"/>
  <c r="FV11" i="11" s="1"/>
  <c r="CL21" i="8"/>
  <c r="GD21" i="8" s="1"/>
  <c r="DF9" i="8"/>
  <c r="GI9" i="8" s="1"/>
  <c r="BG23" i="8"/>
  <c r="BN23" i="8" s="1"/>
  <c r="BS23" i="8" s="1"/>
  <c r="FZ23" i="8" s="1"/>
  <c r="R23" i="8"/>
  <c r="CT23" i="8"/>
  <c r="DA23" i="8" s="1"/>
  <c r="EG23" i="8"/>
  <c r="EN23" i="8" s="1"/>
  <c r="CL28" i="9"/>
  <c r="GD28" i="9" s="1"/>
  <c r="DF9" i="10"/>
  <c r="GI9" i="10" s="1"/>
  <c r="HL28" i="10" a="1"/>
  <c r="HL28" i="10" s="1"/>
  <c r="HL28" i="9" a="1"/>
  <c r="HL28" i="9" s="1"/>
  <c r="HL28" i="11" a="1"/>
  <c r="HL28" i="11" s="1"/>
  <c r="HL28" i="8" a="1"/>
  <c r="HL28" i="8" s="1"/>
  <c r="BG27" i="9"/>
  <c r="BN27" i="9" s="1"/>
  <c r="BS27" i="9" s="1"/>
  <c r="FZ27" i="9" s="1"/>
  <c r="R27" i="9"/>
  <c r="CT27" i="9"/>
  <c r="DA27" i="9" s="1"/>
  <c r="EG27" i="9"/>
  <c r="EN27" i="9" s="1"/>
  <c r="CA5" i="9"/>
  <c r="CH5" i="9" s="1"/>
  <c r="CM5" i="9" s="1"/>
  <c r="GE5" i="9" s="1"/>
  <c r="FA5" i="9"/>
  <c r="FH5" i="9" s="1"/>
  <c r="AN5" i="9"/>
  <c r="AU5" i="9" s="1"/>
  <c r="AZ5" i="9" s="1"/>
  <c r="FV5" i="9" s="1"/>
  <c r="S5" i="9"/>
  <c r="DN5" i="9"/>
  <c r="DU5" i="9" s="1"/>
  <c r="CL20" i="10"/>
  <c r="GD20" i="10" s="1"/>
  <c r="BG39" i="11"/>
  <c r="BN39" i="11" s="1"/>
  <c r="BS39" i="11" s="1"/>
  <c r="FZ39" i="11" s="1"/>
  <c r="EG39" i="11"/>
  <c r="EN39" i="11" s="1"/>
  <c r="R39" i="11"/>
  <c r="CT39" i="11"/>
  <c r="DA39" i="11" s="1"/>
  <c r="DF9" i="9"/>
  <c r="GI9" i="9" s="1"/>
  <c r="HM5" i="11" a="1"/>
  <c r="HM5" i="11" s="1"/>
  <c r="HM5" i="8" a="1"/>
  <c r="HM5" i="8" s="1"/>
  <c r="HM5" i="9" a="1"/>
  <c r="HM5" i="9" s="1"/>
  <c r="HM5" i="10" a="1"/>
  <c r="HM5" i="10" s="1"/>
  <c r="CT25" i="8"/>
  <c r="DA25" i="8" s="1"/>
  <c r="EG25" i="8"/>
  <c r="EN25" i="8" s="1"/>
  <c r="R25" i="8"/>
  <c r="BG25" i="8"/>
  <c r="BN25" i="8" s="1"/>
  <c r="BS25" i="8" s="1"/>
  <c r="FZ25" i="8" s="1"/>
  <c r="CL29" i="9"/>
  <c r="GD29" i="9" s="1"/>
  <c r="DN12" i="10"/>
  <c r="DU12" i="10" s="1"/>
  <c r="FA12" i="10"/>
  <c r="FH12" i="10" s="1"/>
  <c r="S12" i="10"/>
  <c r="CA12" i="10"/>
  <c r="CH12" i="10" s="1"/>
  <c r="CM12" i="10" s="1"/>
  <c r="GE12" i="10" s="1"/>
  <c r="AN12" i="10"/>
  <c r="AU12" i="10" s="1"/>
  <c r="AZ12" i="10" s="1"/>
  <c r="FV12" i="10" s="1"/>
  <c r="CL22" i="8"/>
  <c r="GD22" i="8" s="1"/>
  <c r="DF11" i="11"/>
  <c r="GI11" i="11" s="1"/>
  <c r="HL21" i="9" a="1"/>
  <c r="HL21" i="9" s="1"/>
  <c r="HL21" i="8" a="1"/>
  <c r="HL21" i="8" s="1"/>
  <c r="HL21" i="10" a="1"/>
  <c r="HL21" i="10" s="1"/>
  <c r="HL21" i="11" a="1"/>
  <c r="HL21" i="11" s="1"/>
  <c r="HF25" i="9" a="1"/>
  <c r="HF25" i="9" s="1"/>
  <c r="HF25" i="10" a="1"/>
  <c r="HF25" i="10" s="1"/>
  <c r="HF25" i="11" a="1"/>
  <c r="HF25" i="11" s="1"/>
  <c r="HF25" i="8" a="1"/>
  <c r="HF25" i="8" s="1"/>
  <c r="CL17" i="9"/>
  <c r="GD17" i="9" s="1"/>
  <c r="BG23" i="11"/>
  <c r="BN23" i="11" s="1"/>
  <c r="BS23" i="11" s="1"/>
  <c r="FZ23" i="11" s="1"/>
  <c r="EG23" i="11"/>
  <c r="EN23" i="11" s="1"/>
  <c r="CT23" i="11"/>
  <c r="DA23" i="11" s="1"/>
  <c r="R23" i="11"/>
  <c r="DF16" i="8"/>
  <c r="GI16" i="8" s="1"/>
  <c r="CL24" i="9"/>
  <c r="GD24" i="9" s="1"/>
  <c r="CL27" i="11"/>
  <c r="GD27" i="11" s="1"/>
  <c r="BG25" i="11"/>
  <c r="BN25" i="11" s="1"/>
  <c r="BS25" i="11" s="1"/>
  <c r="FZ25" i="11" s="1"/>
  <c r="R25" i="11"/>
  <c r="EG25" i="11"/>
  <c r="EN25" i="11" s="1"/>
  <c r="CT25" i="11"/>
  <c r="DA25" i="11" s="1"/>
  <c r="CT34" i="11"/>
  <c r="DA34" i="11" s="1"/>
  <c r="BG34" i="11"/>
  <c r="BN34" i="11" s="1"/>
  <c r="BS34" i="11" s="1"/>
  <c r="FZ34" i="11" s="1"/>
  <c r="R34" i="11"/>
  <c r="EG34" i="11"/>
  <c r="EN34" i="11" s="1"/>
  <c r="CL30" i="8"/>
  <c r="GD30" i="8" s="1"/>
  <c r="HG15" i="9" a="1"/>
  <c r="HG15" i="9" s="1"/>
  <c r="HG15" i="10" a="1"/>
  <c r="HG15" i="10" s="1"/>
  <c r="HG15" i="11" a="1"/>
  <c r="HG15" i="11" s="1"/>
  <c r="HG15" i="8" a="1"/>
  <c r="HG15" i="8" s="1"/>
  <c r="R37" i="9"/>
  <c r="BG37" i="9"/>
  <c r="BN37" i="9" s="1"/>
  <c r="BS37" i="9" s="1"/>
  <c r="FZ37" i="9" s="1"/>
  <c r="CT37" i="9"/>
  <c r="DA37" i="9" s="1"/>
  <c r="EG37" i="9"/>
  <c r="EN37" i="9" s="1"/>
  <c r="HF21" i="9" a="1"/>
  <c r="HF21" i="9" s="1"/>
  <c r="HF21" i="11" a="1"/>
  <c r="HF21" i="11" s="1"/>
  <c r="HF21" i="8" a="1"/>
  <c r="HF21" i="8" s="1"/>
  <c r="HF21" i="10" a="1"/>
  <c r="HF21" i="10" s="1"/>
  <c r="CL38" i="11"/>
  <c r="GD38" i="11" s="1"/>
  <c r="EG30" i="9"/>
  <c r="EN30" i="9" s="1"/>
  <c r="R30" i="9"/>
  <c r="CT30" i="9"/>
  <c r="DA30" i="9" s="1"/>
  <c r="BG30" i="9"/>
  <c r="BN30" i="9" s="1"/>
  <c r="BS30" i="9" s="1"/>
  <c r="FZ30" i="9" s="1"/>
  <c r="CT24" i="10"/>
  <c r="DA24" i="10" s="1"/>
  <c r="R24" i="10"/>
  <c r="EG24" i="10"/>
  <c r="EN24" i="10" s="1"/>
  <c r="BG24" i="10"/>
  <c r="BN24" i="10" s="1"/>
  <c r="BS24" i="10" s="1"/>
  <c r="FZ24" i="10" s="1"/>
  <c r="DN11" i="9"/>
  <c r="DU11" i="9" s="1"/>
  <c r="S11" i="9"/>
  <c r="FA11" i="9"/>
  <c r="FH11" i="9" s="1"/>
  <c r="CA11" i="9"/>
  <c r="CH11" i="9" s="1"/>
  <c r="CM11" i="9" s="1"/>
  <c r="GE11" i="9" s="1"/>
  <c r="AN11" i="9"/>
  <c r="AU11" i="9" s="1"/>
  <c r="AZ11" i="9" s="1"/>
  <c r="FV11" i="9" s="1"/>
  <c r="CL26" i="8"/>
  <c r="GD26" i="8" s="1"/>
  <c r="DN9" i="8"/>
  <c r="DU9" i="8" s="1"/>
  <c r="AN9" i="8"/>
  <c r="AU9" i="8" s="1"/>
  <c r="AZ9" i="8" s="1"/>
  <c r="FV9" i="8" s="1"/>
  <c r="CA9" i="8"/>
  <c r="CH9" i="8" s="1"/>
  <c r="CM9" i="8" s="1"/>
  <c r="GE9" i="8" s="1"/>
  <c r="FA9" i="8"/>
  <c r="FH9" i="8" s="1"/>
  <c r="S9" i="8"/>
  <c r="HG10" i="10" a="1"/>
  <c r="HG10" i="10" s="1"/>
  <c r="HG10" i="8" a="1"/>
  <c r="HG10" i="8" s="1"/>
  <c r="HG10" i="9" a="1"/>
  <c r="HG10" i="9" s="1"/>
  <c r="HG10" i="11" a="1"/>
  <c r="HG10" i="11" s="1"/>
  <c r="HL39" i="9" a="1"/>
  <c r="HL39" i="9" s="1"/>
  <c r="HL39" i="11" a="1"/>
  <c r="HL39" i="11" s="1"/>
  <c r="HL39" i="10" a="1"/>
  <c r="HL39" i="10" s="1"/>
  <c r="HG6" i="10" a="1"/>
  <c r="HG6" i="10" s="1"/>
  <c r="HG6" i="8" a="1"/>
  <c r="HG6" i="8" s="1"/>
  <c r="HG6" i="9" a="1"/>
  <c r="HG6" i="9" s="1"/>
  <c r="HG6" i="11" a="1"/>
  <c r="HG6" i="11" s="1"/>
  <c r="CL37" i="8"/>
  <c r="GD37" i="8" s="1"/>
  <c r="DN14" i="11"/>
  <c r="DU14" i="11" s="1"/>
  <c r="S14" i="11"/>
  <c r="CA14" i="11"/>
  <c r="CH14" i="11" s="1"/>
  <c r="CM14" i="11" s="1"/>
  <c r="GE14" i="11" s="1"/>
  <c r="FA14" i="11"/>
  <c r="FH14" i="11" s="1"/>
  <c r="AN14" i="11"/>
  <c r="AU14" i="11" s="1"/>
  <c r="AZ14" i="11" s="1"/>
  <c r="FV14" i="11" s="1"/>
  <c r="HL17" i="10" a="1"/>
  <c r="HL17" i="10" s="1"/>
  <c r="HL17" i="9" a="1"/>
  <c r="HL17" i="9" s="1"/>
  <c r="HL17" i="8" a="1"/>
  <c r="HL17" i="8" s="1"/>
  <c r="HL17" i="11" a="1"/>
  <c r="HL17" i="11" s="1"/>
  <c r="AN5" i="11"/>
  <c r="AU5" i="11" s="1"/>
  <c r="AZ5" i="11" s="1"/>
  <c r="FV5" i="11" s="1"/>
  <c r="S5" i="11"/>
  <c r="DN5" i="11"/>
  <c r="DU5" i="11" s="1"/>
  <c r="CA5" i="11"/>
  <c r="CH5" i="11" s="1"/>
  <c r="CM5" i="11" s="1"/>
  <c r="GE5" i="11" s="1"/>
  <c r="FA5" i="11"/>
  <c r="FH5" i="11" s="1"/>
  <c r="CA13" i="11"/>
  <c r="CH13" i="11" s="1"/>
  <c r="CM13" i="11" s="1"/>
  <c r="GE13" i="11" s="1"/>
  <c r="FA13" i="11"/>
  <c r="FH13" i="11" s="1"/>
  <c r="AN13" i="11"/>
  <c r="AU13" i="11" s="1"/>
  <c r="AZ13" i="11" s="1"/>
  <c r="FV13" i="11" s="1"/>
  <c r="DN13" i="11"/>
  <c r="DU13" i="11" s="1"/>
  <c r="S13" i="11"/>
  <c r="CT28" i="9"/>
  <c r="DA28" i="9" s="1"/>
  <c r="EG28" i="9"/>
  <c r="EN28" i="9" s="1"/>
  <c r="R28" i="9"/>
  <c r="BG28" i="9"/>
  <c r="BN28" i="9" s="1"/>
  <c r="BS28" i="9" s="1"/>
  <c r="FZ28" i="9" s="1"/>
  <c r="DF16" i="9"/>
  <c r="GI16" i="9" s="1"/>
  <c r="DF13" i="8"/>
  <c r="GI13" i="8" s="1"/>
  <c r="FA11" i="10"/>
  <c r="FH11" i="10" s="1"/>
  <c r="CA11" i="10"/>
  <c r="CH11" i="10" s="1"/>
  <c r="CM11" i="10" s="1"/>
  <c r="GE11" i="10" s="1"/>
  <c r="DN11" i="10"/>
  <c r="DU11" i="10" s="1"/>
  <c r="S11" i="10"/>
  <c r="AN11" i="10"/>
  <c r="AU11" i="10" s="1"/>
  <c r="AZ11" i="10" s="1"/>
  <c r="FV11" i="10" s="1"/>
  <c r="CL32" i="10"/>
  <c r="GD32" i="10" s="1"/>
  <c r="CA8" i="8"/>
  <c r="CH8" i="8" s="1"/>
  <c r="CM8" i="8" s="1"/>
  <c r="GE8" i="8" s="1"/>
  <c r="FA8" i="8"/>
  <c r="FH8" i="8" s="1"/>
  <c r="AN8" i="8"/>
  <c r="AU8" i="8" s="1"/>
  <c r="AZ8" i="8" s="1"/>
  <c r="FV8" i="8" s="1"/>
  <c r="DN8" i="8"/>
  <c r="DU8" i="8" s="1"/>
  <c r="S8" i="8"/>
  <c r="CL33" i="9"/>
  <c r="GD33" i="9" s="1"/>
  <c r="DF6" i="8"/>
  <c r="GI6" i="8" s="1"/>
  <c r="BG33" i="11"/>
  <c r="BN33" i="11" s="1"/>
  <c r="BS33" i="11" s="1"/>
  <c r="FZ33" i="11" s="1"/>
  <c r="EG33" i="11"/>
  <c r="EN33" i="11" s="1"/>
  <c r="R33" i="11"/>
  <c r="CT33" i="11"/>
  <c r="DA33" i="11" s="1"/>
  <c r="DN5" i="10"/>
  <c r="DU5" i="10" s="1"/>
  <c r="S5" i="10"/>
  <c r="CA5" i="10"/>
  <c r="CH5" i="10" s="1"/>
  <c r="CM5" i="10" s="1"/>
  <c r="GE5" i="10" s="1"/>
  <c r="AN5" i="10"/>
  <c r="AU5" i="10" s="1"/>
  <c r="AZ5" i="10" s="1"/>
  <c r="FV5" i="10" s="1"/>
  <c r="FA5" i="10"/>
  <c r="FH5" i="10" s="1"/>
  <c r="DF5" i="9"/>
  <c r="GI5" i="9" s="1"/>
  <c r="R20" i="10"/>
  <c r="BG20" i="10"/>
  <c r="BN20" i="10" s="1"/>
  <c r="BS20" i="10" s="1"/>
  <c r="FZ20" i="10" s="1"/>
  <c r="EG20" i="10"/>
  <c r="EN20" i="10" s="1"/>
  <c r="CT20" i="10"/>
  <c r="DA20" i="10" s="1"/>
  <c r="HM7" i="9" a="1"/>
  <c r="HM7" i="9" s="1"/>
  <c r="HM7" i="8" a="1"/>
  <c r="HM7" i="8" s="1"/>
  <c r="HM7" i="10" a="1"/>
  <c r="HM7" i="10" s="1"/>
  <c r="HM7" i="11" a="1"/>
  <c r="HM7" i="11" s="1"/>
  <c r="HF39" i="10" a="1"/>
  <c r="HF39" i="10" s="1"/>
  <c r="HF39" i="11" a="1"/>
  <c r="HF39" i="11" s="1"/>
  <c r="HF39" i="9" a="1"/>
  <c r="HF39" i="9" s="1"/>
  <c r="HL18" i="9" a="1"/>
  <c r="HL18" i="9" s="1"/>
  <c r="HL18" i="10" a="1"/>
  <c r="HL18" i="10" s="1"/>
  <c r="HL18" i="11" a="1"/>
  <c r="HL18" i="11" s="1"/>
  <c r="HL18" i="8" a="1"/>
  <c r="HL18" i="8" s="1"/>
  <c r="EG28" i="10"/>
  <c r="EN28" i="10" s="1"/>
  <c r="CT28" i="10"/>
  <c r="DA28" i="10" s="1"/>
  <c r="R28" i="10"/>
  <c r="BG28" i="10"/>
  <c r="BN28" i="10" s="1"/>
  <c r="BS28" i="10" s="1"/>
  <c r="FZ28" i="10" s="1"/>
  <c r="CL36" i="10"/>
  <c r="GD36" i="10" s="1"/>
  <c r="CL35" i="10"/>
  <c r="GD35" i="10" s="1"/>
  <c r="BG40" i="9"/>
  <c r="BN40" i="9" s="1"/>
  <c r="BS40" i="9" s="1"/>
  <c r="FZ40" i="9" s="1"/>
  <c r="R40" i="9"/>
  <c r="EG40" i="9"/>
  <c r="EN40" i="9" s="1"/>
  <c r="CT40" i="9"/>
  <c r="DA40" i="9" s="1"/>
  <c r="DF5" i="8"/>
  <c r="GI5" i="8" s="1"/>
  <c r="HM14" i="10" a="1"/>
  <c r="HM14" i="10" s="1"/>
  <c r="HM14" i="9" a="1"/>
  <c r="HM14" i="9" s="1"/>
  <c r="HM14" i="11" a="1"/>
  <c r="HM14" i="11" s="1"/>
  <c r="HM14" i="8" a="1"/>
  <c r="HM14" i="8" s="1"/>
  <c r="CT29" i="9"/>
  <c r="DA29" i="9" s="1"/>
  <c r="EG29" i="9"/>
  <c r="EN29" i="9" s="1"/>
  <c r="BG29" i="9"/>
  <c r="BN29" i="9" s="1"/>
  <c r="BS29" i="9" s="1"/>
  <c r="FZ29" i="9" s="1"/>
  <c r="R29" i="9"/>
  <c r="CL36" i="9"/>
  <c r="GD36" i="9" s="1"/>
  <c r="HF37" i="11" a="1"/>
  <c r="HF37" i="11" s="1"/>
  <c r="HF37" i="10" a="1"/>
  <c r="HF37" i="10" s="1"/>
  <c r="HF37" i="9" a="1"/>
  <c r="HF37" i="9" s="1"/>
  <c r="DF15" i="11"/>
  <c r="GI15" i="11" s="1"/>
  <c r="HF38" i="11" a="1"/>
  <c r="HF38" i="11" s="1"/>
  <c r="HF38" i="9" a="1"/>
  <c r="HF38" i="9" s="1"/>
  <c r="HF38" i="10" a="1"/>
  <c r="HF38" i="10" s="1"/>
  <c r="EG21" i="11"/>
  <c r="EN21" i="11" s="1"/>
  <c r="CT21" i="11"/>
  <c r="DA21" i="11" s="1"/>
  <c r="R21" i="11"/>
  <c r="BG21" i="11"/>
  <c r="BN21" i="11" s="1"/>
  <c r="BS21" i="11" s="1"/>
  <c r="FZ21" i="11" s="1"/>
  <c r="CL33" i="10"/>
  <c r="GD33" i="10" s="1"/>
  <c r="AN10" i="9"/>
  <c r="AU10" i="9" s="1"/>
  <c r="AZ10" i="9" s="1"/>
  <c r="FV10" i="9" s="1"/>
  <c r="CA10" i="9"/>
  <c r="CH10" i="9" s="1"/>
  <c r="CM10" i="9" s="1"/>
  <c r="GE10" i="9" s="1"/>
  <c r="S10" i="9"/>
  <c r="FA10" i="9"/>
  <c r="FH10" i="9" s="1"/>
  <c r="DN10" i="9"/>
  <c r="DU10" i="9" s="1"/>
  <c r="CL39" i="10"/>
  <c r="GD39" i="10" s="1"/>
  <c r="DF8" i="9"/>
  <c r="GI8" i="9" s="1"/>
  <c r="R17" i="8"/>
  <c r="CT17" i="8"/>
  <c r="DA17" i="8" s="1"/>
  <c r="EG17" i="8"/>
  <c r="EN17" i="8" s="1"/>
  <c r="BG17" i="8"/>
  <c r="BN17" i="8" s="1"/>
  <c r="BS17" i="8" s="1"/>
  <c r="FZ17" i="8" s="1"/>
  <c r="HM13" i="9" a="1"/>
  <c r="HM13" i="9" s="1"/>
  <c r="HM13" i="10" a="1"/>
  <c r="HM13" i="10" s="1"/>
  <c r="HM13" i="11" a="1"/>
  <c r="HM13" i="11" s="1"/>
  <c r="HM13" i="8" a="1"/>
  <c r="HM13" i="8" s="1"/>
  <c r="DF11" i="10"/>
  <c r="GI11" i="10" s="1"/>
  <c r="DF15" i="8"/>
  <c r="GI15" i="8" s="1"/>
  <c r="R17" i="10"/>
  <c r="BG17" i="10"/>
  <c r="BN17" i="10" s="1"/>
  <c r="BS17" i="10" s="1"/>
  <c r="FZ17" i="10" s="1"/>
  <c r="EG17" i="10"/>
  <c r="EN17" i="10" s="1"/>
  <c r="CT17" i="10"/>
  <c r="DA17" i="10" s="1"/>
  <c r="CL17" i="11"/>
  <c r="GD17" i="11" s="1"/>
  <c r="CT32" i="10"/>
  <c r="DA32" i="10" s="1"/>
  <c r="EG32" i="10"/>
  <c r="EN32" i="10" s="1"/>
  <c r="R32" i="10"/>
  <c r="BG32" i="10"/>
  <c r="BN32" i="10" s="1"/>
  <c r="BS32" i="10" s="1"/>
  <c r="FZ32" i="10" s="1"/>
  <c r="EG29" i="11"/>
  <c r="EN29" i="11" s="1"/>
  <c r="R29" i="11"/>
  <c r="BG29" i="11"/>
  <c r="BN29" i="11" s="1"/>
  <c r="BS29" i="11" s="1"/>
  <c r="FZ29" i="11" s="1"/>
  <c r="CT29" i="11"/>
  <c r="DA29" i="11" s="1"/>
  <c r="CL18" i="9"/>
  <c r="GD18" i="9" s="1"/>
  <c r="CL33" i="11"/>
  <c r="GD33" i="11" s="1"/>
  <c r="EI25" i="10"/>
  <c r="EP25" i="10" s="1"/>
  <c r="EU25" i="10" s="1"/>
  <c r="GT25" i="10" s="1"/>
  <c r="V25" i="10"/>
  <c r="BI25" i="10"/>
  <c r="BP25" i="10" s="1"/>
  <c r="BU25" i="10" s="1"/>
  <c r="GB25" i="10" s="1"/>
  <c r="CV25" i="10"/>
  <c r="DC25" i="10" s="1"/>
  <c r="DH25" i="10" s="1"/>
  <c r="GK25" i="10" s="1"/>
  <c r="BG22" i="9"/>
  <c r="BN22" i="9" s="1"/>
  <c r="BS22" i="9" s="1"/>
  <c r="FZ22" i="9" s="1"/>
  <c r="EG22" i="9"/>
  <c r="EN22" i="9" s="1"/>
  <c r="CT22" i="9"/>
  <c r="DA22" i="9" s="1"/>
  <c r="R22" i="9"/>
  <c r="CL34" i="8"/>
  <c r="GD34" i="8" s="1"/>
  <c r="R36" i="9"/>
  <c r="BG36" i="9"/>
  <c r="BN36" i="9" s="1"/>
  <c r="BS36" i="9" s="1"/>
  <c r="FZ36" i="9" s="1"/>
  <c r="CT36" i="9"/>
  <c r="DA36" i="9" s="1"/>
  <c r="EG36" i="9"/>
  <c r="EN36" i="9" s="1"/>
  <c r="CL31" i="8"/>
  <c r="GD31" i="8" s="1"/>
  <c r="HL22" i="11" a="1"/>
  <c r="HL22" i="11" s="1"/>
  <c r="HL22" i="10" a="1"/>
  <c r="HL22" i="10" s="1"/>
  <c r="HL22" i="9" a="1"/>
  <c r="HL22" i="9" s="1"/>
  <c r="HL22" i="8" a="1"/>
  <c r="HL22" i="8" s="1"/>
  <c r="R34" i="9"/>
  <c r="CT34" i="9"/>
  <c r="DA34" i="9" s="1"/>
  <c r="BG34" i="9"/>
  <c r="BN34" i="9" s="1"/>
  <c r="BS34" i="9" s="1"/>
  <c r="FZ34" i="9" s="1"/>
  <c r="EG34" i="9"/>
  <c r="EN34" i="9" s="1"/>
  <c r="CL21" i="11"/>
  <c r="GD21" i="11" s="1"/>
  <c r="FA10" i="10"/>
  <c r="FH10" i="10" s="1"/>
  <c r="S10" i="10"/>
  <c r="AN10" i="10"/>
  <c r="AU10" i="10" s="1"/>
  <c r="AZ10" i="10" s="1"/>
  <c r="FV10" i="10" s="1"/>
  <c r="DN10" i="10"/>
  <c r="DU10" i="10" s="1"/>
  <c r="CA10" i="10"/>
  <c r="CH10" i="10" s="1"/>
  <c r="CM10" i="10" s="1"/>
  <c r="GE10" i="10" s="1"/>
  <c r="DN8" i="10"/>
  <c r="DU8" i="10" s="1"/>
  <c r="S8" i="10"/>
  <c r="CA8" i="10"/>
  <c r="CH8" i="10" s="1"/>
  <c r="CM8" i="10" s="1"/>
  <c r="GE8" i="10" s="1"/>
  <c r="FA8" i="10"/>
  <c r="FH8" i="10" s="1"/>
  <c r="AN8" i="10"/>
  <c r="AU8" i="10" s="1"/>
  <c r="AZ8" i="10" s="1"/>
  <c r="FV8" i="10" s="1"/>
  <c r="S12" i="9"/>
  <c r="AN12" i="9"/>
  <c r="AU12" i="9" s="1"/>
  <c r="AZ12" i="9" s="1"/>
  <c r="FV12" i="9" s="1"/>
  <c r="DN12" i="9"/>
  <c r="DU12" i="9" s="1"/>
  <c r="CA12" i="9"/>
  <c r="CH12" i="9" s="1"/>
  <c r="CM12" i="9" s="1"/>
  <c r="GE12" i="9" s="1"/>
  <c r="FA12" i="9"/>
  <c r="FH12" i="9" s="1"/>
  <c r="CL35" i="11"/>
  <c r="GD35" i="11" s="1"/>
  <c r="HL35" i="11" a="1"/>
  <c r="HL35" i="11" s="1"/>
  <c r="HL35" i="9" a="1"/>
  <c r="HL35" i="9" s="1"/>
  <c r="HL35" i="10" a="1"/>
  <c r="HL35" i="10" s="1"/>
  <c r="EG23" i="10"/>
  <c r="EN23" i="10" s="1"/>
  <c r="R23" i="10"/>
  <c r="BG23" i="10"/>
  <c r="BN23" i="10" s="1"/>
  <c r="BS23" i="10" s="1"/>
  <c r="FZ23" i="10" s="1"/>
  <c r="CT23" i="10"/>
  <c r="DA23" i="10" s="1"/>
  <c r="HM10" i="9" a="1"/>
  <c r="HM10" i="9" s="1"/>
  <c r="HM10" i="10" a="1"/>
  <c r="HM10" i="10" s="1"/>
  <c r="HM10" i="11" a="1"/>
  <c r="HM10" i="11" s="1"/>
  <c r="HM10" i="8" a="1"/>
  <c r="HM10" i="8" s="1"/>
  <c r="CT17" i="9"/>
  <c r="DA17" i="9" s="1"/>
  <c r="BG17" i="9"/>
  <c r="BN17" i="9" s="1"/>
  <c r="BS17" i="9" s="1"/>
  <c r="FZ17" i="9" s="1"/>
  <c r="R17" i="9"/>
  <c r="EG17" i="9"/>
  <c r="EN17" i="9" s="1"/>
  <c r="CL39" i="9"/>
  <c r="GD39" i="9" s="1"/>
  <c r="HG11" i="11" a="1"/>
  <c r="HG11" i="11" s="1"/>
  <c r="HG11" i="9" a="1"/>
  <c r="HG11" i="9" s="1"/>
  <c r="HG11" i="10" a="1"/>
  <c r="HG11" i="10" s="1"/>
  <c r="HG11" i="8" a="1"/>
  <c r="HG11" i="8" s="1"/>
  <c r="EG27" i="11"/>
  <c r="EN27" i="11" s="1"/>
  <c r="BG27" i="11"/>
  <c r="BN27" i="11" s="1"/>
  <c r="BS27" i="11" s="1"/>
  <c r="FZ27" i="11" s="1"/>
  <c r="CT27" i="11"/>
  <c r="DA27" i="11" s="1"/>
  <c r="R27" i="11"/>
  <c r="HF22" i="9" a="1"/>
  <c r="HF22" i="9" s="1"/>
  <c r="HF22" i="10" a="1"/>
  <c r="HF22" i="10" s="1"/>
  <c r="HF22" i="8" a="1"/>
  <c r="HF22" i="8" s="1"/>
  <c r="HF22" i="11" a="1"/>
  <c r="HF22" i="11" s="1"/>
  <c r="R40" i="11"/>
  <c r="EG40" i="11"/>
  <c r="EN40" i="11" s="1"/>
  <c r="BG40" i="11"/>
  <c r="BN40" i="11" s="1"/>
  <c r="BS40" i="11" s="1"/>
  <c r="FZ40" i="11" s="1"/>
  <c r="CT40" i="11"/>
  <c r="DA40" i="11" s="1"/>
  <c r="CL40" i="10"/>
  <c r="GD40" i="10" s="1"/>
  <c r="CT23" i="9"/>
  <c r="DA23" i="9" s="1"/>
  <c r="EG23" i="9"/>
  <c r="EN23" i="9" s="1"/>
  <c r="BG23" i="9"/>
  <c r="BN23" i="9" s="1"/>
  <c r="BS23" i="9" s="1"/>
  <c r="FZ23" i="9" s="1"/>
  <c r="R23" i="9"/>
  <c r="DF10" i="9"/>
  <c r="GI10" i="9" s="1"/>
  <c r="HH36" i="9" a="1"/>
  <c r="HH36" i="9" s="1"/>
  <c r="HH36" i="10" a="1"/>
  <c r="HH36" i="10" s="1"/>
  <c r="HH36" i="11" a="1"/>
  <c r="HH36" i="11" s="1"/>
  <c r="CL38" i="9"/>
  <c r="GD38" i="9" s="1"/>
  <c r="CT27" i="10"/>
  <c r="DA27" i="10" s="1"/>
  <c r="BG27" i="10"/>
  <c r="BN27" i="10" s="1"/>
  <c r="BS27" i="10" s="1"/>
  <c r="FZ27" i="10" s="1"/>
  <c r="R27" i="10"/>
  <c r="EG27" i="10"/>
  <c r="EN27" i="10" s="1"/>
  <c r="HL33" i="9" a="1"/>
  <c r="HL33" i="9" s="1"/>
  <c r="HL33" i="10" a="1"/>
  <c r="HL33" i="10" s="1"/>
  <c r="HL33" i="11" a="1"/>
  <c r="HL33" i="11" s="1"/>
  <c r="R20" i="8"/>
  <c r="EG20" i="8"/>
  <c r="EN20" i="8" s="1"/>
  <c r="CT20" i="8"/>
  <c r="DA20" i="8" s="1"/>
  <c r="BG20" i="8"/>
  <c r="BN20" i="8" s="1"/>
  <c r="BS20" i="8" s="1"/>
  <c r="FZ20" i="8" s="1"/>
  <c r="DF11" i="9"/>
  <c r="GI11" i="9" s="1"/>
  <c r="CL21" i="10"/>
  <c r="GD21" i="10" s="1"/>
  <c r="S9" i="11"/>
  <c r="DN9" i="11"/>
  <c r="DU9" i="11" s="1"/>
  <c r="FA9" i="11"/>
  <c r="FH9" i="11" s="1"/>
  <c r="AN9" i="11"/>
  <c r="AU9" i="11" s="1"/>
  <c r="AZ9" i="11" s="1"/>
  <c r="FV9" i="11" s="1"/>
  <c r="CA9" i="11"/>
  <c r="CH9" i="11" s="1"/>
  <c r="CM9" i="11" s="1"/>
  <c r="GE9" i="11" s="1"/>
  <c r="CL39" i="8"/>
  <c r="GD39" i="8" s="1"/>
  <c r="DN8" i="9"/>
  <c r="DU8" i="9" s="1"/>
  <c r="AN8" i="9"/>
  <c r="AU8" i="9" s="1"/>
  <c r="AZ8" i="9" s="1"/>
  <c r="FV8" i="9" s="1"/>
  <c r="S8" i="9"/>
  <c r="CA8" i="9"/>
  <c r="CH8" i="9" s="1"/>
  <c r="CM8" i="9" s="1"/>
  <c r="GE8" i="9" s="1"/>
  <c r="FA8" i="9"/>
  <c r="FH8" i="9" s="1"/>
  <c r="EG37" i="8"/>
  <c r="EN37" i="8" s="1"/>
  <c r="R37" i="8"/>
  <c r="CT37" i="8"/>
  <c r="DA37" i="8" s="1"/>
  <c r="BG37" i="8"/>
  <c r="BN37" i="8" s="1"/>
  <c r="BS37" i="8" s="1"/>
  <c r="FZ37" i="8" s="1"/>
  <c r="AN6" i="9"/>
  <c r="AU6" i="9" s="1"/>
  <c r="AZ6" i="9" s="1"/>
  <c r="FV6" i="9" s="1"/>
  <c r="S6" i="9"/>
  <c r="DN6" i="9"/>
  <c r="DU6" i="9" s="1"/>
  <c r="FA6" i="9"/>
  <c r="FH6" i="9" s="1"/>
  <c r="CA6" i="9"/>
  <c r="CH6" i="9" s="1"/>
  <c r="CM6" i="9" s="1"/>
  <c r="GE6" i="9" s="1"/>
  <c r="DF14" i="11"/>
  <c r="GI14" i="11" s="1"/>
  <c r="CT38" i="8"/>
  <c r="DA38" i="8" s="1"/>
  <c r="EG38" i="8"/>
  <c r="EN38" i="8" s="1"/>
  <c r="BG38" i="8"/>
  <c r="BN38" i="8" s="1"/>
  <c r="BS38" i="8" s="1"/>
  <c r="FZ38" i="8" s="1"/>
  <c r="R38" i="8"/>
  <c r="DN16" i="9"/>
  <c r="DU16" i="9" s="1"/>
  <c r="FA16" i="9"/>
  <c r="FH16" i="9" s="1"/>
  <c r="AN16" i="9"/>
  <c r="AU16" i="9" s="1"/>
  <c r="AZ16" i="9" s="1"/>
  <c r="FV16" i="9" s="1"/>
  <c r="CA16" i="9"/>
  <c r="CH16" i="9" s="1"/>
  <c r="CM16" i="9" s="1"/>
  <c r="GE16" i="9" s="1"/>
  <c r="S16" i="9"/>
  <c r="CA13" i="8"/>
  <c r="CH13" i="8" s="1"/>
  <c r="CM13" i="8" s="1"/>
  <c r="GE13" i="8" s="1"/>
  <c r="FA13" i="8"/>
  <c r="FH13" i="8" s="1"/>
  <c r="DN13" i="8"/>
  <c r="DU13" i="8" s="1"/>
  <c r="AN13" i="8"/>
  <c r="AU13" i="8" s="1"/>
  <c r="AZ13" i="8" s="1"/>
  <c r="FV13" i="8" s="1"/>
  <c r="S13" i="8"/>
  <c r="CT28" i="8"/>
  <c r="DA28" i="8" s="1"/>
  <c r="R28" i="8"/>
  <c r="EG28" i="8"/>
  <c r="EN28" i="8" s="1"/>
  <c r="BG28" i="8"/>
  <c r="BN28" i="8" s="1"/>
  <c r="BS28" i="8" s="1"/>
  <c r="FZ28" i="8" s="1"/>
  <c r="S10" i="11"/>
  <c r="FA10" i="11"/>
  <c r="FH10" i="11" s="1"/>
  <c r="AN10" i="11"/>
  <c r="AU10" i="11" s="1"/>
  <c r="AZ10" i="11" s="1"/>
  <c r="FV10" i="11" s="1"/>
  <c r="DN10" i="11"/>
  <c r="DU10" i="11" s="1"/>
  <c r="CA10" i="11"/>
  <c r="CH10" i="11" s="1"/>
  <c r="CM10" i="11" s="1"/>
  <c r="GE10" i="11" s="1"/>
  <c r="CT32" i="11"/>
  <c r="DA32" i="11" s="1"/>
  <c r="EG32" i="11"/>
  <c r="EN32" i="11" s="1"/>
  <c r="BG32" i="11"/>
  <c r="BN32" i="11" s="1"/>
  <c r="BS32" i="11" s="1"/>
  <c r="FZ32" i="11" s="1"/>
  <c r="R32" i="11"/>
  <c r="DF5" i="10"/>
  <c r="GI5" i="10" s="1"/>
  <c r="CT26" i="11"/>
  <c r="DA26" i="11" s="1"/>
  <c r="R26" i="11"/>
  <c r="BG26" i="11"/>
  <c r="BN26" i="11" s="1"/>
  <c r="BS26" i="11" s="1"/>
  <c r="FZ26" i="11" s="1"/>
  <c r="EG26" i="11"/>
  <c r="EN26" i="11" s="1"/>
  <c r="DF7" i="8"/>
  <c r="GI7" i="8" s="1"/>
  <c r="BG18" i="8"/>
  <c r="BN18" i="8" s="1"/>
  <c r="BS18" i="8" s="1"/>
  <c r="FZ18" i="8" s="1"/>
  <c r="R18" i="8"/>
  <c r="EG18" i="8"/>
  <c r="EN18" i="8" s="1"/>
  <c r="CT18" i="8"/>
  <c r="DA18" i="8" s="1"/>
  <c r="CL28" i="10"/>
  <c r="GD28" i="10" s="1"/>
  <c r="EG36" i="10"/>
  <c r="EN36" i="10" s="1"/>
  <c r="CT36" i="10"/>
  <c r="DA36" i="10" s="1"/>
  <c r="BG36" i="10"/>
  <c r="BN36" i="10" s="1"/>
  <c r="BS36" i="10" s="1"/>
  <c r="FZ36" i="10" s="1"/>
  <c r="R36" i="10"/>
  <c r="CL39" i="11"/>
  <c r="GD39" i="11" s="1"/>
  <c r="R22" i="11"/>
  <c r="EG22" i="11"/>
  <c r="EN22" i="11" s="1"/>
  <c r="BG22" i="11"/>
  <c r="BN22" i="11" s="1"/>
  <c r="BS22" i="11" s="1"/>
  <c r="FZ22" i="11" s="1"/>
  <c r="CT22" i="11"/>
  <c r="DA22" i="11" s="1"/>
  <c r="HF29" i="9" a="1"/>
  <c r="HF29" i="9" s="1"/>
  <c r="HF29" i="10" a="1"/>
  <c r="HF29" i="10" s="1"/>
  <c r="HF29" i="11" a="1"/>
  <c r="HF29" i="11" s="1"/>
  <c r="HF29" i="8" a="1"/>
  <c r="HF29" i="8" s="1"/>
  <c r="S14" i="8"/>
  <c r="AN14" i="8"/>
  <c r="AU14" i="8" s="1"/>
  <c r="AZ14" i="8" s="1"/>
  <c r="FV14" i="8" s="1"/>
  <c r="FA14" i="8"/>
  <c r="FH14" i="8" s="1"/>
  <c r="CA14" i="8"/>
  <c r="CH14" i="8" s="1"/>
  <c r="CM14" i="8" s="1"/>
  <c r="GE14" i="8" s="1"/>
  <c r="DN14" i="8"/>
  <c r="DU14" i="8" s="1"/>
  <c r="DF15" i="10"/>
  <c r="GI15" i="10" s="1"/>
  <c r="DF10" i="10"/>
  <c r="GI10" i="10" s="1"/>
  <c r="CT32" i="8"/>
  <c r="DA32" i="8" s="1"/>
  <c r="EG32" i="8"/>
  <c r="EN32" i="8" s="1"/>
  <c r="BG32" i="8"/>
  <c r="BN32" i="8" s="1"/>
  <c r="BS32" i="8" s="1"/>
  <c r="FZ32" i="8" s="1"/>
  <c r="R32" i="8"/>
  <c r="CT24" i="9"/>
  <c r="DA24" i="9" s="1"/>
  <c r="R24" i="9"/>
  <c r="EG24" i="9"/>
  <c r="EN24" i="9" s="1"/>
  <c r="BG24" i="9"/>
  <c r="BN24" i="9" s="1"/>
  <c r="BS24" i="9" s="1"/>
  <c r="FZ24" i="9" s="1"/>
  <c r="FA13" i="9"/>
  <c r="FH13" i="9" s="1"/>
  <c r="AN13" i="9"/>
  <c r="AU13" i="9" s="1"/>
  <c r="AZ13" i="9" s="1"/>
  <c r="FV13" i="9" s="1"/>
  <c r="S13" i="9"/>
  <c r="CA13" i="9"/>
  <c r="CH13" i="9" s="1"/>
  <c r="CM13" i="9" s="1"/>
  <c r="GE13" i="9" s="1"/>
  <c r="DN13" i="9"/>
  <c r="DU13" i="9" s="1"/>
  <c r="CL20" i="8"/>
  <c r="GD20" i="8" s="1"/>
  <c r="EG30" i="11"/>
  <c r="EN30" i="11" s="1"/>
  <c r="R30" i="11"/>
  <c r="BG30" i="11"/>
  <c r="BN30" i="11" s="1"/>
  <c r="BS30" i="11" s="1"/>
  <c r="FZ30" i="11" s="1"/>
  <c r="CT30" i="11"/>
  <c r="DA30" i="11" s="1"/>
  <c r="DF12" i="10"/>
  <c r="GI12" i="10" s="1"/>
  <c r="BG39" i="9"/>
  <c r="BN39" i="9" s="1"/>
  <c r="BS39" i="9" s="1"/>
  <c r="FZ39" i="9" s="1"/>
  <c r="R39" i="9"/>
  <c r="EG39" i="9"/>
  <c r="EN39" i="9" s="1"/>
  <c r="CT39" i="9"/>
  <c r="DA39" i="9" s="1"/>
  <c r="CT18" i="11"/>
  <c r="DA18" i="11" s="1"/>
  <c r="BG18" i="11"/>
  <c r="BN18" i="11" s="1"/>
  <c r="BS18" i="11" s="1"/>
  <c r="FZ18" i="11" s="1"/>
  <c r="EG18" i="11"/>
  <c r="EN18" i="11" s="1"/>
  <c r="R18" i="11"/>
  <c r="HG16" i="9" a="1"/>
  <c r="HG16" i="9" s="1"/>
  <c r="HG16" i="10" a="1"/>
  <c r="HG16" i="10" s="1"/>
  <c r="HG16" i="8" a="1"/>
  <c r="HG16" i="8" s="1"/>
  <c r="HG16" i="11" a="1"/>
  <c r="HG16" i="11" s="1"/>
  <c r="CL37" i="9"/>
  <c r="GD37" i="9" s="1"/>
  <c r="DF15" i="9"/>
  <c r="GI15" i="9" s="1"/>
  <c r="CL33" i="8"/>
  <c r="GD33" i="8" s="1"/>
  <c r="CA8" i="11"/>
  <c r="CH8" i="11" s="1"/>
  <c r="CM8" i="11" s="1"/>
  <c r="GE8" i="11" s="1"/>
  <c r="FA8" i="11"/>
  <c r="FH8" i="11" s="1"/>
  <c r="AN8" i="11"/>
  <c r="AU8" i="11" s="1"/>
  <c r="AZ8" i="11" s="1"/>
  <c r="FV8" i="11" s="1"/>
  <c r="S8" i="11"/>
  <c r="DN8" i="11"/>
  <c r="DU8" i="11" s="1"/>
  <c r="CL24" i="10"/>
  <c r="GD24" i="10" s="1"/>
  <c r="BG21" i="10"/>
  <c r="BN21" i="10" s="1"/>
  <c r="BS21" i="10" s="1"/>
  <c r="FZ21" i="10" s="1"/>
  <c r="CT21" i="10"/>
  <c r="DA21" i="10" s="1"/>
  <c r="R21" i="10"/>
  <c r="EG21" i="10"/>
  <c r="EN21" i="10" s="1"/>
  <c r="CL22" i="10"/>
  <c r="GD22" i="10" s="1"/>
  <c r="CL26" i="9"/>
  <c r="GD26" i="9" s="1"/>
  <c r="HF30" i="11" a="1"/>
  <c r="HF30" i="11" s="1"/>
  <c r="HF30" i="10" a="1"/>
  <c r="HF30" i="10" s="1"/>
  <c r="HF30" i="9" a="1"/>
  <c r="HF30" i="9" s="1"/>
  <c r="HF30" i="8" a="1"/>
  <c r="HF30" i="8" s="1"/>
  <c r="HL29" i="10" a="1"/>
  <c r="HL29" i="10" s="1"/>
  <c r="HL29" i="11" a="1"/>
  <c r="HL29" i="11" s="1"/>
  <c r="HL29" i="9" a="1"/>
  <c r="HL29" i="9" s="1"/>
  <c r="HL29" i="8" a="1"/>
  <c r="HL29" i="8" s="1"/>
  <c r="DF9" i="11"/>
  <c r="GI9" i="11" s="1"/>
  <c r="HG5" i="9" a="1"/>
  <c r="HG5" i="9" s="1"/>
  <c r="HG5" i="11" a="1"/>
  <c r="HG5" i="11" s="1"/>
  <c r="HG5" i="8" a="1"/>
  <c r="HG5" i="8" s="1"/>
  <c r="HG5" i="10" a="1"/>
  <c r="HG5" i="10" s="1"/>
  <c r="CT39" i="8"/>
  <c r="DA39" i="8" s="1"/>
  <c r="BG39" i="8"/>
  <c r="BN39" i="8" s="1"/>
  <c r="BS39" i="8" s="1"/>
  <c r="FZ39" i="8" s="1"/>
  <c r="EG39" i="8"/>
  <c r="EN39" i="8" s="1"/>
  <c r="R39" i="8"/>
  <c r="HL27" i="10" a="1"/>
  <c r="HL27" i="10" s="1"/>
  <c r="HL27" i="11" a="1"/>
  <c r="HL27" i="11" s="1"/>
  <c r="HL27" i="9" a="1"/>
  <c r="HL27" i="9" s="1"/>
  <c r="HL27" i="8" a="1"/>
  <c r="HL27" i="8" s="1"/>
  <c r="HF26" i="9" a="1"/>
  <c r="HF26" i="9" s="1"/>
  <c r="HF26" i="10" a="1"/>
  <c r="HF26" i="10" s="1"/>
  <c r="HF26" i="11" a="1"/>
  <c r="HF26" i="11" s="1"/>
  <c r="HF26" i="8" a="1"/>
  <c r="HF26" i="8" s="1"/>
  <c r="CL38" i="8"/>
  <c r="GD38" i="8" s="1"/>
  <c r="DF5" i="11"/>
  <c r="GI5" i="11" s="1"/>
  <c r="DN9" i="10"/>
  <c r="DU9" i="10" s="1"/>
  <c r="S9" i="10"/>
  <c r="FA9" i="10"/>
  <c r="FH9" i="10" s="1"/>
  <c r="AN9" i="10"/>
  <c r="AU9" i="10" s="1"/>
  <c r="AZ9" i="10" s="1"/>
  <c r="FV9" i="10" s="1"/>
  <c r="CA9" i="10"/>
  <c r="CH9" i="10" s="1"/>
  <c r="CM9" i="10" s="1"/>
  <c r="GE9" i="10" s="1"/>
  <c r="CL28" i="8"/>
  <c r="GD28" i="8" s="1"/>
  <c r="CL32" i="11"/>
  <c r="GD32" i="11" s="1"/>
  <c r="EG17" i="11"/>
  <c r="EN17" i="11" s="1"/>
  <c r="CT17" i="11"/>
  <c r="DA17" i="11" s="1"/>
  <c r="R17" i="11"/>
  <c r="BG17" i="11"/>
  <c r="BN17" i="11" s="1"/>
  <c r="BS17" i="11" s="1"/>
  <c r="FZ17" i="11" s="1"/>
  <c r="CL32" i="9"/>
  <c r="GD32" i="9" s="1"/>
  <c r="CL27" i="9"/>
  <c r="GD27" i="9" s="1"/>
  <c r="HF33" i="10" a="1"/>
  <c r="HF33" i="10" s="1"/>
  <c r="HF33" i="11" a="1"/>
  <c r="HF33" i="11" s="1"/>
  <c r="HF33" i="9" a="1"/>
  <c r="HF33" i="9" s="1"/>
  <c r="HF20" i="9" a="1"/>
  <c r="HF20" i="9" s="1"/>
  <c r="HF20" i="10" a="1"/>
  <c r="HF20" i="10" s="1"/>
  <c r="HF20" i="8" a="1"/>
  <c r="HF20" i="8" s="1"/>
  <c r="HF20" i="11" a="1"/>
  <c r="HF20" i="11" s="1"/>
  <c r="FN25" i="10"/>
  <c r="GX25" i="10" s="1"/>
  <c r="HF27" i="10" a="1"/>
  <c r="HF27" i="10" s="1"/>
  <c r="HF27" i="11" a="1"/>
  <c r="HF27" i="11" s="1"/>
  <c r="HF27" i="9" a="1"/>
  <c r="HF27" i="9" s="1"/>
  <c r="HF27" i="8" a="1"/>
  <c r="HF27" i="8" s="1"/>
  <c r="CL18" i="8"/>
  <c r="GD18" i="8" s="1"/>
  <c r="HH24" i="10" a="1"/>
  <c r="HH24" i="10" s="1"/>
  <c r="HH24" i="11" a="1"/>
  <c r="HH24" i="11" s="1"/>
  <c r="HH24" i="9" a="1"/>
  <c r="HH24" i="9" s="1"/>
  <c r="HH24" i="8" a="1"/>
  <c r="HH24" i="8" s="1"/>
  <c r="HF40" i="11" a="1"/>
  <c r="HF40" i="11" s="1"/>
  <c r="HF40" i="9" a="1"/>
  <c r="HF40" i="9" s="1"/>
  <c r="HF40" i="10" a="1"/>
  <c r="HF40" i="10" s="1"/>
  <c r="S16" i="11"/>
  <c r="AN16" i="11"/>
  <c r="AU16" i="11" s="1"/>
  <c r="AZ16" i="11" s="1"/>
  <c r="FV16" i="11" s="1"/>
  <c r="FA16" i="11"/>
  <c r="FH16" i="11" s="1"/>
  <c r="CA16" i="11"/>
  <c r="CH16" i="11" s="1"/>
  <c r="CM16" i="11" s="1"/>
  <c r="GE16" i="11" s="1"/>
  <c r="DN16" i="11"/>
  <c r="DU16" i="11" s="1"/>
  <c r="CL40" i="9"/>
  <c r="GD40" i="9" s="1"/>
  <c r="FA16" i="10"/>
  <c r="FH16" i="10" s="1"/>
  <c r="DN16" i="10"/>
  <c r="DU16" i="10" s="1"/>
  <c r="S16" i="10"/>
  <c r="AN16" i="10"/>
  <c r="AU16" i="10" s="1"/>
  <c r="AZ16" i="10" s="1"/>
  <c r="FV16" i="10" s="1"/>
  <c r="CA16" i="10"/>
  <c r="CH16" i="10" s="1"/>
  <c r="CM16" i="10" s="1"/>
  <c r="GE16" i="10" s="1"/>
  <c r="DF14" i="8"/>
  <c r="GI14" i="8" s="1"/>
  <c r="DN15" i="10"/>
  <c r="DU15" i="10" s="1"/>
  <c r="AN15" i="10"/>
  <c r="AU15" i="10" s="1"/>
  <c r="AZ15" i="10" s="1"/>
  <c r="FV15" i="10" s="1"/>
  <c r="S15" i="10"/>
  <c r="CA15" i="10"/>
  <c r="CH15" i="10" s="1"/>
  <c r="CM15" i="10" s="1"/>
  <c r="GE15" i="10" s="1"/>
  <c r="FA15" i="10"/>
  <c r="FH15" i="10" s="1"/>
  <c r="ET37" i="10"/>
  <c r="GS37" i="10" s="1"/>
  <c r="CL25" i="11"/>
  <c r="GD25" i="11" s="1"/>
  <c r="R28" i="11"/>
  <c r="CT28" i="11"/>
  <c r="DA28" i="11" s="1"/>
  <c r="EG28" i="11"/>
  <c r="EN28" i="11" s="1"/>
  <c r="BG28" i="11"/>
  <c r="BN28" i="11" s="1"/>
  <c r="BS28" i="11" s="1"/>
  <c r="FZ28" i="11" s="1"/>
  <c r="DF6" i="9"/>
  <c r="GI6" i="9" s="1"/>
  <c r="HF28" i="10" a="1"/>
  <c r="HF28" i="10" s="1"/>
  <c r="HF28" i="11" a="1"/>
  <c r="HF28" i="11" s="1"/>
  <c r="HF28" i="9" a="1"/>
  <c r="HF28" i="9" s="1"/>
  <c r="HF28" i="8" a="1"/>
  <c r="HF28" i="8" s="1"/>
  <c r="CL40" i="8"/>
  <c r="GD40" i="8" s="1"/>
  <c r="CL34" i="9"/>
  <c r="GD34" i="9" s="1"/>
  <c r="DF8" i="10"/>
  <c r="GI8" i="10" s="1"/>
  <c r="CL19" i="8"/>
  <c r="GD19" i="8" s="1"/>
  <c r="CT21" i="8"/>
  <c r="DA21" i="8" s="1"/>
  <c r="R21" i="8"/>
  <c r="BG21" i="8"/>
  <c r="BN21" i="8" s="1"/>
  <c r="BS21" i="8" s="1"/>
  <c r="FZ21" i="8" s="1"/>
  <c r="EG21" i="8"/>
  <c r="EN21" i="8" s="1"/>
  <c r="CL23" i="10"/>
  <c r="GD23" i="10" s="1"/>
  <c r="CL32" i="8"/>
  <c r="GD32" i="8" s="1"/>
  <c r="CL21" i="9"/>
  <c r="GD21" i="9" s="1"/>
  <c r="CL34" i="10"/>
  <c r="GD34" i="10" s="1"/>
  <c r="CT37" i="11"/>
  <c r="DA37" i="11" s="1"/>
  <c r="R37" i="11"/>
  <c r="BG37" i="11"/>
  <c r="BN37" i="11" s="1"/>
  <c r="BS37" i="11" s="1"/>
  <c r="FZ37" i="11" s="1"/>
  <c r="EG37" i="11"/>
  <c r="EN37" i="11" s="1"/>
  <c r="HO2" i="8"/>
  <c r="GE3" i="8"/>
  <c r="CL25" i="9"/>
  <c r="GD25" i="9" s="1"/>
  <c r="CL40" i="11"/>
  <c r="GD40" i="11" s="1"/>
  <c r="CL23" i="9"/>
  <c r="GD23" i="9" s="1"/>
  <c r="CT40" i="8"/>
  <c r="DA40" i="8" s="1"/>
  <c r="EG40" i="8"/>
  <c r="EN40" i="8" s="1"/>
  <c r="R40" i="8"/>
  <c r="BG40" i="8"/>
  <c r="BN40" i="8" s="1"/>
  <c r="BS40" i="8" s="1"/>
  <c r="FZ40" i="8" s="1"/>
  <c r="FA14" i="9"/>
  <c r="FH14" i="9" s="1"/>
  <c r="S14" i="9"/>
  <c r="DN14" i="9"/>
  <c r="DU14" i="9" s="1"/>
  <c r="AN14" i="9"/>
  <c r="AU14" i="9" s="1"/>
  <c r="AZ14" i="9" s="1"/>
  <c r="FV14" i="9" s="1"/>
  <c r="CA14" i="9"/>
  <c r="CH14" i="9" s="1"/>
  <c r="CM14" i="9" s="1"/>
  <c r="GE14" i="9" s="1"/>
  <c r="HF18" i="10" a="1"/>
  <c r="HF18" i="10" s="1"/>
  <c r="HF18" i="9" a="1"/>
  <c r="HF18" i="9" s="1"/>
  <c r="HF18" i="8" a="1"/>
  <c r="HF18" i="8" s="1"/>
  <c r="HF18" i="11" a="1"/>
  <c r="HF18" i="11" s="1"/>
  <c r="R35" i="11"/>
  <c r="BG35" i="11"/>
  <c r="BN35" i="11" s="1"/>
  <c r="BS35" i="11" s="1"/>
  <c r="FZ35" i="11" s="1"/>
  <c r="CT35" i="11"/>
  <c r="DA35" i="11" s="1"/>
  <c r="EG35" i="11"/>
  <c r="EN35" i="11" s="1"/>
  <c r="BG19" i="8"/>
  <c r="BN19" i="8" s="1"/>
  <c r="BS19" i="8" s="1"/>
  <c r="FZ19" i="8" s="1"/>
  <c r="R19" i="8"/>
  <c r="EG19" i="8"/>
  <c r="EN19" i="8" s="1"/>
  <c r="CT19" i="8"/>
  <c r="DA19" i="8" s="1"/>
  <c r="BG35" i="8"/>
  <c r="BN35" i="8" s="1"/>
  <c r="BS35" i="8" s="1"/>
  <c r="FZ35" i="8" s="1"/>
  <c r="R35" i="8"/>
  <c r="EG35" i="8"/>
  <c r="EN35" i="8" s="1"/>
  <c r="CT35" i="8"/>
  <c r="DA35" i="8" s="1"/>
  <c r="CL20" i="11"/>
  <c r="GD20" i="11" s="1"/>
  <c r="AN10" i="8"/>
  <c r="AU10" i="8" s="1"/>
  <c r="AZ10" i="8" s="1"/>
  <c r="FV10" i="8" s="1"/>
  <c r="DN10" i="8"/>
  <c r="DU10" i="8" s="1"/>
  <c r="S10" i="8"/>
  <c r="CA10" i="8"/>
  <c r="CH10" i="8" s="1"/>
  <c r="CM10" i="8" s="1"/>
  <c r="GE10" i="8" s="1"/>
  <c r="FA10" i="8"/>
  <c r="FH10" i="8" s="1"/>
  <c r="HM16" i="9" a="1"/>
  <c r="HM16" i="9" s="1"/>
  <c r="HM16" i="10" a="1"/>
  <c r="HM16" i="10" s="1"/>
  <c r="HM16" i="11" a="1"/>
  <c r="HM16" i="11" s="1"/>
  <c r="HM16" i="8" a="1"/>
  <c r="HM16" i="8" s="1"/>
  <c r="BG21" i="9"/>
  <c r="BN21" i="9" s="1"/>
  <c r="BS21" i="9" s="1"/>
  <c r="FZ21" i="9" s="1"/>
  <c r="EG21" i="9"/>
  <c r="EN21" i="9" s="1"/>
  <c r="CT21" i="9"/>
  <c r="DA21" i="9" s="1"/>
  <c r="R21" i="9"/>
  <c r="HF31" i="11" a="1"/>
  <c r="HF31" i="11" s="1"/>
  <c r="HF31" i="9" a="1"/>
  <c r="HF31" i="9" s="1"/>
  <c r="HF31" i="10" a="1"/>
  <c r="HF31" i="10" s="1"/>
  <c r="HF31" i="8" a="1"/>
  <c r="HF31" i="8" s="1"/>
  <c r="BG34" i="10"/>
  <c r="BN34" i="10" s="1"/>
  <c r="BS34" i="10" s="1"/>
  <c r="FZ34" i="10" s="1"/>
  <c r="EG34" i="10"/>
  <c r="EN34" i="10" s="1"/>
  <c r="R34" i="10"/>
  <c r="CT34" i="10"/>
  <c r="DA34" i="10" s="1"/>
  <c r="CL37" i="11"/>
  <c r="GD37" i="11" s="1"/>
  <c r="BG33" i="10"/>
  <c r="BN33" i="10" s="1"/>
  <c r="BS33" i="10" s="1"/>
  <c r="FZ33" i="10" s="1"/>
  <c r="R33" i="10"/>
  <c r="CT33" i="10"/>
  <c r="DA33" i="10" s="1"/>
  <c r="EG33" i="10"/>
  <c r="EN33" i="10" s="1"/>
  <c r="R25" i="9"/>
  <c r="BG25" i="9"/>
  <c r="BN25" i="9" s="1"/>
  <c r="BS25" i="9" s="1"/>
  <c r="FZ25" i="9" s="1"/>
  <c r="CT25" i="9"/>
  <c r="DA25" i="9" s="1"/>
  <c r="EG25" i="9"/>
  <c r="EN25" i="9" s="1"/>
  <c r="CT40" i="10"/>
  <c r="DA40" i="10" s="1"/>
  <c r="R40" i="10"/>
  <c r="EG40" i="10"/>
  <c r="EN40" i="10" s="1"/>
  <c r="BG40" i="10"/>
  <c r="BN40" i="10" s="1"/>
  <c r="BS40" i="10" s="1"/>
  <c r="FZ40" i="10" s="1"/>
  <c r="CL18" i="11"/>
  <c r="GD18" i="11" s="1"/>
  <c r="CL35" i="9"/>
  <c r="GD35" i="9" s="1"/>
  <c r="HL30" i="9" a="1"/>
  <c r="HL30" i="9" s="1"/>
  <c r="HL30" i="10" a="1"/>
  <c r="HL30" i="10" s="1"/>
  <c r="HL30" i="11" a="1"/>
  <c r="HL30" i="11" s="1"/>
  <c r="HL30" i="8" a="1"/>
  <c r="HL30" i="8" s="1"/>
  <c r="HF35" i="11" a="1"/>
  <c r="HF35" i="11" s="1"/>
  <c r="HF35" i="9" a="1"/>
  <c r="HF35" i="9" s="1"/>
  <c r="HF35" i="10" a="1"/>
  <c r="HF35" i="10" s="1"/>
  <c r="BG33" i="8"/>
  <c r="BN33" i="8" s="1"/>
  <c r="BS33" i="8" s="1"/>
  <c r="FZ33" i="8" s="1"/>
  <c r="CT33" i="8"/>
  <c r="DA33" i="8" s="1"/>
  <c r="R33" i="8"/>
  <c r="EG33" i="8"/>
  <c r="EN33" i="8" s="1"/>
  <c r="CL30" i="9"/>
  <c r="GD30" i="9" s="1"/>
  <c r="CT39" i="10"/>
  <c r="DA39" i="10" s="1"/>
  <c r="EG39" i="10"/>
  <c r="EN39" i="10" s="1"/>
  <c r="R39" i="10"/>
  <c r="BG39" i="10"/>
  <c r="BN39" i="10" s="1"/>
  <c r="BS39" i="10" s="1"/>
  <c r="FZ39" i="10" s="1"/>
  <c r="FA6" i="11"/>
  <c r="FH6" i="11" s="1"/>
  <c r="AN6" i="11"/>
  <c r="AU6" i="11" s="1"/>
  <c r="AZ6" i="11" s="1"/>
  <c r="FV6" i="11" s="1"/>
  <c r="DN6" i="11"/>
  <c r="DU6" i="11" s="1"/>
  <c r="S6" i="11"/>
  <c r="CA6" i="11"/>
  <c r="CH6" i="11" s="1"/>
  <c r="CM6" i="11" s="1"/>
  <c r="GE6" i="11" s="1"/>
  <c r="CL29" i="8"/>
  <c r="GD29" i="8" s="1"/>
  <c r="CA11" i="8"/>
  <c r="CH11" i="8" s="1"/>
  <c r="CM11" i="8" s="1"/>
  <c r="GE11" i="8" s="1"/>
  <c r="FA11" i="8"/>
  <c r="FH11" i="8" s="1"/>
  <c r="S11" i="8"/>
  <c r="AN11" i="8"/>
  <c r="AU11" i="8" s="1"/>
  <c r="AZ11" i="8" s="1"/>
  <c r="FV11" i="8" s="1"/>
  <c r="DN11" i="8"/>
  <c r="DU11" i="8" s="1"/>
  <c r="HL23" i="9" a="1"/>
  <c r="HL23" i="9" s="1"/>
  <c r="HL23" i="10" a="1"/>
  <c r="HL23" i="10" s="1"/>
  <c r="HL23" i="11" a="1"/>
  <c r="HL23" i="11" s="1"/>
  <c r="HL23" i="8" a="1"/>
  <c r="HL23" i="8" s="1"/>
  <c r="BG27" i="8"/>
  <c r="BN27" i="8" s="1"/>
  <c r="BS27" i="8" s="1"/>
  <c r="FZ27" i="8" s="1"/>
  <c r="R27" i="8"/>
  <c r="EG27" i="8"/>
  <c r="EN27" i="8" s="1"/>
  <c r="CT27" i="8"/>
  <c r="DA27" i="8" s="1"/>
  <c r="CL17" i="8"/>
  <c r="GD17" i="8" s="1"/>
  <c r="DF13" i="11"/>
  <c r="GI13" i="11" s="1"/>
  <c r="HF19" i="9" a="1"/>
  <c r="HF19" i="9" s="1"/>
  <c r="HF19" i="11" a="1"/>
  <c r="HF19" i="11" s="1"/>
  <c r="HF19" i="8" a="1"/>
  <c r="HF19" i="8" s="1"/>
  <c r="HF19" i="10" a="1"/>
  <c r="HF19" i="10" s="1"/>
  <c r="FA15" i="8"/>
  <c r="FH15" i="8" s="1"/>
  <c r="DN15" i="8"/>
  <c r="DU15" i="8" s="1"/>
  <c r="AN15" i="8"/>
  <c r="AU15" i="8" s="1"/>
  <c r="AZ15" i="8" s="1"/>
  <c r="FV15" i="8" s="1"/>
  <c r="S15" i="8"/>
  <c r="CA15" i="8"/>
  <c r="CH15" i="8" s="1"/>
  <c r="CM15" i="8" s="1"/>
  <c r="GE15" i="8" s="1"/>
  <c r="DF10" i="11"/>
  <c r="GI10" i="11" s="1"/>
  <c r="CL17" i="10"/>
  <c r="GD17" i="10" s="1"/>
  <c r="BG20" i="9"/>
  <c r="BN20" i="9" s="1"/>
  <c r="BS20" i="9" s="1"/>
  <c r="FZ20" i="9" s="1"/>
  <c r="R20" i="9"/>
  <c r="EG20" i="9"/>
  <c r="EN20" i="9" s="1"/>
  <c r="CT20" i="9"/>
  <c r="DA20" i="9" s="1"/>
  <c r="HM8" i="8" a="1"/>
  <c r="HM8" i="8" s="1"/>
  <c r="HM8" i="11" a="1"/>
  <c r="HM8" i="11" s="1"/>
  <c r="HM8" i="9" a="1"/>
  <c r="HM8" i="9" s="1"/>
  <c r="HM8" i="10" a="1"/>
  <c r="HM8" i="10" s="1"/>
  <c r="BG32" i="9"/>
  <c r="BN32" i="9" s="1"/>
  <c r="BS32" i="9" s="1"/>
  <c r="FZ32" i="9" s="1"/>
  <c r="R32" i="9"/>
  <c r="CT32" i="9"/>
  <c r="DA32" i="9" s="1"/>
  <c r="EG32" i="9"/>
  <c r="EN32" i="9" s="1"/>
  <c r="R18" i="9"/>
  <c r="EG18" i="9"/>
  <c r="EN18" i="9" s="1"/>
  <c r="CT18" i="9"/>
  <c r="DA18" i="9" s="1"/>
  <c r="BG18" i="9"/>
  <c r="BN18" i="9" s="1"/>
  <c r="BS18" i="9" s="1"/>
  <c r="FZ18" i="9" s="1"/>
  <c r="AN6" i="8"/>
  <c r="AU6" i="8" s="1"/>
  <c r="AZ6" i="8" s="1"/>
  <c r="FV6" i="8" s="1"/>
  <c r="CA6" i="8"/>
  <c r="CH6" i="8" s="1"/>
  <c r="CM6" i="8" s="1"/>
  <c r="GE6" i="8" s="1"/>
  <c r="S6" i="8"/>
  <c r="DN6" i="8"/>
  <c r="DU6" i="8" s="1"/>
  <c r="FA6" i="8"/>
  <c r="FH6" i="8" s="1"/>
  <c r="BG29" i="10"/>
  <c r="BN29" i="10" s="1"/>
  <c r="BS29" i="10" s="1"/>
  <c r="FZ29" i="10" s="1"/>
  <c r="R29" i="10"/>
  <c r="EG29" i="10"/>
  <c r="EN29" i="10" s="1"/>
  <c r="CT29" i="10"/>
  <c r="DA29" i="10" s="1"/>
  <c r="CL26" i="11"/>
  <c r="GD26" i="11" s="1"/>
  <c r="FA7" i="8"/>
  <c r="FH7" i="8" s="1"/>
  <c r="DN7" i="8"/>
  <c r="DU7" i="8" s="1"/>
  <c r="S7" i="8"/>
  <c r="AN7" i="8"/>
  <c r="AU7" i="8" s="1"/>
  <c r="AZ7" i="8" s="1"/>
  <c r="FV7" i="8" s="1"/>
  <c r="CA7" i="8"/>
  <c r="CH7" i="8" s="1"/>
  <c r="CM7" i="8" s="1"/>
  <c r="GE7" i="8" s="1"/>
  <c r="CL22" i="9"/>
  <c r="GD22" i="9" s="1"/>
  <c r="HF17" i="9" a="1"/>
  <c r="HF17" i="9" s="1"/>
  <c r="HF17" i="10" a="1"/>
  <c r="HF17" i="10" s="1"/>
  <c r="HF17" i="11" a="1"/>
  <c r="HF17" i="11" s="1"/>
  <c r="HF17" i="8" a="1"/>
  <c r="HF17" i="8" s="1"/>
  <c r="HG13" i="9" a="1"/>
  <c r="HG13" i="9" s="1"/>
  <c r="HG13" i="10" a="1"/>
  <c r="HG13" i="10" s="1"/>
  <c r="HG13" i="11" a="1"/>
  <c r="HG13" i="11" s="1"/>
  <c r="HG13" i="8" a="1"/>
  <c r="HG13" i="8" s="1"/>
  <c r="CT34" i="8"/>
  <c r="DA34" i="8" s="1"/>
  <c r="R34" i="8"/>
  <c r="EG34" i="8"/>
  <c r="EN34" i="8" s="1"/>
  <c r="BG34" i="8"/>
  <c r="BN34" i="8" s="1"/>
  <c r="BS34" i="8" s="1"/>
  <c r="FZ34" i="8" s="1"/>
  <c r="HM34" i="8" s="1" a="1"/>
  <c r="HM34" i="8" s="1"/>
  <c r="CL22" i="11"/>
  <c r="GD22" i="11" s="1"/>
  <c r="HF33" i="8" a="1"/>
  <c r="HF33" i="8" s="1"/>
  <c r="CA9" i="9"/>
  <c r="CH9" i="9" s="1"/>
  <c r="CM9" i="9" s="1"/>
  <c r="GE9" i="9" s="1"/>
  <c r="DN9" i="9"/>
  <c r="DU9" i="9" s="1"/>
  <c r="S9" i="9"/>
  <c r="FA9" i="9"/>
  <c r="FH9" i="9" s="1"/>
  <c r="AN9" i="9"/>
  <c r="AU9" i="9" s="1"/>
  <c r="AZ9" i="9" s="1"/>
  <c r="FV9" i="9" s="1"/>
  <c r="DF16" i="11"/>
  <c r="GI16" i="11" s="1"/>
  <c r="DF16" i="10"/>
  <c r="GI16" i="10" s="1"/>
  <c r="HL25" i="8" a="1"/>
  <c r="HL25" i="8" s="1"/>
  <c r="HL25" i="10" a="1"/>
  <c r="HL25" i="10" s="1"/>
  <c r="HL25" i="11" a="1"/>
  <c r="HL25" i="11" s="1"/>
  <c r="HL25" i="9" a="1"/>
  <c r="HL25" i="9" s="1"/>
  <c r="FA15" i="11"/>
  <c r="FH15" i="11" s="1"/>
  <c r="CA15" i="11"/>
  <c r="CH15" i="11" s="1"/>
  <c r="CM15" i="11" s="1"/>
  <c r="GE15" i="11" s="1"/>
  <c r="S15" i="11"/>
  <c r="AN15" i="11"/>
  <c r="AU15" i="11" s="1"/>
  <c r="AZ15" i="11" s="1"/>
  <c r="FV15" i="11" s="1"/>
  <c r="DN15" i="11"/>
  <c r="DU15" i="11" s="1"/>
  <c r="EG31" i="8"/>
  <c r="EN31" i="8" s="1"/>
  <c r="CT31" i="8"/>
  <c r="DA31" i="8" s="1"/>
  <c r="R31" i="8"/>
  <c r="BG31" i="8"/>
  <c r="BN31" i="8" s="1"/>
  <c r="BS31" i="8" s="1"/>
  <c r="FZ31" i="8" s="1"/>
  <c r="HG7" i="8" a="1"/>
  <c r="HG7" i="8" s="1"/>
  <c r="HG7" i="10" a="1"/>
  <c r="HG7" i="10" s="1"/>
  <c r="HG7" i="9" a="1"/>
  <c r="HG7" i="9" s="1"/>
  <c r="HG7" i="11" a="1"/>
  <c r="HG7" i="11" s="1"/>
  <c r="EG38" i="9"/>
  <c r="EN38" i="9" s="1"/>
  <c r="R38" i="9"/>
  <c r="CT38" i="9"/>
  <c r="DA38" i="9" s="1"/>
  <c r="BG38" i="9"/>
  <c r="BN38" i="9" s="1"/>
  <c r="BS38" i="9" s="1"/>
  <c r="FZ38" i="9" s="1"/>
  <c r="BG38" i="11"/>
  <c r="BN38" i="11" s="1"/>
  <c r="BS38" i="11" s="1"/>
  <c r="FZ38" i="11" s="1"/>
  <c r="CT38" i="11"/>
  <c r="DA38" i="11" s="1"/>
  <c r="EG38" i="11"/>
  <c r="EN38" i="11" s="1"/>
  <c r="R38" i="11"/>
  <c r="HF23" i="10" a="1"/>
  <c r="HF23" i="10" s="1"/>
  <c r="HF23" i="11" a="1"/>
  <c r="HF23" i="11" s="1"/>
  <c r="HF23" i="9" a="1"/>
  <c r="HF23" i="9" s="1"/>
  <c r="HF23" i="8" a="1"/>
  <c r="HF23" i="8" s="1"/>
  <c r="CT26" i="8"/>
  <c r="DA26" i="8" s="1"/>
  <c r="BG26" i="8"/>
  <c r="BN26" i="8" s="1"/>
  <c r="BS26" i="8" s="1"/>
  <c r="FZ26" i="8" s="1"/>
  <c r="R26" i="8"/>
  <c r="EG26" i="8"/>
  <c r="EN26" i="8" s="1"/>
  <c r="EG22" i="10"/>
  <c r="EN22" i="10" s="1"/>
  <c r="BG22" i="10"/>
  <c r="BN22" i="10" s="1"/>
  <c r="BS22" i="10" s="1"/>
  <c r="FZ22" i="10" s="1"/>
  <c r="R22" i="10"/>
  <c r="CT22" i="10"/>
  <c r="DA22" i="10" s="1"/>
  <c r="DF11" i="8"/>
  <c r="GI11" i="8" s="1"/>
  <c r="HL31" i="9" a="1"/>
  <c r="HL31" i="9" s="1"/>
  <c r="HL31" i="10" a="1"/>
  <c r="HL31" i="10" s="1"/>
  <c r="HL31" i="11" a="1"/>
  <c r="HL31" i="11" s="1"/>
  <c r="HL31" i="8" a="1"/>
  <c r="HL31" i="8" s="1"/>
  <c r="HF34" i="9" a="1"/>
  <c r="HF34" i="9" s="1"/>
  <c r="HF34" i="10" a="1"/>
  <c r="HF34" i="10" s="1"/>
  <c r="HF34" i="11" a="1"/>
  <c r="HF34" i="11" s="1"/>
  <c r="HL40" i="9" a="1"/>
  <c r="HL40" i="9" s="1"/>
  <c r="HL40" i="11" a="1"/>
  <c r="HL40" i="11" s="1"/>
  <c r="HL40" i="10" a="1"/>
  <c r="HL40" i="10" s="1"/>
  <c r="DF14" i="9"/>
  <c r="GI14" i="9" s="1"/>
  <c r="HG14" i="9" a="1"/>
  <c r="HG14" i="9" s="1"/>
  <c r="HG14" i="10" a="1"/>
  <c r="HG14" i="10" s="1"/>
  <c r="HG14" i="11" a="1"/>
  <c r="HG14" i="11" s="1"/>
  <c r="HG14" i="8" a="1"/>
  <c r="HG14" i="8" s="1"/>
  <c r="DF12" i="9"/>
  <c r="GI12" i="9" s="1"/>
  <c r="HL19" i="9" a="1"/>
  <c r="HL19" i="9" s="1"/>
  <c r="HL19" i="10" a="1"/>
  <c r="HL19" i="10" s="1"/>
  <c r="HL19" i="11" a="1"/>
  <c r="HL19" i="11" s="1"/>
  <c r="HL19" i="8" a="1"/>
  <c r="HL19" i="8" s="1"/>
  <c r="HG9" i="10" a="1"/>
  <c r="HG9" i="10" s="1"/>
  <c r="HG9" i="11" a="1"/>
  <c r="HG9" i="11" s="1"/>
  <c r="HG9" i="8" a="1"/>
  <c r="HG9" i="8" s="1"/>
  <c r="HG9" i="9" a="1"/>
  <c r="HG9" i="9" s="1"/>
  <c r="CL35" i="8"/>
  <c r="GD35" i="8" s="1"/>
  <c r="BG20" i="11"/>
  <c r="BN20" i="11" s="1"/>
  <c r="BS20" i="11" s="1"/>
  <c r="FZ20" i="11" s="1"/>
  <c r="EG20" i="11"/>
  <c r="EN20" i="11" s="1"/>
  <c r="CT20" i="11"/>
  <c r="DA20" i="11" s="1"/>
  <c r="R20" i="11"/>
  <c r="DF10" i="8"/>
  <c r="GI10" i="8" s="1"/>
  <c r="HL32" i="10" a="1"/>
  <c r="HL32" i="10" s="1"/>
  <c r="HL32" i="11" a="1"/>
  <c r="HL32" i="11" s="1"/>
  <c r="HL32" i="9" a="1"/>
  <c r="HL32" i="9" s="1"/>
  <c r="HL32" i="8" a="1"/>
  <c r="HL32" i="8" s="1"/>
  <c r="CL23" i="11"/>
  <c r="GD23" i="11" s="1"/>
  <c r="FA16" i="8"/>
  <c r="FH16" i="8" s="1"/>
  <c r="DN16" i="8"/>
  <c r="DU16" i="8" s="1"/>
  <c r="AN16" i="8"/>
  <c r="AU16" i="8" s="1"/>
  <c r="AZ16" i="8" s="1"/>
  <c r="FV16" i="8" s="1"/>
  <c r="CA16" i="8"/>
  <c r="CH16" i="8" s="1"/>
  <c r="CM16" i="8" s="1"/>
  <c r="GE16" i="8" s="1"/>
  <c r="S16" i="8"/>
  <c r="DF13" i="9"/>
  <c r="GI13" i="9" s="1"/>
  <c r="CL34" i="11"/>
  <c r="GD34" i="11" s="1"/>
  <c r="CT35" i="9"/>
  <c r="DA35" i="9" s="1"/>
  <c r="R35" i="9"/>
  <c r="BG35" i="9"/>
  <c r="BN35" i="9" s="1"/>
  <c r="BS35" i="9" s="1"/>
  <c r="FZ35" i="9" s="1"/>
  <c r="EG35" i="9"/>
  <c r="EN35" i="9" s="1"/>
  <c r="BG30" i="8"/>
  <c r="BN30" i="8" s="1"/>
  <c r="BS30" i="8" s="1"/>
  <c r="FZ30" i="8" s="1"/>
  <c r="R30" i="8"/>
  <c r="CT30" i="8"/>
  <c r="DA30" i="8" s="1"/>
  <c r="EG30" i="8"/>
  <c r="EN30" i="8" s="1"/>
  <c r="CL27" i="10"/>
  <c r="GD27" i="10" s="1"/>
  <c r="S15" i="9"/>
  <c r="DN15" i="9"/>
  <c r="DU15" i="9" s="1"/>
  <c r="AN15" i="9"/>
  <c r="AU15" i="9" s="1"/>
  <c r="AZ15" i="9" s="1"/>
  <c r="FV15" i="9" s="1"/>
  <c r="CA15" i="9"/>
  <c r="CH15" i="9" s="1"/>
  <c r="CM15" i="9" s="1"/>
  <c r="GE15" i="9" s="1"/>
  <c r="FA15" i="9"/>
  <c r="FH15" i="9" s="1"/>
  <c r="HL20" i="9" a="1"/>
  <c r="HL20" i="9" s="1"/>
  <c r="HL20" i="10" a="1"/>
  <c r="HL20" i="10" s="1"/>
  <c r="HL20" i="11" a="1"/>
  <c r="HL20" i="11" s="1"/>
  <c r="HL20" i="8" a="1"/>
  <c r="HL20" i="8" s="1"/>
  <c r="DF8" i="11"/>
  <c r="GI8" i="11" s="1"/>
  <c r="HF32" i="11" a="1"/>
  <c r="HF32" i="11" s="1"/>
  <c r="HF32" i="10" a="1"/>
  <c r="HF32" i="10" s="1"/>
  <c r="HF32" i="9" a="1"/>
  <c r="HF32" i="9" s="1"/>
  <c r="HF32" i="8" a="1"/>
  <c r="HF32" i="8" s="1"/>
  <c r="DF6" i="11"/>
  <c r="GI6" i="11" s="1"/>
  <c r="HL26" i="9" a="1"/>
  <c r="HL26" i="9" s="1"/>
  <c r="HL26" i="10" a="1"/>
  <c r="HL26" i="10" s="1"/>
  <c r="HL26" i="11" a="1"/>
  <c r="HL26" i="11" s="1"/>
  <c r="HL26" i="8" a="1"/>
  <c r="HL26" i="8" s="1"/>
  <c r="EG26" i="9"/>
  <c r="EN26" i="9" s="1"/>
  <c r="CT26" i="9"/>
  <c r="DA26" i="9" s="1"/>
  <c r="R26" i="9"/>
  <c r="BG26" i="9"/>
  <c r="BN26" i="9" s="1"/>
  <c r="BS26" i="9" s="1"/>
  <c r="FZ26" i="9" s="1"/>
  <c r="R29" i="8"/>
  <c r="BG29" i="8"/>
  <c r="BN29" i="8" s="1"/>
  <c r="BS29" i="8" s="1"/>
  <c r="FZ29" i="8" s="1"/>
  <c r="EG29" i="8"/>
  <c r="EN29" i="8" s="1"/>
  <c r="CT29" i="8"/>
  <c r="DA29" i="8" s="1"/>
  <c r="CL28" i="11"/>
  <c r="GD28" i="11" s="1"/>
  <c r="HM11" i="9" a="1"/>
  <c r="HM11" i="9" s="1"/>
  <c r="HM11" i="8" a="1"/>
  <c r="HM11" i="8" s="1"/>
  <c r="HM11" i="10" a="1"/>
  <c r="HM11" i="10" s="1"/>
  <c r="HM11" i="11" a="1"/>
  <c r="HM11" i="11" s="1"/>
  <c r="HG8" i="10" a="1"/>
  <c r="HG8" i="10" s="1"/>
  <c r="HG8" i="11" a="1"/>
  <c r="HG8" i="11" s="1"/>
  <c r="HG8" i="8" a="1"/>
  <c r="HG8" i="8" s="1"/>
  <c r="HG8" i="9" a="1"/>
  <c r="HG8" i="9" s="1"/>
  <c r="HM9" i="9" a="1"/>
  <c r="HM9" i="9" s="1"/>
  <c r="HM9" i="11" a="1"/>
  <c r="HM9" i="11" s="1"/>
  <c r="HM9" i="8" a="1"/>
  <c r="HM9" i="8" s="1"/>
  <c r="HM9" i="10" a="1"/>
  <c r="HM9" i="10" s="1"/>
  <c r="CL23" i="8"/>
  <c r="GD23" i="8" s="1"/>
  <c r="CL27" i="8"/>
  <c r="GD27" i="8" s="1"/>
  <c r="HL37" i="9" a="1"/>
  <c r="HL37" i="9" s="1"/>
  <c r="HL37" i="10" a="1"/>
  <c r="HL37" i="10" s="1"/>
  <c r="HL37" i="11" a="1"/>
  <c r="HL37" i="11" s="1"/>
  <c r="CL30" i="11"/>
  <c r="GD30" i="11" s="1"/>
  <c r="HL38" i="9" a="1"/>
  <c r="HL38" i="9" s="1"/>
  <c r="HL38" i="10" a="1"/>
  <c r="HL38" i="10" s="1"/>
  <c r="HL38" i="11" a="1"/>
  <c r="HL38" i="11" s="1"/>
  <c r="HM15" i="9" a="1"/>
  <c r="HM15" i="9" s="1"/>
  <c r="HM15" i="10" a="1"/>
  <c r="HM15" i="10" s="1"/>
  <c r="HM15" i="11" a="1"/>
  <c r="HM15" i="11" s="1"/>
  <c r="HM15" i="8" a="1"/>
  <c r="HM15" i="8" s="1"/>
  <c r="CL29" i="11"/>
  <c r="GD29" i="11" s="1"/>
  <c r="CL20" i="9"/>
  <c r="GD20" i="9" s="1"/>
  <c r="DF8" i="8"/>
  <c r="GI8" i="8" s="1"/>
  <c r="BG33" i="9"/>
  <c r="BN33" i="9" s="1"/>
  <c r="BS33" i="9" s="1"/>
  <c r="FZ33" i="9" s="1"/>
  <c r="R33" i="9"/>
  <c r="EG33" i="9"/>
  <c r="EN33" i="9" s="1"/>
  <c r="CT33" i="9"/>
  <c r="DA33" i="9" s="1"/>
  <c r="HM6" i="9" a="1"/>
  <c r="HM6" i="9" s="1"/>
  <c r="HM6" i="8" a="1"/>
  <c r="HM6" i="8" s="1"/>
  <c r="HM6" i="11" a="1"/>
  <c r="HM6" i="11" s="1"/>
  <c r="HM6" i="10" a="1"/>
  <c r="HM6" i="10" s="1"/>
  <c r="CL29" i="10"/>
  <c r="GD29" i="10" s="1"/>
  <c r="HL34" i="9" a="1"/>
  <c r="HL34" i="9" s="1"/>
  <c r="HL34" i="11" a="1"/>
  <c r="HL34" i="11" s="1"/>
  <c r="HL34" i="10" a="1"/>
  <c r="HL34" i="10" s="1"/>
  <c r="HF34" i="8" a="1"/>
  <c r="HF34" i="8" s="1"/>
  <c r="HL34" i="8" a="1"/>
  <c r="HL34" i="8" s="1"/>
  <c r="HE34" i="8" a="1"/>
  <c r="HE34" i="8" s="1"/>
  <c r="HD35" i="8"/>
  <c r="HG34" i="8" a="1"/>
  <c r="HG34" i="8" s="1"/>
  <c r="R35" i="10"/>
  <c r="CT35" i="10"/>
  <c r="DA35" i="10" s="1"/>
  <c r="EG35" i="10"/>
  <c r="EN35" i="10" s="1"/>
  <c r="BG35" i="10"/>
  <c r="BN35" i="10" s="1"/>
  <c r="BS35" i="10" s="1"/>
  <c r="FZ35" i="10" s="1"/>
  <c r="CA5" i="8"/>
  <c r="CH5" i="8" s="1"/>
  <c r="CM5" i="8" s="1"/>
  <c r="GE5" i="8" s="1"/>
  <c r="S5" i="8"/>
  <c r="FA5" i="8"/>
  <c r="FH5" i="8" s="1"/>
  <c r="DN5" i="8"/>
  <c r="DU5" i="8" s="1"/>
  <c r="AN5" i="8"/>
  <c r="AU5" i="8" s="1"/>
  <c r="AZ5" i="8" s="1"/>
  <c r="FV5" i="8" s="1"/>
  <c r="CL25" i="8"/>
  <c r="GD25" i="8" s="1"/>
  <c r="KA10" i="11"/>
  <c r="KA10" i="10"/>
  <c r="KA13" i="8"/>
  <c r="KA14" i="9"/>
  <c r="G118" i="4"/>
  <c r="BY5" i="4"/>
  <c r="EC5" i="4" s="1"/>
  <c r="DQ2" i="4"/>
  <c r="FU2" i="4" s="1"/>
  <c r="B10" i="6"/>
  <c r="DN4" i="4"/>
  <c r="FR4" i="4" s="1"/>
  <c r="CS3" i="4"/>
  <c r="EW3" i="4" s="1"/>
  <c r="CJ3" i="4"/>
  <c r="EN3" i="4" s="1"/>
  <c r="BW18" i="6" s="1" a="1"/>
  <c r="BW18" i="6" s="1"/>
  <c r="AB18" i="6" s="1"/>
  <c r="DE4" i="4"/>
  <c r="FI4" i="4" s="1"/>
  <c r="BW7" i="4"/>
  <c r="CU6" i="4"/>
  <c r="EY6" i="4" s="1"/>
  <c r="DC6" i="4"/>
  <c r="FG6" i="4" s="1"/>
  <c r="DQ7" i="4"/>
  <c r="FU7" i="4" s="1"/>
  <c r="CG5" i="4"/>
  <c r="EK5" i="4" s="1"/>
  <c r="BT20" i="6" s="1" a="1"/>
  <c r="BT20" i="6" s="1"/>
  <c r="Y20" i="6" s="1"/>
  <c r="BW2" i="4"/>
  <c r="EA2" i="4" s="1"/>
  <c r="D14" i="7"/>
  <c r="E14" i="7" s="1"/>
  <c r="F14" i="7" s="1"/>
  <c r="G14" i="7" s="1"/>
  <c r="C14" i="7"/>
  <c r="I100" i="4" l="1"/>
  <c r="I108" i="4" s="1"/>
  <c r="DO3" i="4"/>
  <c r="FS3" i="4" s="1"/>
  <c r="CS2" i="4"/>
  <c r="EW2" i="4" s="1"/>
  <c r="CS7" i="4"/>
  <c r="EW7" i="4" s="1"/>
  <c r="CU5" i="4"/>
  <c r="EY5" i="4" s="1"/>
  <c r="G114" i="4"/>
  <c r="B13" i="6" s="1"/>
  <c r="B12" i="7" s="1"/>
  <c r="C12" i="7" s="1"/>
  <c r="CY22" i="6" a="1"/>
  <c r="CY22" i="6" s="1"/>
  <c r="CY24" i="6" s="1"/>
  <c r="CY26" i="6" s="1"/>
  <c r="I99" i="4"/>
  <c r="I107" i="4" s="1"/>
  <c r="BX18" i="4" s="1"/>
  <c r="EB18" i="4" s="1"/>
  <c r="D7" i="7"/>
  <c r="E7" i="7" s="1"/>
  <c r="CR17" i="4"/>
  <c r="EV17" i="4" s="1"/>
  <c r="DQ21" i="4"/>
  <c r="FU21" i="4" s="1"/>
  <c r="CG19" i="4"/>
  <c r="EK19" i="4" s="1"/>
  <c r="BW16" i="4"/>
  <c r="EA16" i="4" s="1"/>
  <c r="BY19" i="4"/>
  <c r="EC19" i="4" s="1"/>
  <c r="CJ17" i="4"/>
  <c r="EN17" i="4" s="1"/>
  <c r="D10" i="6"/>
  <c r="D287" i="6" s="1"/>
  <c r="DE18" i="4"/>
  <c r="FI18" i="4" s="1"/>
  <c r="DF19" i="6" s="1" a="1"/>
  <c r="DF19" i="6" s="1"/>
  <c r="CT20" i="4"/>
  <c r="EX20" i="4" s="1"/>
  <c r="CW21" i="6" s="1" a="1"/>
  <c r="CW21" i="6" s="1"/>
  <c r="I118" i="4"/>
  <c r="I125" i="4" s="1"/>
  <c r="D26" i="6" s="1"/>
  <c r="R23" i="7" s="1"/>
  <c r="DQ16" i="4"/>
  <c r="FU16" i="4" s="1"/>
  <c r="DC20" i="4"/>
  <c r="FG20" i="4" s="1"/>
  <c r="DD21" i="6" s="1" a="1"/>
  <c r="DD21" i="6" s="1"/>
  <c r="DN18" i="4"/>
  <c r="FR18" i="4" s="1"/>
  <c r="BW21" i="4"/>
  <c r="EA21" i="4" s="1"/>
  <c r="DG18" i="6" a="1"/>
  <c r="DG18" i="6" s="1"/>
  <c r="B215" i="6"/>
  <c r="BV28" i="4"/>
  <c r="DZ28" i="4" s="1"/>
  <c r="BT22" i="6" s="1" a="1"/>
  <c r="BT22" i="6" s="1"/>
  <c r="CV25" i="4"/>
  <c r="EZ25" i="4" s="1"/>
  <c r="CP19" i="6" s="1" a="1"/>
  <c r="CP19" i="6" s="1"/>
  <c r="DE25" i="4"/>
  <c r="FI25" i="4" s="1"/>
  <c r="BX26" i="4"/>
  <c r="EB26" i="4" s="1"/>
  <c r="BV20" i="6" s="1" a="1"/>
  <c r="BV20" i="6" s="1"/>
  <c r="AA20" i="6" s="1"/>
  <c r="CG26" i="4"/>
  <c r="EK26" i="4" s="1"/>
  <c r="DC27" i="4"/>
  <c r="FG27" i="4" s="1"/>
  <c r="CT27" i="4"/>
  <c r="EX27" i="4" s="1"/>
  <c r="DQ28" i="4"/>
  <c r="FU28" i="4" s="1"/>
  <c r="E10" i="6"/>
  <c r="Z9" i="7" s="1"/>
  <c r="DN25" i="4"/>
  <c r="FR25" i="4" s="1"/>
  <c r="J118" i="4"/>
  <c r="E18" i="6" s="1"/>
  <c r="Z16" i="7" s="1"/>
  <c r="CJ24" i="4"/>
  <c r="EN24" i="4" s="1"/>
  <c r="DQ23" i="4"/>
  <c r="FU23" i="4" s="1"/>
  <c r="CU18" i="10"/>
  <c r="DB18" i="10" s="1"/>
  <c r="DG18" i="10" s="1"/>
  <c r="GJ18" i="10" s="1"/>
  <c r="EH18" i="10"/>
  <c r="EO18" i="10" s="1"/>
  <c r="ET18" i="10" s="1"/>
  <c r="GS18" i="10" s="1"/>
  <c r="BH18" i="10"/>
  <c r="BO18" i="10" s="1"/>
  <c r="BT18" i="10" s="1"/>
  <c r="GA18" i="10" s="1"/>
  <c r="T18" i="10"/>
  <c r="CA36" i="8"/>
  <c r="CH36" i="8" s="1"/>
  <c r="CM36" i="8" s="1"/>
  <c r="GE36" i="8" s="1"/>
  <c r="FA36" i="8"/>
  <c r="FH36" i="8" s="1"/>
  <c r="AN36" i="8"/>
  <c r="AU36" i="8" s="1"/>
  <c r="AZ36" i="8" s="1"/>
  <c r="FV36" i="8" s="1"/>
  <c r="S36" i="8"/>
  <c r="DN36" i="8"/>
  <c r="DU36" i="8" s="1"/>
  <c r="DZ36" i="8" s="1"/>
  <c r="GN36" i="8" s="1"/>
  <c r="HN12" i="11" a="1"/>
  <c r="HN12" i="11" s="1"/>
  <c r="HN12" i="10" a="1"/>
  <c r="HN12" i="10" s="1"/>
  <c r="HN12" i="9" a="1"/>
  <c r="HN12" i="9" s="1"/>
  <c r="HN12" i="8" a="1"/>
  <c r="HN12" i="8" s="1"/>
  <c r="FA38" i="10"/>
  <c r="FH38" i="10" s="1"/>
  <c r="CA38" i="10"/>
  <c r="CH38" i="10" s="1"/>
  <c r="CM38" i="10" s="1"/>
  <c r="GE38" i="10" s="1"/>
  <c r="DN38" i="10"/>
  <c r="DU38" i="10" s="1"/>
  <c r="DZ38" i="10" s="1"/>
  <c r="GN38" i="10" s="1"/>
  <c r="AN38" i="10"/>
  <c r="AU38" i="10" s="1"/>
  <c r="AZ38" i="10" s="1"/>
  <c r="FV38" i="10" s="1"/>
  <c r="S38" i="10"/>
  <c r="HI12" i="9" a="1"/>
  <c r="HI12" i="9" s="1"/>
  <c r="HI12" i="11" a="1"/>
  <c r="HI12" i="11" s="1"/>
  <c r="HI12" i="10" a="1"/>
  <c r="HI12" i="10" s="1"/>
  <c r="HI12" i="8" a="1"/>
  <c r="HI12" i="8" s="1"/>
  <c r="DN31" i="11"/>
  <c r="DU31" i="11" s="1"/>
  <c r="DZ31" i="11" s="1"/>
  <c r="GN31" i="11" s="1"/>
  <c r="S31" i="11"/>
  <c r="AN31" i="11"/>
  <c r="AU31" i="11" s="1"/>
  <c r="AZ31" i="11" s="1"/>
  <c r="FV31" i="11" s="1"/>
  <c r="FA31" i="11"/>
  <c r="FH31" i="11" s="1"/>
  <c r="CA31" i="11"/>
  <c r="CH31" i="11" s="1"/>
  <c r="CM31" i="11" s="1"/>
  <c r="GE31" i="11" s="1"/>
  <c r="FA24" i="8"/>
  <c r="FH24" i="8" s="1"/>
  <c r="AN24" i="8"/>
  <c r="AU24" i="8" s="1"/>
  <c r="AZ24" i="8" s="1"/>
  <c r="FV24" i="8" s="1"/>
  <c r="DN24" i="8"/>
  <c r="DU24" i="8" s="1"/>
  <c r="DZ24" i="8" s="1"/>
  <c r="GN24" i="8" s="1"/>
  <c r="HI24" i="10" s="1" a="1"/>
  <c r="HI24" i="10" s="1"/>
  <c r="CA24" i="8"/>
  <c r="CH24" i="8" s="1"/>
  <c r="CM24" i="8" s="1"/>
  <c r="GE24" i="8" s="1"/>
  <c r="S24" i="8"/>
  <c r="AP31" i="9"/>
  <c r="AW31" i="9" s="1"/>
  <c r="BB31" i="9" s="1"/>
  <c r="FX31" i="9" s="1"/>
  <c r="DP31" i="9"/>
  <c r="DW31" i="9" s="1"/>
  <c r="EB31" i="9" s="1"/>
  <c r="GP31" i="9" s="1"/>
  <c r="FC31" i="9"/>
  <c r="FJ31" i="9" s="1"/>
  <c r="FO31" i="9" s="1"/>
  <c r="GY31" i="9" s="1"/>
  <c r="W31" i="9"/>
  <c r="CC31" i="9"/>
  <c r="CJ31" i="9" s="1"/>
  <c r="CO31" i="9" s="1"/>
  <c r="GG31" i="9" s="1"/>
  <c r="CU30" i="10"/>
  <c r="DB30" i="10" s="1"/>
  <c r="DG30" i="10" s="1"/>
  <c r="GJ30" i="10" s="1"/>
  <c r="T30" i="10"/>
  <c r="BH30" i="10"/>
  <c r="BO30" i="10" s="1"/>
  <c r="BT30" i="10" s="1"/>
  <c r="GA30" i="10" s="1"/>
  <c r="EH30" i="10"/>
  <c r="EO30" i="10" s="1"/>
  <c r="ET30" i="10" s="1"/>
  <c r="GS30" i="10" s="1"/>
  <c r="CU12" i="8"/>
  <c r="DB12" i="8" s="1"/>
  <c r="DG12" i="8" s="1"/>
  <c r="GJ12" i="8" s="1"/>
  <c r="T12" i="8"/>
  <c r="EH12" i="8"/>
  <c r="EO12" i="8" s="1"/>
  <c r="ET12" i="8" s="1"/>
  <c r="GS12" i="8" s="1"/>
  <c r="BH12" i="8"/>
  <c r="BO12" i="8" s="1"/>
  <c r="BT12" i="8" s="1"/>
  <c r="GA12" i="8" s="1"/>
  <c r="HM24" i="11" a="1"/>
  <c r="HM24" i="11" s="1"/>
  <c r="HM24" i="9" a="1"/>
  <c r="HM24" i="9" s="1"/>
  <c r="HM24" i="10" a="1"/>
  <c r="HM24" i="10" s="1"/>
  <c r="HM24" i="8" a="1"/>
  <c r="HM24" i="8" s="1"/>
  <c r="HS12" i="10" a="1"/>
  <c r="HS12" i="10" s="1"/>
  <c r="HS12" i="8" a="1"/>
  <c r="HS12" i="8" s="1"/>
  <c r="HS12" i="11" a="1"/>
  <c r="HS12" i="11" s="1"/>
  <c r="HS12" i="9" a="1"/>
  <c r="HS12" i="9" s="1"/>
  <c r="AN19" i="11"/>
  <c r="AU19" i="11" s="1"/>
  <c r="AZ19" i="11" s="1"/>
  <c r="FV19" i="11" s="1"/>
  <c r="S19" i="11"/>
  <c r="CA19" i="11"/>
  <c r="CH19" i="11" s="1"/>
  <c r="CM19" i="11" s="1"/>
  <c r="GE19" i="11" s="1"/>
  <c r="FA19" i="11"/>
  <c r="FH19" i="11" s="1"/>
  <c r="DN19" i="11"/>
  <c r="DU19" i="11" s="1"/>
  <c r="DZ19" i="11" s="1"/>
  <c r="GN19" i="11" s="1"/>
  <c r="T7" i="11"/>
  <c r="BH7" i="11"/>
  <c r="BO7" i="11" s="1"/>
  <c r="BT7" i="11" s="1"/>
  <c r="GA7" i="11" s="1"/>
  <c r="CU7" i="11"/>
  <c r="DB7" i="11" s="1"/>
  <c r="DG7" i="11" s="1"/>
  <c r="GJ7" i="11" s="1"/>
  <c r="EH7" i="11"/>
  <c r="EO7" i="11" s="1"/>
  <c r="ET7" i="11" s="1"/>
  <c r="GS7" i="11" s="1"/>
  <c r="T14" i="10"/>
  <c r="EH14" i="10"/>
  <c r="EO14" i="10" s="1"/>
  <c r="ET14" i="10" s="1"/>
  <c r="GS14" i="10" s="1"/>
  <c r="BH14" i="10"/>
  <c r="BO14" i="10" s="1"/>
  <c r="BT14" i="10" s="1"/>
  <c r="GA14" i="10" s="1"/>
  <c r="CU14" i="10"/>
  <c r="DB14" i="10" s="1"/>
  <c r="DG14" i="10" s="1"/>
  <c r="GJ14" i="10" s="1"/>
  <c r="DN26" i="10"/>
  <c r="DU26" i="10" s="1"/>
  <c r="DZ26" i="10" s="1"/>
  <c r="GN26" i="10" s="1"/>
  <c r="FA26" i="10"/>
  <c r="FH26" i="10" s="1"/>
  <c r="S26" i="10"/>
  <c r="AN26" i="10"/>
  <c r="AU26" i="10" s="1"/>
  <c r="AZ26" i="10" s="1"/>
  <c r="FV26" i="10" s="1"/>
  <c r="CA26" i="10"/>
  <c r="CH26" i="10" s="1"/>
  <c r="CM26" i="10" s="1"/>
  <c r="GE26" i="10" s="1"/>
  <c r="HM36" i="11" a="1"/>
  <c r="HM36" i="11" s="1"/>
  <c r="HM36" i="9" a="1"/>
  <c r="HM36" i="9" s="1"/>
  <c r="HM36" i="10" a="1"/>
  <c r="HM36" i="10" s="1"/>
  <c r="DP26" i="4"/>
  <c r="FT26" i="4" s="1"/>
  <c r="DF20" i="6" s="1" a="1"/>
  <c r="DF20" i="6" s="1"/>
  <c r="D21" i="7"/>
  <c r="E21" i="7" s="1"/>
  <c r="F21" i="7" s="1"/>
  <c r="G21" i="7" s="1"/>
  <c r="H21" i="7" s="1"/>
  <c r="CT18" i="4"/>
  <c r="EX18" i="4" s="1"/>
  <c r="CN19" i="6" s="1" a="1"/>
  <c r="CN19" i="6" s="1"/>
  <c r="DF21" i="4"/>
  <c r="FJ21" i="4" s="1"/>
  <c r="D9" i="6"/>
  <c r="R8" i="7" s="1"/>
  <c r="G124" i="4"/>
  <c r="B25" i="6" s="1"/>
  <c r="B22" i="7" s="1"/>
  <c r="D22" i="7" s="1"/>
  <c r="E22" i="7" s="1"/>
  <c r="CH17" i="4"/>
  <c r="EL17" i="4" s="1"/>
  <c r="CD18" i="6" s="1" a="1"/>
  <c r="CD18" i="6" s="1"/>
  <c r="CS25" i="4"/>
  <c r="EW25" i="4" s="1"/>
  <c r="I117" i="4"/>
  <c r="D17" i="6" s="1"/>
  <c r="R15" i="7" s="1"/>
  <c r="DE28" i="4"/>
  <c r="FI28" i="4" s="1"/>
  <c r="CW22" i="6" s="1" a="1"/>
  <c r="CW22" i="6" s="1"/>
  <c r="CW24" i="6" s="1"/>
  <c r="CW26" i="6" s="1"/>
  <c r="DF16" i="4"/>
  <c r="FJ16" i="4" s="1"/>
  <c r="BZ27" i="4"/>
  <c r="ED27" i="4" s="1"/>
  <c r="DC18" i="4"/>
  <c r="FG18" i="4" s="1"/>
  <c r="DE23" i="4"/>
  <c r="FI23" i="4" s="1"/>
  <c r="CW17" i="6" s="1" a="1"/>
  <c r="CW17" i="6" s="1"/>
  <c r="CJ20" i="4"/>
  <c r="EN20" i="4" s="1"/>
  <c r="CF21" i="6" s="1" a="1"/>
  <c r="CF21" i="6" s="1"/>
  <c r="CR20" i="4"/>
  <c r="EV20" i="4" s="1"/>
  <c r="CL21" i="6" s="1" a="1"/>
  <c r="CL21" i="6" s="1"/>
  <c r="BZ17" i="4"/>
  <c r="ED17" i="4" s="1"/>
  <c r="DO16" i="4"/>
  <c r="FS16" i="4" s="1"/>
  <c r="DQ19" i="4"/>
  <c r="FU19" i="4" s="1"/>
  <c r="BW19" i="4"/>
  <c r="EA19" i="4" s="1"/>
  <c r="CF26" i="6"/>
  <c r="CF27" i="6" s="1"/>
  <c r="B251" i="6"/>
  <c r="DQ12" i="4"/>
  <c r="FU12" i="4" s="1"/>
  <c r="CK13" i="4"/>
  <c r="EO13" i="4" s="1"/>
  <c r="BZ10" i="4"/>
  <c r="ED10" i="4" s="1"/>
  <c r="C10" i="6"/>
  <c r="C287" i="6" s="1"/>
  <c r="CU11" i="4"/>
  <c r="EY11" i="4" s="1"/>
  <c r="DD11" i="4"/>
  <c r="FH11" i="4" s="1"/>
  <c r="DO9" i="4"/>
  <c r="FS9" i="4" s="1"/>
  <c r="BW12" i="4"/>
  <c r="EA12" i="4" s="1"/>
  <c r="CS13" i="4"/>
  <c r="EW13" i="4" s="1"/>
  <c r="DG9" i="4"/>
  <c r="FK9" i="4" s="1"/>
  <c r="CI10" i="4"/>
  <c r="EM10" i="4" s="1"/>
  <c r="H118" i="4"/>
  <c r="H125" i="4" s="1"/>
  <c r="C26" i="6" s="1"/>
  <c r="J23" i="7" s="1"/>
  <c r="DO14" i="4"/>
  <c r="FS14" i="4" s="1"/>
  <c r="DG14" i="4"/>
  <c r="FK14" i="4" s="1"/>
  <c r="BW18" i="4"/>
  <c r="EA18" i="4" s="1"/>
  <c r="CU17" i="4"/>
  <c r="EY17" i="4" s="1"/>
  <c r="CX18" i="6" s="1" a="1"/>
  <c r="CX18" i="6" s="1"/>
  <c r="I113" i="4"/>
  <c r="CR19" i="4"/>
  <c r="EV19" i="4" s="1"/>
  <c r="CU20" i="6" s="1" a="1"/>
  <c r="CU20" i="6" s="1"/>
  <c r="DQ18" i="4"/>
  <c r="FU18" i="4" s="1"/>
  <c r="BZ16" i="4"/>
  <c r="DD17" i="4"/>
  <c r="FH17" i="4" s="1"/>
  <c r="DE18" i="6" s="1" a="1"/>
  <c r="DE18" i="6" s="1"/>
  <c r="CH21" i="4"/>
  <c r="EL21" i="4" s="1"/>
  <c r="DO20" i="4"/>
  <c r="FS20" i="4" s="1"/>
  <c r="CH16" i="4"/>
  <c r="EL16" i="4" s="1"/>
  <c r="BZ21" i="4"/>
  <c r="CJ19" i="4"/>
  <c r="EN19" i="4" s="1"/>
  <c r="DF20" i="4"/>
  <c r="FJ20" i="4" s="1"/>
  <c r="DG21" i="6" s="1" a="1"/>
  <c r="DG21" i="6" s="1"/>
  <c r="D5" i="6"/>
  <c r="BX24" i="4"/>
  <c r="EB24" i="4" s="1"/>
  <c r="CV23" i="4"/>
  <c r="EZ23" i="4" s="1"/>
  <c r="CV28" i="4"/>
  <c r="EZ28" i="4" s="1"/>
  <c r="CP22" i="6" s="1" a="1"/>
  <c r="CP22" i="6" s="1"/>
  <c r="CP24" i="6" s="1"/>
  <c r="CP26" i="6" s="1"/>
  <c r="CK25" i="4"/>
  <c r="EO25" i="4" s="1"/>
  <c r="CG19" i="6" s="1" a="1"/>
  <c r="CG19" i="6" s="1"/>
  <c r="DS24" i="4"/>
  <c r="FW24" i="4" s="1"/>
  <c r="DI18" i="6" s="1" a="1"/>
  <c r="DI18" i="6" s="1"/>
  <c r="H102" i="4"/>
  <c r="H110" i="4" s="1"/>
  <c r="CU27" i="4"/>
  <c r="EY27" i="4" s="1"/>
  <c r="CK24" i="4"/>
  <c r="EO24" i="4" s="1"/>
  <c r="BW23" i="4"/>
  <c r="EA23" i="4" s="1"/>
  <c r="DR23" i="4"/>
  <c r="FV23" i="4" s="1"/>
  <c r="CH26" i="4"/>
  <c r="EL26" i="4" s="1"/>
  <c r="BY26" i="4"/>
  <c r="EC26" i="4" s="1"/>
  <c r="DD27" i="4"/>
  <c r="FH27" i="4" s="1"/>
  <c r="DR28" i="4"/>
  <c r="FV28" i="4" s="1"/>
  <c r="DO25" i="4"/>
  <c r="FS25" i="4" s="1"/>
  <c r="J112" i="4"/>
  <c r="DF25" i="4"/>
  <c r="FJ25" i="4" s="1"/>
  <c r="CS24" i="4"/>
  <c r="EW24" i="4" s="1"/>
  <c r="BW28" i="4"/>
  <c r="E4" i="6"/>
  <c r="CU21" i="4"/>
  <c r="BX17" i="4"/>
  <c r="EB17" i="4" s="1"/>
  <c r="CE18" i="6" s="1" a="1"/>
  <c r="CE18" i="6" s="1"/>
  <c r="CJ18" i="4"/>
  <c r="DR17" i="4"/>
  <c r="DF19" i="4"/>
  <c r="CH20" i="4"/>
  <c r="CR18" i="4"/>
  <c r="CU16" i="4"/>
  <c r="DD21" i="4"/>
  <c r="D8" i="6"/>
  <c r="BZ20" i="4"/>
  <c r="ED20" i="4" s="1"/>
  <c r="CG21" i="6" s="1" a="1"/>
  <c r="CG21" i="6" s="1"/>
  <c r="DO19" i="4"/>
  <c r="DD16" i="4"/>
  <c r="I116" i="4"/>
  <c r="CI27" i="4"/>
  <c r="EM27" i="4" s="1"/>
  <c r="E9" i="6"/>
  <c r="Z8" i="7" s="1"/>
  <c r="DG26" i="4"/>
  <c r="FK26" i="4" s="1"/>
  <c r="CY20" i="6" s="1" a="1"/>
  <c r="CY20" i="6" s="1"/>
  <c r="DP27" i="4"/>
  <c r="FT27" i="4" s="1"/>
  <c r="DE24" i="4"/>
  <c r="FI24" i="4" s="1"/>
  <c r="DG27" i="4"/>
  <c r="FK27" i="4" s="1"/>
  <c r="BZ23" i="4"/>
  <c r="ED23" i="4" s="1"/>
  <c r="J114" i="4"/>
  <c r="BW25" i="4"/>
  <c r="EA25" i="4" s="1"/>
  <c r="BZ28" i="4"/>
  <c r="E6" i="6"/>
  <c r="CI23" i="4"/>
  <c r="EM23" i="4" s="1"/>
  <c r="CI28" i="4"/>
  <c r="EM28" i="4" s="1"/>
  <c r="CS26" i="4"/>
  <c r="EW26" i="4" s="1"/>
  <c r="CK26" i="4"/>
  <c r="EO26" i="4" s="1"/>
  <c r="CV24" i="4"/>
  <c r="EZ24" i="4" s="1"/>
  <c r="DR25" i="4"/>
  <c r="FV25" i="4" s="1"/>
  <c r="DG17" i="4"/>
  <c r="FK17" i="4" s="1"/>
  <c r="DR20" i="4"/>
  <c r="FV20" i="4" s="1"/>
  <c r="CK21" i="4"/>
  <c r="EO21" i="4" s="1"/>
  <c r="CH18" i="4"/>
  <c r="EL18" i="4" s="1"/>
  <c r="CU19" i="4"/>
  <c r="EY19" i="4" s="1"/>
  <c r="CS16" i="4"/>
  <c r="EW16" i="4" s="1"/>
  <c r="CK16" i="4"/>
  <c r="EO16" i="4" s="1"/>
  <c r="CS21" i="4"/>
  <c r="EW21" i="4" s="1"/>
  <c r="BX20" i="4"/>
  <c r="EB20" i="4" s="1"/>
  <c r="DD19" i="4"/>
  <c r="FH19" i="4" s="1"/>
  <c r="BZ18" i="4"/>
  <c r="ED18" i="4" s="1"/>
  <c r="I115" i="4"/>
  <c r="DP17" i="4"/>
  <c r="FT17" i="4" s="1"/>
  <c r="D7" i="6"/>
  <c r="H99" i="4"/>
  <c r="H107" i="4" s="1"/>
  <c r="H100" i="4"/>
  <c r="H108" i="4" s="1"/>
  <c r="H97" i="4"/>
  <c r="H105" i="4" s="1"/>
  <c r="H98" i="4"/>
  <c r="H106" i="4" s="1"/>
  <c r="H101" i="4"/>
  <c r="H109" i="4" s="1"/>
  <c r="E8" i="6"/>
  <c r="DD28" i="4"/>
  <c r="FH28" i="4" s="1"/>
  <c r="BY27" i="4"/>
  <c r="EC27" i="4" s="1"/>
  <c r="BW21" i="6" s="1" a="1"/>
  <c r="BW21" i="6" s="1"/>
  <c r="AB21" i="6" s="1"/>
  <c r="DR24" i="4"/>
  <c r="FV24" i="4" s="1"/>
  <c r="DF26" i="4"/>
  <c r="FJ26" i="4" s="1"/>
  <c r="CH27" i="4"/>
  <c r="EL27" i="4" s="1"/>
  <c r="J116" i="4"/>
  <c r="BW24" i="4"/>
  <c r="EA24" i="4" s="1"/>
  <c r="BU18" i="6" s="1" a="1"/>
  <c r="BU18" i="6" s="1"/>
  <c r="Z18" i="6" s="1"/>
  <c r="CU28" i="4"/>
  <c r="EY28" i="4" s="1"/>
  <c r="CU23" i="4"/>
  <c r="EY23" i="4" s="1"/>
  <c r="DO26" i="4"/>
  <c r="FS26" i="4" s="1"/>
  <c r="CJ25" i="4"/>
  <c r="EN25" i="4" s="1"/>
  <c r="CR25" i="4"/>
  <c r="EV25" i="4" s="1"/>
  <c r="DD23" i="4"/>
  <c r="FH23" i="4" s="1"/>
  <c r="J115" i="4"/>
  <c r="E7" i="6"/>
  <c r="CS28" i="4"/>
  <c r="EW28" i="4" s="1"/>
  <c r="BY25" i="4"/>
  <c r="EC25" i="4" s="1"/>
  <c r="CH25" i="4"/>
  <c r="EL25" i="4" s="1"/>
  <c r="CS23" i="4"/>
  <c r="EW23" i="4" s="1"/>
  <c r="DD26" i="4"/>
  <c r="FH26" i="4" s="1"/>
  <c r="CK23" i="4"/>
  <c r="EO23" i="4" s="1"/>
  <c r="DP24" i="4"/>
  <c r="FT24" i="4" s="1"/>
  <c r="BW27" i="4"/>
  <c r="EA27" i="4" s="1"/>
  <c r="BU21" i="6" s="1" a="1"/>
  <c r="BU21" i="6" s="1"/>
  <c r="Z21" i="6" s="1"/>
  <c r="DR27" i="4"/>
  <c r="FV27" i="4" s="1"/>
  <c r="CK28" i="4"/>
  <c r="EO28" i="4" s="1"/>
  <c r="DG24" i="4"/>
  <c r="FK24" i="4" s="1"/>
  <c r="CU26" i="4"/>
  <c r="EY26" i="4" s="1"/>
  <c r="I112" i="4"/>
  <c r="CU20" i="4"/>
  <c r="EY20" i="4" s="1"/>
  <c r="DO18" i="4"/>
  <c r="FS18" i="4" s="1"/>
  <c r="DR21" i="4"/>
  <c r="FV21" i="4" s="1"/>
  <c r="DF18" i="4"/>
  <c r="FJ18" i="4" s="1"/>
  <c r="DD20" i="4"/>
  <c r="FH20" i="4" s="1"/>
  <c r="BZ19" i="4"/>
  <c r="ED19" i="4" s="1"/>
  <c r="CK17" i="4"/>
  <c r="EO17" i="4" s="1"/>
  <c r="BX21" i="4"/>
  <c r="DR16" i="4"/>
  <c r="FV16" i="4" s="1"/>
  <c r="CH19" i="4"/>
  <c r="EL19" i="4" s="1"/>
  <c r="CS17" i="4"/>
  <c r="EW17" i="4" s="1"/>
  <c r="D4" i="6"/>
  <c r="R12" i="6" s="1"/>
  <c r="U8" i="6" s="1"/>
  <c r="J113" i="4"/>
  <c r="CH28" i="4"/>
  <c r="EL28" i="4" s="1"/>
  <c r="DQ25" i="4"/>
  <c r="FU25" i="4" s="1"/>
  <c r="BV25" i="4"/>
  <c r="DZ25" i="4" s="1"/>
  <c r="BT19" i="6" s="1" a="1"/>
  <c r="BT19" i="6" s="1"/>
  <c r="Y19" i="6" s="1"/>
  <c r="CR26" i="4"/>
  <c r="EV26" i="4" s="1"/>
  <c r="CL20" i="6" s="1" a="1"/>
  <c r="CL20" i="6" s="1"/>
  <c r="E5" i="6"/>
  <c r="DF27" i="4"/>
  <c r="FJ27" i="4" s="1"/>
  <c r="BY28" i="4"/>
  <c r="CU24" i="4"/>
  <c r="EY24" i="4" s="1"/>
  <c r="CH23" i="4"/>
  <c r="EL23" i="4" s="1"/>
  <c r="CJ26" i="4"/>
  <c r="EN26" i="4" s="1"/>
  <c r="DO27" i="4"/>
  <c r="FS27" i="4" s="1"/>
  <c r="DD24" i="4"/>
  <c r="FH24" i="4" s="1"/>
  <c r="BY23" i="4"/>
  <c r="EC23" i="4" s="1"/>
  <c r="CA21" i="4"/>
  <c r="B143" i="6"/>
  <c r="B3" i="7"/>
  <c r="B72" i="6"/>
  <c r="V8" i="4"/>
  <c r="U8" i="4" s="1"/>
  <c r="ED7" i="4"/>
  <c r="B4" i="7"/>
  <c r="B107" i="6"/>
  <c r="G119" i="4"/>
  <c r="B11" i="6"/>
  <c r="B10" i="7" s="1"/>
  <c r="B5" i="7"/>
  <c r="C5" i="7" s="1"/>
  <c r="G120" i="4"/>
  <c r="B12" i="6"/>
  <c r="B11" i="7" s="1"/>
  <c r="T8" i="4"/>
  <c r="EB7" i="4"/>
  <c r="DF22" i="6" s="1" a="1"/>
  <c r="DF22" i="6" s="1"/>
  <c r="DF24" i="6" s="1"/>
  <c r="B6" i="7"/>
  <c r="B179" i="6"/>
  <c r="CN21" i="6" a="1"/>
  <c r="CN21" i="6" s="1"/>
  <c r="G122" i="4"/>
  <c r="B14" i="6"/>
  <c r="B13" i="7" s="1"/>
  <c r="FB6" i="10"/>
  <c r="FI6" i="10" s="1"/>
  <c r="FN6" i="10" s="1"/>
  <c r="GX6" i="10" s="1"/>
  <c r="DO6" i="10"/>
  <c r="DV6" i="10" s="1"/>
  <c r="EA6" i="10" s="1"/>
  <c r="GO6" i="10" s="1"/>
  <c r="CB6" i="10"/>
  <c r="CI6" i="10" s="1"/>
  <c r="CN6" i="10" s="1"/>
  <c r="GF6" i="10" s="1"/>
  <c r="U6" i="10"/>
  <c r="AO6" i="10"/>
  <c r="AV6" i="10" s="1"/>
  <c r="BA6" i="10" s="1"/>
  <c r="FW6" i="10" s="1"/>
  <c r="DO19" i="9"/>
  <c r="DV19" i="9" s="1"/>
  <c r="EA19" i="9" s="1"/>
  <c r="GO19" i="9" s="1"/>
  <c r="CB19" i="9"/>
  <c r="CI19" i="9" s="1"/>
  <c r="CN19" i="9" s="1"/>
  <c r="GF19" i="9" s="1"/>
  <c r="AO19" i="9"/>
  <c r="AV19" i="9" s="1"/>
  <c r="BA19" i="9" s="1"/>
  <c r="FW19" i="9" s="1"/>
  <c r="FB19" i="9"/>
  <c r="FI19" i="9" s="1"/>
  <c r="FN19" i="9" s="1"/>
  <c r="GX19" i="9" s="1"/>
  <c r="U19" i="9"/>
  <c r="FB7" i="9"/>
  <c r="FI7" i="9" s="1"/>
  <c r="FN7" i="9" s="1"/>
  <c r="GX7" i="9" s="1"/>
  <c r="DO7" i="9"/>
  <c r="DV7" i="9" s="1"/>
  <c r="EA7" i="9" s="1"/>
  <c r="GO7" i="9" s="1"/>
  <c r="CB7" i="9"/>
  <c r="CI7" i="9" s="1"/>
  <c r="CN7" i="9" s="1"/>
  <c r="GF7" i="9" s="1"/>
  <c r="AO7" i="9"/>
  <c r="AV7" i="9" s="1"/>
  <c r="BA7" i="9" s="1"/>
  <c r="FW7" i="9" s="1"/>
  <c r="U7" i="9"/>
  <c r="BI13" i="10"/>
  <c r="BP13" i="10" s="1"/>
  <c r="BU13" i="10" s="1"/>
  <c r="GB13" i="10" s="1"/>
  <c r="CV13" i="10"/>
  <c r="DC13" i="10" s="1"/>
  <c r="DH13" i="10" s="1"/>
  <c r="GK13" i="10" s="1"/>
  <c r="V13" i="10"/>
  <c r="EI13" i="10"/>
  <c r="EP13" i="10" s="1"/>
  <c r="EU13" i="10" s="1"/>
  <c r="GT13" i="10" s="1"/>
  <c r="ET7" i="10"/>
  <c r="GS7" i="10" s="1"/>
  <c r="BH19" i="10"/>
  <c r="BO19" i="10" s="1"/>
  <c r="BT19" i="10" s="1"/>
  <c r="GA19" i="10" s="1"/>
  <c r="CU19" i="10"/>
  <c r="DB19" i="10" s="1"/>
  <c r="DG19" i="10" s="1"/>
  <c r="GJ19" i="10" s="1"/>
  <c r="T19" i="10"/>
  <c r="EH19" i="10"/>
  <c r="EO19" i="10" s="1"/>
  <c r="ET19" i="10" s="1"/>
  <c r="GS19" i="10" s="1"/>
  <c r="ET12" i="11"/>
  <c r="GS12" i="11" s="1"/>
  <c r="DZ36" i="11"/>
  <c r="GN36" i="11" s="1"/>
  <c r="BH24" i="11"/>
  <c r="BO24" i="11" s="1"/>
  <c r="BT24" i="11" s="1"/>
  <c r="GA24" i="11" s="1"/>
  <c r="CU24" i="11"/>
  <c r="DB24" i="11" s="1"/>
  <c r="DG24" i="11" s="1"/>
  <c r="GJ24" i="11" s="1"/>
  <c r="EH24" i="11"/>
  <c r="EO24" i="11" s="1"/>
  <c r="T24" i="11"/>
  <c r="U7" i="10"/>
  <c r="AO7" i="10"/>
  <c r="AV7" i="10" s="1"/>
  <c r="BA7" i="10" s="1"/>
  <c r="FW7" i="10" s="1"/>
  <c r="DO7" i="10"/>
  <c r="DV7" i="10" s="1"/>
  <c r="EA7" i="10" s="1"/>
  <c r="GO7" i="10" s="1"/>
  <c r="CB7" i="10"/>
  <c r="CI7" i="10" s="1"/>
  <c r="CN7" i="10" s="1"/>
  <c r="GF7" i="10" s="1"/>
  <c r="FB7" i="10"/>
  <c r="FI7" i="10" s="1"/>
  <c r="FN7" i="10" s="1"/>
  <c r="GX7" i="10" s="1"/>
  <c r="FB12" i="11"/>
  <c r="FI12" i="11" s="1"/>
  <c r="FN12" i="11" s="1"/>
  <c r="GX12" i="11" s="1"/>
  <c r="U12" i="11"/>
  <c r="CB12" i="11"/>
  <c r="CI12" i="11" s="1"/>
  <c r="CN12" i="11" s="1"/>
  <c r="GF12" i="11" s="1"/>
  <c r="DO12" i="11"/>
  <c r="DV12" i="11" s="1"/>
  <c r="EA12" i="11" s="1"/>
  <c r="GO12" i="11" s="1"/>
  <c r="AO12" i="11"/>
  <c r="AV12" i="11" s="1"/>
  <c r="BA12" i="11" s="1"/>
  <c r="FW12" i="11" s="1"/>
  <c r="CU31" i="10"/>
  <c r="DB31" i="10" s="1"/>
  <c r="DG31" i="10" s="1"/>
  <c r="GJ31" i="10" s="1"/>
  <c r="EH31" i="10"/>
  <c r="EO31" i="10" s="1"/>
  <c r="ET31" i="10" s="1"/>
  <c r="GS31" i="10" s="1"/>
  <c r="T31" i="10"/>
  <c r="BH31" i="10"/>
  <c r="BO31" i="10" s="1"/>
  <c r="BT31" i="10" s="1"/>
  <c r="GA31" i="10" s="1"/>
  <c r="EH36" i="11"/>
  <c r="EO36" i="11" s="1"/>
  <c r="ET36" i="11" s="1"/>
  <c r="GS36" i="11" s="1"/>
  <c r="CU36" i="11"/>
  <c r="DB36" i="11" s="1"/>
  <c r="DG36" i="11" s="1"/>
  <c r="GJ36" i="11" s="1"/>
  <c r="BH36" i="11"/>
  <c r="BO36" i="11" s="1"/>
  <c r="BT36" i="11" s="1"/>
  <c r="GA36" i="11" s="1"/>
  <c r="T36" i="11"/>
  <c r="DZ31" i="10"/>
  <c r="GN31" i="10" s="1"/>
  <c r="HH10" i="9" a="1"/>
  <c r="HH10" i="9" s="1"/>
  <c r="HH10" i="8" a="1"/>
  <c r="HH10" i="8" s="1"/>
  <c r="HH10" i="10" a="1"/>
  <c r="HH10" i="10" s="1"/>
  <c r="HH10" i="11" a="1"/>
  <c r="HH10" i="11" s="1"/>
  <c r="S31" i="8"/>
  <c r="AN31" i="8"/>
  <c r="AU31" i="8" s="1"/>
  <c r="AZ31" i="8" s="1"/>
  <c r="FV31" i="8" s="1"/>
  <c r="CA31" i="8"/>
  <c r="CH31" i="8" s="1"/>
  <c r="CM31" i="8" s="1"/>
  <c r="GE31" i="8" s="1"/>
  <c r="FA31" i="8"/>
  <c r="FH31" i="8" s="1"/>
  <c r="DN31" i="8"/>
  <c r="DU31" i="8" s="1"/>
  <c r="HN5" i="9" a="1"/>
  <c r="HN5" i="9" s="1"/>
  <c r="HN5" i="10" a="1"/>
  <c r="HN5" i="10" s="1"/>
  <c r="HN5" i="8" a="1"/>
  <c r="HN5" i="8" s="1"/>
  <c r="HN5" i="11" a="1"/>
  <c r="HN5" i="11" s="1"/>
  <c r="DF22" i="10"/>
  <c r="GI22" i="10" s="1"/>
  <c r="AN38" i="11"/>
  <c r="AU38" i="11" s="1"/>
  <c r="AZ38" i="11" s="1"/>
  <c r="FV38" i="11" s="1"/>
  <c r="CA38" i="11"/>
  <c r="CH38" i="11" s="1"/>
  <c r="CM38" i="11" s="1"/>
  <c r="GE38" i="11" s="1"/>
  <c r="S38" i="11"/>
  <c r="FA38" i="11"/>
  <c r="FH38" i="11" s="1"/>
  <c r="DN38" i="11"/>
  <c r="DU38" i="11" s="1"/>
  <c r="DZ7" i="8"/>
  <c r="GN7" i="8" s="1"/>
  <c r="DZ6" i="8"/>
  <c r="GN6" i="8" s="1"/>
  <c r="FA18" i="9"/>
  <c r="FH18" i="9" s="1"/>
  <c r="AN18" i="9"/>
  <c r="AU18" i="9" s="1"/>
  <c r="AZ18" i="9" s="1"/>
  <c r="FV18" i="9" s="1"/>
  <c r="DN18" i="9"/>
  <c r="DU18" i="9" s="1"/>
  <c r="S18" i="9"/>
  <c r="CA18" i="9"/>
  <c r="CH18" i="9" s="1"/>
  <c r="CM18" i="9" s="1"/>
  <c r="GE18" i="9" s="1"/>
  <c r="HS15" i="9" a="1"/>
  <c r="HS15" i="9" s="1"/>
  <c r="HS15" i="10" a="1"/>
  <c r="HS15" i="10" s="1"/>
  <c r="HS15" i="8" a="1"/>
  <c r="HS15" i="8" s="1"/>
  <c r="HS15" i="11" a="1"/>
  <c r="HS15" i="11" s="1"/>
  <c r="HM33" i="11" a="1"/>
  <c r="HM33" i="11" s="1"/>
  <c r="HM33" i="10" a="1"/>
  <c r="HM33" i="10" s="1"/>
  <c r="HM33" i="9" a="1"/>
  <c r="HM33" i="9" s="1"/>
  <c r="HM33" i="8" a="1"/>
  <c r="HM33" i="8" s="1"/>
  <c r="EH10" i="8"/>
  <c r="EO10" i="8" s="1"/>
  <c r="BH10" i="8"/>
  <c r="BO10" i="8" s="1"/>
  <c r="BT10" i="8" s="1"/>
  <c r="GA10" i="8" s="1"/>
  <c r="T10" i="8"/>
  <c r="CU10" i="8"/>
  <c r="DB10" i="8" s="1"/>
  <c r="DG10" i="8" s="1"/>
  <c r="GJ10" i="8" s="1"/>
  <c r="S35" i="11"/>
  <c r="AN35" i="11"/>
  <c r="AU35" i="11" s="1"/>
  <c r="AZ35" i="11" s="1"/>
  <c r="FV35" i="11" s="1"/>
  <c r="CA35" i="11"/>
  <c r="CH35" i="11" s="1"/>
  <c r="CM35" i="11" s="1"/>
  <c r="GE35" i="11" s="1"/>
  <c r="DN35" i="11"/>
  <c r="DU35" i="11" s="1"/>
  <c r="FA35" i="11"/>
  <c r="FH35" i="11" s="1"/>
  <c r="DZ14" i="9"/>
  <c r="GN14" i="9" s="1"/>
  <c r="DF40" i="8"/>
  <c r="GI40" i="8" s="1"/>
  <c r="DF21" i="8"/>
  <c r="GI21" i="8" s="1"/>
  <c r="HG19" i="9" a="1"/>
  <c r="HG19" i="9" s="1"/>
  <c r="HG19" i="10" a="1"/>
  <c r="HG19" i="10" s="1"/>
  <c r="HG19" i="11" a="1"/>
  <c r="HG19" i="11" s="1"/>
  <c r="HG19" i="8" a="1"/>
  <c r="HG19" i="8" s="1"/>
  <c r="HG40" i="10" a="1"/>
  <c r="HG40" i="10" s="1"/>
  <c r="HG40" i="11" a="1"/>
  <c r="HG40" i="11" s="1"/>
  <c r="HG40" i="9" a="1"/>
  <c r="HG40" i="9" s="1"/>
  <c r="DF28" i="11"/>
  <c r="GI28" i="11" s="1"/>
  <c r="CU15" i="10"/>
  <c r="DB15" i="10" s="1"/>
  <c r="DG15" i="10" s="1"/>
  <c r="GJ15" i="10" s="1"/>
  <c r="BH15" i="10"/>
  <c r="BO15" i="10" s="1"/>
  <c r="BT15" i="10" s="1"/>
  <c r="GA15" i="10" s="1"/>
  <c r="T15" i="10"/>
  <c r="EH15" i="10"/>
  <c r="EO15" i="10" s="1"/>
  <c r="HH14" i="9" a="1"/>
  <c r="HH14" i="9" s="1"/>
  <c r="HH14" i="10" a="1"/>
  <c r="HH14" i="10" s="1"/>
  <c r="HH14" i="11" a="1"/>
  <c r="HH14" i="11" s="1"/>
  <c r="HH14" i="8" a="1"/>
  <c r="HH14" i="8" s="1"/>
  <c r="CA39" i="9"/>
  <c r="CH39" i="9" s="1"/>
  <c r="CM39" i="9" s="1"/>
  <c r="GE39" i="9" s="1"/>
  <c r="AN39" i="9"/>
  <c r="AU39" i="9" s="1"/>
  <c r="AZ39" i="9" s="1"/>
  <c r="FV39" i="9" s="1"/>
  <c r="S39" i="9"/>
  <c r="FA39" i="9"/>
  <c r="FH39" i="9" s="1"/>
  <c r="DN39" i="9"/>
  <c r="DU39" i="9" s="1"/>
  <c r="DF30" i="11"/>
  <c r="GI30" i="11" s="1"/>
  <c r="DF32" i="8"/>
  <c r="GI32" i="8" s="1"/>
  <c r="HS14" i="9" a="1"/>
  <c r="HS14" i="9" s="1"/>
  <c r="HS14" i="10" a="1"/>
  <c r="HS14" i="10" s="1"/>
  <c r="HS14" i="8" a="1"/>
  <c r="HS14" i="8" s="1"/>
  <c r="HS14" i="11" a="1"/>
  <c r="HS14" i="11" s="1"/>
  <c r="DF18" i="8"/>
  <c r="GI18" i="8" s="1"/>
  <c r="CU10" i="11"/>
  <c r="DB10" i="11" s="1"/>
  <c r="DG10" i="11" s="1"/>
  <c r="GJ10" i="11" s="1"/>
  <c r="T10" i="11"/>
  <c r="EH10" i="11"/>
  <c r="EO10" i="11" s="1"/>
  <c r="BH10" i="11"/>
  <c r="BO10" i="11" s="1"/>
  <c r="BT10" i="11" s="1"/>
  <c r="GA10" i="11" s="1"/>
  <c r="DZ16" i="9"/>
  <c r="GN16" i="9" s="1"/>
  <c r="S38" i="8"/>
  <c r="AN38" i="8"/>
  <c r="AU38" i="8" s="1"/>
  <c r="AZ38" i="8" s="1"/>
  <c r="FV38" i="8" s="1"/>
  <c r="FA38" i="8"/>
  <c r="FH38" i="8" s="1"/>
  <c r="CA38" i="8"/>
  <c r="CH38" i="8" s="1"/>
  <c r="CM38" i="8" s="1"/>
  <c r="GE38" i="8" s="1"/>
  <c r="DN38" i="8"/>
  <c r="DU38" i="8" s="1"/>
  <c r="T6" i="9"/>
  <c r="BH6" i="9"/>
  <c r="BO6" i="9" s="1"/>
  <c r="BT6" i="9" s="1"/>
  <c r="GA6" i="9" s="1"/>
  <c r="EH6" i="9"/>
  <c r="EO6" i="9" s="1"/>
  <c r="CU6" i="9"/>
  <c r="DB6" i="9" s="1"/>
  <c r="DG6" i="9" s="1"/>
  <c r="GJ6" i="9" s="1"/>
  <c r="DZ9" i="11"/>
  <c r="GN9" i="11" s="1"/>
  <c r="HM20" i="10" a="1"/>
  <c r="HM20" i="10" s="1"/>
  <c r="HM20" i="9" a="1"/>
  <c r="HM20" i="9" s="1"/>
  <c r="HM20" i="8" a="1"/>
  <c r="HM20" i="8" s="1"/>
  <c r="HM20" i="11" a="1"/>
  <c r="HM20" i="11" s="1"/>
  <c r="CA27" i="10"/>
  <c r="CH27" i="10" s="1"/>
  <c r="CM27" i="10" s="1"/>
  <c r="GE27" i="10" s="1"/>
  <c r="S27" i="10"/>
  <c r="FA27" i="10"/>
  <c r="FH27" i="10" s="1"/>
  <c r="AN27" i="10"/>
  <c r="AU27" i="10" s="1"/>
  <c r="AZ27" i="10" s="1"/>
  <c r="FV27" i="10" s="1"/>
  <c r="DN27" i="10"/>
  <c r="DU27" i="10" s="1"/>
  <c r="DF27" i="11"/>
  <c r="GI27" i="11" s="1"/>
  <c r="HI24" i="8" a="1"/>
  <c r="HI24" i="8" s="1"/>
  <c r="DF17" i="9"/>
  <c r="GI17" i="9" s="1"/>
  <c r="DZ12" i="9"/>
  <c r="GN12" i="9" s="1"/>
  <c r="CU8" i="10"/>
  <c r="DB8" i="10" s="1"/>
  <c r="DG8" i="10" s="1"/>
  <c r="GJ8" i="10" s="1"/>
  <c r="BH8" i="10"/>
  <c r="BO8" i="10" s="1"/>
  <c r="BT8" i="10" s="1"/>
  <c r="GA8" i="10" s="1"/>
  <c r="EH8" i="10"/>
  <c r="EO8" i="10" s="1"/>
  <c r="T8" i="10"/>
  <c r="S22" i="9"/>
  <c r="AN22" i="9"/>
  <c r="AU22" i="9" s="1"/>
  <c r="AZ22" i="9" s="1"/>
  <c r="FV22" i="9" s="1"/>
  <c r="DN22" i="9"/>
  <c r="DU22" i="9" s="1"/>
  <c r="CA22" i="9"/>
  <c r="CH22" i="9" s="1"/>
  <c r="CM22" i="9" s="1"/>
  <c r="GE22" i="9" s="1"/>
  <c r="FA22" i="9"/>
  <c r="FH22" i="9" s="1"/>
  <c r="AP25" i="10"/>
  <c r="AW25" i="10" s="1"/>
  <c r="BB25" i="10" s="1"/>
  <c r="FX25" i="10" s="1"/>
  <c r="DP25" i="10"/>
  <c r="DW25" i="10" s="1"/>
  <c r="EB25" i="10" s="1"/>
  <c r="GP25" i="10" s="1"/>
  <c r="W25" i="10"/>
  <c r="FC25" i="10"/>
  <c r="FJ25" i="10" s="1"/>
  <c r="FO25" i="10" s="1"/>
  <c r="GY25" i="10" s="1"/>
  <c r="CC25" i="10"/>
  <c r="CJ25" i="10" s="1"/>
  <c r="CO25" i="10" s="1"/>
  <c r="GG25" i="10" s="1"/>
  <c r="FA17" i="8"/>
  <c r="FH17" i="8" s="1"/>
  <c r="S17" i="8"/>
  <c r="CA17" i="8"/>
  <c r="CH17" i="8" s="1"/>
  <c r="CM17" i="8" s="1"/>
  <c r="GE17" i="8" s="1"/>
  <c r="AN17" i="8"/>
  <c r="AU17" i="8" s="1"/>
  <c r="AZ17" i="8" s="1"/>
  <c r="FV17" i="8" s="1"/>
  <c r="DN17" i="8"/>
  <c r="DU17" i="8" s="1"/>
  <c r="DF28" i="10"/>
  <c r="GI28" i="10" s="1"/>
  <c r="BH5" i="10"/>
  <c r="BO5" i="10" s="1"/>
  <c r="BT5" i="10" s="1"/>
  <c r="GA5" i="10" s="1"/>
  <c r="T5" i="10"/>
  <c r="CU5" i="10"/>
  <c r="DB5" i="10" s="1"/>
  <c r="DG5" i="10" s="1"/>
  <c r="GJ5" i="10" s="1"/>
  <c r="EH5" i="10"/>
  <c r="EO5" i="10" s="1"/>
  <c r="HS8" i="10" a="1"/>
  <c r="HS8" i="10" s="1"/>
  <c r="HS8" i="8" a="1"/>
  <c r="HS8" i="8" s="1"/>
  <c r="HS8" i="11" a="1"/>
  <c r="HS8" i="11" s="1"/>
  <c r="HS8" i="9" a="1"/>
  <c r="HS8" i="9" s="1"/>
  <c r="DZ11" i="10"/>
  <c r="GN11" i="10" s="1"/>
  <c r="DZ11" i="9"/>
  <c r="GN11" i="9" s="1"/>
  <c r="DF30" i="9"/>
  <c r="GI30" i="9" s="1"/>
  <c r="FA37" i="9"/>
  <c r="FH37" i="9" s="1"/>
  <c r="AN37" i="9"/>
  <c r="AU37" i="9" s="1"/>
  <c r="AZ37" i="9" s="1"/>
  <c r="FV37" i="9" s="1"/>
  <c r="CA37" i="9"/>
  <c r="CH37" i="9" s="1"/>
  <c r="CM37" i="9" s="1"/>
  <c r="GE37" i="9" s="1"/>
  <c r="DN37" i="9"/>
  <c r="DU37" i="9" s="1"/>
  <c r="S37" i="9"/>
  <c r="HG30" i="11" a="1"/>
  <c r="HG30" i="11" s="1"/>
  <c r="HG30" i="9" a="1"/>
  <c r="HG30" i="9" s="1"/>
  <c r="HG30" i="10" a="1"/>
  <c r="HG30" i="10" s="1"/>
  <c r="HG30" i="8" a="1"/>
  <c r="HG30" i="8" s="1"/>
  <c r="AN39" i="11"/>
  <c r="AU39" i="11" s="1"/>
  <c r="AZ39" i="11" s="1"/>
  <c r="FV39" i="11" s="1"/>
  <c r="FA39" i="11"/>
  <c r="FH39" i="11" s="1"/>
  <c r="CA39" i="11"/>
  <c r="CH39" i="11" s="1"/>
  <c r="CM39" i="11" s="1"/>
  <c r="GE39" i="11" s="1"/>
  <c r="S39" i="11"/>
  <c r="DN39" i="11"/>
  <c r="DU39" i="11" s="1"/>
  <c r="S23" i="8"/>
  <c r="CA23" i="8"/>
  <c r="CH23" i="8" s="1"/>
  <c r="CM23" i="8" s="1"/>
  <c r="GE23" i="8" s="1"/>
  <c r="FA23" i="8"/>
  <c r="FH23" i="8" s="1"/>
  <c r="DN23" i="8"/>
  <c r="DU23" i="8" s="1"/>
  <c r="AN23" i="8"/>
  <c r="AU23" i="8" s="1"/>
  <c r="AZ23" i="8" s="1"/>
  <c r="FV23" i="8" s="1"/>
  <c r="DZ11" i="11"/>
  <c r="GN11" i="11" s="1"/>
  <c r="DF22" i="8"/>
  <c r="GI22" i="8" s="1"/>
  <c r="DF38" i="11"/>
  <c r="GI38" i="11" s="1"/>
  <c r="DF40" i="10"/>
  <c r="GI40" i="10" s="1"/>
  <c r="HM29" i="9" a="1"/>
  <c r="HM29" i="9" s="1"/>
  <c r="HM29" i="10" a="1"/>
  <c r="HM29" i="10" s="1"/>
  <c r="HM29" i="11" a="1"/>
  <c r="HM29" i="11" s="1"/>
  <c r="HM29" i="8" a="1"/>
  <c r="HM29" i="8" s="1"/>
  <c r="EH15" i="9"/>
  <c r="EO15" i="9" s="1"/>
  <c r="T15" i="9"/>
  <c r="BH15" i="9"/>
  <c r="BO15" i="9" s="1"/>
  <c r="BT15" i="9" s="1"/>
  <c r="GA15" i="9" s="1"/>
  <c r="CU15" i="9"/>
  <c r="DB15" i="9" s="1"/>
  <c r="DG15" i="9" s="1"/>
  <c r="GJ15" i="9" s="1"/>
  <c r="HM26" i="10" a="1"/>
  <c r="HM26" i="10" s="1"/>
  <c r="HM26" i="9" a="1"/>
  <c r="HM26" i="9" s="1"/>
  <c r="HM26" i="11" a="1"/>
  <c r="HM26" i="11" s="1"/>
  <c r="HM26" i="8" a="1"/>
  <c r="HM26" i="8" s="1"/>
  <c r="HM27" i="9" a="1"/>
  <c r="HM27" i="9" s="1"/>
  <c r="HM27" i="11" a="1"/>
  <c r="HM27" i="11" s="1"/>
  <c r="HM27" i="10" a="1"/>
  <c r="HM27" i="10" s="1"/>
  <c r="HM27" i="8" a="1"/>
  <c r="HM27" i="8" s="1"/>
  <c r="T11" i="8"/>
  <c r="EH11" i="8"/>
  <c r="EO11" i="8" s="1"/>
  <c r="BH11" i="8"/>
  <c r="BO11" i="8" s="1"/>
  <c r="BT11" i="8" s="1"/>
  <c r="GA11" i="8" s="1"/>
  <c r="CU11" i="8"/>
  <c r="DB11" i="8" s="1"/>
  <c r="DG11" i="8" s="1"/>
  <c r="GJ11" i="8" s="1"/>
  <c r="CA25" i="9"/>
  <c r="CH25" i="9" s="1"/>
  <c r="CM25" i="9" s="1"/>
  <c r="GE25" i="9" s="1"/>
  <c r="DN25" i="9"/>
  <c r="DU25" i="9" s="1"/>
  <c r="FA25" i="9"/>
  <c r="FH25" i="9" s="1"/>
  <c r="S25" i="9"/>
  <c r="AN25" i="9"/>
  <c r="AU25" i="9" s="1"/>
  <c r="AZ25" i="9" s="1"/>
  <c r="FV25" i="9" s="1"/>
  <c r="HG25" i="8" a="1"/>
  <c r="HG25" i="8" s="1"/>
  <c r="HG25" i="10" a="1"/>
  <c r="HG25" i="10" s="1"/>
  <c r="HG25" i="9" a="1"/>
  <c r="HG25" i="9" s="1"/>
  <c r="HG25" i="11" a="1"/>
  <c r="HG25" i="11" s="1"/>
  <c r="DF33" i="9"/>
  <c r="GI33" i="9" s="1"/>
  <c r="S29" i="8"/>
  <c r="FA29" i="8"/>
  <c r="FH29" i="8" s="1"/>
  <c r="CA29" i="8"/>
  <c r="CH29" i="8" s="1"/>
  <c r="CM29" i="8" s="1"/>
  <c r="GE29" i="8" s="1"/>
  <c r="AN29" i="8"/>
  <c r="AU29" i="8" s="1"/>
  <c r="AZ29" i="8" s="1"/>
  <c r="FV29" i="8" s="1"/>
  <c r="DN29" i="8"/>
  <c r="DU29" i="8" s="1"/>
  <c r="DF30" i="8"/>
  <c r="GI30" i="8" s="1"/>
  <c r="DN22" i="10"/>
  <c r="DU22" i="10" s="1"/>
  <c r="AN22" i="10"/>
  <c r="AU22" i="10" s="1"/>
  <c r="AZ22" i="10" s="1"/>
  <c r="FV22" i="10" s="1"/>
  <c r="S22" i="10"/>
  <c r="CA22" i="10"/>
  <c r="CH22" i="10" s="1"/>
  <c r="CM22" i="10" s="1"/>
  <c r="GE22" i="10" s="1"/>
  <c r="FA22" i="10"/>
  <c r="FH22" i="10" s="1"/>
  <c r="DF26" i="8"/>
  <c r="GI26" i="8" s="1"/>
  <c r="HM31" i="11" a="1"/>
  <c r="HM31" i="11" s="1"/>
  <c r="HM31" i="9" a="1"/>
  <c r="HM31" i="9" s="1"/>
  <c r="HM31" i="10" a="1"/>
  <c r="HM31" i="10" s="1"/>
  <c r="HM31" i="8" a="1"/>
  <c r="HM31" i="8" s="1"/>
  <c r="EH15" i="11"/>
  <c r="EO15" i="11" s="1"/>
  <c r="CU15" i="11"/>
  <c r="DB15" i="11" s="1"/>
  <c r="DG15" i="11" s="1"/>
  <c r="GJ15" i="11" s="1"/>
  <c r="T15" i="11"/>
  <c r="BH15" i="11"/>
  <c r="BO15" i="11" s="1"/>
  <c r="BT15" i="11" s="1"/>
  <c r="GA15" i="11" s="1"/>
  <c r="EH9" i="9"/>
  <c r="EO9" i="9" s="1"/>
  <c r="CU9" i="9"/>
  <c r="DB9" i="9" s="1"/>
  <c r="DG9" i="9" s="1"/>
  <c r="GJ9" i="9" s="1"/>
  <c r="T9" i="9"/>
  <c r="BH9" i="9"/>
  <c r="BO9" i="9" s="1"/>
  <c r="BT9" i="9" s="1"/>
  <c r="GA9" i="9" s="1"/>
  <c r="FA34" i="8"/>
  <c r="FH34" i="8" s="1"/>
  <c r="DN34" i="8"/>
  <c r="DU34" i="8" s="1"/>
  <c r="S34" i="8"/>
  <c r="AN34" i="8"/>
  <c r="AU34" i="8" s="1"/>
  <c r="AZ34" i="8" s="1"/>
  <c r="FV34" i="8" s="1"/>
  <c r="CA34" i="8"/>
  <c r="CH34" i="8" s="1"/>
  <c r="CM34" i="8" s="1"/>
  <c r="GE34" i="8" s="1"/>
  <c r="DF29" i="10"/>
  <c r="GI29" i="10" s="1"/>
  <c r="T6" i="8"/>
  <c r="EH6" i="8"/>
  <c r="EO6" i="8" s="1"/>
  <c r="BH6" i="8"/>
  <c r="BO6" i="8" s="1"/>
  <c r="BT6" i="8" s="1"/>
  <c r="GA6" i="8" s="1"/>
  <c r="CU6" i="8"/>
  <c r="DB6" i="8" s="1"/>
  <c r="DG6" i="8" s="1"/>
  <c r="GJ6" i="8" s="1"/>
  <c r="DZ15" i="8"/>
  <c r="GN15" i="8" s="1"/>
  <c r="FA39" i="10"/>
  <c r="FH39" i="10" s="1"/>
  <c r="S39" i="10"/>
  <c r="CA39" i="10"/>
  <c r="CH39" i="10" s="1"/>
  <c r="CM39" i="10" s="1"/>
  <c r="GE39" i="10" s="1"/>
  <c r="AN39" i="10"/>
  <c r="AU39" i="10" s="1"/>
  <c r="AZ39" i="10" s="1"/>
  <c r="FV39" i="10" s="1"/>
  <c r="DN39" i="10"/>
  <c r="DU39" i="10" s="1"/>
  <c r="DN40" i="10"/>
  <c r="DU40" i="10" s="1"/>
  <c r="S40" i="10"/>
  <c r="AN40" i="10"/>
  <c r="AU40" i="10" s="1"/>
  <c r="AZ40" i="10" s="1"/>
  <c r="FV40" i="10" s="1"/>
  <c r="FA40" i="10"/>
  <c r="FH40" i="10" s="1"/>
  <c r="CA40" i="10"/>
  <c r="CH40" i="10" s="1"/>
  <c r="CM40" i="10" s="1"/>
  <c r="GE40" i="10" s="1"/>
  <c r="DZ10" i="8"/>
  <c r="GN10" i="8" s="1"/>
  <c r="DF35" i="8"/>
  <c r="GI35" i="8" s="1"/>
  <c r="HH35" i="8" s="1" a="1"/>
  <c r="HH35" i="8" s="1"/>
  <c r="DN19" i="8"/>
  <c r="DU19" i="8" s="1"/>
  <c r="S19" i="8"/>
  <c r="AN19" i="8"/>
  <c r="AU19" i="8" s="1"/>
  <c r="AZ19" i="8" s="1"/>
  <c r="FV19" i="8" s="1"/>
  <c r="CA19" i="8"/>
  <c r="CH19" i="8" s="1"/>
  <c r="CM19" i="8" s="1"/>
  <c r="GE19" i="8" s="1"/>
  <c r="FA19" i="8"/>
  <c r="FH19" i="8" s="1"/>
  <c r="EH14" i="9"/>
  <c r="EO14" i="9" s="1"/>
  <c r="CU14" i="9"/>
  <c r="DB14" i="9" s="1"/>
  <c r="DG14" i="9" s="1"/>
  <c r="GJ14" i="9" s="1"/>
  <c r="T14" i="9"/>
  <c r="BH14" i="9"/>
  <c r="BO14" i="9" s="1"/>
  <c r="BT14" i="9" s="1"/>
  <c r="GA14" i="9" s="1"/>
  <c r="CA28" i="11"/>
  <c r="CH28" i="11" s="1"/>
  <c r="CM28" i="11" s="1"/>
  <c r="GE28" i="11" s="1"/>
  <c r="DN28" i="11"/>
  <c r="DU28" i="11" s="1"/>
  <c r="S28" i="11"/>
  <c r="FA28" i="11"/>
  <c r="FH28" i="11" s="1"/>
  <c r="AN28" i="11"/>
  <c r="AU28" i="11" s="1"/>
  <c r="AZ28" i="11" s="1"/>
  <c r="FV28" i="11" s="1"/>
  <c r="HG28" i="9" a="1"/>
  <c r="HG28" i="9" s="1"/>
  <c r="HG28" i="10" a="1"/>
  <c r="HG28" i="10" s="1"/>
  <c r="HG28" i="11" a="1"/>
  <c r="HG28" i="11" s="1"/>
  <c r="HG28" i="8" a="1"/>
  <c r="HG28" i="8" s="1"/>
  <c r="CU9" i="10"/>
  <c r="DB9" i="10" s="1"/>
  <c r="DG9" i="10" s="1"/>
  <c r="GJ9" i="10" s="1"/>
  <c r="EH9" i="10"/>
  <c r="EO9" i="10" s="1"/>
  <c r="BH9" i="10"/>
  <c r="BO9" i="10" s="1"/>
  <c r="BT9" i="10" s="1"/>
  <c r="GA9" i="10" s="1"/>
  <c r="T9" i="10"/>
  <c r="S39" i="8"/>
  <c r="FA39" i="8"/>
  <c r="FH39" i="8" s="1"/>
  <c r="CA39" i="8"/>
  <c r="CH39" i="8" s="1"/>
  <c r="CM39" i="8" s="1"/>
  <c r="GE39" i="8" s="1"/>
  <c r="DN39" i="8"/>
  <c r="DU39" i="8" s="1"/>
  <c r="AN39" i="8"/>
  <c r="AU39" i="8" s="1"/>
  <c r="AZ39" i="8" s="1"/>
  <c r="FV39" i="8" s="1"/>
  <c r="T14" i="8"/>
  <c r="EH14" i="8"/>
  <c r="EO14" i="8" s="1"/>
  <c r="CU14" i="8"/>
  <c r="DB14" i="8" s="1"/>
  <c r="DG14" i="8" s="1"/>
  <c r="GJ14" i="8" s="1"/>
  <c r="BH14" i="8"/>
  <c r="BO14" i="8" s="1"/>
  <c r="BT14" i="8" s="1"/>
  <c r="GA14" i="8" s="1"/>
  <c r="DF32" i="11"/>
  <c r="GI32" i="11" s="1"/>
  <c r="HM28" i="10" a="1"/>
  <c r="HM28" i="10" s="1"/>
  <c r="HM28" i="9" a="1"/>
  <c r="HM28" i="9" s="1"/>
  <c r="HM28" i="11" a="1"/>
  <c r="HM28" i="11" s="1"/>
  <c r="HM28" i="8" a="1"/>
  <c r="HM28" i="8" s="1"/>
  <c r="HN13" i="9" a="1"/>
  <c r="HN13" i="9" s="1"/>
  <c r="HN13" i="10" a="1"/>
  <c r="HN13" i="10" s="1"/>
  <c r="HN13" i="11" a="1"/>
  <c r="HN13" i="11" s="1"/>
  <c r="HN13" i="8" a="1"/>
  <c r="HN13" i="8" s="1"/>
  <c r="HM38" i="11" a="1"/>
  <c r="HM38" i="11" s="1"/>
  <c r="HM38" i="10" a="1"/>
  <c r="HM38" i="10" s="1"/>
  <c r="HM38" i="9" a="1"/>
  <c r="HM38" i="9" s="1"/>
  <c r="CU9" i="11"/>
  <c r="DB9" i="11" s="1"/>
  <c r="DG9" i="11" s="1"/>
  <c r="GJ9" i="11" s="1"/>
  <c r="BH9" i="11"/>
  <c r="BO9" i="11" s="1"/>
  <c r="BT9" i="11" s="1"/>
  <c r="GA9" i="11" s="1"/>
  <c r="T9" i="11"/>
  <c r="EH9" i="11"/>
  <c r="EO9" i="11" s="1"/>
  <c r="DF20" i="8"/>
  <c r="GI20" i="8" s="1"/>
  <c r="AN23" i="10"/>
  <c r="AU23" i="10" s="1"/>
  <c r="AZ23" i="10" s="1"/>
  <c r="FV23" i="10" s="1"/>
  <c r="FA23" i="10"/>
  <c r="FH23" i="10" s="1"/>
  <c r="DN23" i="10"/>
  <c r="DU23" i="10" s="1"/>
  <c r="CA23" i="10"/>
  <c r="CH23" i="10" s="1"/>
  <c r="CM23" i="10" s="1"/>
  <c r="GE23" i="10" s="1"/>
  <c r="S23" i="10"/>
  <c r="DZ8" i="10"/>
  <c r="GN8" i="10" s="1"/>
  <c r="HG34" i="11" a="1"/>
  <c r="HG34" i="11" s="1"/>
  <c r="HG34" i="9" a="1"/>
  <c r="HG34" i="9" s="1"/>
  <c r="HG34" i="10" a="1"/>
  <c r="HG34" i="10" s="1"/>
  <c r="DF22" i="9"/>
  <c r="GI22" i="9" s="1"/>
  <c r="AN17" i="10"/>
  <c r="AU17" i="10" s="1"/>
  <c r="AZ17" i="10" s="1"/>
  <c r="FV17" i="10" s="1"/>
  <c r="CA17" i="10"/>
  <c r="CH17" i="10" s="1"/>
  <c r="CM17" i="10" s="1"/>
  <c r="GE17" i="10" s="1"/>
  <c r="S17" i="10"/>
  <c r="DN17" i="10"/>
  <c r="DU17" i="10" s="1"/>
  <c r="FA17" i="10"/>
  <c r="FH17" i="10" s="1"/>
  <c r="EH10" i="9"/>
  <c r="EO10" i="9" s="1"/>
  <c r="T10" i="9"/>
  <c r="BH10" i="9"/>
  <c r="BO10" i="9" s="1"/>
  <c r="BT10" i="9" s="1"/>
  <c r="GA10" i="9" s="1"/>
  <c r="CU10" i="9"/>
  <c r="DB10" i="9" s="1"/>
  <c r="DG10" i="9" s="1"/>
  <c r="GJ10" i="9" s="1"/>
  <c r="DF29" i="9"/>
  <c r="GI29" i="9" s="1"/>
  <c r="DF20" i="10"/>
  <c r="GI20" i="10" s="1"/>
  <c r="DZ5" i="10"/>
  <c r="GN5" i="10" s="1"/>
  <c r="DF28" i="9"/>
  <c r="GI28" i="9" s="1"/>
  <c r="BH14" i="11"/>
  <c r="BO14" i="11" s="1"/>
  <c r="BT14" i="11" s="1"/>
  <c r="GA14" i="11" s="1"/>
  <c r="EH14" i="11"/>
  <c r="EO14" i="11" s="1"/>
  <c r="T14" i="11"/>
  <c r="CU14" i="11"/>
  <c r="DB14" i="11" s="1"/>
  <c r="DG14" i="11" s="1"/>
  <c r="GJ14" i="11" s="1"/>
  <c r="HN9" i="8" a="1"/>
  <c r="HN9" i="8" s="1"/>
  <c r="HN9" i="11" a="1"/>
  <c r="HN9" i="11" s="1"/>
  <c r="HN9" i="10" a="1"/>
  <c r="HN9" i="10" s="1"/>
  <c r="HN9" i="9" a="1"/>
  <c r="HN9" i="9" s="1"/>
  <c r="HG26" i="11" a="1"/>
  <c r="HG26" i="11" s="1"/>
  <c r="HG26" i="9" a="1"/>
  <c r="HG26" i="9" s="1"/>
  <c r="HG26" i="10" a="1"/>
  <c r="HG26" i="10" s="1"/>
  <c r="HG26" i="8" a="1"/>
  <c r="HG26" i="8" s="1"/>
  <c r="DN30" i="9"/>
  <c r="DU30" i="9" s="1"/>
  <c r="FA30" i="9"/>
  <c r="FH30" i="9" s="1"/>
  <c r="S30" i="9"/>
  <c r="AN30" i="9"/>
  <c r="AU30" i="9" s="1"/>
  <c r="AZ30" i="9" s="1"/>
  <c r="FV30" i="9" s="1"/>
  <c r="CA30" i="9"/>
  <c r="CH30" i="9" s="1"/>
  <c r="CM30" i="9" s="1"/>
  <c r="GE30" i="9" s="1"/>
  <c r="S23" i="11"/>
  <c r="AN23" i="11"/>
  <c r="AU23" i="11" s="1"/>
  <c r="AZ23" i="11" s="1"/>
  <c r="FV23" i="11" s="1"/>
  <c r="CA23" i="11"/>
  <c r="CH23" i="11" s="1"/>
  <c r="CM23" i="11" s="1"/>
  <c r="GE23" i="11" s="1"/>
  <c r="DN23" i="11"/>
  <c r="DU23" i="11" s="1"/>
  <c r="FA23" i="11"/>
  <c r="FH23" i="11" s="1"/>
  <c r="DF25" i="8"/>
  <c r="GI25" i="8" s="1"/>
  <c r="HM23" i="9" a="1"/>
  <c r="HM23" i="9" s="1"/>
  <c r="HM23" i="10" a="1"/>
  <c r="HM23" i="10" s="1"/>
  <c r="HM23" i="11" a="1"/>
  <c r="HM23" i="11" s="1"/>
  <c r="HM23" i="8" a="1"/>
  <c r="HM23" i="8" s="1"/>
  <c r="EH11" i="11"/>
  <c r="EO11" i="11" s="1"/>
  <c r="BH11" i="11"/>
  <c r="BO11" i="11" s="1"/>
  <c r="BT11" i="11" s="1"/>
  <c r="GA11" i="11" s="1"/>
  <c r="CU11" i="11"/>
  <c r="DB11" i="11" s="1"/>
  <c r="DG11" i="11" s="1"/>
  <c r="GJ11" i="11" s="1"/>
  <c r="T11" i="11"/>
  <c r="HM22" i="11" a="1"/>
  <c r="HM22" i="11" s="1"/>
  <c r="HM22" i="9" a="1"/>
  <c r="HM22" i="9" s="1"/>
  <c r="HM22" i="10" a="1"/>
  <c r="HM22" i="10" s="1"/>
  <c r="HM22" i="8" a="1"/>
  <c r="HM22" i="8" s="1"/>
  <c r="CA18" i="8"/>
  <c r="CH18" i="8" s="1"/>
  <c r="CM18" i="8" s="1"/>
  <c r="GE18" i="8" s="1"/>
  <c r="FA18" i="8"/>
  <c r="FH18" i="8" s="1"/>
  <c r="DN18" i="8"/>
  <c r="DU18" i="8" s="1"/>
  <c r="S18" i="8"/>
  <c r="AN18" i="8"/>
  <c r="AU18" i="8" s="1"/>
  <c r="AZ18" i="8" s="1"/>
  <c r="FV18" i="8" s="1"/>
  <c r="T16" i="9"/>
  <c r="BH16" i="9"/>
  <c r="BO16" i="9" s="1"/>
  <c r="BT16" i="9" s="1"/>
  <c r="GA16" i="9" s="1"/>
  <c r="CU16" i="9"/>
  <c r="DB16" i="9" s="1"/>
  <c r="DG16" i="9" s="1"/>
  <c r="GJ16" i="9" s="1"/>
  <c r="EH16" i="9"/>
  <c r="EO16" i="9" s="1"/>
  <c r="HM37" i="9" a="1"/>
  <c r="HM37" i="9" s="1"/>
  <c r="HM37" i="10" a="1"/>
  <c r="HM37" i="10" s="1"/>
  <c r="HM37" i="11" a="1"/>
  <c r="HM37" i="11" s="1"/>
  <c r="EH8" i="9"/>
  <c r="EO8" i="9" s="1"/>
  <c r="T8" i="9"/>
  <c r="CU8" i="9"/>
  <c r="DB8" i="9" s="1"/>
  <c r="DG8" i="9" s="1"/>
  <c r="GJ8" i="9" s="1"/>
  <c r="BH8" i="9"/>
  <c r="BO8" i="9" s="1"/>
  <c r="BT8" i="9" s="1"/>
  <c r="GA8" i="9" s="1"/>
  <c r="DF27" i="10"/>
  <c r="GI27" i="10" s="1"/>
  <c r="AN23" i="9"/>
  <c r="AU23" i="9" s="1"/>
  <c r="AZ23" i="9" s="1"/>
  <c r="FV23" i="9" s="1"/>
  <c r="DN23" i="9"/>
  <c r="DU23" i="9" s="1"/>
  <c r="FA23" i="9"/>
  <c r="FH23" i="9" s="1"/>
  <c r="S23" i="9"/>
  <c r="CA23" i="9"/>
  <c r="CH23" i="9" s="1"/>
  <c r="CM23" i="9" s="1"/>
  <c r="GE23" i="9" s="1"/>
  <c r="CA40" i="11"/>
  <c r="CH40" i="11" s="1"/>
  <c r="CM40" i="11" s="1"/>
  <c r="GE40" i="11" s="1"/>
  <c r="AN40" i="11"/>
  <c r="AU40" i="11" s="1"/>
  <c r="AZ40" i="11" s="1"/>
  <c r="FV40" i="11" s="1"/>
  <c r="DN40" i="11"/>
  <c r="DU40" i="11" s="1"/>
  <c r="S40" i="11"/>
  <c r="FA40" i="11"/>
  <c r="FH40" i="11" s="1"/>
  <c r="BH12" i="9"/>
  <c r="BO12" i="9" s="1"/>
  <c r="BT12" i="9" s="1"/>
  <c r="GA12" i="9" s="1"/>
  <c r="EH12" i="9"/>
  <c r="EO12" i="9" s="1"/>
  <c r="CU12" i="9"/>
  <c r="DB12" i="9" s="1"/>
  <c r="DG12" i="9" s="1"/>
  <c r="GJ12" i="9" s="1"/>
  <c r="T12" i="9"/>
  <c r="DF34" i="9"/>
  <c r="GI34" i="9" s="1"/>
  <c r="DF36" i="9"/>
  <c r="GI36" i="9" s="1"/>
  <c r="S32" i="10"/>
  <c r="FA32" i="10"/>
  <c r="FH32" i="10" s="1"/>
  <c r="DN32" i="10"/>
  <c r="DU32" i="10" s="1"/>
  <c r="CA32" i="10"/>
  <c r="CH32" i="10" s="1"/>
  <c r="CM32" i="10" s="1"/>
  <c r="GE32" i="10" s="1"/>
  <c r="AN32" i="10"/>
  <c r="AU32" i="10" s="1"/>
  <c r="AZ32" i="10" s="1"/>
  <c r="FV32" i="10" s="1"/>
  <c r="HH5" i="11" a="1"/>
  <c r="HH5" i="11" s="1"/>
  <c r="HH5" i="10" a="1"/>
  <c r="HH5" i="10" s="1"/>
  <c r="HH5" i="8" a="1"/>
  <c r="HH5" i="8" s="1"/>
  <c r="HH5" i="9" a="1"/>
  <c r="HH5" i="9" s="1"/>
  <c r="DF33" i="11"/>
  <c r="GI33" i="11" s="1"/>
  <c r="HN8" i="8" a="1"/>
  <c r="HN8" i="8" s="1"/>
  <c r="HN8" i="11" a="1"/>
  <c r="HN8" i="11" s="1"/>
  <c r="HN8" i="9" a="1"/>
  <c r="HN8" i="9" s="1"/>
  <c r="HN8" i="10" a="1"/>
  <c r="HN8" i="10" s="1"/>
  <c r="T13" i="11"/>
  <c r="BH13" i="11"/>
  <c r="BO13" i="11" s="1"/>
  <c r="BT13" i="11" s="1"/>
  <c r="GA13" i="11" s="1"/>
  <c r="EH13" i="11"/>
  <c r="EO13" i="11" s="1"/>
  <c r="CU13" i="11"/>
  <c r="DB13" i="11" s="1"/>
  <c r="DG13" i="11" s="1"/>
  <c r="GJ13" i="11" s="1"/>
  <c r="DZ14" i="11"/>
  <c r="GN14" i="11" s="1"/>
  <c r="HS9" i="8" a="1"/>
  <c r="HS9" i="8" s="1"/>
  <c r="HS9" i="11" a="1"/>
  <c r="HS9" i="11" s="1"/>
  <c r="HS9" i="10" a="1"/>
  <c r="HS9" i="10" s="1"/>
  <c r="HS9" i="9" a="1"/>
  <c r="HS9" i="9" s="1"/>
  <c r="AN34" i="11"/>
  <c r="AU34" i="11" s="1"/>
  <c r="AZ34" i="11" s="1"/>
  <c r="FV34" i="11" s="1"/>
  <c r="S34" i="11"/>
  <c r="FA34" i="11"/>
  <c r="FH34" i="11" s="1"/>
  <c r="CA34" i="11"/>
  <c r="CH34" i="11" s="1"/>
  <c r="CM34" i="11" s="1"/>
  <c r="GE34" i="11" s="1"/>
  <c r="DN34" i="11"/>
  <c r="DU34" i="11" s="1"/>
  <c r="DF25" i="11"/>
  <c r="GI25" i="11" s="1"/>
  <c r="DF23" i="11"/>
  <c r="GI23" i="11" s="1"/>
  <c r="HG22" i="9" a="1"/>
  <c r="HG22" i="9" s="1"/>
  <c r="HG22" i="10" a="1"/>
  <c r="HG22" i="10" s="1"/>
  <c r="HG22" i="11" a="1"/>
  <c r="HG22" i="11" s="1"/>
  <c r="HG22" i="8" a="1"/>
  <c r="HG22" i="8" s="1"/>
  <c r="DZ5" i="9"/>
  <c r="GN5" i="9" s="1"/>
  <c r="DF27" i="9"/>
  <c r="GI27" i="9" s="1"/>
  <c r="HG21" i="9" a="1"/>
  <c r="HG21" i="9" s="1"/>
  <c r="HG21" i="8" a="1"/>
  <c r="HG21" i="8" s="1"/>
  <c r="HG21" i="10" a="1"/>
  <c r="HG21" i="10" s="1"/>
  <c r="HG21" i="11" a="1"/>
  <c r="HG21" i="11" s="1"/>
  <c r="DF35" i="10"/>
  <c r="GI35" i="10" s="1"/>
  <c r="CU16" i="8"/>
  <c r="DB16" i="8" s="1"/>
  <c r="DG16" i="8" s="1"/>
  <c r="GJ16" i="8" s="1"/>
  <c r="BH16" i="8"/>
  <c r="BO16" i="8" s="1"/>
  <c r="BT16" i="8" s="1"/>
  <c r="GA16" i="8" s="1"/>
  <c r="T16" i="8"/>
  <c r="EH16" i="8"/>
  <c r="EO16" i="8" s="1"/>
  <c r="DF33" i="10"/>
  <c r="GI33" i="10" s="1"/>
  <c r="DZ9" i="10"/>
  <c r="GN9" i="10" s="1"/>
  <c r="HG20" i="9" a="1"/>
  <c r="HG20" i="9" s="1"/>
  <c r="HG20" i="10" a="1"/>
  <c r="HG20" i="10" s="1"/>
  <c r="HG20" i="11" a="1"/>
  <c r="HG20" i="11" s="1"/>
  <c r="HG20" i="8" a="1"/>
  <c r="HG20" i="8" s="1"/>
  <c r="DZ5" i="8"/>
  <c r="GN5" i="8" s="1"/>
  <c r="DN35" i="10"/>
  <c r="DU35" i="10" s="1"/>
  <c r="AN35" i="10"/>
  <c r="AU35" i="10" s="1"/>
  <c r="AZ35" i="10" s="1"/>
  <c r="FV35" i="10" s="1"/>
  <c r="S35" i="10"/>
  <c r="CA35" i="10"/>
  <c r="CH35" i="10" s="1"/>
  <c r="CM35" i="10" s="1"/>
  <c r="GE35" i="10" s="1"/>
  <c r="FA35" i="10"/>
  <c r="FH35" i="10" s="1"/>
  <c r="HL35" i="8" a="1"/>
  <c r="HL35" i="8" s="1"/>
  <c r="HF35" i="8" a="1"/>
  <c r="HF35" i="8" s="1"/>
  <c r="HG35" i="8" a="1"/>
  <c r="HG35" i="8" s="1"/>
  <c r="HE35" i="8" a="1"/>
  <c r="HE35" i="8" s="1"/>
  <c r="HD36" i="8"/>
  <c r="HM35" i="8" a="1"/>
  <c r="HM35" i="8" s="1"/>
  <c r="DN33" i="9"/>
  <c r="DU33" i="9" s="1"/>
  <c r="CA33" i="9"/>
  <c r="CH33" i="9" s="1"/>
  <c r="CM33" i="9" s="1"/>
  <c r="GE33" i="9" s="1"/>
  <c r="FA33" i="9"/>
  <c r="FH33" i="9" s="1"/>
  <c r="AN33" i="9"/>
  <c r="AU33" i="9" s="1"/>
  <c r="AZ33" i="9" s="1"/>
  <c r="FV33" i="9" s="1"/>
  <c r="S33" i="9"/>
  <c r="HG27" i="9" a="1"/>
  <c r="HG27" i="9" s="1"/>
  <c r="HG27" i="11" a="1"/>
  <c r="HG27" i="11" s="1"/>
  <c r="HG27" i="10" a="1"/>
  <c r="HG27" i="10" s="1"/>
  <c r="HG27" i="8" a="1"/>
  <c r="HG27" i="8" s="1"/>
  <c r="FA26" i="9"/>
  <c r="FH26" i="9" s="1"/>
  <c r="AN26" i="9"/>
  <c r="AU26" i="9" s="1"/>
  <c r="AZ26" i="9" s="1"/>
  <c r="FV26" i="9" s="1"/>
  <c r="S26" i="9"/>
  <c r="CA26" i="9"/>
  <c r="CH26" i="9" s="1"/>
  <c r="CM26" i="9" s="1"/>
  <c r="GE26" i="9" s="1"/>
  <c r="DN26" i="9"/>
  <c r="DU26" i="9" s="1"/>
  <c r="HM30" i="9" a="1"/>
  <c r="HM30" i="9" s="1"/>
  <c r="HM30" i="10" a="1"/>
  <c r="HM30" i="10" s="1"/>
  <c r="HM30" i="11" a="1"/>
  <c r="HM30" i="11" s="1"/>
  <c r="HM30" i="8" a="1"/>
  <c r="HM30" i="8" s="1"/>
  <c r="HN16" i="9" a="1"/>
  <c r="HN16" i="9" s="1"/>
  <c r="HN16" i="10" a="1"/>
  <c r="HN16" i="10" s="1"/>
  <c r="HN16" i="11" a="1"/>
  <c r="HN16" i="11" s="1"/>
  <c r="HN16" i="8" a="1"/>
  <c r="HN16" i="8" s="1"/>
  <c r="CA20" i="11"/>
  <c r="CH20" i="11" s="1"/>
  <c r="CM20" i="11" s="1"/>
  <c r="GE20" i="11" s="1"/>
  <c r="AN20" i="11"/>
  <c r="AU20" i="11" s="1"/>
  <c r="AZ20" i="11" s="1"/>
  <c r="FV20" i="11" s="1"/>
  <c r="FA20" i="11"/>
  <c r="FH20" i="11" s="1"/>
  <c r="S20" i="11"/>
  <c r="DN20" i="11"/>
  <c r="DU20" i="11" s="1"/>
  <c r="DF31" i="8"/>
  <c r="GI31" i="8" s="1"/>
  <c r="HN7" i="10" a="1"/>
  <c r="HN7" i="10" s="1"/>
  <c r="HN7" i="8" a="1"/>
  <c r="HN7" i="8" s="1"/>
  <c r="HN7" i="11" a="1"/>
  <c r="HN7" i="11" s="1"/>
  <c r="HN7" i="9" a="1"/>
  <c r="HN7" i="9" s="1"/>
  <c r="CA29" i="10"/>
  <c r="CH29" i="10" s="1"/>
  <c r="CM29" i="10" s="1"/>
  <c r="GE29" i="10" s="1"/>
  <c r="FA29" i="10"/>
  <c r="FH29" i="10" s="1"/>
  <c r="DN29" i="10"/>
  <c r="DU29" i="10" s="1"/>
  <c r="AN29" i="10"/>
  <c r="AU29" i="10" s="1"/>
  <c r="AZ29" i="10" s="1"/>
  <c r="FV29" i="10" s="1"/>
  <c r="S29" i="10"/>
  <c r="HS6" i="10" a="1"/>
  <c r="HS6" i="10" s="1"/>
  <c r="HS6" i="11" a="1"/>
  <c r="HS6" i="11" s="1"/>
  <c r="HS6" i="8" a="1"/>
  <c r="HS6" i="8" s="1"/>
  <c r="HS6" i="9" a="1"/>
  <c r="HS6" i="9" s="1"/>
  <c r="AN32" i="9"/>
  <c r="AU32" i="9" s="1"/>
  <c r="AZ32" i="9" s="1"/>
  <c r="FV32" i="9" s="1"/>
  <c r="DN32" i="9"/>
  <c r="DU32" i="9" s="1"/>
  <c r="FA32" i="9"/>
  <c r="FH32" i="9" s="1"/>
  <c r="CA32" i="9"/>
  <c r="CH32" i="9" s="1"/>
  <c r="CM32" i="9" s="1"/>
  <c r="GE32" i="9" s="1"/>
  <c r="S32" i="9"/>
  <c r="DF20" i="9"/>
  <c r="GI20" i="9" s="1"/>
  <c r="DF27" i="8"/>
  <c r="GI27" i="8" s="1"/>
  <c r="HG29" i="11" a="1"/>
  <c r="HG29" i="11" s="1"/>
  <c r="HG29" i="10" a="1"/>
  <c r="HG29" i="10" s="1"/>
  <c r="HG29" i="9" a="1"/>
  <c r="HG29" i="9" s="1"/>
  <c r="HG29" i="8" a="1"/>
  <c r="HG29" i="8" s="1"/>
  <c r="DZ6" i="11"/>
  <c r="GN6" i="11" s="1"/>
  <c r="DF39" i="10"/>
  <c r="GI39" i="10" s="1"/>
  <c r="AN33" i="10"/>
  <c r="AU33" i="10" s="1"/>
  <c r="AZ33" i="10" s="1"/>
  <c r="FV33" i="10" s="1"/>
  <c r="CA33" i="10"/>
  <c r="CH33" i="10" s="1"/>
  <c r="CM33" i="10" s="1"/>
  <c r="GE33" i="10" s="1"/>
  <c r="S33" i="10"/>
  <c r="FA33" i="10"/>
  <c r="FH33" i="10" s="1"/>
  <c r="DN33" i="10"/>
  <c r="DU33" i="10" s="1"/>
  <c r="CA34" i="10"/>
  <c r="CH34" i="10" s="1"/>
  <c r="CM34" i="10" s="1"/>
  <c r="GE34" i="10" s="1"/>
  <c r="FA34" i="10"/>
  <c r="FH34" i="10" s="1"/>
  <c r="DN34" i="10"/>
  <c r="DU34" i="10" s="1"/>
  <c r="S34" i="10"/>
  <c r="AN34" i="10"/>
  <c r="AU34" i="10" s="1"/>
  <c r="AZ34" i="10" s="1"/>
  <c r="FV34" i="10" s="1"/>
  <c r="FA35" i="8"/>
  <c r="FH35" i="8" s="1"/>
  <c r="DN35" i="8"/>
  <c r="DU35" i="8" s="1"/>
  <c r="S35" i="8"/>
  <c r="AN35" i="8"/>
  <c r="AU35" i="8" s="1"/>
  <c r="AZ35" i="8" s="1"/>
  <c r="FV35" i="8" s="1"/>
  <c r="HS35" i="8" s="1" a="1"/>
  <c r="HS35" i="8" s="1"/>
  <c r="CA35" i="8"/>
  <c r="CH35" i="8" s="1"/>
  <c r="CM35" i="8" s="1"/>
  <c r="GE35" i="8" s="1"/>
  <c r="HN35" i="8" s="1" a="1"/>
  <c r="HN35" i="8" s="1"/>
  <c r="HM40" i="11" a="1"/>
  <c r="HM40" i="11" s="1"/>
  <c r="HM40" i="10" a="1"/>
  <c r="HM40" i="10" s="1"/>
  <c r="HM40" i="9" a="1"/>
  <c r="HM40" i="9" s="1"/>
  <c r="DF37" i="11"/>
  <c r="GI37" i="11" s="1"/>
  <c r="EH16" i="10"/>
  <c r="EO16" i="10" s="1"/>
  <c r="BH16" i="10"/>
  <c r="BO16" i="10" s="1"/>
  <c r="BT16" i="10" s="1"/>
  <c r="GA16" i="10" s="1"/>
  <c r="CU16" i="10"/>
  <c r="DB16" i="10" s="1"/>
  <c r="DG16" i="10" s="1"/>
  <c r="GJ16" i="10" s="1"/>
  <c r="T16" i="10"/>
  <c r="BH16" i="11"/>
  <c r="BO16" i="11" s="1"/>
  <c r="BT16" i="11" s="1"/>
  <c r="GA16" i="11" s="1"/>
  <c r="EH16" i="11"/>
  <c r="EO16" i="11" s="1"/>
  <c r="CU16" i="11"/>
  <c r="DB16" i="11" s="1"/>
  <c r="DG16" i="11" s="1"/>
  <c r="GJ16" i="11" s="1"/>
  <c r="T16" i="11"/>
  <c r="DF17" i="11"/>
  <c r="GI17" i="11" s="1"/>
  <c r="HM39" i="9" a="1"/>
  <c r="HM39" i="9" s="1"/>
  <c r="HM39" i="11" a="1"/>
  <c r="HM39" i="11" s="1"/>
  <c r="HM39" i="10" a="1"/>
  <c r="HM39" i="10" s="1"/>
  <c r="DF21" i="10"/>
  <c r="GI21" i="10" s="1"/>
  <c r="EH8" i="11"/>
  <c r="EO8" i="11" s="1"/>
  <c r="CU8" i="11"/>
  <c r="DB8" i="11" s="1"/>
  <c r="DG8" i="11" s="1"/>
  <c r="GJ8" i="11" s="1"/>
  <c r="T8" i="11"/>
  <c r="BH8" i="11"/>
  <c r="BO8" i="11" s="1"/>
  <c r="BT8" i="11" s="1"/>
  <c r="GA8" i="11" s="1"/>
  <c r="DZ13" i="9"/>
  <c r="GN13" i="9" s="1"/>
  <c r="FA32" i="8"/>
  <c r="FH32" i="8" s="1"/>
  <c r="S32" i="8"/>
  <c r="AN32" i="8"/>
  <c r="AU32" i="8" s="1"/>
  <c r="AZ32" i="8" s="1"/>
  <c r="FV32" i="8" s="1"/>
  <c r="CA32" i="8"/>
  <c r="CH32" i="8" s="1"/>
  <c r="CM32" i="8" s="1"/>
  <c r="GE32" i="8" s="1"/>
  <c r="DN32" i="8"/>
  <c r="DU32" i="8" s="1"/>
  <c r="DZ14" i="8"/>
  <c r="GN14" i="8" s="1"/>
  <c r="AN36" i="10"/>
  <c r="AU36" i="10" s="1"/>
  <c r="AZ36" i="10" s="1"/>
  <c r="FV36" i="10" s="1"/>
  <c r="DN36" i="10"/>
  <c r="DU36" i="10" s="1"/>
  <c r="CA36" i="10"/>
  <c r="CH36" i="10" s="1"/>
  <c r="CM36" i="10" s="1"/>
  <c r="GE36" i="10" s="1"/>
  <c r="S36" i="10"/>
  <c r="FA36" i="10"/>
  <c r="FH36" i="10" s="1"/>
  <c r="HM18" i="10" a="1"/>
  <c r="HM18" i="10" s="1"/>
  <c r="HM18" i="9" a="1"/>
  <c r="HM18" i="9" s="1"/>
  <c r="HM18" i="11" a="1"/>
  <c r="HM18" i="11" s="1"/>
  <c r="HM18" i="8" a="1"/>
  <c r="HM18" i="8" s="1"/>
  <c r="DZ10" i="11"/>
  <c r="GN10" i="11" s="1"/>
  <c r="S28" i="8"/>
  <c r="AN28" i="8"/>
  <c r="AU28" i="8" s="1"/>
  <c r="AZ28" i="8" s="1"/>
  <c r="FV28" i="8" s="1"/>
  <c r="FA28" i="8"/>
  <c r="FH28" i="8" s="1"/>
  <c r="CA28" i="8"/>
  <c r="CH28" i="8" s="1"/>
  <c r="CM28" i="8" s="1"/>
  <c r="GE28" i="8" s="1"/>
  <c r="DN28" i="8"/>
  <c r="DU28" i="8" s="1"/>
  <c r="CU13" i="8"/>
  <c r="DB13" i="8" s="1"/>
  <c r="DG13" i="8" s="1"/>
  <c r="GJ13" i="8" s="1"/>
  <c r="BH13" i="8"/>
  <c r="BO13" i="8" s="1"/>
  <c r="BT13" i="8" s="1"/>
  <c r="GA13" i="8" s="1"/>
  <c r="T13" i="8"/>
  <c r="EH13" i="8"/>
  <c r="EO13" i="8" s="1"/>
  <c r="DF38" i="8"/>
  <c r="GI38" i="8" s="1"/>
  <c r="DF37" i="8"/>
  <c r="GI37" i="8" s="1"/>
  <c r="HG39" i="11" a="1"/>
  <c r="HG39" i="11" s="1"/>
  <c r="HG39" i="10" a="1"/>
  <c r="HG39" i="10" s="1"/>
  <c r="HG39" i="9" a="1"/>
  <c r="HG39" i="9" s="1"/>
  <c r="AN20" i="8"/>
  <c r="AU20" i="8" s="1"/>
  <c r="AZ20" i="8" s="1"/>
  <c r="FV20" i="8" s="1"/>
  <c r="FA20" i="8"/>
  <c r="FH20" i="8" s="1"/>
  <c r="S20" i="8"/>
  <c r="DN20" i="8"/>
  <c r="DU20" i="8" s="1"/>
  <c r="CA20" i="8"/>
  <c r="CH20" i="8" s="1"/>
  <c r="CM20" i="8" s="1"/>
  <c r="GE20" i="8" s="1"/>
  <c r="DZ10" i="10"/>
  <c r="GN10" i="10" s="1"/>
  <c r="S34" i="9"/>
  <c r="DN34" i="9"/>
  <c r="DU34" i="9" s="1"/>
  <c r="CA34" i="9"/>
  <c r="CH34" i="9" s="1"/>
  <c r="CM34" i="9" s="1"/>
  <c r="GE34" i="9" s="1"/>
  <c r="FA34" i="9"/>
  <c r="FH34" i="9" s="1"/>
  <c r="AN34" i="9"/>
  <c r="AU34" i="9" s="1"/>
  <c r="AZ34" i="9" s="1"/>
  <c r="FV34" i="9" s="1"/>
  <c r="DF29" i="11"/>
  <c r="GI29" i="11" s="1"/>
  <c r="HM17" i="9" a="1"/>
  <c r="HM17" i="9" s="1"/>
  <c r="HM17" i="10" a="1"/>
  <c r="HM17" i="10" s="1"/>
  <c r="HM17" i="11" a="1"/>
  <c r="HM17" i="11" s="1"/>
  <c r="HM17" i="8" a="1"/>
  <c r="HM17" i="8" s="1"/>
  <c r="CA21" i="11"/>
  <c r="CH21" i="11" s="1"/>
  <c r="CM21" i="11" s="1"/>
  <c r="GE21" i="11" s="1"/>
  <c r="AN21" i="11"/>
  <c r="AU21" i="11" s="1"/>
  <c r="AZ21" i="11" s="1"/>
  <c r="FV21" i="11" s="1"/>
  <c r="S21" i="11"/>
  <c r="DN21" i="11"/>
  <c r="DU21" i="11" s="1"/>
  <c r="FA21" i="11"/>
  <c r="FH21" i="11" s="1"/>
  <c r="DF40" i="9"/>
  <c r="GI40" i="9" s="1"/>
  <c r="FA33" i="11"/>
  <c r="FH33" i="11" s="1"/>
  <c r="CA33" i="11"/>
  <c r="CH33" i="11" s="1"/>
  <c r="CM33" i="11" s="1"/>
  <c r="GE33" i="11" s="1"/>
  <c r="S33" i="11"/>
  <c r="AN33" i="11"/>
  <c r="AU33" i="11" s="1"/>
  <c r="AZ33" i="11" s="1"/>
  <c r="FV33" i="11" s="1"/>
  <c r="DN33" i="11"/>
  <c r="DU33" i="11" s="1"/>
  <c r="HH6" i="8" a="1"/>
  <c r="HH6" i="8" s="1"/>
  <c r="HH6" i="11" a="1"/>
  <c r="HH6" i="11" s="1"/>
  <c r="HH6" i="9" a="1"/>
  <c r="HH6" i="9" s="1"/>
  <c r="HH6" i="10" a="1"/>
  <c r="HH6" i="10" s="1"/>
  <c r="DZ13" i="11"/>
  <c r="GN13" i="11" s="1"/>
  <c r="DZ5" i="11"/>
  <c r="GN5" i="11" s="1"/>
  <c r="HG37" i="10" a="1"/>
  <c r="HG37" i="10" s="1"/>
  <c r="HG37" i="9" a="1"/>
  <c r="HG37" i="9" s="1"/>
  <c r="HG37" i="11" a="1"/>
  <c r="HG37" i="11" s="1"/>
  <c r="DZ9" i="8"/>
  <c r="GN9" i="8" s="1"/>
  <c r="DN24" i="10"/>
  <c r="DU24" i="10" s="1"/>
  <c r="AN24" i="10"/>
  <c r="AU24" i="10" s="1"/>
  <c r="AZ24" i="10" s="1"/>
  <c r="FV24" i="10" s="1"/>
  <c r="FA24" i="10"/>
  <c r="FH24" i="10" s="1"/>
  <c r="S24" i="10"/>
  <c r="CA24" i="10"/>
  <c r="CH24" i="10" s="1"/>
  <c r="CM24" i="10" s="1"/>
  <c r="GE24" i="10" s="1"/>
  <c r="HH16" i="9" a="1"/>
  <c r="HH16" i="9" s="1"/>
  <c r="HH16" i="10" a="1"/>
  <c r="HH16" i="10" s="1"/>
  <c r="HH16" i="11" a="1"/>
  <c r="HH16" i="11" s="1"/>
  <c r="HH16" i="8" a="1"/>
  <c r="HH16" i="8" s="1"/>
  <c r="CU12" i="10"/>
  <c r="DB12" i="10" s="1"/>
  <c r="DG12" i="10" s="1"/>
  <c r="GJ12" i="10" s="1"/>
  <c r="T12" i="10"/>
  <c r="BH12" i="10"/>
  <c r="BO12" i="10" s="1"/>
  <c r="BT12" i="10" s="1"/>
  <c r="GA12" i="10" s="1"/>
  <c r="EH12" i="10"/>
  <c r="EO12" i="10" s="1"/>
  <c r="EH5" i="9"/>
  <c r="EO5" i="9" s="1"/>
  <c r="CU5" i="9"/>
  <c r="DB5" i="9" s="1"/>
  <c r="DG5" i="9" s="1"/>
  <c r="GJ5" i="9" s="1"/>
  <c r="T5" i="9"/>
  <c r="BH5" i="9"/>
  <c r="BO5" i="9" s="1"/>
  <c r="BT5" i="9" s="1"/>
  <c r="GA5" i="9" s="1"/>
  <c r="CA27" i="9"/>
  <c r="CH27" i="9" s="1"/>
  <c r="CM27" i="9" s="1"/>
  <c r="GE27" i="9" s="1"/>
  <c r="FA27" i="9"/>
  <c r="FH27" i="9" s="1"/>
  <c r="AN27" i="9"/>
  <c r="AU27" i="9" s="1"/>
  <c r="AZ27" i="9" s="1"/>
  <c r="FV27" i="9" s="1"/>
  <c r="S27" i="9"/>
  <c r="DN27" i="9"/>
  <c r="DU27" i="9" s="1"/>
  <c r="CV37" i="10"/>
  <c r="DC37" i="10" s="1"/>
  <c r="DH37" i="10" s="1"/>
  <c r="GK37" i="10" s="1"/>
  <c r="V37" i="10"/>
  <c r="BI37" i="10"/>
  <c r="BP37" i="10" s="1"/>
  <c r="BU37" i="10" s="1"/>
  <c r="GB37" i="10" s="1"/>
  <c r="EI37" i="10"/>
  <c r="EP37" i="10" s="1"/>
  <c r="EU37" i="10" s="1"/>
  <c r="GT37" i="10" s="1"/>
  <c r="HS5" i="11" a="1"/>
  <c r="HS5" i="11" s="1"/>
  <c r="HS5" i="8" a="1"/>
  <c r="HS5" i="8" s="1"/>
  <c r="HS5" i="10" a="1"/>
  <c r="HS5" i="10" s="1"/>
  <c r="HS5" i="9" a="1"/>
  <c r="HS5" i="9" s="1"/>
  <c r="DZ9" i="9"/>
  <c r="GN9" i="9" s="1"/>
  <c r="DF34" i="8"/>
  <c r="GI34" i="8" s="1"/>
  <c r="DF32" i="9"/>
  <c r="GI32" i="9" s="1"/>
  <c r="HN11" i="8" a="1"/>
  <c r="HN11" i="8" s="1"/>
  <c r="HN11" i="9" a="1"/>
  <c r="HN11" i="9" s="1"/>
  <c r="HN11" i="11" a="1"/>
  <c r="HN11" i="11" s="1"/>
  <c r="HN11" i="10" a="1"/>
  <c r="HN11" i="10" s="1"/>
  <c r="T6" i="11"/>
  <c r="EH6" i="11"/>
  <c r="EO6" i="11" s="1"/>
  <c r="CU6" i="11"/>
  <c r="DB6" i="11" s="1"/>
  <c r="DG6" i="11" s="1"/>
  <c r="GJ6" i="11" s="1"/>
  <c r="BH6" i="11"/>
  <c r="BO6" i="11" s="1"/>
  <c r="BT6" i="11" s="1"/>
  <c r="GA6" i="11" s="1"/>
  <c r="DF34" i="10"/>
  <c r="GI34" i="10" s="1"/>
  <c r="HS10" i="10" a="1"/>
  <c r="HS10" i="10" s="1"/>
  <c r="HS10" i="8" a="1"/>
  <c r="HS10" i="8" s="1"/>
  <c r="HS10" i="9" a="1"/>
  <c r="HS10" i="9" s="1"/>
  <c r="HS10" i="11" a="1"/>
  <c r="HS10" i="11" s="1"/>
  <c r="AN37" i="11"/>
  <c r="AU37" i="11" s="1"/>
  <c r="AZ37" i="11" s="1"/>
  <c r="FV37" i="11" s="1"/>
  <c r="CA37" i="11"/>
  <c r="CH37" i="11" s="1"/>
  <c r="CM37" i="11" s="1"/>
  <c r="GE37" i="11" s="1"/>
  <c r="S37" i="11"/>
  <c r="DN37" i="11"/>
  <c r="DU37" i="11" s="1"/>
  <c r="FA37" i="11"/>
  <c r="FH37" i="11" s="1"/>
  <c r="DZ15" i="10"/>
  <c r="GN15" i="10" s="1"/>
  <c r="S17" i="11"/>
  <c r="DN17" i="11"/>
  <c r="DU17" i="11" s="1"/>
  <c r="FA17" i="11"/>
  <c r="FH17" i="11" s="1"/>
  <c r="CA17" i="11"/>
  <c r="CH17" i="11" s="1"/>
  <c r="CM17" i="11" s="1"/>
  <c r="GE17" i="11" s="1"/>
  <c r="AN17" i="11"/>
  <c r="AU17" i="11" s="1"/>
  <c r="AZ17" i="11" s="1"/>
  <c r="FV17" i="11" s="1"/>
  <c r="CA21" i="10"/>
  <c r="CH21" i="10" s="1"/>
  <c r="CM21" i="10" s="1"/>
  <c r="GE21" i="10" s="1"/>
  <c r="FA21" i="10"/>
  <c r="FH21" i="10" s="1"/>
  <c r="S21" i="10"/>
  <c r="AN21" i="10"/>
  <c r="AU21" i="10" s="1"/>
  <c r="AZ21" i="10" s="1"/>
  <c r="FV21" i="10" s="1"/>
  <c r="DN21" i="10"/>
  <c r="DU21" i="10" s="1"/>
  <c r="CA22" i="11"/>
  <c r="CH22" i="11" s="1"/>
  <c r="CM22" i="11" s="1"/>
  <c r="GE22" i="11" s="1"/>
  <c r="S22" i="11"/>
  <c r="FA22" i="11"/>
  <c r="FH22" i="11" s="1"/>
  <c r="AN22" i="11"/>
  <c r="AU22" i="11" s="1"/>
  <c r="AZ22" i="11" s="1"/>
  <c r="FV22" i="11" s="1"/>
  <c r="DN22" i="11"/>
  <c r="DU22" i="11" s="1"/>
  <c r="DF29" i="8"/>
  <c r="GI29" i="8" s="1"/>
  <c r="DF26" i="9"/>
  <c r="GI26" i="9" s="1"/>
  <c r="AN35" i="9"/>
  <c r="AU35" i="9" s="1"/>
  <c r="AZ35" i="9" s="1"/>
  <c r="FV35" i="9" s="1"/>
  <c r="S35" i="9"/>
  <c r="FA35" i="9"/>
  <c r="FH35" i="9" s="1"/>
  <c r="CA35" i="9"/>
  <c r="CH35" i="9" s="1"/>
  <c r="CM35" i="9" s="1"/>
  <c r="GE35" i="9" s="1"/>
  <c r="DN35" i="9"/>
  <c r="DU35" i="9" s="1"/>
  <c r="HS16" i="9" a="1"/>
  <c r="HS16" i="9" s="1"/>
  <c r="HS16" i="10" a="1"/>
  <c r="HS16" i="10" s="1"/>
  <c r="HS16" i="8" a="1"/>
  <c r="HS16" i="8" s="1"/>
  <c r="HS16" i="11" a="1"/>
  <c r="HS16" i="11" s="1"/>
  <c r="DF20" i="11"/>
  <c r="GI20" i="11" s="1"/>
  <c r="HH11" i="10" a="1"/>
  <c r="HH11" i="10" s="1"/>
  <c r="HH11" i="11" a="1"/>
  <c r="HH11" i="11" s="1"/>
  <c r="HH11" i="9" a="1"/>
  <c r="HH11" i="9" s="1"/>
  <c r="HH11" i="8" a="1"/>
  <c r="HH11" i="8" s="1"/>
  <c r="DF38" i="9"/>
  <c r="GI38" i="9" s="1"/>
  <c r="HS7" i="8" a="1"/>
  <c r="HS7" i="8" s="1"/>
  <c r="HS7" i="11" a="1"/>
  <c r="HS7" i="11" s="1"/>
  <c r="HS7" i="10" a="1"/>
  <c r="HS7" i="10" s="1"/>
  <c r="HS7" i="9" a="1"/>
  <c r="HS7" i="9" s="1"/>
  <c r="DF18" i="9"/>
  <c r="GI18" i="9" s="1"/>
  <c r="HN15" i="9" a="1"/>
  <c r="HN15" i="9" s="1"/>
  <c r="HN15" i="10" a="1"/>
  <c r="HN15" i="10" s="1"/>
  <c r="HN15" i="8" a="1"/>
  <c r="HN15" i="8" s="1"/>
  <c r="HN15" i="11" a="1"/>
  <c r="HN15" i="11" s="1"/>
  <c r="HG17" i="10" a="1"/>
  <c r="HG17" i="10" s="1"/>
  <c r="HG17" i="11" a="1"/>
  <c r="HG17" i="11" s="1"/>
  <c r="HG17" i="8" a="1"/>
  <c r="HG17" i="8" s="1"/>
  <c r="HG17" i="9" a="1"/>
  <c r="HG17" i="9" s="1"/>
  <c r="DZ11" i="8"/>
  <c r="GN11" i="8" s="1"/>
  <c r="DN33" i="8"/>
  <c r="DU33" i="8" s="1"/>
  <c r="AN33" i="8"/>
  <c r="AU33" i="8" s="1"/>
  <c r="AZ33" i="8" s="1"/>
  <c r="FV33" i="8" s="1"/>
  <c r="S33" i="8"/>
  <c r="FA33" i="8"/>
  <c r="FH33" i="8" s="1"/>
  <c r="CA33" i="8"/>
  <c r="CH33" i="8" s="1"/>
  <c r="CM33" i="8" s="1"/>
  <c r="GE33" i="8" s="1"/>
  <c r="DF25" i="9"/>
  <c r="GI25" i="9" s="1"/>
  <c r="CA21" i="9"/>
  <c r="CH21" i="9" s="1"/>
  <c r="CM21" i="9" s="1"/>
  <c r="GE21" i="9" s="1"/>
  <c r="FA21" i="9"/>
  <c r="FH21" i="9" s="1"/>
  <c r="AN21" i="9"/>
  <c r="AU21" i="9" s="1"/>
  <c r="AZ21" i="9" s="1"/>
  <c r="FV21" i="9" s="1"/>
  <c r="S21" i="9"/>
  <c r="DN21" i="9"/>
  <c r="DU21" i="9" s="1"/>
  <c r="HM35" i="10" a="1"/>
  <c r="HM35" i="10" s="1"/>
  <c r="HM35" i="11" a="1"/>
  <c r="HM35" i="11" s="1"/>
  <c r="HM35" i="9" a="1"/>
  <c r="HM35" i="9" s="1"/>
  <c r="DF35" i="11"/>
  <c r="GI35" i="11" s="1"/>
  <c r="S40" i="8"/>
  <c r="FA40" i="8"/>
  <c r="FH40" i="8" s="1"/>
  <c r="DN40" i="8"/>
  <c r="DU40" i="8" s="1"/>
  <c r="CA40" i="8"/>
  <c r="CH40" i="8" s="1"/>
  <c r="CM40" i="8" s="1"/>
  <c r="GE40" i="8" s="1"/>
  <c r="AN40" i="8"/>
  <c r="AU40" i="8" s="1"/>
  <c r="AZ40" i="8" s="1"/>
  <c r="FV40" i="8" s="1"/>
  <c r="HP2" i="8"/>
  <c r="GF3" i="8"/>
  <c r="HG32" i="11" a="1"/>
  <c r="HG32" i="11" s="1"/>
  <c r="HG32" i="9" a="1"/>
  <c r="HG32" i="9" s="1"/>
  <c r="HG32" i="10" a="1"/>
  <c r="HG32" i="10" s="1"/>
  <c r="HG32" i="8" a="1"/>
  <c r="HG32" i="8" s="1"/>
  <c r="HM21" i="9" a="1"/>
  <c r="HM21" i="9" s="1"/>
  <c r="HM21" i="8" a="1"/>
  <c r="HM21" i="8" s="1"/>
  <c r="HM21" i="11" a="1"/>
  <c r="HM21" i="11" s="1"/>
  <c r="HM21" i="10" a="1"/>
  <c r="HM21" i="10" s="1"/>
  <c r="DZ16" i="10"/>
  <c r="GN16" i="10" s="1"/>
  <c r="HI36" i="11" a="1"/>
  <c r="HI36" i="11" s="1"/>
  <c r="HI36" i="9" a="1"/>
  <c r="HI36" i="9" s="1"/>
  <c r="HI36" i="10" a="1"/>
  <c r="HI36" i="10" s="1"/>
  <c r="DF39" i="8"/>
  <c r="GI39" i="8" s="1"/>
  <c r="HG33" i="11" a="1"/>
  <c r="HG33" i="11" s="1"/>
  <c r="HG33" i="9" a="1"/>
  <c r="HG33" i="9" s="1"/>
  <c r="HG33" i="10" a="1"/>
  <c r="HG33" i="10" s="1"/>
  <c r="HG33" i="8" a="1"/>
  <c r="HG33" i="8" s="1"/>
  <c r="DF39" i="9"/>
  <c r="GI39" i="9" s="1"/>
  <c r="DN24" i="9"/>
  <c r="DU24" i="9" s="1"/>
  <c r="AN24" i="9"/>
  <c r="AU24" i="9" s="1"/>
  <c r="AZ24" i="9" s="1"/>
  <c r="FV24" i="9" s="1"/>
  <c r="CA24" i="9"/>
  <c r="CH24" i="9" s="1"/>
  <c r="CM24" i="9" s="1"/>
  <c r="GE24" i="9" s="1"/>
  <c r="FA24" i="9"/>
  <c r="FH24" i="9" s="1"/>
  <c r="S24" i="9"/>
  <c r="HM32" i="10" a="1"/>
  <c r="HM32" i="10" s="1"/>
  <c r="HM32" i="9" a="1"/>
  <c r="HM32" i="9" s="1"/>
  <c r="HM32" i="11" a="1"/>
  <c r="HM32" i="11" s="1"/>
  <c r="HM32" i="8" a="1"/>
  <c r="HM32" i="8" s="1"/>
  <c r="HN14" i="9" a="1"/>
  <c r="HN14" i="9" s="1"/>
  <c r="HN14" i="10" a="1"/>
  <c r="HN14" i="10" s="1"/>
  <c r="HN14" i="11" a="1"/>
  <c r="HN14" i="11" s="1"/>
  <c r="HN14" i="8" a="1"/>
  <c r="HN14" i="8" s="1"/>
  <c r="HH7" i="8" a="1"/>
  <c r="HH7" i="8" s="1"/>
  <c r="HH7" i="10" a="1"/>
  <c r="HH7" i="10" s="1"/>
  <c r="HH7" i="11" a="1"/>
  <c r="HH7" i="11" s="1"/>
  <c r="HH7" i="9" a="1"/>
  <c r="HH7" i="9" s="1"/>
  <c r="DN26" i="11"/>
  <c r="DU26" i="11" s="1"/>
  <c r="S26" i="11"/>
  <c r="FA26" i="11"/>
  <c r="FH26" i="11" s="1"/>
  <c r="CA26" i="11"/>
  <c r="CH26" i="11" s="1"/>
  <c r="CM26" i="11" s="1"/>
  <c r="GE26" i="11" s="1"/>
  <c r="AN26" i="11"/>
  <c r="AU26" i="11" s="1"/>
  <c r="AZ26" i="11" s="1"/>
  <c r="FV26" i="11" s="1"/>
  <c r="DN32" i="11"/>
  <c r="DU32" i="11" s="1"/>
  <c r="CA32" i="11"/>
  <c r="CH32" i="11" s="1"/>
  <c r="CM32" i="11" s="1"/>
  <c r="GE32" i="11" s="1"/>
  <c r="AN32" i="11"/>
  <c r="AU32" i="11" s="1"/>
  <c r="AZ32" i="11" s="1"/>
  <c r="FV32" i="11" s="1"/>
  <c r="FA32" i="11"/>
  <c r="FH32" i="11" s="1"/>
  <c r="S32" i="11"/>
  <c r="DF28" i="8"/>
  <c r="GI28" i="8" s="1"/>
  <c r="HS13" i="9" a="1"/>
  <c r="HS13" i="9" s="1"/>
  <c r="HS13" i="10" a="1"/>
  <c r="HS13" i="10" s="1"/>
  <c r="HS13" i="11" a="1"/>
  <c r="HS13" i="11" s="1"/>
  <c r="HS13" i="8" a="1"/>
  <c r="HS13" i="8" s="1"/>
  <c r="AN37" i="8"/>
  <c r="AU37" i="8" s="1"/>
  <c r="AZ37" i="8" s="1"/>
  <c r="FV37" i="8" s="1"/>
  <c r="S37" i="8"/>
  <c r="DN37" i="8"/>
  <c r="DU37" i="8" s="1"/>
  <c r="CA37" i="8"/>
  <c r="CH37" i="8" s="1"/>
  <c r="CM37" i="8" s="1"/>
  <c r="GE37" i="8" s="1"/>
  <c r="FA37" i="8"/>
  <c r="FH37" i="8" s="1"/>
  <c r="DZ8" i="9"/>
  <c r="GN8" i="9" s="1"/>
  <c r="FA17" i="9"/>
  <c r="FH17" i="9" s="1"/>
  <c r="DN17" i="9"/>
  <c r="DU17" i="9" s="1"/>
  <c r="AN17" i="9"/>
  <c r="AU17" i="9" s="1"/>
  <c r="AZ17" i="9" s="1"/>
  <c r="FV17" i="9" s="1"/>
  <c r="CA17" i="9"/>
  <c r="CH17" i="9" s="1"/>
  <c r="CM17" i="9" s="1"/>
  <c r="GE17" i="9" s="1"/>
  <c r="S17" i="9"/>
  <c r="CA36" i="9"/>
  <c r="CH36" i="9" s="1"/>
  <c r="CM36" i="9" s="1"/>
  <c r="GE36" i="9" s="1"/>
  <c r="FA36" i="9"/>
  <c r="FH36" i="9" s="1"/>
  <c r="S36" i="9"/>
  <c r="DN36" i="9"/>
  <c r="DU36" i="9" s="1"/>
  <c r="AN36" i="9"/>
  <c r="AU36" i="9" s="1"/>
  <c r="AZ36" i="9" s="1"/>
  <c r="FV36" i="9" s="1"/>
  <c r="DF32" i="10"/>
  <c r="GI32" i="10" s="1"/>
  <c r="DF17" i="10"/>
  <c r="GI17" i="10" s="1"/>
  <c r="DF21" i="11"/>
  <c r="GI21" i="11" s="1"/>
  <c r="AN29" i="9"/>
  <c r="AU29" i="9" s="1"/>
  <c r="AZ29" i="9" s="1"/>
  <c r="FV29" i="9" s="1"/>
  <c r="CA29" i="9"/>
  <c r="CH29" i="9" s="1"/>
  <c r="CM29" i="9" s="1"/>
  <c r="GE29" i="9" s="1"/>
  <c r="S29" i="9"/>
  <c r="FA29" i="9"/>
  <c r="FH29" i="9" s="1"/>
  <c r="DN29" i="9"/>
  <c r="DU29" i="9" s="1"/>
  <c r="DN20" i="10"/>
  <c r="DU20" i="10" s="1"/>
  <c r="S20" i="10"/>
  <c r="FA20" i="10"/>
  <c r="FH20" i="10" s="1"/>
  <c r="AN20" i="10"/>
  <c r="AU20" i="10" s="1"/>
  <c r="AZ20" i="10" s="1"/>
  <c r="FV20" i="10" s="1"/>
  <c r="CA20" i="10"/>
  <c r="CH20" i="10" s="1"/>
  <c r="CM20" i="10" s="1"/>
  <c r="GE20" i="10" s="1"/>
  <c r="T8" i="8"/>
  <c r="CU8" i="8"/>
  <c r="DB8" i="8" s="1"/>
  <c r="DG8" i="8" s="1"/>
  <c r="GJ8" i="8" s="1"/>
  <c r="BH8" i="8"/>
  <c r="BO8" i="8" s="1"/>
  <c r="BT8" i="8" s="1"/>
  <c r="GA8" i="8" s="1"/>
  <c r="EH8" i="8"/>
  <c r="EO8" i="8" s="1"/>
  <c r="HH13" i="9" a="1"/>
  <c r="HH13" i="9" s="1"/>
  <c r="HH13" i="10" a="1"/>
  <c r="HH13" i="10" s="1"/>
  <c r="HH13" i="11" a="1"/>
  <c r="HH13" i="11" s="1"/>
  <c r="HH13" i="8" a="1"/>
  <c r="HH13" i="8" s="1"/>
  <c r="EH5" i="11"/>
  <c r="EO5" i="11" s="1"/>
  <c r="CU5" i="11"/>
  <c r="DB5" i="11" s="1"/>
  <c r="DG5" i="11" s="1"/>
  <c r="GJ5" i="11" s="1"/>
  <c r="T5" i="11"/>
  <c r="BH5" i="11"/>
  <c r="BO5" i="11" s="1"/>
  <c r="BT5" i="11" s="1"/>
  <c r="GA5" i="11" s="1"/>
  <c r="DF24" i="10"/>
  <c r="GI24" i="10" s="1"/>
  <c r="DF37" i="9"/>
  <c r="GI37" i="9" s="1"/>
  <c r="DF34" i="11"/>
  <c r="GI34" i="11" s="1"/>
  <c r="FA25" i="11"/>
  <c r="FH25" i="11" s="1"/>
  <c r="AN25" i="11"/>
  <c r="AU25" i="11" s="1"/>
  <c r="AZ25" i="11" s="1"/>
  <c r="FV25" i="11" s="1"/>
  <c r="DN25" i="11"/>
  <c r="DU25" i="11" s="1"/>
  <c r="CA25" i="11"/>
  <c r="CH25" i="11" s="1"/>
  <c r="CM25" i="11" s="1"/>
  <c r="GE25" i="11" s="1"/>
  <c r="S25" i="11"/>
  <c r="HM25" i="8" a="1"/>
  <c r="HM25" i="8" s="1"/>
  <c r="HM25" i="10" a="1"/>
  <c r="HM25" i="10" s="1"/>
  <c r="HM25" i="11" a="1"/>
  <c r="HM25" i="11" s="1"/>
  <c r="HM25" i="9" a="1"/>
  <c r="HM25" i="9" s="1"/>
  <c r="FN37" i="10"/>
  <c r="GX37" i="10" s="1"/>
  <c r="FA30" i="8"/>
  <c r="FH30" i="8" s="1"/>
  <c r="DN30" i="8"/>
  <c r="DU30" i="8" s="1"/>
  <c r="S30" i="8"/>
  <c r="AN30" i="8"/>
  <c r="AU30" i="8" s="1"/>
  <c r="AZ30" i="8" s="1"/>
  <c r="FV30" i="8" s="1"/>
  <c r="CA30" i="8"/>
  <c r="CH30" i="8" s="1"/>
  <c r="CM30" i="8" s="1"/>
  <c r="GE30" i="8" s="1"/>
  <c r="HN6" i="8" a="1"/>
  <c r="HN6" i="8" s="1"/>
  <c r="HN6" i="9" a="1"/>
  <c r="HN6" i="9" s="1"/>
  <c r="HN6" i="11" a="1"/>
  <c r="HN6" i="11" s="1"/>
  <c r="HN6" i="10" a="1"/>
  <c r="HN6" i="10" s="1"/>
  <c r="HM19" i="9" a="1"/>
  <c r="HM19" i="9" s="1"/>
  <c r="HM19" i="10" a="1"/>
  <c r="HM19" i="10" s="1"/>
  <c r="HM19" i="11" a="1"/>
  <c r="HM19" i="11" s="1"/>
  <c r="HM19" i="8" a="1"/>
  <c r="HM19" i="8" s="1"/>
  <c r="DZ8" i="11"/>
  <c r="GN8" i="11" s="1"/>
  <c r="DN18" i="11"/>
  <c r="DU18" i="11" s="1"/>
  <c r="FA18" i="11"/>
  <c r="FH18" i="11" s="1"/>
  <c r="S18" i="11"/>
  <c r="AN18" i="11"/>
  <c r="AU18" i="11" s="1"/>
  <c r="AZ18" i="11" s="1"/>
  <c r="FV18" i="11" s="1"/>
  <c r="CA18" i="11"/>
  <c r="CH18" i="11" s="1"/>
  <c r="CM18" i="11" s="1"/>
  <c r="GE18" i="11" s="1"/>
  <c r="AN30" i="11"/>
  <c r="AU30" i="11" s="1"/>
  <c r="AZ30" i="11" s="1"/>
  <c r="FV30" i="11" s="1"/>
  <c r="FA30" i="11"/>
  <c r="FH30" i="11" s="1"/>
  <c r="CA30" i="11"/>
  <c r="CH30" i="11" s="1"/>
  <c r="CM30" i="11" s="1"/>
  <c r="GE30" i="11" s="1"/>
  <c r="S30" i="11"/>
  <c r="DN30" i="11"/>
  <c r="DU30" i="11" s="1"/>
  <c r="HH8" i="10" a="1"/>
  <c r="HH8" i="10" s="1"/>
  <c r="HH8" i="9" a="1"/>
  <c r="HH8" i="9" s="1"/>
  <c r="HH8" i="11" a="1"/>
  <c r="HH8" i="11" s="1"/>
  <c r="HH8" i="8" a="1"/>
  <c r="HH8" i="8" s="1"/>
  <c r="T5" i="8"/>
  <c r="EH5" i="8"/>
  <c r="EO5" i="8" s="1"/>
  <c r="BH5" i="8"/>
  <c r="BO5" i="8" s="1"/>
  <c r="BT5" i="8" s="1"/>
  <c r="GA5" i="8" s="1"/>
  <c r="CU5" i="8"/>
  <c r="DB5" i="8" s="1"/>
  <c r="DG5" i="8" s="1"/>
  <c r="GJ5" i="8" s="1"/>
  <c r="HG23" i="9" a="1"/>
  <c r="HG23" i="9" s="1"/>
  <c r="HG23" i="8" a="1"/>
  <c r="HG23" i="8" s="1"/>
  <c r="HG23" i="11" a="1"/>
  <c r="HG23" i="11" s="1"/>
  <c r="HG23" i="10" a="1"/>
  <c r="HG23" i="10" s="1"/>
  <c r="DZ15" i="9"/>
  <c r="GN15" i="9" s="1"/>
  <c r="DF35" i="9"/>
  <c r="GI35" i="9" s="1"/>
  <c r="DZ16" i="8"/>
  <c r="GN16" i="8" s="1"/>
  <c r="HG35" i="10" a="1"/>
  <c r="HG35" i="10" s="1"/>
  <c r="HG35" i="9" a="1"/>
  <c r="HG35" i="9" s="1"/>
  <c r="HG35" i="11" a="1"/>
  <c r="HG35" i="11" s="1"/>
  <c r="DN26" i="8"/>
  <c r="DU26" i="8" s="1"/>
  <c r="S26" i="8"/>
  <c r="AN26" i="8"/>
  <c r="AU26" i="8" s="1"/>
  <c r="AZ26" i="8" s="1"/>
  <c r="FV26" i="8" s="1"/>
  <c r="CA26" i="8"/>
  <c r="CH26" i="8" s="1"/>
  <c r="CM26" i="8" s="1"/>
  <c r="GE26" i="8" s="1"/>
  <c r="FA26" i="8"/>
  <c r="FH26" i="8" s="1"/>
  <c r="S38" i="9"/>
  <c r="DN38" i="9"/>
  <c r="DU38" i="9" s="1"/>
  <c r="FA38" i="9"/>
  <c r="FH38" i="9" s="1"/>
  <c r="CA38" i="9"/>
  <c r="CH38" i="9" s="1"/>
  <c r="CM38" i="9" s="1"/>
  <c r="GE38" i="9" s="1"/>
  <c r="AN38" i="9"/>
  <c r="AU38" i="9" s="1"/>
  <c r="AZ38" i="9" s="1"/>
  <c r="FV38" i="9" s="1"/>
  <c r="DZ15" i="11"/>
  <c r="GN15" i="11" s="1"/>
  <c r="HM34" i="9" a="1"/>
  <c r="HM34" i="9" s="1"/>
  <c r="HM34" i="11" a="1"/>
  <c r="HM34" i="11" s="1"/>
  <c r="HM34" i="10" a="1"/>
  <c r="HM34" i="10" s="1"/>
  <c r="EH7" i="8"/>
  <c r="EO7" i="8" s="1"/>
  <c r="BH7" i="8"/>
  <c r="BO7" i="8" s="1"/>
  <c r="BT7" i="8" s="1"/>
  <c r="GA7" i="8" s="1"/>
  <c r="CU7" i="8"/>
  <c r="DB7" i="8" s="1"/>
  <c r="DG7" i="8" s="1"/>
  <c r="GJ7" i="8" s="1"/>
  <c r="T7" i="8"/>
  <c r="AN20" i="9"/>
  <c r="AU20" i="9" s="1"/>
  <c r="AZ20" i="9" s="1"/>
  <c r="FV20" i="9" s="1"/>
  <c r="CA20" i="9"/>
  <c r="CH20" i="9" s="1"/>
  <c r="CM20" i="9" s="1"/>
  <c r="GE20" i="9" s="1"/>
  <c r="S20" i="9"/>
  <c r="FA20" i="9"/>
  <c r="FH20" i="9" s="1"/>
  <c r="DN20" i="9"/>
  <c r="DU20" i="9" s="1"/>
  <c r="T15" i="8"/>
  <c r="EH15" i="8"/>
  <c r="EO15" i="8" s="1"/>
  <c r="CU15" i="8"/>
  <c r="DB15" i="8" s="1"/>
  <c r="DG15" i="8" s="1"/>
  <c r="GJ15" i="8" s="1"/>
  <c r="BH15" i="8"/>
  <c r="BO15" i="8" s="1"/>
  <c r="BT15" i="8" s="1"/>
  <c r="GA15" i="8" s="1"/>
  <c r="FA27" i="8"/>
  <c r="FH27" i="8" s="1"/>
  <c r="DN27" i="8"/>
  <c r="DU27" i="8" s="1"/>
  <c r="S27" i="8"/>
  <c r="AN27" i="8"/>
  <c r="AU27" i="8" s="1"/>
  <c r="AZ27" i="8" s="1"/>
  <c r="FV27" i="8" s="1"/>
  <c r="CA27" i="8"/>
  <c r="CH27" i="8" s="1"/>
  <c r="CM27" i="8" s="1"/>
  <c r="GE27" i="8" s="1"/>
  <c r="HS11" i="11" a="1"/>
  <c r="HS11" i="11" s="1"/>
  <c r="HS11" i="8" a="1"/>
  <c r="HS11" i="8" s="1"/>
  <c r="HS11" i="9" a="1"/>
  <c r="HS11" i="9" s="1"/>
  <c r="HS11" i="10" a="1"/>
  <c r="HS11" i="10" s="1"/>
  <c r="DF33" i="8"/>
  <c r="GI33" i="8" s="1"/>
  <c r="DF21" i="9"/>
  <c r="GI21" i="9" s="1"/>
  <c r="HN10" i="9" a="1"/>
  <c r="HN10" i="9" s="1"/>
  <c r="HN10" i="11" a="1"/>
  <c r="HN10" i="11" s="1"/>
  <c r="HN10" i="8" a="1"/>
  <c r="HN10" i="8" s="1"/>
  <c r="HN10" i="10" a="1"/>
  <c r="HN10" i="10" s="1"/>
  <c r="DF19" i="8"/>
  <c r="GI19" i="8" s="1"/>
  <c r="S21" i="8"/>
  <c r="DN21" i="8"/>
  <c r="DU21" i="8" s="1"/>
  <c r="CA21" i="8"/>
  <c r="CH21" i="8" s="1"/>
  <c r="CM21" i="8" s="1"/>
  <c r="GE21" i="8" s="1"/>
  <c r="FA21" i="8"/>
  <c r="FH21" i="8" s="1"/>
  <c r="AN21" i="8"/>
  <c r="AU21" i="8" s="1"/>
  <c r="AZ21" i="8" s="1"/>
  <c r="FV21" i="8" s="1"/>
  <c r="DZ16" i="11"/>
  <c r="GN16" i="11" s="1"/>
  <c r="HG18" i="9" a="1"/>
  <c r="HG18" i="9" s="1"/>
  <c r="HG18" i="10" a="1"/>
  <c r="HG18" i="10" s="1"/>
  <c r="HG18" i="8" a="1"/>
  <c r="HG18" i="8" s="1"/>
  <c r="HG18" i="11" a="1"/>
  <c r="HG18" i="11" s="1"/>
  <c r="HG38" i="10" a="1"/>
  <c r="HG38" i="10" s="1"/>
  <c r="HG38" i="9" a="1"/>
  <c r="HG38" i="9" s="1"/>
  <c r="HG38" i="11" a="1"/>
  <c r="HG38" i="11" s="1"/>
  <c r="DF18" i="11"/>
  <c r="GI18" i="11" s="1"/>
  <c r="T13" i="9"/>
  <c r="EH13" i="9"/>
  <c r="EO13" i="9" s="1"/>
  <c r="BH13" i="9"/>
  <c r="BO13" i="9" s="1"/>
  <c r="BT13" i="9" s="1"/>
  <c r="GA13" i="9" s="1"/>
  <c r="CU13" i="9"/>
  <c r="DB13" i="9" s="1"/>
  <c r="DG13" i="9" s="1"/>
  <c r="GJ13" i="9" s="1"/>
  <c r="DF24" i="9"/>
  <c r="GI24" i="9" s="1"/>
  <c r="DF22" i="11"/>
  <c r="GI22" i="11" s="1"/>
  <c r="DF36" i="10"/>
  <c r="GI36" i="10" s="1"/>
  <c r="DF26" i="11"/>
  <c r="GI26" i="11" s="1"/>
  <c r="DZ13" i="8"/>
  <c r="GN13" i="8" s="1"/>
  <c r="DZ6" i="9"/>
  <c r="GN6" i="9" s="1"/>
  <c r="DF23" i="9"/>
  <c r="GI23" i="9" s="1"/>
  <c r="DF40" i="11"/>
  <c r="GI40" i="11" s="1"/>
  <c r="DN27" i="11"/>
  <c r="DU27" i="11" s="1"/>
  <c r="S27" i="11"/>
  <c r="FA27" i="11"/>
  <c r="FH27" i="11" s="1"/>
  <c r="AN27" i="11"/>
  <c r="AU27" i="11" s="1"/>
  <c r="AZ27" i="11" s="1"/>
  <c r="FV27" i="11" s="1"/>
  <c r="CA27" i="11"/>
  <c r="CH27" i="11" s="1"/>
  <c r="CM27" i="11" s="1"/>
  <c r="GE27" i="11" s="1"/>
  <c r="DF23" i="10"/>
  <c r="GI23" i="10" s="1"/>
  <c r="T10" i="10"/>
  <c r="BH10" i="10"/>
  <c r="BO10" i="10" s="1"/>
  <c r="BT10" i="10" s="1"/>
  <c r="GA10" i="10" s="1"/>
  <c r="CU10" i="10"/>
  <c r="DB10" i="10" s="1"/>
  <c r="DG10" i="10" s="1"/>
  <c r="GJ10" i="10" s="1"/>
  <c r="EH10" i="10"/>
  <c r="EO10" i="10" s="1"/>
  <c r="HG31" i="9" a="1"/>
  <c r="HG31" i="9" s="1"/>
  <c r="HG31" i="10" a="1"/>
  <c r="HG31" i="10" s="1"/>
  <c r="HG31" i="11" a="1"/>
  <c r="HG31" i="11" s="1"/>
  <c r="HG31" i="8" a="1"/>
  <c r="HG31" i="8" s="1"/>
  <c r="S29" i="11"/>
  <c r="FA29" i="11"/>
  <c r="FH29" i="11" s="1"/>
  <c r="DN29" i="11"/>
  <c r="DU29" i="11" s="1"/>
  <c r="CA29" i="11"/>
  <c r="CH29" i="11" s="1"/>
  <c r="CM29" i="11" s="1"/>
  <c r="GE29" i="11" s="1"/>
  <c r="AN29" i="11"/>
  <c r="AU29" i="11" s="1"/>
  <c r="AZ29" i="11" s="1"/>
  <c r="FV29" i="11" s="1"/>
  <c r="HH15" i="9" a="1"/>
  <c r="HH15" i="9" s="1"/>
  <c r="HH15" i="10" a="1"/>
  <c r="HH15" i="10" s="1"/>
  <c r="HH15" i="8" a="1"/>
  <c r="HH15" i="8" s="1"/>
  <c r="HH15" i="11" a="1"/>
  <c r="HH15" i="11" s="1"/>
  <c r="DF17" i="8"/>
  <c r="GI17" i="8" s="1"/>
  <c r="DZ10" i="9"/>
  <c r="GN10" i="9" s="1"/>
  <c r="FA40" i="9"/>
  <c r="FH40" i="9" s="1"/>
  <c r="DN40" i="9"/>
  <c r="DU40" i="9" s="1"/>
  <c r="CA40" i="9"/>
  <c r="CH40" i="9" s="1"/>
  <c r="CM40" i="9" s="1"/>
  <c r="GE40" i="9" s="1"/>
  <c r="AN40" i="9"/>
  <c r="AU40" i="9" s="1"/>
  <c r="AZ40" i="9" s="1"/>
  <c r="FV40" i="9" s="1"/>
  <c r="S40" i="9"/>
  <c r="S28" i="10"/>
  <c r="FA28" i="10"/>
  <c r="FH28" i="10" s="1"/>
  <c r="CA28" i="10"/>
  <c r="CH28" i="10" s="1"/>
  <c r="CM28" i="10" s="1"/>
  <c r="GE28" i="10" s="1"/>
  <c r="DN28" i="10"/>
  <c r="DU28" i="10" s="1"/>
  <c r="AN28" i="10"/>
  <c r="AU28" i="10" s="1"/>
  <c r="AZ28" i="10" s="1"/>
  <c r="FV28" i="10" s="1"/>
  <c r="DZ8" i="8"/>
  <c r="GN8" i="8" s="1"/>
  <c r="CU11" i="10"/>
  <c r="DB11" i="10" s="1"/>
  <c r="DG11" i="10" s="1"/>
  <c r="GJ11" i="10" s="1"/>
  <c r="T11" i="10"/>
  <c r="BH11" i="10"/>
  <c r="BO11" i="10" s="1"/>
  <c r="BT11" i="10" s="1"/>
  <c r="GA11" i="10" s="1"/>
  <c r="EH11" i="10"/>
  <c r="EO11" i="10" s="1"/>
  <c r="FA28" i="9"/>
  <c r="FH28" i="9" s="1"/>
  <c r="DN28" i="9"/>
  <c r="DU28" i="9" s="1"/>
  <c r="CA28" i="9"/>
  <c r="CH28" i="9" s="1"/>
  <c r="CM28" i="9" s="1"/>
  <c r="GE28" i="9" s="1"/>
  <c r="S28" i="9"/>
  <c r="AN28" i="9"/>
  <c r="AU28" i="9" s="1"/>
  <c r="AZ28" i="9" s="1"/>
  <c r="FV28" i="9" s="1"/>
  <c r="CU9" i="8"/>
  <c r="DB9" i="8" s="1"/>
  <c r="DG9" i="8" s="1"/>
  <c r="GJ9" i="8" s="1"/>
  <c r="BH9" i="8"/>
  <c r="BO9" i="8" s="1"/>
  <c r="BT9" i="8" s="1"/>
  <c r="GA9" i="8" s="1"/>
  <c r="T9" i="8"/>
  <c r="EH9" i="8"/>
  <c r="EO9" i="8" s="1"/>
  <c r="EH11" i="9"/>
  <c r="EO11" i="9" s="1"/>
  <c r="BH11" i="9"/>
  <c r="BO11" i="9" s="1"/>
  <c r="BT11" i="9" s="1"/>
  <c r="GA11" i="9" s="1"/>
  <c r="T11" i="9"/>
  <c r="CU11" i="9"/>
  <c r="DB11" i="9" s="1"/>
  <c r="DG11" i="9" s="1"/>
  <c r="GJ11" i="9" s="1"/>
  <c r="DZ12" i="10"/>
  <c r="GN12" i="10" s="1"/>
  <c r="S25" i="8"/>
  <c r="AN25" i="8"/>
  <c r="AU25" i="8" s="1"/>
  <c r="AZ25" i="8" s="1"/>
  <c r="FV25" i="8" s="1"/>
  <c r="DN25" i="8"/>
  <c r="DU25" i="8" s="1"/>
  <c r="FA25" i="8"/>
  <c r="FH25" i="8" s="1"/>
  <c r="CA25" i="8"/>
  <c r="CH25" i="8" s="1"/>
  <c r="CM25" i="8" s="1"/>
  <c r="GE25" i="8" s="1"/>
  <c r="DF39" i="11"/>
  <c r="GI39" i="11" s="1"/>
  <c r="DF23" i="8"/>
  <c r="GI23" i="8" s="1"/>
  <c r="HH9" i="10" a="1"/>
  <c r="HH9" i="10" s="1"/>
  <c r="HH9" i="8" a="1"/>
  <c r="HH9" i="8" s="1"/>
  <c r="HH9" i="11" a="1"/>
  <c r="HH9" i="11" s="1"/>
  <c r="HH9" i="9" a="1"/>
  <c r="HH9" i="9" s="1"/>
  <c r="AN22" i="8"/>
  <c r="AU22" i="8" s="1"/>
  <c r="AZ22" i="8" s="1"/>
  <c r="FV22" i="8" s="1"/>
  <c r="FA22" i="8"/>
  <c r="FH22" i="8" s="1"/>
  <c r="CA22" i="8"/>
  <c r="CH22" i="8" s="1"/>
  <c r="CM22" i="8" s="1"/>
  <c r="GE22" i="8" s="1"/>
  <c r="S22" i="8"/>
  <c r="DN22" i="8"/>
  <c r="DU22" i="8" s="1"/>
  <c r="KA11" i="11"/>
  <c r="KA11" i="10"/>
  <c r="CW19" i="6" a="1"/>
  <c r="CW19" i="6" s="1"/>
  <c r="KA14" i="8"/>
  <c r="KA15" i="9"/>
  <c r="CC20" i="6" a="1"/>
  <c r="CC20" i="6" s="1"/>
  <c r="F7" i="7"/>
  <c r="G7" i="7" s="1"/>
  <c r="B287" i="6"/>
  <c r="B9" i="7"/>
  <c r="C15" i="7"/>
  <c r="D15" i="7"/>
  <c r="E15" i="7" s="1"/>
  <c r="F15" i="7" s="1"/>
  <c r="G15" i="7" s="1"/>
  <c r="H15" i="7" s="1"/>
  <c r="D8" i="7"/>
  <c r="E8" i="7" s="1"/>
  <c r="C8" i="7"/>
  <c r="H14" i="7"/>
  <c r="EA7" i="4"/>
  <c r="S8" i="4"/>
  <c r="R8" i="4" s="1"/>
  <c r="Q8" i="4" s="1"/>
  <c r="P8" i="4" s="1"/>
  <c r="BT8" i="4" s="1"/>
  <c r="B18" i="6"/>
  <c r="B16" i="7" s="1"/>
  <c r="G125" i="4"/>
  <c r="B26" i="6" s="1"/>
  <c r="B23" i="7" s="1"/>
  <c r="E17" i="6"/>
  <c r="Z15" i="7" s="1"/>
  <c r="J124" i="4"/>
  <c r="E25" i="6" s="1"/>
  <c r="Z22" i="7" s="1"/>
  <c r="D12" i="7" l="1"/>
  <c r="E12" i="7" s="1"/>
  <c r="G121" i="4"/>
  <c r="G128" i="4" s="1"/>
  <c r="B29" i="6" s="1"/>
  <c r="B26" i="7" s="1"/>
  <c r="D6" i="6"/>
  <c r="DE17" i="4"/>
  <c r="FI17" i="4" s="1"/>
  <c r="CS19" i="4"/>
  <c r="EW19" i="4" s="1"/>
  <c r="CI16" i="4"/>
  <c r="CF18" i="6" a="1"/>
  <c r="CF18" i="6" s="1"/>
  <c r="DP20" i="4"/>
  <c r="FT20" i="4" s="1"/>
  <c r="DF21" i="6" s="1" a="1"/>
  <c r="DF21" i="6" s="1"/>
  <c r="CV17" i="4"/>
  <c r="EZ17" i="4" s="1"/>
  <c r="CP18" i="6" s="1" a="1"/>
  <c r="CP18" i="6" s="1"/>
  <c r="I114" i="4"/>
  <c r="I121" i="4" s="1"/>
  <c r="CI21" i="4"/>
  <c r="DG20" i="4"/>
  <c r="FK20" i="4" s="1"/>
  <c r="CK19" i="4"/>
  <c r="DR18" i="4"/>
  <c r="DG22" i="6" a="1"/>
  <c r="DG22" i="6" s="1"/>
  <c r="DG24" i="6" s="1"/>
  <c r="DG25" i="6" s="1"/>
  <c r="BU17" i="6" a="1"/>
  <c r="BU17" i="6" s="1"/>
  <c r="Z17" i="6" s="1"/>
  <c r="CU21" i="6" a="1"/>
  <c r="CU21" i="6" s="1"/>
  <c r="CY25" i="6"/>
  <c r="CY27" i="6" s="1"/>
  <c r="DF25" i="6"/>
  <c r="DF26" i="6"/>
  <c r="V12" i="6"/>
  <c r="W8" i="6" s="1"/>
  <c r="BV19" i="6" a="1"/>
  <c r="BV19" i="6" s="1"/>
  <c r="AA19" i="6" s="1"/>
  <c r="CE19" i="6" a="1"/>
  <c r="CE19" i="6" s="1"/>
  <c r="BW19" i="6" a="1"/>
  <c r="BW19" i="6" s="1"/>
  <c r="AB19" i="6" s="1"/>
  <c r="CP17" i="6" a="1"/>
  <c r="CP17" i="6" s="1"/>
  <c r="CO18" i="6" a="1"/>
  <c r="CO18" i="6" s="1"/>
  <c r="CL18" i="6" a="1"/>
  <c r="CL18" i="6" s="1"/>
  <c r="CU18" i="6" a="1"/>
  <c r="CU18" i="6" s="1"/>
  <c r="CM19" i="6" a="1"/>
  <c r="CM19" i="6" s="1"/>
  <c r="CE21" i="6" a="1"/>
  <c r="CE21" i="6" s="1"/>
  <c r="DG17" i="6" a="1"/>
  <c r="DG17" i="6" s="1"/>
  <c r="D18" i="6"/>
  <c r="R16" i="7" s="1"/>
  <c r="S16" i="7" s="1"/>
  <c r="DG20" i="6" a="1"/>
  <c r="DG20" i="6" s="1"/>
  <c r="BW17" i="6" a="1"/>
  <c r="BW17" i="6" s="1"/>
  <c r="AB17" i="6" s="1"/>
  <c r="R9" i="7"/>
  <c r="T9" i="7" s="1"/>
  <c r="U9" i="7" s="1"/>
  <c r="DD19" i="6" a="1"/>
  <c r="DD19" i="6" s="1"/>
  <c r="BW20" i="6" a="1"/>
  <c r="BW20" i="6" s="1"/>
  <c r="AB20" i="6" s="1"/>
  <c r="S22" i="4"/>
  <c r="R22" i="4" s="1"/>
  <c r="Q22" i="4" s="1"/>
  <c r="P22" i="4" s="1"/>
  <c r="BT22" i="4" s="1"/>
  <c r="DX22" i="4" s="1"/>
  <c r="R29" i="4"/>
  <c r="Q29" i="4" s="1"/>
  <c r="P29" i="4" s="1"/>
  <c r="BT29" i="4" s="1"/>
  <c r="BU29" i="4" s="1"/>
  <c r="X12" i="6"/>
  <c r="X8" i="6" s="1"/>
  <c r="AD12" i="6"/>
  <c r="AA8" i="6" s="1"/>
  <c r="CW25" i="6"/>
  <c r="CW27" i="6" s="1"/>
  <c r="E287" i="6"/>
  <c r="J125" i="4"/>
  <c r="E26" i="6" s="1"/>
  <c r="Z23" i="7" s="1"/>
  <c r="AA23" i="7" s="1"/>
  <c r="D251" i="6"/>
  <c r="AB12" i="6"/>
  <c r="Z8" i="6" s="1"/>
  <c r="B21" i="6"/>
  <c r="B19" i="7" s="1"/>
  <c r="C19" i="7" s="1"/>
  <c r="C22" i="7"/>
  <c r="Z12" i="6"/>
  <c r="Y8" i="6" s="1"/>
  <c r="T12" i="6"/>
  <c r="V8" i="6" s="1"/>
  <c r="D5" i="7"/>
  <c r="E5" i="7" s="1"/>
  <c r="F5" i="7" s="1"/>
  <c r="G5" i="7" s="1"/>
  <c r="EH26" i="10"/>
  <c r="EO26" i="10" s="1"/>
  <c r="ET26" i="10" s="1"/>
  <c r="GS26" i="10" s="1"/>
  <c r="BH26" i="10"/>
  <c r="BO26" i="10" s="1"/>
  <c r="BT26" i="10" s="1"/>
  <c r="GA26" i="10" s="1"/>
  <c r="T26" i="10"/>
  <c r="CU26" i="10"/>
  <c r="DB26" i="10" s="1"/>
  <c r="DG26" i="10" s="1"/>
  <c r="GJ26" i="10" s="1"/>
  <c r="HI24" i="9" a="1"/>
  <c r="HI24" i="9" s="1"/>
  <c r="HT12" i="9" a="1"/>
  <c r="HT12" i="9" s="1"/>
  <c r="HT12" i="10" a="1"/>
  <c r="HT12" i="10" s="1"/>
  <c r="HT12" i="8" a="1"/>
  <c r="HT12" i="8" s="1"/>
  <c r="HT12" i="11" a="1"/>
  <c r="HT12" i="11" s="1"/>
  <c r="HS24" i="9" a="1"/>
  <c r="HS24" i="9" s="1"/>
  <c r="HS24" i="10" a="1"/>
  <c r="HS24" i="10" s="1"/>
  <c r="HS24" i="11" a="1"/>
  <c r="HS24" i="11" s="1"/>
  <c r="HS24" i="8" a="1"/>
  <c r="HS24" i="8" s="1"/>
  <c r="HS36" i="10" a="1"/>
  <c r="HS36" i="10" s="1"/>
  <c r="HS36" i="11" a="1"/>
  <c r="HS36" i="11" s="1"/>
  <c r="HS36" i="9" a="1"/>
  <c r="HS36" i="9" s="1"/>
  <c r="T36" i="8"/>
  <c r="EH36" i="8"/>
  <c r="EO36" i="8" s="1"/>
  <c r="ET36" i="8" s="1"/>
  <c r="GS36" i="8" s="1"/>
  <c r="CU36" i="8"/>
  <c r="DB36" i="8" s="1"/>
  <c r="DG36" i="8" s="1"/>
  <c r="GJ36" i="8" s="1"/>
  <c r="BH36" i="8"/>
  <c r="BO36" i="8" s="1"/>
  <c r="BT36" i="8" s="1"/>
  <c r="GA36" i="8" s="1"/>
  <c r="HI24" i="11" a="1"/>
  <c r="HI24" i="11" s="1"/>
  <c r="U7" i="11"/>
  <c r="DO7" i="11"/>
  <c r="DV7" i="11" s="1"/>
  <c r="EA7" i="11" s="1"/>
  <c r="GO7" i="11" s="1"/>
  <c r="FB7" i="11"/>
  <c r="FI7" i="11" s="1"/>
  <c r="FN7" i="11" s="1"/>
  <c r="GX7" i="11" s="1"/>
  <c r="CB7" i="11"/>
  <c r="CI7" i="11" s="1"/>
  <c r="CN7" i="11" s="1"/>
  <c r="GF7" i="11" s="1"/>
  <c r="AO7" i="11"/>
  <c r="AV7" i="11" s="1"/>
  <c r="BA7" i="11" s="1"/>
  <c r="FW7" i="11" s="1"/>
  <c r="HJ12" i="9" a="1"/>
  <c r="HJ12" i="9" s="1"/>
  <c r="HJ12" i="10" a="1"/>
  <c r="HJ12" i="10" s="1"/>
  <c r="HJ12" i="11" a="1"/>
  <c r="HJ12" i="11" s="1"/>
  <c r="HJ12" i="8" a="1"/>
  <c r="HJ12" i="8" s="1"/>
  <c r="BJ31" i="9"/>
  <c r="BQ31" i="9" s="1"/>
  <c r="BV31" i="9" s="1"/>
  <c r="GC31" i="9" s="1"/>
  <c r="X31" i="9"/>
  <c r="CW31" i="9"/>
  <c r="DD31" i="9" s="1"/>
  <c r="DI31" i="9" s="1"/>
  <c r="GL31" i="9" s="1"/>
  <c r="EJ31" i="9"/>
  <c r="EQ31" i="9" s="1"/>
  <c r="EV31" i="9" s="1"/>
  <c r="GU31" i="9" s="1"/>
  <c r="CB12" i="8"/>
  <c r="CI12" i="8" s="1"/>
  <c r="CN12" i="8" s="1"/>
  <c r="GF12" i="8" s="1"/>
  <c r="U12" i="8"/>
  <c r="AO12" i="8"/>
  <c r="AV12" i="8" s="1"/>
  <c r="BA12" i="8" s="1"/>
  <c r="FW12" i="8" s="1"/>
  <c r="DO12" i="8"/>
  <c r="DV12" i="8" s="1"/>
  <c r="EA12" i="8" s="1"/>
  <c r="GO12" i="8" s="1"/>
  <c r="FB12" i="8"/>
  <c r="FI12" i="8" s="1"/>
  <c r="FN12" i="8" s="1"/>
  <c r="GX12" i="8" s="1"/>
  <c r="HN36" i="9" a="1"/>
  <c r="HN36" i="9" s="1"/>
  <c r="HN36" i="10" a="1"/>
  <c r="HN36" i="10" s="1"/>
  <c r="HN36" i="11" a="1"/>
  <c r="HN36" i="11" s="1"/>
  <c r="HO12" i="11" a="1"/>
  <c r="HO12" i="11" s="1"/>
  <c r="HO12" i="9" a="1"/>
  <c r="HO12" i="9" s="1"/>
  <c r="HO12" i="10" a="1"/>
  <c r="HO12" i="10" s="1"/>
  <c r="HO12" i="8" a="1"/>
  <c r="HO12" i="8" s="1"/>
  <c r="CB18" i="10"/>
  <c r="CI18" i="10" s="1"/>
  <c r="CN18" i="10" s="1"/>
  <c r="GF18" i="10" s="1"/>
  <c r="DO18" i="10"/>
  <c r="DV18" i="10" s="1"/>
  <c r="EA18" i="10" s="1"/>
  <c r="GO18" i="10" s="1"/>
  <c r="AO18" i="10"/>
  <c r="AV18" i="10" s="1"/>
  <c r="BA18" i="10" s="1"/>
  <c r="FW18" i="10" s="1"/>
  <c r="FB18" i="10"/>
  <c r="FI18" i="10" s="1"/>
  <c r="FN18" i="10" s="1"/>
  <c r="GX18" i="10" s="1"/>
  <c r="U18" i="10"/>
  <c r="EH38" i="10"/>
  <c r="EO38" i="10" s="1"/>
  <c r="ET38" i="10" s="1"/>
  <c r="GS38" i="10" s="1"/>
  <c r="BH38" i="10"/>
  <c r="BO38" i="10" s="1"/>
  <c r="BT38" i="10" s="1"/>
  <c r="GA38" i="10" s="1"/>
  <c r="CU38" i="10"/>
  <c r="DB38" i="10" s="1"/>
  <c r="DG38" i="10" s="1"/>
  <c r="GJ38" i="10" s="1"/>
  <c r="T38" i="10"/>
  <c r="FB14" i="10"/>
  <c r="FI14" i="10" s="1"/>
  <c r="FN14" i="10" s="1"/>
  <c r="GX14" i="10" s="1"/>
  <c r="CB14" i="10"/>
  <c r="CI14" i="10" s="1"/>
  <c r="CN14" i="10" s="1"/>
  <c r="GF14" i="10" s="1"/>
  <c r="AO14" i="10"/>
  <c r="AV14" i="10" s="1"/>
  <c r="BA14" i="10" s="1"/>
  <c r="FW14" i="10" s="1"/>
  <c r="DO14" i="10"/>
  <c r="DV14" i="10" s="1"/>
  <c r="EA14" i="10" s="1"/>
  <c r="GO14" i="10" s="1"/>
  <c r="U14" i="10"/>
  <c r="T24" i="8"/>
  <c r="BH24" i="8"/>
  <c r="BO24" i="8" s="1"/>
  <c r="BT24" i="8" s="1"/>
  <c r="GA24" i="8" s="1"/>
  <c r="EH24" i="8"/>
  <c r="EO24" i="8" s="1"/>
  <c r="ET24" i="8" s="1"/>
  <c r="GS24" i="8" s="1"/>
  <c r="HJ24" i="9" s="1" a="1"/>
  <c r="HJ24" i="9" s="1"/>
  <c r="CU24" i="8"/>
  <c r="DB24" i="8" s="1"/>
  <c r="DG24" i="8" s="1"/>
  <c r="GJ24" i="8" s="1"/>
  <c r="T31" i="11"/>
  <c r="EH31" i="11"/>
  <c r="EO31" i="11" s="1"/>
  <c r="ET31" i="11" s="1"/>
  <c r="GS31" i="11" s="1"/>
  <c r="CU31" i="11"/>
  <c r="DB31" i="11" s="1"/>
  <c r="DG31" i="11" s="1"/>
  <c r="GJ31" i="11" s="1"/>
  <c r="BH31" i="11"/>
  <c r="BO31" i="11" s="1"/>
  <c r="BT31" i="11" s="1"/>
  <c r="GA31" i="11" s="1"/>
  <c r="T19" i="11"/>
  <c r="BH19" i="11"/>
  <c r="BO19" i="11" s="1"/>
  <c r="BT19" i="11" s="1"/>
  <c r="GA19" i="11" s="1"/>
  <c r="CU19" i="11"/>
  <c r="DB19" i="11" s="1"/>
  <c r="DG19" i="11" s="1"/>
  <c r="GJ19" i="11" s="1"/>
  <c r="EH19" i="11"/>
  <c r="EO19" i="11" s="1"/>
  <c r="ET19" i="11" s="1"/>
  <c r="GS19" i="11" s="1"/>
  <c r="U30" i="10"/>
  <c r="AO30" i="10"/>
  <c r="AV30" i="10" s="1"/>
  <c r="BA30" i="10" s="1"/>
  <c r="FW30" i="10" s="1"/>
  <c r="CB30" i="10"/>
  <c r="CI30" i="10" s="1"/>
  <c r="CN30" i="10" s="1"/>
  <c r="GF30" i="10" s="1"/>
  <c r="DO30" i="10"/>
  <c r="DV30" i="10" s="1"/>
  <c r="EA30" i="10" s="1"/>
  <c r="GO30" i="10" s="1"/>
  <c r="FB30" i="10"/>
  <c r="FI30" i="10" s="1"/>
  <c r="FN30" i="10" s="1"/>
  <c r="GX30" i="10" s="1"/>
  <c r="HN24" i="8" a="1"/>
  <c r="HN24" i="8" s="1"/>
  <c r="HN24" i="9" a="1"/>
  <c r="HN24" i="9" s="1"/>
  <c r="HN24" i="10" a="1"/>
  <c r="HN24" i="10" s="1"/>
  <c r="HN24" i="11" a="1"/>
  <c r="HN24" i="11" s="1"/>
  <c r="I124" i="4"/>
  <c r="D25" i="6" s="1"/>
  <c r="R22" i="7" s="1"/>
  <c r="T22" i="7" s="1"/>
  <c r="U22" i="7" s="1"/>
  <c r="V22" i="7" s="1"/>
  <c r="W22" i="7" s="1"/>
  <c r="C18" i="6"/>
  <c r="J16" i="7" s="1"/>
  <c r="L16" i="7" s="1"/>
  <c r="M16" i="7" s="1"/>
  <c r="CD22" i="6" a="1"/>
  <c r="CD22" i="6" s="1"/>
  <c r="CD24" i="6" s="1"/>
  <c r="CD25" i="6" s="1"/>
  <c r="DH21" i="6" a="1"/>
  <c r="DH21" i="6" s="1"/>
  <c r="DE21" i="6" a="1"/>
  <c r="DE21" i="6" s="1"/>
  <c r="DG19" i="6" a="1"/>
  <c r="DG19" i="6" s="1"/>
  <c r="CM20" i="6" a="1"/>
  <c r="CM20" i="6" s="1"/>
  <c r="DE19" i="6" a="1"/>
  <c r="DE19" i="6" s="1"/>
  <c r="CO20" i="6" a="1"/>
  <c r="CO20" i="6" s="1"/>
  <c r="CM22" i="6" a="1"/>
  <c r="CM22" i="6" s="1"/>
  <c r="CM24" i="6" s="1"/>
  <c r="CM26" i="6" s="1"/>
  <c r="FV18" i="4"/>
  <c r="DH19" i="6" s="1" a="1"/>
  <c r="DH19" i="6" s="1"/>
  <c r="EL20" i="4"/>
  <c r="CV20" i="6" a="1"/>
  <c r="CV20" i="6" s="1"/>
  <c r="CV18" i="6" a="1"/>
  <c r="CV18" i="6" s="1"/>
  <c r="CM18" i="6" a="1"/>
  <c r="CM18" i="6" s="1"/>
  <c r="FJ19" i="4"/>
  <c r="CX20" i="6" s="1" a="1"/>
  <c r="CX20" i="6" s="1"/>
  <c r="BV18" i="6" a="1"/>
  <c r="BV18" i="6" s="1"/>
  <c r="AA18" i="6" s="1"/>
  <c r="DF18" i="6" a="1"/>
  <c r="DF18" i="6" s="1"/>
  <c r="FV17" i="4"/>
  <c r="BX18" i="6" s="1" a="1"/>
  <c r="BX18" i="6" s="1"/>
  <c r="AC18" i="6" s="1"/>
  <c r="CG18" i="6" a="1"/>
  <c r="CG18" i="6" s="1"/>
  <c r="EN18" i="4"/>
  <c r="CO19" i="6" s="1" a="1"/>
  <c r="CO19" i="6" s="1"/>
  <c r="CD20" i="6" a="1"/>
  <c r="CD20" i="6" s="1"/>
  <c r="CV21" i="6" a="1"/>
  <c r="CV21" i="6" s="1"/>
  <c r="EM16" i="4"/>
  <c r="FH16" i="4"/>
  <c r="CV17" i="6" s="1" a="1"/>
  <c r="CV17" i="6" s="1"/>
  <c r="EM21" i="4"/>
  <c r="FS19" i="4"/>
  <c r="DE20" i="6" s="1" a="1"/>
  <c r="DE20" i="6" s="1"/>
  <c r="BU20" i="6" a="1"/>
  <c r="BU20" i="6" s="1"/>
  <c r="Z20" i="6" s="1"/>
  <c r="CY18" i="6" a="1"/>
  <c r="CY18" i="6" s="1"/>
  <c r="CO21" i="6" a="1"/>
  <c r="CO21" i="6" s="1"/>
  <c r="EY21" i="4"/>
  <c r="CO22" i="6" s="1" a="1"/>
  <c r="CO22" i="6" s="1"/>
  <c r="CO24" i="6" s="1"/>
  <c r="EO19" i="4"/>
  <c r="BX19" i="6" a="1"/>
  <c r="BX19" i="6" s="1"/>
  <c r="AC19" i="6" s="1"/>
  <c r="BX21" i="6" a="1"/>
  <c r="BX21" i="6" s="1"/>
  <c r="AC21" i="6" s="1"/>
  <c r="FH21" i="4"/>
  <c r="CD17" i="6" a="1"/>
  <c r="CD17" i="6" s="1"/>
  <c r="CF20" i="6" a="1"/>
  <c r="CF20" i="6" s="1"/>
  <c r="CM17" i="6" a="1"/>
  <c r="CM17" i="6" s="1"/>
  <c r="CY21" i="6" a="1"/>
  <c r="CY21" i="6" s="1"/>
  <c r="EY16" i="4"/>
  <c r="CO17" i="6" s="1" a="1"/>
  <c r="CO17" i="6" s="1"/>
  <c r="CX19" i="6" a="1"/>
  <c r="CX19" i="6" s="1"/>
  <c r="DH22" i="6" a="1"/>
  <c r="DH22" i="6" s="1"/>
  <c r="DH24" i="6" s="1"/>
  <c r="BU19" i="6" a="1"/>
  <c r="BU19" i="6" s="1"/>
  <c r="Z19" i="6" s="1"/>
  <c r="CD19" i="6" a="1"/>
  <c r="CD19" i="6" s="1"/>
  <c r="BX20" i="6" a="1"/>
  <c r="BX20" i="6" s="1"/>
  <c r="AC20" i="6" s="1"/>
  <c r="CW18" i="6" a="1"/>
  <c r="CW18" i="6" s="1"/>
  <c r="EV18" i="4"/>
  <c r="CL19" i="6" s="1" a="1"/>
  <c r="CL19" i="6" s="1"/>
  <c r="DH17" i="6" a="1"/>
  <c r="DH17" i="6" s="1"/>
  <c r="CX21" i="6" a="1"/>
  <c r="CX21" i="6" s="1"/>
  <c r="CP25" i="6"/>
  <c r="CP27" i="6" s="1"/>
  <c r="J9" i="7"/>
  <c r="L9" i="7" s="1"/>
  <c r="M9" i="7" s="1"/>
  <c r="E251" i="6"/>
  <c r="E179" i="6"/>
  <c r="Z6" i="7"/>
  <c r="V29" i="4"/>
  <c r="ED28" i="4"/>
  <c r="Z3" i="7"/>
  <c r="E72" i="6"/>
  <c r="EE21" i="4"/>
  <c r="W22" i="4"/>
  <c r="E14" i="6"/>
  <c r="Z13" i="7" s="1"/>
  <c r="J122" i="4"/>
  <c r="CK9" i="4"/>
  <c r="EO9" i="4" s="1"/>
  <c r="BY11" i="4"/>
  <c r="EC11" i="4" s="1"/>
  <c r="C7" i="6"/>
  <c r="CU12" i="4"/>
  <c r="EY12" i="4" s="1"/>
  <c r="DO10" i="4"/>
  <c r="FS10" i="4" s="1"/>
  <c r="CS14" i="4"/>
  <c r="EW14" i="4" s="1"/>
  <c r="DG10" i="4"/>
  <c r="FK10" i="4" s="1"/>
  <c r="CH11" i="4"/>
  <c r="EL11" i="4" s="1"/>
  <c r="DQ13" i="4"/>
  <c r="FU13" i="4" s="1"/>
  <c r="DD12" i="4"/>
  <c r="FH12" i="4" s="1"/>
  <c r="BW13" i="4"/>
  <c r="EA13" i="4" s="1"/>
  <c r="CS9" i="4"/>
  <c r="EW9" i="4" s="1"/>
  <c r="H115" i="4"/>
  <c r="CK14" i="4"/>
  <c r="EO14" i="4" s="1"/>
  <c r="EA28" i="4"/>
  <c r="BU22" i="6" s="1" a="1"/>
  <c r="BU22" i="6" s="1"/>
  <c r="Z22" i="6" s="1"/>
  <c r="Z24" i="6" s="1"/>
  <c r="Z26" i="6" s="1"/>
  <c r="S29" i="4"/>
  <c r="I120" i="4"/>
  <c r="D12" i="6"/>
  <c r="R11" i="7" s="1"/>
  <c r="DE10" i="4"/>
  <c r="FI10" i="4" s="1"/>
  <c r="CV10" i="4"/>
  <c r="EZ10" i="4" s="1"/>
  <c r="BW11" i="4"/>
  <c r="EA11" i="4" s="1"/>
  <c r="BZ9" i="4"/>
  <c r="ED9" i="4" s="1"/>
  <c r="H114" i="4"/>
  <c r="CI9" i="4"/>
  <c r="EM9" i="4" s="1"/>
  <c r="CS12" i="4"/>
  <c r="EW12" i="4" s="1"/>
  <c r="DG13" i="4"/>
  <c r="FK13" i="4" s="1"/>
  <c r="CI14" i="4"/>
  <c r="EM14" i="4" s="1"/>
  <c r="DO13" i="4"/>
  <c r="FS13" i="4" s="1"/>
  <c r="C6" i="6"/>
  <c r="CK12" i="4"/>
  <c r="EO12" i="4" s="1"/>
  <c r="DQ11" i="4"/>
  <c r="FU11" i="4" s="1"/>
  <c r="BZ14" i="4"/>
  <c r="J121" i="4"/>
  <c r="E13" i="6"/>
  <c r="Z12" i="7" s="1"/>
  <c r="R7" i="7"/>
  <c r="D215" i="6"/>
  <c r="DE9" i="4"/>
  <c r="FI9" i="4" s="1"/>
  <c r="DO12" i="4"/>
  <c r="FS12" i="4" s="1"/>
  <c r="H117" i="4"/>
  <c r="CV9" i="4"/>
  <c r="EZ9" i="4" s="1"/>
  <c r="DR10" i="4"/>
  <c r="FV10" i="4" s="1"/>
  <c r="C9" i="6"/>
  <c r="BX10" i="4"/>
  <c r="EB10" i="4" s="1"/>
  <c r="CV14" i="4"/>
  <c r="EZ14" i="4" s="1"/>
  <c r="DG12" i="4"/>
  <c r="FK12" i="4" s="1"/>
  <c r="BZ13" i="4"/>
  <c r="ED13" i="4" s="1"/>
  <c r="CK11" i="4"/>
  <c r="EO11" i="4" s="1"/>
  <c r="DE14" i="4"/>
  <c r="FI14" i="4" s="1"/>
  <c r="CI13" i="4"/>
  <c r="EM13" i="4" s="1"/>
  <c r="CS11" i="4"/>
  <c r="EW11" i="4" s="1"/>
  <c r="D107" i="6"/>
  <c r="R4" i="7"/>
  <c r="R5" i="7"/>
  <c r="D143" i="6"/>
  <c r="EC28" i="4"/>
  <c r="BW22" i="6" s="1" a="1"/>
  <c r="BW22" i="6" s="1"/>
  <c r="AB22" i="6" s="1"/>
  <c r="AB24" i="6" s="1"/>
  <c r="U29" i="4"/>
  <c r="T29" i="4" s="1"/>
  <c r="EB21" i="4"/>
  <c r="BV22" i="6" s="1" a="1"/>
  <c r="BV22" i="6" s="1"/>
  <c r="AA22" i="6" s="1"/>
  <c r="AA24" i="6" s="1"/>
  <c r="T22" i="4"/>
  <c r="E15" i="6"/>
  <c r="Z14" i="7" s="1"/>
  <c r="J123" i="4"/>
  <c r="E23" i="6" s="1"/>
  <c r="Z21" i="7" s="1"/>
  <c r="Z7" i="7"/>
  <c r="E215" i="6"/>
  <c r="R6" i="7"/>
  <c r="D179" i="6"/>
  <c r="E12" i="6"/>
  <c r="Z11" i="7" s="1"/>
  <c r="J120" i="4"/>
  <c r="DF12" i="4"/>
  <c r="FJ12" i="4" s="1"/>
  <c r="DN12" i="4"/>
  <c r="FR12" i="4" s="1"/>
  <c r="C8" i="6"/>
  <c r="CU14" i="4"/>
  <c r="EY14" i="4" s="1"/>
  <c r="CH13" i="4"/>
  <c r="EL13" i="4" s="1"/>
  <c r="DD9" i="4"/>
  <c r="FH9" i="4" s="1"/>
  <c r="DQ10" i="4"/>
  <c r="FU10" i="4" s="1"/>
  <c r="CU9" i="4"/>
  <c r="EY9" i="4" s="1"/>
  <c r="CJ11" i="4"/>
  <c r="EN11" i="4" s="1"/>
  <c r="BW10" i="4"/>
  <c r="EA10" i="4" s="1"/>
  <c r="H116" i="4"/>
  <c r="CR11" i="4"/>
  <c r="EV11" i="4" s="1"/>
  <c r="DD14" i="4"/>
  <c r="FH14" i="4" s="1"/>
  <c r="BY13" i="4"/>
  <c r="EC13" i="4" s="1"/>
  <c r="I123" i="4"/>
  <c r="D23" i="6" s="1"/>
  <c r="R21" i="7" s="1"/>
  <c r="D15" i="6"/>
  <c r="R14" i="7" s="1"/>
  <c r="E11" i="6"/>
  <c r="Z10" i="7" s="1"/>
  <c r="AA10" i="7" s="1"/>
  <c r="J119" i="4"/>
  <c r="CH12" i="4"/>
  <c r="EL12" i="4" s="1"/>
  <c r="C4" i="6"/>
  <c r="CK10" i="4"/>
  <c r="EO10" i="4" s="1"/>
  <c r="BY12" i="4"/>
  <c r="EC12" i="4" s="1"/>
  <c r="CS10" i="4"/>
  <c r="EW10" i="4" s="1"/>
  <c r="CU13" i="4"/>
  <c r="EY13" i="4" s="1"/>
  <c r="DN11" i="4"/>
  <c r="FR11" i="4" s="1"/>
  <c r="BW9" i="4"/>
  <c r="EA9" i="4" s="1"/>
  <c r="DQ14" i="4"/>
  <c r="FU14" i="4" s="1"/>
  <c r="BW14" i="4"/>
  <c r="DD13" i="4"/>
  <c r="FH13" i="4" s="1"/>
  <c r="DF11" i="4"/>
  <c r="FJ11" i="4" s="1"/>
  <c r="H112" i="4"/>
  <c r="DQ9" i="4"/>
  <c r="FU9" i="4" s="1"/>
  <c r="Z4" i="7"/>
  <c r="E107" i="6"/>
  <c r="D72" i="6"/>
  <c r="R3" i="7"/>
  <c r="BX16" i="4"/>
  <c r="EB16" i="4" s="1"/>
  <c r="BV17" i="6" s="1" a="1"/>
  <c r="BV17" i="6" s="1"/>
  <c r="AA17" i="6" s="1"/>
  <c r="I119" i="4"/>
  <c r="D11" i="6"/>
  <c r="R10" i="7" s="1"/>
  <c r="CH14" i="4"/>
  <c r="EL14" i="4" s="1"/>
  <c r="DD10" i="4"/>
  <c r="FH10" i="4" s="1"/>
  <c r="BV11" i="4"/>
  <c r="DZ11" i="4" s="1"/>
  <c r="CR12" i="4"/>
  <c r="EV12" i="4" s="1"/>
  <c r="C5" i="6"/>
  <c r="CJ12" i="4"/>
  <c r="EN12" i="4" s="1"/>
  <c r="CU10" i="4"/>
  <c r="EY10" i="4" s="1"/>
  <c r="BY9" i="4"/>
  <c r="EC9" i="4" s="1"/>
  <c r="H113" i="4"/>
  <c r="DN13" i="4"/>
  <c r="FR13" i="4" s="1"/>
  <c r="DP11" i="4"/>
  <c r="FT11" i="4" s="1"/>
  <c r="BY14" i="4"/>
  <c r="DF13" i="4"/>
  <c r="FJ13" i="4" s="1"/>
  <c r="CH9" i="4"/>
  <c r="EL9" i="4" s="1"/>
  <c r="D14" i="6"/>
  <c r="R13" i="7" s="1"/>
  <c r="I122" i="4"/>
  <c r="E143" i="6"/>
  <c r="Z5" i="7"/>
  <c r="V22" i="4"/>
  <c r="U22" i="4" s="1"/>
  <c r="ED21" i="4"/>
  <c r="CG22" i="6" s="1" a="1"/>
  <c r="CG22" i="6" s="1"/>
  <c r="CG24" i="6" s="1"/>
  <c r="G126" i="4"/>
  <c r="B27" i="6" s="1"/>
  <c r="B24" i="7" s="1"/>
  <c r="B19" i="6"/>
  <c r="B17" i="7" s="1"/>
  <c r="C11" i="7"/>
  <c r="D11" i="7"/>
  <c r="E11" i="7" s="1"/>
  <c r="F11" i="7" s="1"/>
  <c r="G11" i="7" s="1"/>
  <c r="H11" i="7" s="1"/>
  <c r="B20" i="6"/>
  <c r="B18" i="7" s="1"/>
  <c r="G127" i="4"/>
  <c r="B28" i="6" s="1"/>
  <c r="B25" i="7" s="1"/>
  <c r="D4" i="7"/>
  <c r="E4" i="7" s="1"/>
  <c r="F4" i="7" s="1"/>
  <c r="G4" i="7" s="1"/>
  <c r="C4" i="7"/>
  <c r="C3" i="7"/>
  <c r="D3" i="7"/>
  <c r="E3" i="7" s="1"/>
  <c r="D10" i="7"/>
  <c r="E10" i="7" s="1"/>
  <c r="C10" i="7"/>
  <c r="B22" i="6"/>
  <c r="B20" i="7" s="1"/>
  <c r="G129" i="4"/>
  <c r="B30" i="6" s="1"/>
  <c r="B27" i="7" s="1"/>
  <c r="D6" i="7"/>
  <c r="E6" i="7" s="1"/>
  <c r="F6" i="7" s="1"/>
  <c r="G6" i="7" s="1"/>
  <c r="C6" i="7"/>
  <c r="C13" i="7"/>
  <c r="D13" i="7"/>
  <c r="E13" i="7" s="1"/>
  <c r="EI7" i="9"/>
  <c r="EP7" i="9" s="1"/>
  <c r="EU7" i="9" s="1"/>
  <c r="GT7" i="9" s="1"/>
  <c r="CV7" i="9"/>
  <c r="DC7" i="9" s="1"/>
  <c r="DH7" i="9" s="1"/>
  <c r="GK7" i="9" s="1"/>
  <c r="V7" i="9"/>
  <c r="BI7" i="9"/>
  <c r="BP7" i="9" s="1"/>
  <c r="BU7" i="9" s="1"/>
  <c r="GB7" i="9" s="1"/>
  <c r="EI19" i="9"/>
  <c r="EP19" i="9" s="1"/>
  <c r="EU19" i="9" s="1"/>
  <c r="GT19" i="9" s="1"/>
  <c r="BI19" i="9"/>
  <c r="BP19" i="9" s="1"/>
  <c r="BU19" i="9" s="1"/>
  <c r="GB19" i="9" s="1"/>
  <c r="CV19" i="9"/>
  <c r="DC19" i="9" s="1"/>
  <c r="DH19" i="9" s="1"/>
  <c r="GK19" i="9" s="1"/>
  <c r="V19" i="9"/>
  <c r="EI6" i="10"/>
  <c r="EP6" i="10" s="1"/>
  <c r="EU6" i="10" s="1"/>
  <c r="GT6" i="10" s="1"/>
  <c r="CV6" i="10"/>
  <c r="DC6" i="10" s="1"/>
  <c r="DH6" i="10" s="1"/>
  <c r="GK6" i="10" s="1"/>
  <c r="BI6" i="10"/>
  <c r="BP6" i="10" s="1"/>
  <c r="BU6" i="10" s="1"/>
  <c r="GB6" i="10" s="1"/>
  <c r="V6" i="10"/>
  <c r="ET24" i="11"/>
  <c r="GS24" i="11" s="1"/>
  <c r="DO31" i="10"/>
  <c r="DV31" i="10" s="1"/>
  <c r="EA31" i="10" s="1"/>
  <c r="GO31" i="10" s="1"/>
  <c r="CB31" i="10"/>
  <c r="CI31" i="10" s="1"/>
  <c r="CN31" i="10" s="1"/>
  <c r="GF31" i="10" s="1"/>
  <c r="U31" i="10"/>
  <c r="AO31" i="10"/>
  <c r="AV31" i="10" s="1"/>
  <c r="BA31" i="10" s="1"/>
  <c r="FW31" i="10" s="1"/>
  <c r="FB31" i="10"/>
  <c r="FI31" i="10" s="1"/>
  <c r="U36" i="11"/>
  <c r="DO36" i="11"/>
  <c r="DV36" i="11" s="1"/>
  <c r="EA36" i="11" s="1"/>
  <c r="GO36" i="11" s="1"/>
  <c r="FB36" i="11"/>
  <c r="FI36" i="11" s="1"/>
  <c r="AO36" i="11"/>
  <c r="AV36" i="11" s="1"/>
  <c r="BA36" i="11" s="1"/>
  <c r="FW36" i="11" s="1"/>
  <c r="CB36" i="11"/>
  <c r="CI36" i="11" s="1"/>
  <c r="CN36" i="11" s="1"/>
  <c r="GF36" i="11" s="1"/>
  <c r="AO24" i="11"/>
  <c r="AV24" i="11" s="1"/>
  <c r="BA24" i="11" s="1"/>
  <c r="FW24" i="11" s="1"/>
  <c r="CB24" i="11"/>
  <c r="CI24" i="11" s="1"/>
  <c r="CN24" i="11" s="1"/>
  <c r="GF24" i="11" s="1"/>
  <c r="U24" i="11"/>
  <c r="FB24" i="11"/>
  <c r="FI24" i="11" s="1"/>
  <c r="DO24" i="11"/>
  <c r="DV24" i="11" s="1"/>
  <c r="EA24" i="11" s="1"/>
  <c r="GO24" i="11" s="1"/>
  <c r="V12" i="11"/>
  <c r="CV12" i="11"/>
  <c r="DC12" i="11" s="1"/>
  <c r="DH12" i="11" s="1"/>
  <c r="GK12" i="11" s="1"/>
  <c r="EI12" i="11"/>
  <c r="EP12" i="11" s="1"/>
  <c r="EU12" i="11" s="1"/>
  <c r="GT12" i="11" s="1"/>
  <c r="BI12" i="11"/>
  <c r="BP12" i="11" s="1"/>
  <c r="BU12" i="11" s="1"/>
  <c r="GB12" i="11" s="1"/>
  <c r="BI7" i="10"/>
  <c r="BP7" i="10" s="1"/>
  <c r="BU7" i="10" s="1"/>
  <c r="GB7" i="10" s="1"/>
  <c r="EI7" i="10"/>
  <c r="EP7" i="10" s="1"/>
  <c r="EU7" i="10" s="1"/>
  <c r="GT7" i="10" s="1"/>
  <c r="CV7" i="10"/>
  <c r="DC7" i="10" s="1"/>
  <c r="DH7" i="10" s="1"/>
  <c r="GK7" i="10" s="1"/>
  <c r="V7" i="10"/>
  <c r="DO19" i="10"/>
  <c r="DV19" i="10" s="1"/>
  <c r="EA19" i="10" s="1"/>
  <c r="GO19" i="10" s="1"/>
  <c r="FB19" i="10"/>
  <c r="FI19" i="10" s="1"/>
  <c r="FN19" i="10" s="1"/>
  <c r="GX19" i="10" s="1"/>
  <c r="CB19" i="10"/>
  <c r="CI19" i="10" s="1"/>
  <c r="CN19" i="10" s="1"/>
  <c r="GF19" i="10" s="1"/>
  <c r="AO19" i="10"/>
  <c r="AV19" i="10" s="1"/>
  <c r="BA19" i="10" s="1"/>
  <c r="FW19" i="10" s="1"/>
  <c r="U19" i="10"/>
  <c r="CC13" i="10"/>
  <c r="CJ13" i="10" s="1"/>
  <c r="CO13" i="10" s="1"/>
  <c r="GG13" i="10" s="1"/>
  <c r="AP13" i="10"/>
  <c r="AW13" i="10" s="1"/>
  <c r="BB13" i="10" s="1"/>
  <c r="FX13" i="10" s="1"/>
  <c r="W13" i="10"/>
  <c r="FC13" i="10"/>
  <c r="FJ13" i="10" s="1"/>
  <c r="FO13" i="10" s="1"/>
  <c r="GY13" i="10" s="1"/>
  <c r="DP13" i="10"/>
  <c r="DW13" i="10" s="1"/>
  <c r="EB13" i="10" s="1"/>
  <c r="GP13" i="10" s="1"/>
  <c r="DZ25" i="8"/>
  <c r="GN25" i="8" s="1"/>
  <c r="HS21" i="8" a="1"/>
  <c r="HS21" i="8" s="1"/>
  <c r="HS21" i="9" a="1"/>
  <c r="HS21" i="9" s="1"/>
  <c r="HS21" i="10" a="1"/>
  <c r="HS21" i="10" s="1"/>
  <c r="HS21" i="11" a="1"/>
  <c r="HS21" i="11" s="1"/>
  <c r="EH38" i="9"/>
  <c r="EO38" i="9" s="1"/>
  <c r="BH38" i="9"/>
  <c r="BO38" i="9" s="1"/>
  <c r="BT38" i="9" s="1"/>
  <c r="GA38" i="9" s="1"/>
  <c r="CU38" i="9"/>
  <c r="DB38" i="9" s="1"/>
  <c r="DG38" i="9" s="1"/>
  <c r="GJ38" i="9" s="1"/>
  <c r="T38" i="9"/>
  <c r="DZ30" i="11"/>
  <c r="GN30" i="11" s="1"/>
  <c r="DZ24" i="9"/>
  <c r="GN24" i="9" s="1"/>
  <c r="EH33" i="8"/>
  <c r="EO33" i="8" s="1"/>
  <c r="T33" i="8"/>
  <c r="CU33" i="8"/>
  <c r="DB33" i="8" s="1"/>
  <c r="DG33" i="8" s="1"/>
  <c r="GJ33" i="8" s="1"/>
  <c r="BH33" i="8"/>
  <c r="BO33" i="8" s="1"/>
  <c r="BT33" i="8" s="1"/>
  <c r="GA33" i="8" s="1"/>
  <c r="T21" i="10"/>
  <c r="BH21" i="10"/>
  <c r="BO21" i="10" s="1"/>
  <c r="BT21" i="10" s="1"/>
  <c r="GA21" i="10" s="1"/>
  <c r="CU21" i="10"/>
  <c r="DB21" i="10" s="1"/>
  <c r="DG21" i="10" s="1"/>
  <c r="GJ21" i="10" s="1"/>
  <c r="EH21" i="10"/>
  <c r="EO21" i="10" s="1"/>
  <c r="DZ24" i="10"/>
  <c r="GN24" i="10" s="1"/>
  <c r="CU36" i="10"/>
  <c r="DB36" i="10" s="1"/>
  <c r="DG36" i="10" s="1"/>
  <c r="GJ36" i="10" s="1"/>
  <c r="T36" i="10"/>
  <c r="BH36" i="10"/>
  <c r="BO36" i="10" s="1"/>
  <c r="BT36" i="10" s="1"/>
  <c r="GA36" i="10" s="1"/>
  <c r="EH36" i="10"/>
  <c r="EO36" i="10" s="1"/>
  <c r="CU32" i="8"/>
  <c r="DB32" i="8" s="1"/>
  <c r="DG32" i="8" s="1"/>
  <c r="GJ32" i="8" s="1"/>
  <c r="EH32" i="8"/>
  <c r="EO32" i="8" s="1"/>
  <c r="BH32" i="8"/>
  <c r="BO32" i="8" s="1"/>
  <c r="BT32" i="8" s="1"/>
  <c r="GA32" i="8" s="1"/>
  <c r="T32" i="8"/>
  <c r="ET8" i="11"/>
  <c r="GS8" i="11" s="1"/>
  <c r="EH35" i="8"/>
  <c r="EO35" i="8" s="1"/>
  <c r="CU35" i="8"/>
  <c r="DB35" i="8" s="1"/>
  <c r="DG35" i="8" s="1"/>
  <c r="GJ35" i="8" s="1"/>
  <c r="BH35" i="8"/>
  <c r="BO35" i="8" s="1"/>
  <c r="BT35" i="8" s="1"/>
  <c r="GA35" i="8" s="1"/>
  <c r="T35" i="8"/>
  <c r="HO16" i="9" a="1"/>
  <c r="HO16" i="9" s="1"/>
  <c r="HO16" i="10" a="1"/>
  <c r="HO16" i="10" s="1"/>
  <c r="HO16" i="11" a="1"/>
  <c r="HO16" i="11" s="1"/>
  <c r="HO16" i="8" a="1"/>
  <c r="HO16" i="8" s="1"/>
  <c r="BH40" i="11"/>
  <c r="BO40" i="11" s="1"/>
  <c r="BT40" i="11" s="1"/>
  <c r="GA40" i="11" s="1"/>
  <c r="CU40" i="11"/>
  <c r="DB40" i="11" s="1"/>
  <c r="DG40" i="11" s="1"/>
  <c r="GJ40" i="11" s="1"/>
  <c r="T40" i="11"/>
  <c r="EH40" i="11"/>
  <c r="EO40" i="11" s="1"/>
  <c r="ET14" i="9"/>
  <c r="GS14" i="9" s="1"/>
  <c r="ET6" i="8"/>
  <c r="GS6" i="8" s="1"/>
  <c r="FB9" i="9"/>
  <c r="FI9" i="9" s="1"/>
  <c r="DO9" i="9"/>
  <c r="DV9" i="9" s="1"/>
  <c r="EA9" i="9" s="1"/>
  <c r="GO9" i="9" s="1"/>
  <c r="CB9" i="9"/>
  <c r="CI9" i="9" s="1"/>
  <c r="CN9" i="9" s="1"/>
  <c r="GF9" i="9" s="1"/>
  <c r="AO9" i="9"/>
  <c r="AV9" i="9" s="1"/>
  <c r="BA9" i="9" s="1"/>
  <c r="FW9" i="9" s="1"/>
  <c r="U9" i="9"/>
  <c r="DZ23" i="8"/>
  <c r="GN23" i="8" s="1"/>
  <c r="CU37" i="9"/>
  <c r="DB37" i="9" s="1"/>
  <c r="DG37" i="9" s="1"/>
  <c r="GJ37" i="9" s="1"/>
  <c r="BH37" i="9"/>
  <c r="BO37" i="9" s="1"/>
  <c r="BT37" i="9" s="1"/>
  <c r="GA37" i="9" s="1"/>
  <c r="EH37" i="9"/>
  <c r="EO37" i="9" s="1"/>
  <c r="T37" i="9"/>
  <c r="U5" i="10"/>
  <c r="DO5" i="10"/>
  <c r="DV5" i="10" s="1"/>
  <c r="EA5" i="10" s="1"/>
  <c r="GO5" i="10" s="1"/>
  <c r="AO5" i="10"/>
  <c r="AV5" i="10" s="1"/>
  <c r="BA5" i="10" s="1"/>
  <c r="FW5" i="10" s="1"/>
  <c r="FB5" i="10"/>
  <c r="FI5" i="10" s="1"/>
  <c r="CB5" i="10"/>
  <c r="CI5" i="10" s="1"/>
  <c r="CN5" i="10" s="1"/>
  <c r="GF5" i="10" s="1"/>
  <c r="HS17" i="10" a="1"/>
  <c r="HS17" i="10" s="1"/>
  <c r="HS17" i="9" a="1"/>
  <c r="HS17" i="9" s="1"/>
  <c r="HS17" i="8" a="1"/>
  <c r="HS17" i="8" s="1"/>
  <c r="HS17" i="11" a="1"/>
  <c r="HS17" i="11" s="1"/>
  <c r="EH22" i="9"/>
  <c r="EO22" i="9" s="1"/>
  <c r="CU22" i="9"/>
  <c r="DB22" i="9" s="1"/>
  <c r="DG22" i="9" s="1"/>
  <c r="GJ22" i="9" s="1"/>
  <c r="BH22" i="9"/>
  <c r="BO22" i="9" s="1"/>
  <c r="BT22" i="9" s="1"/>
  <c r="GA22" i="9" s="1"/>
  <c r="T22" i="9"/>
  <c r="ET8" i="10"/>
  <c r="GS8" i="10" s="1"/>
  <c r="HS38" i="9" a="1"/>
  <c r="HS38" i="9" s="1"/>
  <c r="HS38" i="11" a="1"/>
  <c r="HS38" i="11" s="1"/>
  <c r="HS38" i="10" a="1"/>
  <c r="HS38" i="10" s="1"/>
  <c r="HH32" i="11" a="1"/>
  <c r="HH32" i="11" s="1"/>
  <c r="HH32" i="10" a="1"/>
  <c r="HH32" i="10" s="1"/>
  <c r="HH32" i="9" a="1"/>
  <c r="HH32" i="9" s="1"/>
  <c r="HH32" i="8" a="1"/>
  <c r="HH32" i="8" s="1"/>
  <c r="HH40" i="9" a="1"/>
  <c r="HH40" i="9" s="1"/>
  <c r="HH40" i="11" a="1"/>
  <c r="HH40" i="11" s="1"/>
  <c r="HH40" i="10" a="1"/>
  <c r="HH40" i="10" s="1"/>
  <c r="HO10" i="8" a="1"/>
  <c r="HO10" i="8" s="1"/>
  <c r="HO10" i="11" a="1"/>
  <c r="HO10" i="11" s="1"/>
  <c r="HO10" i="9" a="1"/>
  <c r="HO10" i="9" s="1"/>
  <c r="HO10" i="10" a="1"/>
  <c r="HO10" i="10" s="1"/>
  <c r="DZ18" i="9"/>
  <c r="GN18" i="9" s="1"/>
  <c r="HH23" i="9" a="1"/>
  <c r="HH23" i="9" s="1"/>
  <c r="HH23" i="10" a="1"/>
  <c r="HH23" i="10" s="1"/>
  <c r="HH23" i="11" a="1"/>
  <c r="HH23" i="11" s="1"/>
  <c r="HH23" i="8" a="1"/>
  <c r="HH23" i="8" s="1"/>
  <c r="HS25" i="10" a="1"/>
  <c r="HS25" i="10" s="1"/>
  <c r="HS25" i="11" a="1"/>
  <c r="HS25" i="11" s="1"/>
  <c r="HS25" i="9" a="1"/>
  <c r="HS25" i="9" s="1"/>
  <c r="HS25" i="8" a="1"/>
  <c r="HS25" i="8" s="1"/>
  <c r="U9" i="8"/>
  <c r="FB9" i="8"/>
  <c r="FI9" i="8" s="1"/>
  <c r="CB9" i="8"/>
  <c r="CI9" i="8" s="1"/>
  <c r="CN9" i="8" s="1"/>
  <c r="GF9" i="8" s="1"/>
  <c r="AO9" i="8"/>
  <c r="AV9" i="8" s="1"/>
  <c r="BA9" i="8" s="1"/>
  <c r="FW9" i="8" s="1"/>
  <c r="DO9" i="8"/>
  <c r="DV9" i="8" s="1"/>
  <c r="EA9" i="8" s="1"/>
  <c r="GO9" i="8" s="1"/>
  <c r="ET11" i="10"/>
  <c r="GS11" i="10" s="1"/>
  <c r="HI8" i="11" a="1"/>
  <c r="HI8" i="11" s="1"/>
  <c r="HI8" i="9" a="1"/>
  <c r="HI8" i="9" s="1"/>
  <c r="HI8" i="8" a="1"/>
  <c r="HI8" i="8" s="1"/>
  <c r="HI8" i="10" a="1"/>
  <c r="HI8" i="10" s="1"/>
  <c r="HH19" i="9" a="1"/>
  <c r="HH19" i="9" s="1"/>
  <c r="HH19" i="8" a="1"/>
  <c r="HH19" i="8" s="1"/>
  <c r="HH19" i="11" a="1"/>
  <c r="HH19" i="11" s="1"/>
  <c r="HH19" i="10" a="1"/>
  <c r="HH19" i="10" s="1"/>
  <c r="HT15" i="9" a="1"/>
  <c r="HT15" i="9" s="1"/>
  <c r="HT15" i="10" a="1"/>
  <c r="HT15" i="10" s="1"/>
  <c r="HT15" i="11" a="1"/>
  <c r="HT15" i="11" s="1"/>
  <c r="HT15" i="8" a="1"/>
  <c r="HT15" i="8" s="1"/>
  <c r="EH20" i="9"/>
  <c r="EO20" i="9" s="1"/>
  <c r="T20" i="9"/>
  <c r="CU20" i="9"/>
  <c r="DB20" i="9" s="1"/>
  <c r="DG20" i="9" s="1"/>
  <c r="GJ20" i="9" s="1"/>
  <c r="BH20" i="9"/>
  <c r="BO20" i="9" s="1"/>
  <c r="BT20" i="9" s="1"/>
  <c r="GA20" i="9" s="1"/>
  <c r="HO5" i="9" a="1"/>
  <c r="HO5" i="9" s="1"/>
  <c r="HO5" i="8" a="1"/>
  <c r="HO5" i="8" s="1"/>
  <c r="HO5" i="11" a="1"/>
  <c r="HO5" i="11" s="1"/>
  <c r="HO5" i="10" a="1"/>
  <c r="HO5" i="10" s="1"/>
  <c r="CU30" i="11"/>
  <c r="DB30" i="11" s="1"/>
  <c r="DG30" i="11" s="1"/>
  <c r="GJ30" i="11" s="1"/>
  <c r="EH30" i="11"/>
  <c r="EO30" i="11" s="1"/>
  <c r="T30" i="11"/>
  <c r="BH30" i="11"/>
  <c r="BO30" i="11" s="1"/>
  <c r="BT30" i="11" s="1"/>
  <c r="GA30" i="11" s="1"/>
  <c r="T18" i="11"/>
  <c r="EH18" i="11"/>
  <c r="EO18" i="11" s="1"/>
  <c r="BH18" i="11"/>
  <c r="BO18" i="11" s="1"/>
  <c r="BT18" i="11" s="1"/>
  <c r="GA18" i="11" s="1"/>
  <c r="CU18" i="11"/>
  <c r="DB18" i="11" s="1"/>
  <c r="DG18" i="11" s="1"/>
  <c r="GJ18" i="11" s="1"/>
  <c r="EH30" i="8"/>
  <c r="EO30" i="8" s="1"/>
  <c r="BH30" i="8"/>
  <c r="BO30" i="8" s="1"/>
  <c r="BT30" i="8" s="1"/>
  <c r="GA30" i="8" s="1"/>
  <c r="CU30" i="8"/>
  <c r="DB30" i="8" s="1"/>
  <c r="DG30" i="8" s="1"/>
  <c r="GJ30" i="8" s="1"/>
  <c r="T30" i="8"/>
  <c r="ET8" i="8"/>
  <c r="GS8" i="8" s="1"/>
  <c r="T20" i="10"/>
  <c r="EH20" i="10"/>
  <c r="EO20" i="10" s="1"/>
  <c r="CU20" i="10"/>
  <c r="DB20" i="10" s="1"/>
  <c r="DG20" i="10" s="1"/>
  <c r="GJ20" i="10" s="1"/>
  <c r="BH20" i="10"/>
  <c r="BO20" i="10" s="1"/>
  <c r="BT20" i="10" s="1"/>
  <c r="GA20" i="10" s="1"/>
  <c r="HS37" i="10" a="1"/>
  <c r="HS37" i="10" s="1"/>
  <c r="HS37" i="11" a="1"/>
  <c r="HS37" i="11" s="1"/>
  <c r="HS37" i="9" a="1"/>
  <c r="HS37" i="9" s="1"/>
  <c r="DZ26" i="11"/>
  <c r="GN26" i="11" s="1"/>
  <c r="HH39" i="9" a="1"/>
  <c r="HH39" i="9" s="1"/>
  <c r="HH39" i="11" a="1"/>
  <c r="HH39" i="11" s="1"/>
  <c r="HH39" i="10" a="1"/>
  <c r="HH39" i="10" s="1"/>
  <c r="HS40" i="9" a="1"/>
  <c r="HS40" i="9" s="1"/>
  <c r="HS40" i="10" a="1"/>
  <c r="HS40" i="10" s="1"/>
  <c r="HS40" i="11" a="1"/>
  <c r="HS40" i="11" s="1"/>
  <c r="DZ21" i="9"/>
  <c r="GN21" i="9" s="1"/>
  <c r="HS33" i="10" a="1"/>
  <c r="HS33" i="10" s="1"/>
  <c r="HS33" i="9" a="1"/>
  <c r="HS33" i="9" s="1"/>
  <c r="HS33" i="11" a="1"/>
  <c r="HS33" i="11" s="1"/>
  <c r="HS33" i="8" a="1"/>
  <c r="HS33" i="8" s="1"/>
  <c r="HI11" i="8" a="1"/>
  <c r="HI11" i="8" s="1"/>
  <c r="HI11" i="11" a="1"/>
  <c r="HI11" i="11" s="1"/>
  <c r="HI11" i="9" a="1"/>
  <c r="HI11" i="9" s="1"/>
  <c r="HI11" i="10" a="1"/>
  <c r="HI11" i="10" s="1"/>
  <c r="EH17" i="11"/>
  <c r="EO17" i="11" s="1"/>
  <c r="BH17" i="11"/>
  <c r="BO17" i="11" s="1"/>
  <c r="BT17" i="11" s="1"/>
  <c r="GA17" i="11" s="1"/>
  <c r="T17" i="11"/>
  <c r="CU17" i="11"/>
  <c r="DB17" i="11" s="1"/>
  <c r="DG17" i="11" s="1"/>
  <c r="GJ17" i="11" s="1"/>
  <c r="CU27" i="9"/>
  <c r="DB27" i="9" s="1"/>
  <c r="DG27" i="9" s="1"/>
  <c r="GJ27" i="9" s="1"/>
  <c r="BH27" i="9"/>
  <c r="BO27" i="9" s="1"/>
  <c r="BT27" i="9" s="1"/>
  <c r="GA27" i="9" s="1"/>
  <c r="T27" i="9"/>
  <c r="EH27" i="9"/>
  <c r="EO27" i="9" s="1"/>
  <c r="CU33" i="11"/>
  <c r="DB33" i="11" s="1"/>
  <c r="DG33" i="11" s="1"/>
  <c r="GJ33" i="11" s="1"/>
  <c r="T33" i="11"/>
  <c r="BH33" i="11"/>
  <c r="BO33" i="11" s="1"/>
  <c r="BT33" i="11" s="1"/>
  <c r="GA33" i="11" s="1"/>
  <c r="EH33" i="11"/>
  <c r="EO33" i="11" s="1"/>
  <c r="EH34" i="9"/>
  <c r="EO34" i="9" s="1"/>
  <c r="T34" i="9"/>
  <c r="CU34" i="9"/>
  <c r="DB34" i="9" s="1"/>
  <c r="DG34" i="9" s="1"/>
  <c r="GJ34" i="9" s="1"/>
  <c r="BH34" i="9"/>
  <c r="BO34" i="9" s="1"/>
  <c r="BT34" i="9" s="1"/>
  <c r="GA34" i="9" s="1"/>
  <c r="HN20" i="9" a="1"/>
  <c r="HN20" i="9" s="1"/>
  <c r="HN20" i="10" a="1"/>
  <c r="HN20" i="10" s="1"/>
  <c r="HN20" i="8" a="1"/>
  <c r="HN20" i="8" s="1"/>
  <c r="HN20" i="11" a="1"/>
  <c r="HN20" i="11" s="1"/>
  <c r="HT13" i="9" a="1"/>
  <c r="HT13" i="9" s="1"/>
  <c r="HT13" i="10" a="1"/>
  <c r="HT13" i="10" s="1"/>
  <c r="HT13" i="11" a="1"/>
  <c r="HT13" i="11" s="1"/>
  <c r="HT13" i="8" a="1"/>
  <c r="HT13" i="8" s="1"/>
  <c r="T28" i="8"/>
  <c r="BH28" i="8"/>
  <c r="BO28" i="8" s="1"/>
  <c r="BT28" i="8" s="1"/>
  <c r="GA28" i="8" s="1"/>
  <c r="CU28" i="8"/>
  <c r="DB28" i="8" s="1"/>
  <c r="DG28" i="8" s="1"/>
  <c r="GJ28" i="8" s="1"/>
  <c r="EH28" i="8"/>
  <c r="EO28" i="8" s="1"/>
  <c r="DZ35" i="8"/>
  <c r="GN35" i="8" s="1"/>
  <c r="HH27" i="10" a="1"/>
  <c r="HH27" i="10" s="1"/>
  <c r="HH27" i="9" a="1"/>
  <c r="HH27" i="9" s="1"/>
  <c r="HH27" i="11" a="1"/>
  <c r="HH27" i="11" s="1"/>
  <c r="HH27" i="8" a="1"/>
  <c r="HH27" i="8" s="1"/>
  <c r="HH31" i="9" a="1"/>
  <c r="HH31" i="9" s="1"/>
  <c r="HH31" i="10" a="1"/>
  <c r="HH31" i="10" s="1"/>
  <c r="HH31" i="11" a="1"/>
  <c r="HH31" i="11" s="1"/>
  <c r="HH31" i="8" a="1"/>
  <c r="HH31" i="8" s="1"/>
  <c r="T35" i="10"/>
  <c r="EH35" i="10"/>
  <c r="EO35" i="10" s="1"/>
  <c r="BH35" i="10"/>
  <c r="BO35" i="10" s="1"/>
  <c r="BT35" i="10" s="1"/>
  <c r="GA35" i="10" s="1"/>
  <c r="CU35" i="10"/>
  <c r="DB35" i="10" s="1"/>
  <c r="DG35" i="10" s="1"/>
  <c r="GJ35" i="10" s="1"/>
  <c r="DO13" i="11"/>
  <c r="DV13" i="11" s="1"/>
  <c r="EA13" i="11" s="1"/>
  <c r="GO13" i="11" s="1"/>
  <c r="U13" i="11"/>
  <c r="CB13" i="11"/>
  <c r="CI13" i="11" s="1"/>
  <c r="CN13" i="11" s="1"/>
  <c r="GF13" i="11" s="1"/>
  <c r="AO13" i="11"/>
  <c r="AV13" i="11" s="1"/>
  <c r="BA13" i="11" s="1"/>
  <c r="FW13" i="11" s="1"/>
  <c r="FB13" i="11"/>
  <c r="FI13" i="11" s="1"/>
  <c r="DZ40" i="11"/>
  <c r="GN40" i="11" s="1"/>
  <c r="DZ23" i="9"/>
  <c r="GN23" i="9" s="1"/>
  <c r="HS18" i="9" a="1"/>
  <c r="HS18" i="9" s="1"/>
  <c r="HS18" i="10" a="1"/>
  <c r="HS18" i="10" s="1"/>
  <c r="HS18" i="11" a="1"/>
  <c r="HS18" i="11" s="1"/>
  <c r="HS18" i="8" a="1"/>
  <c r="HS18" i="8" s="1"/>
  <c r="ET11" i="11"/>
  <c r="GS11" i="11" s="1"/>
  <c r="EH23" i="11"/>
  <c r="EO23" i="11" s="1"/>
  <c r="T23" i="11"/>
  <c r="BH23" i="11"/>
  <c r="BO23" i="11" s="1"/>
  <c r="BT23" i="11" s="1"/>
  <c r="GA23" i="11" s="1"/>
  <c r="CU23" i="11"/>
  <c r="DB23" i="11" s="1"/>
  <c r="DG23" i="11" s="1"/>
  <c r="GJ23" i="11" s="1"/>
  <c r="CB10" i="9"/>
  <c r="CI10" i="9" s="1"/>
  <c r="CN10" i="9" s="1"/>
  <c r="GF10" i="9" s="1"/>
  <c r="U10" i="9"/>
  <c r="AO10" i="9"/>
  <c r="AV10" i="9" s="1"/>
  <c r="BA10" i="9" s="1"/>
  <c r="FW10" i="9" s="1"/>
  <c r="FB10" i="9"/>
  <c r="FI10" i="9" s="1"/>
  <c r="DO10" i="9"/>
  <c r="DV10" i="9" s="1"/>
  <c r="EA10" i="9" s="1"/>
  <c r="GO10" i="9" s="1"/>
  <c r="AO14" i="8"/>
  <c r="AV14" i="8" s="1"/>
  <c r="BA14" i="8" s="1"/>
  <c r="FW14" i="8" s="1"/>
  <c r="FB14" i="8"/>
  <c r="FI14" i="8" s="1"/>
  <c r="DO14" i="8"/>
  <c r="DV14" i="8" s="1"/>
  <c r="EA14" i="8" s="1"/>
  <c r="GO14" i="8" s="1"/>
  <c r="CB14" i="8"/>
  <c r="CI14" i="8" s="1"/>
  <c r="CN14" i="8" s="1"/>
  <c r="GF14" i="8" s="1"/>
  <c r="U14" i="8"/>
  <c r="DZ28" i="11"/>
  <c r="GN28" i="11" s="1"/>
  <c r="HI10" i="9" a="1"/>
  <c r="HI10" i="9" s="1"/>
  <c r="HI10" i="11" a="1"/>
  <c r="HI10" i="11" s="1"/>
  <c r="HI10" i="8" a="1"/>
  <c r="HI10" i="8" s="1"/>
  <c r="HI10" i="10" a="1"/>
  <c r="HI10" i="10" s="1"/>
  <c r="DZ40" i="10"/>
  <c r="GN40" i="10" s="1"/>
  <c r="DO6" i="8"/>
  <c r="DV6" i="8" s="1"/>
  <c r="EA6" i="8" s="1"/>
  <c r="GO6" i="8" s="1"/>
  <c r="U6" i="8"/>
  <c r="AO6" i="8"/>
  <c r="AV6" i="8" s="1"/>
  <c r="BA6" i="8" s="1"/>
  <c r="FW6" i="8" s="1"/>
  <c r="CB6" i="8"/>
  <c r="CI6" i="8" s="1"/>
  <c r="CN6" i="8" s="1"/>
  <c r="GF6" i="8" s="1"/>
  <c r="FB6" i="8"/>
  <c r="FI6" i="8" s="1"/>
  <c r="HS34" i="11" a="1"/>
  <c r="HS34" i="11" s="1"/>
  <c r="HS34" i="9" a="1"/>
  <c r="HS34" i="9" s="1"/>
  <c r="HS34" i="10" a="1"/>
  <c r="HS34" i="10" s="1"/>
  <c r="HS34" i="8" a="1"/>
  <c r="HS34" i="8" s="1"/>
  <c r="DZ22" i="10"/>
  <c r="GN22" i="10" s="1"/>
  <c r="DZ29" i="8"/>
  <c r="GN29" i="8" s="1"/>
  <c r="HO11" i="10" a="1"/>
  <c r="HO11" i="10" s="1"/>
  <c r="HO11" i="11" a="1"/>
  <c r="HO11" i="11" s="1"/>
  <c r="HO11" i="8" a="1"/>
  <c r="HO11" i="8" s="1"/>
  <c r="HO11" i="9" a="1"/>
  <c r="HO11" i="9" s="1"/>
  <c r="ET15" i="9"/>
  <c r="GS15" i="9" s="1"/>
  <c r="HH22" i="11" a="1"/>
  <c r="HH22" i="11" s="1"/>
  <c r="HH22" i="9" a="1"/>
  <c r="HH22" i="9" s="1"/>
  <c r="HH22" i="8" a="1"/>
  <c r="HH22" i="8" s="1"/>
  <c r="HH22" i="10" a="1"/>
  <c r="HH22" i="10" s="1"/>
  <c r="DZ37" i="9"/>
  <c r="GN37" i="9" s="1"/>
  <c r="HN17" i="10" a="1"/>
  <c r="HN17" i="10" s="1"/>
  <c r="HN17" i="9" a="1"/>
  <c r="HN17" i="9" s="1"/>
  <c r="HN17" i="11" a="1"/>
  <c r="HN17" i="11" s="1"/>
  <c r="HN17" i="8" a="1"/>
  <c r="HN17" i="8" s="1"/>
  <c r="CU27" i="10"/>
  <c r="DB27" i="10" s="1"/>
  <c r="DG27" i="10" s="1"/>
  <c r="GJ27" i="10" s="1"/>
  <c r="EH27" i="10"/>
  <c r="EO27" i="10" s="1"/>
  <c r="BH27" i="10"/>
  <c r="BO27" i="10" s="1"/>
  <c r="BT27" i="10" s="1"/>
  <c r="GA27" i="10" s="1"/>
  <c r="T27" i="10"/>
  <c r="EH38" i="8"/>
  <c r="EO38" i="8" s="1"/>
  <c r="BH38" i="8"/>
  <c r="BO38" i="8" s="1"/>
  <c r="BT38" i="8" s="1"/>
  <c r="GA38" i="8" s="1"/>
  <c r="T38" i="8"/>
  <c r="CU38" i="8"/>
  <c r="DB38" i="8" s="1"/>
  <c r="DG38" i="8" s="1"/>
  <c r="GJ38" i="8" s="1"/>
  <c r="CU39" i="9"/>
  <c r="DB39" i="9" s="1"/>
  <c r="DG39" i="9" s="1"/>
  <c r="GJ39" i="9" s="1"/>
  <c r="EH39" i="9"/>
  <c r="EO39" i="9" s="1"/>
  <c r="BH39" i="9"/>
  <c r="BO39" i="9" s="1"/>
  <c r="BT39" i="9" s="1"/>
  <c r="GA39" i="9" s="1"/>
  <c r="T39" i="9"/>
  <c r="ET15" i="10"/>
  <c r="GS15" i="10" s="1"/>
  <c r="FB10" i="8"/>
  <c r="FI10" i="8" s="1"/>
  <c r="DO10" i="8"/>
  <c r="DV10" i="8" s="1"/>
  <c r="EA10" i="8" s="1"/>
  <c r="GO10" i="8" s="1"/>
  <c r="U10" i="8"/>
  <c r="AO10" i="8"/>
  <c r="AV10" i="8" s="1"/>
  <c r="BA10" i="8" s="1"/>
  <c r="FW10" i="8" s="1"/>
  <c r="CB10" i="8"/>
  <c r="CI10" i="8" s="1"/>
  <c r="CN10" i="8" s="1"/>
  <c r="GF10" i="8" s="1"/>
  <c r="EH38" i="11"/>
  <c r="EO38" i="11" s="1"/>
  <c r="T38" i="11"/>
  <c r="BH38" i="11"/>
  <c r="BO38" i="11" s="1"/>
  <c r="BT38" i="11" s="1"/>
  <c r="GA38" i="11" s="1"/>
  <c r="CU38" i="11"/>
  <c r="DB38" i="11" s="1"/>
  <c r="DG38" i="11" s="1"/>
  <c r="GJ38" i="11" s="1"/>
  <c r="DZ31" i="8"/>
  <c r="GN31" i="8" s="1"/>
  <c r="DZ40" i="9"/>
  <c r="GN40" i="9" s="1"/>
  <c r="BH29" i="11"/>
  <c r="BO29" i="11" s="1"/>
  <c r="BT29" i="11" s="1"/>
  <c r="GA29" i="11" s="1"/>
  <c r="CU29" i="11"/>
  <c r="DB29" i="11" s="1"/>
  <c r="DG29" i="11" s="1"/>
  <c r="GJ29" i="11" s="1"/>
  <c r="T29" i="11"/>
  <c r="EH29" i="11"/>
  <c r="EO29" i="11" s="1"/>
  <c r="HI13" i="9" a="1"/>
  <c r="HI13" i="9" s="1"/>
  <c r="HI13" i="10" a="1"/>
  <c r="HI13" i="10" s="1"/>
  <c r="HI13" i="8" a="1"/>
  <c r="HI13" i="8" s="1"/>
  <c r="HI13" i="11" a="1"/>
  <c r="HI13" i="11" s="1"/>
  <c r="HS30" i="9" a="1"/>
  <c r="HS30" i="9" s="1"/>
  <c r="HS30" i="10" a="1"/>
  <c r="HS30" i="10" s="1"/>
  <c r="HS30" i="11" a="1"/>
  <c r="HS30" i="11" s="1"/>
  <c r="HS30" i="8" a="1"/>
  <c r="HS30" i="8" s="1"/>
  <c r="DZ25" i="11"/>
  <c r="GN25" i="11" s="1"/>
  <c r="CU17" i="9"/>
  <c r="DB17" i="9" s="1"/>
  <c r="DG17" i="9" s="1"/>
  <c r="GJ17" i="9" s="1"/>
  <c r="T17" i="9"/>
  <c r="EH17" i="9"/>
  <c r="EO17" i="9" s="1"/>
  <c r="BH17" i="9"/>
  <c r="BO17" i="9" s="1"/>
  <c r="BT17" i="9" s="1"/>
  <c r="GA17" i="9" s="1"/>
  <c r="DO5" i="9"/>
  <c r="DV5" i="9" s="1"/>
  <c r="EA5" i="9" s="1"/>
  <c r="GO5" i="9" s="1"/>
  <c r="FB5" i="9"/>
  <c r="FI5" i="9" s="1"/>
  <c r="AO5" i="9"/>
  <c r="AV5" i="9" s="1"/>
  <c r="BA5" i="9" s="1"/>
  <c r="FW5" i="9" s="1"/>
  <c r="U5" i="9"/>
  <c r="CB5" i="9"/>
  <c r="CI5" i="9" s="1"/>
  <c r="CN5" i="9" s="1"/>
  <c r="GF5" i="9" s="1"/>
  <c r="DZ34" i="9"/>
  <c r="GN34" i="9" s="1"/>
  <c r="DO13" i="8"/>
  <c r="DV13" i="8" s="1"/>
  <c r="EA13" i="8" s="1"/>
  <c r="GO13" i="8" s="1"/>
  <c r="CB13" i="8"/>
  <c r="CI13" i="8" s="1"/>
  <c r="CN13" i="8" s="1"/>
  <c r="GF13" i="8" s="1"/>
  <c r="U13" i="8"/>
  <c r="AO13" i="8"/>
  <c r="AV13" i="8" s="1"/>
  <c r="BA13" i="8" s="1"/>
  <c r="FW13" i="8" s="1"/>
  <c r="FB13" i="8"/>
  <c r="FI13" i="8" s="1"/>
  <c r="FB16" i="10"/>
  <c r="FI16" i="10" s="1"/>
  <c r="U16" i="10"/>
  <c r="AO16" i="10"/>
  <c r="AV16" i="10" s="1"/>
  <c r="BA16" i="10" s="1"/>
  <c r="FW16" i="10" s="1"/>
  <c r="DO16" i="10"/>
  <c r="DV16" i="10" s="1"/>
  <c r="EA16" i="10" s="1"/>
  <c r="GO16" i="10" s="1"/>
  <c r="CB16" i="10"/>
  <c r="CI16" i="10" s="1"/>
  <c r="CN16" i="10" s="1"/>
  <c r="GF16" i="10" s="1"/>
  <c r="T25" i="8"/>
  <c r="CU25" i="8"/>
  <c r="DB25" i="8" s="1"/>
  <c r="DG25" i="8" s="1"/>
  <c r="GJ25" i="8" s="1"/>
  <c r="EH25" i="8"/>
  <c r="EO25" i="8" s="1"/>
  <c r="BH25" i="8"/>
  <c r="BO25" i="8" s="1"/>
  <c r="BT25" i="8" s="1"/>
  <c r="GA25" i="8" s="1"/>
  <c r="EH28" i="10"/>
  <c r="EO28" i="10" s="1"/>
  <c r="BH28" i="10"/>
  <c r="BO28" i="10" s="1"/>
  <c r="BT28" i="10" s="1"/>
  <c r="GA28" i="10" s="1"/>
  <c r="T28" i="10"/>
  <c r="CU28" i="10"/>
  <c r="DB28" i="10" s="1"/>
  <c r="DG28" i="10" s="1"/>
  <c r="GJ28" i="10" s="1"/>
  <c r="FB10" i="10"/>
  <c r="FI10" i="10" s="1"/>
  <c r="CB10" i="10"/>
  <c r="CI10" i="10" s="1"/>
  <c r="CN10" i="10" s="1"/>
  <c r="GF10" i="10" s="1"/>
  <c r="DO10" i="10"/>
  <c r="DV10" i="10" s="1"/>
  <c r="EA10" i="10" s="1"/>
  <c r="GO10" i="10" s="1"/>
  <c r="U10" i="10"/>
  <c r="AO10" i="10"/>
  <c r="AV10" i="10" s="1"/>
  <c r="BA10" i="10" s="1"/>
  <c r="FW10" i="10" s="1"/>
  <c r="HN21" i="9" a="1"/>
  <c r="HN21" i="9" s="1"/>
  <c r="HN21" i="11" a="1"/>
  <c r="HN21" i="11" s="1"/>
  <c r="HN21" i="10" a="1"/>
  <c r="HN21" i="10" s="1"/>
  <c r="HN21" i="8" a="1"/>
  <c r="HN21" i="8" s="1"/>
  <c r="HN27" i="10" a="1"/>
  <c r="HN27" i="10" s="1"/>
  <c r="HN27" i="9" a="1"/>
  <c r="HN27" i="9" s="1"/>
  <c r="HN27" i="11" a="1"/>
  <c r="HN27" i="11" s="1"/>
  <c r="HN27" i="8" a="1"/>
  <c r="HN27" i="8" s="1"/>
  <c r="HO15" i="9" a="1"/>
  <c r="HO15" i="9" s="1"/>
  <c r="HO15" i="10" a="1"/>
  <c r="HO15" i="10" s="1"/>
  <c r="HO15" i="11" a="1"/>
  <c r="HO15" i="11" s="1"/>
  <c r="HO15" i="8" a="1"/>
  <c r="HO15" i="8" s="1"/>
  <c r="AO7" i="8"/>
  <c r="AV7" i="8" s="1"/>
  <c r="BA7" i="8" s="1"/>
  <c r="FW7" i="8" s="1"/>
  <c r="FB7" i="8"/>
  <c r="FI7" i="8" s="1"/>
  <c r="DO7" i="8"/>
  <c r="DV7" i="8" s="1"/>
  <c r="EA7" i="8" s="1"/>
  <c r="GO7" i="8" s="1"/>
  <c r="CB7" i="8"/>
  <c r="CI7" i="8" s="1"/>
  <c r="CN7" i="8" s="1"/>
  <c r="GF7" i="8" s="1"/>
  <c r="U7" i="8"/>
  <c r="HN26" i="10" a="1"/>
  <c r="HN26" i="10" s="1"/>
  <c r="HN26" i="9" a="1"/>
  <c r="HN26" i="9" s="1"/>
  <c r="HN26" i="11" a="1"/>
  <c r="HN26" i="11" s="1"/>
  <c r="HN26" i="8" a="1"/>
  <c r="HN26" i="8" s="1"/>
  <c r="HT5" i="10" a="1"/>
  <c r="HT5" i="10" s="1"/>
  <c r="HT5" i="8" a="1"/>
  <c r="HT5" i="8" s="1"/>
  <c r="HT5" i="11" a="1"/>
  <c r="HT5" i="11" s="1"/>
  <c r="HT5" i="9" a="1"/>
  <c r="HT5" i="9" s="1"/>
  <c r="DZ30" i="8"/>
  <c r="GN30" i="8" s="1"/>
  <c r="ET5" i="11"/>
  <c r="GS5" i="11" s="1"/>
  <c r="HT8" i="10" a="1"/>
  <c r="HT8" i="10" s="1"/>
  <c r="HT8" i="11" a="1"/>
  <c r="HT8" i="11" s="1"/>
  <c r="HT8" i="8" a="1"/>
  <c r="HT8" i="8" s="1"/>
  <c r="HT8" i="9" a="1"/>
  <c r="HT8" i="9" s="1"/>
  <c r="DZ20" i="10"/>
  <c r="GN20" i="10" s="1"/>
  <c r="DZ29" i="9"/>
  <c r="GN29" i="9" s="1"/>
  <c r="DZ32" i="11"/>
  <c r="GN32" i="11" s="1"/>
  <c r="EH24" i="9"/>
  <c r="EO24" i="9" s="1"/>
  <c r="CU24" i="9"/>
  <c r="DB24" i="9" s="1"/>
  <c r="DG24" i="9" s="1"/>
  <c r="GJ24" i="9" s="1"/>
  <c r="T24" i="9"/>
  <c r="BH24" i="9"/>
  <c r="BO24" i="9" s="1"/>
  <c r="BT24" i="9" s="1"/>
  <c r="GA24" i="9" s="1"/>
  <c r="HN40" i="10" a="1"/>
  <c r="HN40" i="10" s="1"/>
  <c r="HN40" i="9" a="1"/>
  <c r="HN40" i="9" s="1"/>
  <c r="HN40" i="11" a="1"/>
  <c r="HN40" i="11" s="1"/>
  <c r="BH21" i="9"/>
  <c r="BO21" i="9" s="1"/>
  <c r="BT21" i="9" s="1"/>
  <c r="GA21" i="9" s="1"/>
  <c r="EH21" i="9"/>
  <c r="EO21" i="9" s="1"/>
  <c r="CU21" i="9"/>
  <c r="DB21" i="9" s="1"/>
  <c r="DG21" i="9" s="1"/>
  <c r="GJ21" i="9" s="1"/>
  <c r="T21" i="9"/>
  <c r="DZ33" i="8"/>
  <c r="GN33" i="8" s="1"/>
  <c r="BH22" i="11"/>
  <c r="BO22" i="11" s="1"/>
  <c r="BT22" i="11" s="1"/>
  <c r="GA22" i="11" s="1"/>
  <c r="EH22" i="11"/>
  <c r="EO22" i="11" s="1"/>
  <c r="CU22" i="11"/>
  <c r="DB22" i="11" s="1"/>
  <c r="DG22" i="11" s="1"/>
  <c r="GJ22" i="11" s="1"/>
  <c r="T22" i="11"/>
  <c r="DZ37" i="11"/>
  <c r="GN37" i="11" s="1"/>
  <c r="ET5" i="9"/>
  <c r="GS5" i="9" s="1"/>
  <c r="DZ20" i="8"/>
  <c r="GN20" i="8" s="1"/>
  <c r="HO13" i="9" a="1"/>
  <c r="HO13" i="9" s="1"/>
  <c r="HO13" i="10" a="1"/>
  <c r="HO13" i="10" s="1"/>
  <c r="HO13" i="11" a="1"/>
  <c r="HO13" i="11" s="1"/>
  <c r="HO13" i="8" a="1"/>
  <c r="HO13" i="8" s="1"/>
  <c r="DZ36" i="10"/>
  <c r="GN36" i="10" s="1"/>
  <c r="FB16" i="11"/>
  <c r="FI16" i="11" s="1"/>
  <c r="CB16" i="11"/>
  <c r="CI16" i="11" s="1"/>
  <c r="CN16" i="11" s="1"/>
  <c r="GF16" i="11" s="1"/>
  <c r="DO16" i="11"/>
  <c r="DV16" i="11" s="1"/>
  <c r="EA16" i="11" s="1"/>
  <c r="GO16" i="11" s="1"/>
  <c r="U16" i="11"/>
  <c r="AO16" i="11"/>
  <c r="AV16" i="11" s="1"/>
  <c r="BA16" i="11" s="1"/>
  <c r="FW16" i="11" s="1"/>
  <c r="DZ33" i="10"/>
  <c r="GN33" i="10" s="1"/>
  <c r="DZ32" i="9"/>
  <c r="GN32" i="9" s="1"/>
  <c r="CU29" i="10"/>
  <c r="DB29" i="10" s="1"/>
  <c r="DG29" i="10" s="1"/>
  <c r="GJ29" i="10" s="1"/>
  <c r="EH29" i="10"/>
  <c r="EO29" i="10" s="1"/>
  <c r="T29" i="10"/>
  <c r="BH29" i="10"/>
  <c r="BO29" i="10" s="1"/>
  <c r="BT29" i="10" s="1"/>
  <c r="GA29" i="10" s="1"/>
  <c r="DZ20" i="11"/>
  <c r="GN20" i="11" s="1"/>
  <c r="HI5" i="8" a="1"/>
  <c r="HI5" i="8" s="1"/>
  <c r="HI5" i="10" a="1"/>
  <c r="HI5" i="10" s="1"/>
  <c r="HI5" i="11" a="1"/>
  <c r="HI5" i="11" s="1"/>
  <c r="HI5" i="9" a="1"/>
  <c r="HI5" i="9" s="1"/>
  <c r="CB8" i="9"/>
  <c r="CI8" i="9" s="1"/>
  <c r="CN8" i="9" s="1"/>
  <c r="GF8" i="9" s="1"/>
  <c r="AO8" i="9"/>
  <c r="AV8" i="9" s="1"/>
  <c r="BA8" i="9" s="1"/>
  <c r="FW8" i="9" s="1"/>
  <c r="DO8" i="9"/>
  <c r="DV8" i="9" s="1"/>
  <c r="EA8" i="9" s="1"/>
  <c r="GO8" i="9" s="1"/>
  <c r="U8" i="9"/>
  <c r="FB8" i="9"/>
  <c r="FI8" i="9" s="1"/>
  <c r="CU18" i="8"/>
  <c r="DB18" i="8" s="1"/>
  <c r="DG18" i="8" s="1"/>
  <c r="GJ18" i="8" s="1"/>
  <c r="T18" i="8"/>
  <c r="EH18" i="8"/>
  <c r="EO18" i="8" s="1"/>
  <c r="BH18" i="8"/>
  <c r="BO18" i="8" s="1"/>
  <c r="BT18" i="8" s="1"/>
  <c r="GA18" i="8" s="1"/>
  <c r="ET10" i="9"/>
  <c r="GS10" i="9" s="1"/>
  <c r="CU23" i="10"/>
  <c r="DB23" i="10" s="1"/>
  <c r="DG23" i="10" s="1"/>
  <c r="GJ23" i="10" s="1"/>
  <c r="T23" i="10"/>
  <c r="BH23" i="10"/>
  <c r="BO23" i="10" s="1"/>
  <c r="BT23" i="10" s="1"/>
  <c r="GA23" i="10" s="1"/>
  <c r="EH23" i="10"/>
  <c r="EO23" i="10" s="1"/>
  <c r="HJ36" i="10" a="1"/>
  <c r="HJ36" i="10" s="1"/>
  <c r="HJ36" i="9" a="1"/>
  <c r="HJ36" i="9" s="1"/>
  <c r="HJ36" i="11" a="1"/>
  <c r="HJ36" i="11" s="1"/>
  <c r="EH39" i="8"/>
  <c r="EO39" i="8" s="1"/>
  <c r="CU39" i="8"/>
  <c r="DB39" i="8" s="1"/>
  <c r="DG39" i="8" s="1"/>
  <c r="GJ39" i="8" s="1"/>
  <c r="T39" i="8"/>
  <c r="BH39" i="8"/>
  <c r="BO39" i="8" s="1"/>
  <c r="BT39" i="8" s="1"/>
  <c r="GA39" i="8" s="1"/>
  <c r="HN19" i="9" a="1"/>
  <c r="HN19" i="9" s="1"/>
  <c r="HN19" i="10" a="1"/>
  <c r="HN19" i="10" s="1"/>
  <c r="HN19" i="11" a="1"/>
  <c r="HN19" i="11" s="1"/>
  <c r="HN19" i="8" a="1"/>
  <c r="HN19" i="8" s="1"/>
  <c r="HH35" i="11" a="1"/>
  <c r="HH35" i="11" s="1"/>
  <c r="HH35" i="9" a="1"/>
  <c r="HH35" i="9" s="1"/>
  <c r="HH35" i="10" a="1"/>
  <c r="HH35" i="10" s="1"/>
  <c r="DZ39" i="10"/>
  <c r="GN39" i="10" s="1"/>
  <c r="EH34" i="8"/>
  <c r="EO34" i="8" s="1"/>
  <c r="BH34" i="8"/>
  <c r="BO34" i="8" s="1"/>
  <c r="BT34" i="8" s="1"/>
  <c r="GA34" i="8" s="1"/>
  <c r="T34" i="8"/>
  <c r="CU34" i="8"/>
  <c r="DB34" i="8" s="1"/>
  <c r="DG34" i="8" s="1"/>
  <c r="GJ34" i="8" s="1"/>
  <c r="ET9" i="9"/>
  <c r="GS9" i="9" s="1"/>
  <c r="HH30" i="11" a="1"/>
  <c r="HH30" i="11" s="1"/>
  <c r="HH30" i="9" a="1"/>
  <c r="HH30" i="9" s="1"/>
  <c r="HH30" i="10" a="1"/>
  <c r="HH30" i="10" s="1"/>
  <c r="HH30" i="8" a="1"/>
  <c r="HH30" i="8" s="1"/>
  <c r="HS29" i="9" a="1"/>
  <c r="HS29" i="9" s="1"/>
  <c r="HS29" i="11" a="1"/>
  <c r="HS29" i="11" s="1"/>
  <c r="HS29" i="10" a="1"/>
  <c r="HS29" i="10" s="1"/>
  <c r="HS29" i="8" a="1"/>
  <c r="HS29" i="8" s="1"/>
  <c r="HT11" i="9" a="1"/>
  <c r="HT11" i="9" s="1"/>
  <c r="HT11" i="10" a="1"/>
  <c r="HT11" i="10" s="1"/>
  <c r="HT11" i="11" a="1"/>
  <c r="HT11" i="11" s="1"/>
  <c r="HT11" i="8" a="1"/>
  <c r="HT11" i="8" s="1"/>
  <c r="HN23" i="9" a="1"/>
  <c r="HN23" i="9" s="1"/>
  <c r="HN23" i="11" a="1"/>
  <c r="HN23" i="11" s="1"/>
  <c r="HN23" i="8" a="1"/>
  <c r="HN23" i="8" s="1"/>
  <c r="HN23" i="10" a="1"/>
  <c r="HN23" i="10" s="1"/>
  <c r="BH17" i="8"/>
  <c r="BO17" i="8" s="1"/>
  <c r="BT17" i="8" s="1"/>
  <c r="GA17" i="8" s="1"/>
  <c r="T17" i="8"/>
  <c r="EH17" i="8"/>
  <c r="EO17" i="8" s="1"/>
  <c r="CU17" i="8"/>
  <c r="DB17" i="8" s="1"/>
  <c r="DG17" i="8" s="1"/>
  <c r="GJ17" i="8" s="1"/>
  <c r="FB6" i="9"/>
  <c r="FI6" i="9" s="1"/>
  <c r="U6" i="9"/>
  <c r="AO6" i="9"/>
  <c r="AV6" i="9" s="1"/>
  <c r="BA6" i="9" s="1"/>
  <c r="FW6" i="9" s="1"/>
  <c r="CB6" i="9"/>
  <c r="CI6" i="9" s="1"/>
  <c r="CN6" i="9" s="1"/>
  <c r="GF6" i="9" s="1"/>
  <c r="DO6" i="9"/>
  <c r="DV6" i="9" s="1"/>
  <c r="EA6" i="9" s="1"/>
  <c r="GO6" i="9" s="1"/>
  <c r="AO15" i="10"/>
  <c r="AV15" i="10" s="1"/>
  <c r="BA15" i="10" s="1"/>
  <c r="FW15" i="10" s="1"/>
  <c r="CB15" i="10"/>
  <c r="CI15" i="10" s="1"/>
  <c r="CN15" i="10" s="1"/>
  <c r="GF15" i="10" s="1"/>
  <c r="U15" i="10"/>
  <c r="FB15" i="10"/>
  <c r="FI15" i="10" s="1"/>
  <c r="DO15" i="10"/>
  <c r="DV15" i="10" s="1"/>
  <c r="EA15" i="10" s="1"/>
  <c r="GO15" i="10" s="1"/>
  <c r="DZ35" i="11"/>
  <c r="GN35" i="11" s="1"/>
  <c r="HT10" i="8" a="1"/>
  <c r="HT10" i="8" s="1"/>
  <c r="HT10" i="11" a="1"/>
  <c r="HT10" i="11" s="1"/>
  <c r="HT10" i="9" a="1"/>
  <c r="HT10" i="9" s="1"/>
  <c r="HT10" i="10" a="1"/>
  <c r="HT10" i="10" s="1"/>
  <c r="HI7" i="11" a="1"/>
  <c r="HI7" i="11" s="1"/>
  <c r="HI7" i="10" a="1"/>
  <c r="HI7" i="10" s="1"/>
  <c r="HI7" i="8" a="1"/>
  <c r="HI7" i="8" s="1"/>
  <c r="HI7" i="9" a="1"/>
  <c r="HI7" i="9" s="1"/>
  <c r="DZ27" i="11"/>
  <c r="GN27" i="11" s="1"/>
  <c r="CU34" i="11"/>
  <c r="DB34" i="11" s="1"/>
  <c r="DG34" i="11" s="1"/>
  <c r="GJ34" i="11" s="1"/>
  <c r="T34" i="11"/>
  <c r="EH34" i="11"/>
  <c r="EO34" i="11" s="1"/>
  <c r="BH34" i="11"/>
  <c r="BO34" i="11" s="1"/>
  <c r="BT34" i="11" s="1"/>
  <c r="GA34" i="11" s="1"/>
  <c r="ET14" i="8"/>
  <c r="GS14" i="8" s="1"/>
  <c r="BH40" i="10"/>
  <c r="BO40" i="10" s="1"/>
  <c r="BT40" i="10" s="1"/>
  <c r="GA40" i="10" s="1"/>
  <c r="T40" i="10"/>
  <c r="EH40" i="10"/>
  <c r="EO40" i="10" s="1"/>
  <c r="CU40" i="10"/>
  <c r="DB40" i="10" s="1"/>
  <c r="DG40" i="10" s="1"/>
  <c r="GJ40" i="10" s="1"/>
  <c r="EH28" i="9"/>
  <c r="EO28" i="9" s="1"/>
  <c r="T28" i="9"/>
  <c r="BH28" i="9"/>
  <c r="BO28" i="9" s="1"/>
  <c r="BT28" i="9" s="1"/>
  <c r="GA28" i="9" s="1"/>
  <c r="CU28" i="9"/>
  <c r="DB28" i="9" s="1"/>
  <c r="DG28" i="9" s="1"/>
  <c r="GJ28" i="9" s="1"/>
  <c r="HS26" i="10" a="1"/>
  <c r="HS26" i="10" s="1"/>
  <c r="HS26" i="11" a="1"/>
  <c r="HS26" i="11" s="1"/>
  <c r="HS26" i="9" a="1"/>
  <c r="HS26" i="9" s="1"/>
  <c r="HS26" i="8" a="1"/>
  <c r="HS26" i="8" s="1"/>
  <c r="ET5" i="8"/>
  <c r="GS5" i="8" s="1"/>
  <c r="HO8" i="10" a="1"/>
  <c r="HO8" i="10" s="1"/>
  <c r="HO8" i="9" a="1"/>
  <c r="HO8" i="9" s="1"/>
  <c r="HO8" i="11" a="1"/>
  <c r="HO8" i="11" s="1"/>
  <c r="HO8" i="8" a="1"/>
  <c r="HO8" i="8" s="1"/>
  <c r="DZ17" i="9"/>
  <c r="GN17" i="9" s="1"/>
  <c r="DZ40" i="8"/>
  <c r="GN40" i="8" s="1"/>
  <c r="DZ35" i="9"/>
  <c r="GN35" i="9" s="1"/>
  <c r="HH29" i="11" a="1"/>
  <c r="HH29" i="11" s="1"/>
  <c r="HH29" i="10" a="1"/>
  <c r="HH29" i="10" s="1"/>
  <c r="HH29" i="9" a="1"/>
  <c r="HH29" i="9" s="1"/>
  <c r="HH29" i="8" a="1"/>
  <c r="HH29" i="8" s="1"/>
  <c r="T37" i="11"/>
  <c r="EH37" i="11"/>
  <c r="EO37" i="11" s="1"/>
  <c r="BH37" i="11"/>
  <c r="BO37" i="11" s="1"/>
  <c r="BT37" i="11" s="1"/>
  <c r="GA37" i="11" s="1"/>
  <c r="CU37" i="11"/>
  <c r="DB37" i="11" s="1"/>
  <c r="DG37" i="11" s="1"/>
  <c r="GJ37" i="11" s="1"/>
  <c r="ET6" i="11"/>
  <c r="GS6" i="11" s="1"/>
  <c r="ET12" i="10"/>
  <c r="GS12" i="10" s="1"/>
  <c r="BH24" i="10"/>
  <c r="BO24" i="10" s="1"/>
  <c r="BT24" i="10" s="1"/>
  <c r="GA24" i="10" s="1"/>
  <c r="EH24" i="10"/>
  <c r="EO24" i="10" s="1"/>
  <c r="T24" i="10"/>
  <c r="CU24" i="10"/>
  <c r="DB24" i="10" s="1"/>
  <c r="DG24" i="10" s="1"/>
  <c r="GJ24" i="10" s="1"/>
  <c r="DZ21" i="11"/>
  <c r="GN21" i="11" s="1"/>
  <c r="T20" i="8"/>
  <c r="BH20" i="8"/>
  <c r="BO20" i="8" s="1"/>
  <c r="BT20" i="8" s="1"/>
  <c r="GA20" i="8" s="1"/>
  <c r="CU20" i="8"/>
  <c r="DB20" i="8" s="1"/>
  <c r="DG20" i="8" s="1"/>
  <c r="GJ20" i="8" s="1"/>
  <c r="EH20" i="8"/>
  <c r="EO20" i="8" s="1"/>
  <c r="HH37" i="9" a="1"/>
  <c r="HH37" i="9" s="1"/>
  <c r="HH37" i="11" a="1"/>
  <c r="HH37" i="11" s="1"/>
  <c r="HH37" i="10" a="1"/>
  <c r="HH37" i="10" s="1"/>
  <c r="HH38" i="10" a="1"/>
  <c r="HH38" i="10" s="1"/>
  <c r="HH38" i="11" a="1"/>
  <c r="HH38" i="11" s="1"/>
  <c r="HH38" i="9" a="1"/>
  <c r="HH38" i="9" s="1"/>
  <c r="DZ28" i="8"/>
  <c r="GN28" i="8" s="1"/>
  <c r="DZ32" i="8"/>
  <c r="GN32" i="8" s="1"/>
  <c r="ET16" i="10"/>
  <c r="GS16" i="10" s="1"/>
  <c r="EH20" i="11"/>
  <c r="EO20" i="11" s="1"/>
  <c r="T20" i="11"/>
  <c r="CU20" i="11"/>
  <c r="DB20" i="11" s="1"/>
  <c r="DG20" i="11" s="1"/>
  <c r="GJ20" i="11" s="1"/>
  <c r="BH20" i="11"/>
  <c r="BO20" i="11" s="1"/>
  <c r="BT20" i="11" s="1"/>
  <c r="GA20" i="11" s="1"/>
  <c r="DZ26" i="9"/>
  <c r="GN26" i="9" s="1"/>
  <c r="DZ35" i="10"/>
  <c r="GN35" i="10" s="1"/>
  <c r="ET16" i="8"/>
  <c r="GS16" i="8" s="1"/>
  <c r="DZ34" i="11"/>
  <c r="GN34" i="11" s="1"/>
  <c r="DZ32" i="10"/>
  <c r="GN32" i="10" s="1"/>
  <c r="DO12" i="9"/>
  <c r="DV12" i="9" s="1"/>
  <c r="EA12" i="9" s="1"/>
  <c r="GO12" i="9" s="1"/>
  <c r="AO12" i="9"/>
  <c r="AV12" i="9" s="1"/>
  <c r="BA12" i="9" s="1"/>
  <c r="FW12" i="9" s="1"/>
  <c r="CB12" i="9"/>
  <c r="CI12" i="9" s="1"/>
  <c r="CN12" i="9" s="1"/>
  <c r="GF12" i="9" s="1"/>
  <c r="FB12" i="9"/>
  <c r="FI12" i="9" s="1"/>
  <c r="U12" i="9"/>
  <c r="ET8" i="9"/>
  <c r="GS8" i="9" s="1"/>
  <c r="DO16" i="9"/>
  <c r="DV16" i="9" s="1"/>
  <c r="EA16" i="9" s="1"/>
  <c r="GO16" i="9" s="1"/>
  <c r="U16" i="9"/>
  <c r="CB16" i="9"/>
  <c r="CI16" i="9" s="1"/>
  <c r="CN16" i="9" s="1"/>
  <c r="GF16" i="9" s="1"/>
  <c r="AO16" i="9"/>
  <c r="AV16" i="9" s="1"/>
  <c r="BA16" i="9" s="1"/>
  <c r="FW16" i="9" s="1"/>
  <c r="FB16" i="9"/>
  <c r="FI16" i="9" s="1"/>
  <c r="DZ18" i="8"/>
  <c r="GN18" i="8" s="1"/>
  <c r="EH30" i="9"/>
  <c r="EO30" i="9" s="1"/>
  <c r="CU30" i="9"/>
  <c r="DB30" i="9" s="1"/>
  <c r="DG30" i="9" s="1"/>
  <c r="GJ30" i="9" s="1"/>
  <c r="T30" i="9"/>
  <c r="BH30" i="9"/>
  <c r="BO30" i="9" s="1"/>
  <c r="BT30" i="9" s="1"/>
  <c r="GA30" i="9" s="1"/>
  <c r="FB14" i="11"/>
  <c r="FI14" i="11" s="1"/>
  <c r="DO14" i="11"/>
  <c r="DV14" i="11" s="1"/>
  <c r="EA14" i="11" s="1"/>
  <c r="GO14" i="11" s="1"/>
  <c r="U14" i="11"/>
  <c r="AO14" i="11"/>
  <c r="AV14" i="11" s="1"/>
  <c r="BA14" i="11" s="1"/>
  <c r="FW14" i="11" s="1"/>
  <c r="CB14" i="11"/>
  <c r="CI14" i="11" s="1"/>
  <c r="CN14" i="11" s="1"/>
  <c r="GF14" i="11" s="1"/>
  <c r="FB9" i="10"/>
  <c r="FI9" i="10" s="1"/>
  <c r="AO9" i="10"/>
  <c r="AV9" i="10" s="1"/>
  <c r="BA9" i="10" s="1"/>
  <c r="FW9" i="10" s="1"/>
  <c r="U9" i="10"/>
  <c r="DO9" i="10"/>
  <c r="DV9" i="10" s="1"/>
  <c r="EA9" i="10" s="1"/>
  <c r="GO9" i="10" s="1"/>
  <c r="CB9" i="10"/>
  <c r="CI9" i="10" s="1"/>
  <c r="CN9" i="10" s="1"/>
  <c r="GF9" i="10" s="1"/>
  <c r="HS19" i="9" a="1"/>
  <c r="HS19" i="9" s="1"/>
  <c r="HS19" i="11" a="1"/>
  <c r="HS19" i="11" s="1"/>
  <c r="HS19" i="10" a="1"/>
  <c r="HS19" i="10" s="1"/>
  <c r="HS19" i="8" a="1"/>
  <c r="HS19" i="8" s="1"/>
  <c r="DZ34" i="8"/>
  <c r="GN34" i="8" s="1"/>
  <c r="HN29" i="11" a="1"/>
  <c r="HN29" i="11" s="1"/>
  <c r="HN29" i="9" a="1"/>
  <c r="HN29" i="9" s="1"/>
  <c r="HN29" i="10" a="1"/>
  <c r="HN29" i="10" s="1"/>
  <c r="HN29" i="8" a="1"/>
  <c r="HN29" i="8" s="1"/>
  <c r="CU25" i="9"/>
  <c r="DB25" i="9" s="1"/>
  <c r="DG25" i="9" s="1"/>
  <c r="GJ25" i="9" s="1"/>
  <c r="T25" i="9"/>
  <c r="EH25" i="9"/>
  <c r="EO25" i="9" s="1"/>
  <c r="BH25" i="9"/>
  <c r="BO25" i="9" s="1"/>
  <c r="BT25" i="9" s="1"/>
  <c r="GA25" i="9" s="1"/>
  <c r="ET11" i="8"/>
  <c r="GS11" i="8" s="1"/>
  <c r="T23" i="8"/>
  <c r="EH23" i="8"/>
  <c r="EO23" i="8" s="1"/>
  <c r="BH23" i="8"/>
  <c r="BO23" i="8" s="1"/>
  <c r="BT23" i="8" s="1"/>
  <c r="GA23" i="8" s="1"/>
  <c r="CU23" i="8"/>
  <c r="DB23" i="8" s="1"/>
  <c r="DG23" i="8" s="1"/>
  <c r="GJ23" i="8" s="1"/>
  <c r="DZ38" i="8"/>
  <c r="GN38" i="8" s="1"/>
  <c r="ET10" i="8"/>
  <c r="GS10" i="8" s="1"/>
  <c r="HI6" i="11" a="1"/>
  <c r="HI6" i="11" s="1"/>
  <c r="HI6" i="9" a="1"/>
  <c r="HI6" i="9" s="1"/>
  <c r="HI6" i="8" a="1"/>
  <c r="HI6" i="8" s="1"/>
  <c r="HI6" i="10" a="1"/>
  <c r="HI6" i="10" s="1"/>
  <c r="HN31" i="10" a="1"/>
  <c r="HN31" i="10" s="1"/>
  <c r="HN31" i="11" a="1"/>
  <c r="HN31" i="11" s="1"/>
  <c r="HN31" i="9" a="1"/>
  <c r="HN31" i="9" s="1"/>
  <c r="HN31" i="8" a="1"/>
  <c r="HN31" i="8" s="1"/>
  <c r="HN22" i="10" a="1"/>
  <c r="HN22" i="10" s="1"/>
  <c r="HN22" i="9" a="1"/>
  <c r="HN22" i="9" s="1"/>
  <c r="HN22" i="11" a="1"/>
  <c r="HN22" i="11" s="1"/>
  <c r="HN22" i="8" a="1"/>
  <c r="HN22" i="8" s="1"/>
  <c r="T37" i="8"/>
  <c r="BH37" i="8"/>
  <c r="BO37" i="8" s="1"/>
  <c r="BT37" i="8" s="1"/>
  <c r="GA37" i="8" s="1"/>
  <c r="CU37" i="8"/>
  <c r="DB37" i="8" s="1"/>
  <c r="DG37" i="8" s="1"/>
  <c r="GJ37" i="8" s="1"/>
  <c r="EH37" i="8"/>
  <c r="EO37" i="8" s="1"/>
  <c r="DZ27" i="9"/>
  <c r="GN27" i="9" s="1"/>
  <c r="T33" i="9"/>
  <c r="CU33" i="9"/>
  <c r="DB33" i="9" s="1"/>
  <c r="DG33" i="9" s="1"/>
  <c r="GJ33" i="9" s="1"/>
  <c r="BH33" i="9"/>
  <c r="BO33" i="9" s="1"/>
  <c r="BT33" i="9" s="1"/>
  <c r="GA33" i="9" s="1"/>
  <c r="EH33" i="9"/>
  <c r="EO33" i="9" s="1"/>
  <c r="HN39" i="11" a="1"/>
  <c r="HN39" i="11" s="1"/>
  <c r="HN39" i="9" a="1"/>
  <c r="HN39" i="9" s="1"/>
  <c r="HN39" i="10" a="1"/>
  <c r="HN39" i="10" s="1"/>
  <c r="FB15" i="9"/>
  <c r="FI15" i="9" s="1"/>
  <c r="CB15" i="9"/>
  <c r="CI15" i="9" s="1"/>
  <c r="CN15" i="9" s="1"/>
  <c r="GF15" i="9" s="1"/>
  <c r="U15" i="9"/>
  <c r="DO15" i="9"/>
  <c r="DV15" i="9" s="1"/>
  <c r="EA15" i="9" s="1"/>
  <c r="GO15" i="9" s="1"/>
  <c r="AO15" i="9"/>
  <c r="AV15" i="9" s="1"/>
  <c r="BA15" i="9" s="1"/>
  <c r="FW15" i="9" s="1"/>
  <c r="HS22" i="10" a="1"/>
  <c r="HS22" i="10" s="1"/>
  <c r="HS22" i="9" a="1"/>
  <c r="HS22" i="9" s="1"/>
  <c r="HS22" i="8" a="1"/>
  <c r="HS22" i="8" s="1"/>
  <c r="HS22" i="11" a="1"/>
  <c r="HS22" i="11" s="1"/>
  <c r="FB11" i="9"/>
  <c r="FI11" i="9" s="1"/>
  <c r="DO11" i="9"/>
  <c r="DV11" i="9" s="1"/>
  <c r="EA11" i="9" s="1"/>
  <c r="GO11" i="9" s="1"/>
  <c r="CB11" i="9"/>
  <c r="CI11" i="9" s="1"/>
  <c r="CN11" i="9" s="1"/>
  <c r="GF11" i="9" s="1"/>
  <c r="U11" i="9"/>
  <c r="AO11" i="9"/>
  <c r="AV11" i="9" s="1"/>
  <c r="BA11" i="9" s="1"/>
  <c r="FW11" i="9" s="1"/>
  <c r="HO9" i="9" a="1"/>
  <c r="HO9" i="9" s="1"/>
  <c r="HO9" i="11" a="1"/>
  <c r="HO9" i="11" s="1"/>
  <c r="HO9" i="8" a="1"/>
  <c r="HO9" i="8" s="1"/>
  <c r="HO9" i="10" a="1"/>
  <c r="HO9" i="10" s="1"/>
  <c r="U11" i="10"/>
  <c r="AO11" i="10"/>
  <c r="AV11" i="10" s="1"/>
  <c r="BA11" i="10" s="1"/>
  <c r="FW11" i="10" s="1"/>
  <c r="FB11" i="10"/>
  <c r="FI11" i="10" s="1"/>
  <c r="CB11" i="10"/>
  <c r="CI11" i="10" s="1"/>
  <c r="CN11" i="10" s="1"/>
  <c r="GF11" i="10" s="1"/>
  <c r="DO11" i="10"/>
  <c r="DV11" i="10" s="1"/>
  <c r="EA11" i="10" s="1"/>
  <c r="GO11" i="10" s="1"/>
  <c r="EH40" i="9"/>
  <c r="EO40" i="9" s="1"/>
  <c r="CU40" i="9"/>
  <c r="DB40" i="9" s="1"/>
  <c r="DG40" i="9" s="1"/>
  <c r="GJ40" i="9" s="1"/>
  <c r="T40" i="9"/>
  <c r="BH40" i="9"/>
  <c r="BO40" i="9" s="1"/>
  <c r="BT40" i="9" s="1"/>
  <c r="GA40" i="9" s="1"/>
  <c r="ET13" i="9"/>
  <c r="GS13" i="9" s="1"/>
  <c r="DZ21" i="8"/>
  <c r="GN21" i="8" s="1"/>
  <c r="HS27" i="10" a="1"/>
  <c r="HS27" i="10" s="1"/>
  <c r="HS27" i="11" a="1"/>
  <c r="HS27" i="11" s="1"/>
  <c r="HS27" i="9" a="1"/>
  <c r="HS27" i="9" s="1"/>
  <c r="HS27" i="8" a="1"/>
  <c r="HS27" i="8" s="1"/>
  <c r="ET15" i="8"/>
  <c r="GS15" i="8" s="1"/>
  <c r="HO7" i="8" a="1"/>
  <c r="HO7" i="8" s="1"/>
  <c r="HO7" i="10" a="1"/>
  <c r="HO7" i="10" s="1"/>
  <c r="HO7" i="11" a="1"/>
  <c r="HO7" i="11" s="1"/>
  <c r="HO7" i="9" a="1"/>
  <c r="HO7" i="9" s="1"/>
  <c r="DZ18" i="11"/>
  <c r="GN18" i="11" s="1"/>
  <c r="DZ22" i="8"/>
  <c r="GN22" i="8" s="1"/>
  <c r="HN25" i="11" a="1"/>
  <c r="HN25" i="11" s="1"/>
  <c r="HN25" i="9" a="1"/>
  <c r="HN25" i="9" s="1"/>
  <c r="HN25" i="8" a="1"/>
  <c r="HN25" i="8" s="1"/>
  <c r="HN25" i="10" a="1"/>
  <c r="HN25" i="10" s="1"/>
  <c r="HH17" i="9" a="1"/>
  <c r="HH17" i="9" s="1"/>
  <c r="HH17" i="10" a="1"/>
  <c r="HH17" i="10" s="1"/>
  <c r="HH17" i="11" a="1"/>
  <c r="HH17" i="11" s="1"/>
  <c r="HH17" i="8" a="1"/>
  <c r="HH17" i="8" s="1"/>
  <c r="DZ29" i="11"/>
  <c r="GN29" i="11" s="1"/>
  <c r="AO13" i="9"/>
  <c r="AV13" i="9" s="1"/>
  <c r="BA13" i="9" s="1"/>
  <c r="FW13" i="9" s="1"/>
  <c r="FB13" i="9"/>
  <c r="FI13" i="9" s="1"/>
  <c r="DO13" i="9"/>
  <c r="DV13" i="9" s="1"/>
  <c r="EA13" i="9" s="1"/>
  <c r="GO13" i="9" s="1"/>
  <c r="CB13" i="9"/>
  <c r="CI13" i="9" s="1"/>
  <c r="CN13" i="9" s="1"/>
  <c r="GF13" i="9" s="1"/>
  <c r="U13" i="9"/>
  <c r="EH21" i="8"/>
  <c r="EO21" i="8" s="1"/>
  <c r="CU21" i="8"/>
  <c r="DB21" i="8" s="1"/>
  <c r="DG21" i="8" s="1"/>
  <c r="GJ21" i="8" s="1"/>
  <c r="T21" i="8"/>
  <c r="BH21" i="8"/>
  <c r="BO21" i="8" s="1"/>
  <c r="BT21" i="8" s="1"/>
  <c r="GA21" i="8" s="1"/>
  <c r="HH33" i="11" a="1"/>
  <c r="HH33" i="11" s="1"/>
  <c r="HH33" i="10" a="1"/>
  <c r="HH33" i="10" s="1"/>
  <c r="HH33" i="9" a="1"/>
  <c r="HH33" i="9" s="1"/>
  <c r="HH33" i="8" a="1"/>
  <c r="HH33" i="8" s="1"/>
  <c r="T27" i="8"/>
  <c r="EH27" i="8"/>
  <c r="EO27" i="8" s="1"/>
  <c r="CU27" i="8"/>
  <c r="DB27" i="8" s="1"/>
  <c r="DG27" i="8" s="1"/>
  <c r="GJ27" i="8" s="1"/>
  <c r="BH27" i="8"/>
  <c r="BO27" i="8" s="1"/>
  <c r="BT27" i="8" s="1"/>
  <c r="GA27" i="8" s="1"/>
  <c r="DO15" i="8"/>
  <c r="DV15" i="8" s="1"/>
  <c r="EA15" i="8" s="1"/>
  <c r="GO15" i="8" s="1"/>
  <c r="CB15" i="8"/>
  <c r="CI15" i="8" s="1"/>
  <c r="CN15" i="8" s="1"/>
  <c r="GF15" i="8" s="1"/>
  <c r="U15" i="8"/>
  <c r="FB15" i="8"/>
  <c r="FI15" i="8" s="1"/>
  <c r="AO15" i="8"/>
  <c r="AV15" i="8" s="1"/>
  <c r="BA15" i="8" s="1"/>
  <c r="FW15" i="8" s="1"/>
  <c r="HT7" i="10" a="1"/>
  <c r="HT7" i="10" s="1"/>
  <c r="HT7" i="9" a="1"/>
  <c r="HT7" i="9" s="1"/>
  <c r="HT7" i="11" a="1"/>
  <c r="HT7" i="11" s="1"/>
  <c r="HT7" i="8" a="1"/>
  <c r="HT7" i="8" s="1"/>
  <c r="EH26" i="8"/>
  <c r="EO26" i="8" s="1"/>
  <c r="BH26" i="8"/>
  <c r="BO26" i="8" s="1"/>
  <c r="BT26" i="8" s="1"/>
  <c r="GA26" i="8" s="1"/>
  <c r="T26" i="8"/>
  <c r="CU26" i="8"/>
  <c r="DB26" i="8" s="1"/>
  <c r="DG26" i="8" s="1"/>
  <c r="GJ26" i="8" s="1"/>
  <c r="HI16" i="9" a="1"/>
  <c r="HI16" i="9" s="1"/>
  <c r="HI16" i="10" a="1"/>
  <c r="HI16" i="10" s="1"/>
  <c r="HI16" i="11" a="1"/>
  <c r="HI16" i="11" s="1"/>
  <c r="HI16" i="8" a="1"/>
  <c r="HI16" i="8" s="1"/>
  <c r="AO5" i="8"/>
  <c r="AV5" i="8" s="1"/>
  <c r="BA5" i="8" s="1"/>
  <c r="FW5" i="8" s="1"/>
  <c r="U5" i="8"/>
  <c r="CB5" i="8"/>
  <c r="CI5" i="8" s="1"/>
  <c r="CN5" i="8" s="1"/>
  <c r="GF5" i="8" s="1"/>
  <c r="FB5" i="8"/>
  <c r="FI5" i="8" s="1"/>
  <c r="DO5" i="8"/>
  <c r="DV5" i="8" s="1"/>
  <c r="EA5" i="8" s="1"/>
  <c r="GO5" i="8" s="1"/>
  <c r="CU25" i="11"/>
  <c r="DB25" i="11" s="1"/>
  <c r="DG25" i="11" s="1"/>
  <c r="GJ25" i="11" s="1"/>
  <c r="T25" i="11"/>
  <c r="EH25" i="11"/>
  <c r="EO25" i="11" s="1"/>
  <c r="BH25" i="11"/>
  <c r="BO25" i="11" s="1"/>
  <c r="BT25" i="11" s="1"/>
  <c r="GA25" i="11" s="1"/>
  <c r="DO8" i="8"/>
  <c r="DV8" i="8" s="1"/>
  <c r="EA8" i="8" s="1"/>
  <c r="GO8" i="8" s="1"/>
  <c r="U8" i="8"/>
  <c r="AO8" i="8"/>
  <c r="AV8" i="8" s="1"/>
  <c r="BA8" i="8" s="1"/>
  <c r="FW8" i="8" s="1"/>
  <c r="FB8" i="8"/>
  <c r="FI8" i="8" s="1"/>
  <c r="CB8" i="8"/>
  <c r="CI8" i="8" s="1"/>
  <c r="CN8" i="8" s="1"/>
  <c r="GF8" i="8" s="1"/>
  <c r="BH29" i="9"/>
  <c r="BO29" i="9" s="1"/>
  <c r="BT29" i="9" s="1"/>
  <c r="GA29" i="9" s="1"/>
  <c r="T29" i="9"/>
  <c r="CU29" i="9"/>
  <c r="DB29" i="9" s="1"/>
  <c r="DG29" i="9" s="1"/>
  <c r="GJ29" i="9" s="1"/>
  <c r="EH29" i="9"/>
  <c r="EO29" i="9" s="1"/>
  <c r="DZ36" i="9"/>
  <c r="GN36" i="9" s="1"/>
  <c r="HN37" i="9" a="1"/>
  <c r="HN37" i="9" s="1"/>
  <c r="HN37" i="10" a="1"/>
  <c r="HN37" i="10" s="1"/>
  <c r="HN37" i="11" a="1"/>
  <c r="HN37" i="11" s="1"/>
  <c r="T32" i="11"/>
  <c r="EH32" i="11"/>
  <c r="EO32" i="11" s="1"/>
  <c r="BH32" i="11"/>
  <c r="BO32" i="11" s="1"/>
  <c r="BT32" i="11" s="1"/>
  <c r="GA32" i="11" s="1"/>
  <c r="CU32" i="11"/>
  <c r="DB32" i="11" s="1"/>
  <c r="DG32" i="11" s="1"/>
  <c r="GJ32" i="11" s="1"/>
  <c r="HN33" i="9" a="1"/>
  <c r="HN33" i="9" s="1"/>
  <c r="HN33" i="10" a="1"/>
  <c r="HN33" i="10" s="1"/>
  <c r="HN33" i="11" a="1"/>
  <c r="HN33" i="11" s="1"/>
  <c r="HN33" i="8" a="1"/>
  <c r="HN33" i="8" s="1"/>
  <c r="DZ21" i="10"/>
  <c r="GN21" i="10" s="1"/>
  <c r="FB6" i="11"/>
  <c r="FI6" i="11" s="1"/>
  <c r="U6" i="11"/>
  <c r="AO6" i="11"/>
  <c r="AV6" i="11" s="1"/>
  <c r="BA6" i="11" s="1"/>
  <c r="FW6" i="11" s="1"/>
  <c r="CB6" i="11"/>
  <c r="CI6" i="11" s="1"/>
  <c r="CN6" i="11" s="1"/>
  <c r="GF6" i="11" s="1"/>
  <c r="DO6" i="11"/>
  <c r="DV6" i="11" s="1"/>
  <c r="EA6" i="11" s="1"/>
  <c r="GO6" i="11" s="1"/>
  <c r="HI9" i="9" a="1"/>
  <c r="HI9" i="9" s="1"/>
  <c r="HI9" i="10" a="1"/>
  <c r="HI9" i="10" s="1"/>
  <c r="HI9" i="11" a="1"/>
  <c r="HI9" i="11" s="1"/>
  <c r="HI9" i="8" a="1"/>
  <c r="HI9" i="8" s="1"/>
  <c r="BH21" i="11"/>
  <c r="BO21" i="11" s="1"/>
  <c r="BT21" i="11" s="1"/>
  <c r="GA21" i="11" s="1"/>
  <c r="CU21" i="11"/>
  <c r="DB21" i="11" s="1"/>
  <c r="DG21" i="11" s="1"/>
  <c r="GJ21" i="11" s="1"/>
  <c r="EH21" i="11"/>
  <c r="EO21" i="11" s="1"/>
  <c r="T21" i="11"/>
  <c r="HN28" i="9" a="1"/>
  <c r="HN28" i="9" s="1"/>
  <c r="HN28" i="10" a="1"/>
  <c r="HN28" i="10" s="1"/>
  <c r="HN28" i="11" a="1"/>
  <c r="HN28" i="11" s="1"/>
  <c r="HN28" i="8" a="1"/>
  <c r="HN28" i="8" s="1"/>
  <c r="HI14" i="9" a="1"/>
  <c r="HI14" i="9" s="1"/>
  <c r="HI14" i="10" a="1"/>
  <c r="HI14" i="10" s="1"/>
  <c r="HI14" i="8" a="1"/>
  <c r="HI14" i="8" s="1"/>
  <c r="HI14" i="11" a="1"/>
  <c r="HI14" i="11" s="1"/>
  <c r="HN32" i="10" a="1"/>
  <c r="HN32" i="10" s="1"/>
  <c r="HN32" i="9" a="1"/>
  <c r="HN32" i="9" s="1"/>
  <c r="HN32" i="11" a="1"/>
  <c r="HN32" i="11" s="1"/>
  <c r="HN32" i="8" a="1"/>
  <c r="HN32" i="8" s="1"/>
  <c r="U8" i="11"/>
  <c r="DO8" i="11"/>
  <c r="DV8" i="11" s="1"/>
  <c r="EA8" i="11" s="1"/>
  <c r="GO8" i="11" s="1"/>
  <c r="FB8" i="11"/>
  <c r="FI8" i="11" s="1"/>
  <c r="CB8" i="11"/>
  <c r="CI8" i="11" s="1"/>
  <c r="CN8" i="11" s="1"/>
  <c r="GF8" i="11" s="1"/>
  <c r="AO8" i="11"/>
  <c r="AV8" i="11" s="1"/>
  <c r="BA8" i="11" s="1"/>
  <c r="FW8" i="11" s="1"/>
  <c r="ET16" i="11"/>
  <c r="GS16" i="11" s="1"/>
  <c r="HN35" i="11" a="1"/>
  <c r="HN35" i="11" s="1"/>
  <c r="HN35" i="9" a="1"/>
  <c r="HN35" i="9" s="1"/>
  <c r="HN35" i="10" a="1"/>
  <c r="HN35" i="10" s="1"/>
  <c r="CU34" i="10"/>
  <c r="DB34" i="10" s="1"/>
  <c r="DG34" i="10" s="1"/>
  <c r="GJ34" i="10" s="1"/>
  <c r="BH34" i="10"/>
  <c r="BO34" i="10" s="1"/>
  <c r="BT34" i="10" s="1"/>
  <c r="GA34" i="10" s="1"/>
  <c r="T34" i="10"/>
  <c r="EH34" i="10"/>
  <c r="EO34" i="10" s="1"/>
  <c r="T33" i="10"/>
  <c r="EH33" i="10"/>
  <c r="EO33" i="10" s="1"/>
  <c r="CU33" i="10"/>
  <c r="DB33" i="10" s="1"/>
  <c r="DG33" i="10" s="1"/>
  <c r="GJ33" i="10" s="1"/>
  <c r="BH33" i="10"/>
  <c r="BO33" i="10" s="1"/>
  <c r="BT33" i="10" s="1"/>
  <c r="GA33" i="10" s="1"/>
  <c r="DZ29" i="10"/>
  <c r="GN29" i="10" s="1"/>
  <c r="DZ33" i="9"/>
  <c r="GN33" i="9" s="1"/>
  <c r="HG36" i="8" a="1"/>
  <c r="HG36" i="8" s="1"/>
  <c r="HO36" i="8" a="1"/>
  <c r="HO36" i="8" s="1"/>
  <c r="HS36" i="8" a="1"/>
  <c r="HS36" i="8" s="1"/>
  <c r="HL36" i="8" a="1"/>
  <c r="HL36" i="8" s="1"/>
  <c r="HH36" i="8" a="1"/>
  <c r="HH36" i="8" s="1"/>
  <c r="HE36" i="8" a="1"/>
  <c r="HE36" i="8" s="1"/>
  <c r="HM36" i="8" a="1"/>
  <c r="HM36" i="8" s="1"/>
  <c r="HF36" i="8" a="1"/>
  <c r="HF36" i="8" s="1"/>
  <c r="HJ36" i="8" a="1"/>
  <c r="HJ36" i="8" s="1"/>
  <c r="HT36" i="8" a="1"/>
  <c r="HT36" i="8" s="1"/>
  <c r="HN36" i="8" a="1"/>
  <c r="HN36" i="8" s="1"/>
  <c r="HD37" i="8"/>
  <c r="HI36" i="8" a="1"/>
  <c r="HI36" i="8" s="1"/>
  <c r="FB16" i="8"/>
  <c r="FI16" i="8" s="1"/>
  <c r="U16" i="8"/>
  <c r="AO16" i="8"/>
  <c r="AV16" i="8" s="1"/>
  <c r="BA16" i="8" s="1"/>
  <c r="FW16" i="8" s="1"/>
  <c r="DO16" i="8"/>
  <c r="DV16" i="8" s="1"/>
  <c r="EA16" i="8" s="1"/>
  <c r="GO16" i="8" s="1"/>
  <c r="CB16" i="8"/>
  <c r="CI16" i="8" s="1"/>
  <c r="CN16" i="8" s="1"/>
  <c r="GF16" i="8" s="1"/>
  <c r="U11" i="11"/>
  <c r="FB11" i="11"/>
  <c r="FI11" i="11" s="1"/>
  <c r="AO11" i="11"/>
  <c r="AV11" i="11" s="1"/>
  <c r="BA11" i="11" s="1"/>
  <c r="FW11" i="11" s="1"/>
  <c r="CB11" i="11"/>
  <c r="CI11" i="11" s="1"/>
  <c r="CN11" i="11" s="1"/>
  <c r="GF11" i="11" s="1"/>
  <c r="DO11" i="11"/>
  <c r="DV11" i="11" s="1"/>
  <c r="EA11" i="11" s="1"/>
  <c r="GO11" i="11" s="1"/>
  <c r="HH25" i="10" a="1"/>
  <c r="HH25" i="10" s="1"/>
  <c r="HH25" i="11" a="1"/>
  <c r="HH25" i="11" s="1"/>
  <c r="HH25" i="9" a="1"/>
  <c r="HH25" i="9" s="1"/>
  <c r="HH25" i="8" a="1"/>
  <c r="HH25" i="8" s="1"/>
  <c r="DZ23" i="11"/>
  <c r="GN23" i="11" s="1"/>
  <c r="ET14" i="11"/>
  <c r="GS14" i="11" s="1"/>
  <c r="DZ17" i="10"/>
  <c r="GN17" i="10" s="1"/>
  <c r="DZ23" i="10"/>
  <c r="GN23" i="10" s="1"/>
  <c r="HH20" i="9" a="1"/>
  <c r="HH20" i="9" s="1"/>
  <c r="HH20" i="10" a="1"/>
  <c r="HH20" i="10" s="1"/>
  <c r="HH20" i="11" a="1"/>
  <c r="HH20" i="11" s="1"/>
  <c r="HH20" i="8" a="1"/>
  <c r="HH20" i="8" s="1"/>
  <c r="HT14" i="9" a="1"/>
  <c r="HT14" i="9" s="1"/>
  <c r="HT14" i="10" a="1"/>
  <c r="HT14" i="10" s="1"/>
  <c r="HT14" i="8" a="1"/>
  <c r="HT14" i="8" s="1"/>
  <c r="HT14" i="11" a="1"/>
  <c r="HT14" i="11" s="1"/>
  <c r="HS39" i="10" a="1"/>
  <c r="HS39" i="10" s="1"/>
  <c r="HS39" i="9" a="1"/>
  <c r="HS39" i="9" s="1"/>
  <c r="HS39" i="11" a="1"/>
  <c r="HS39" i="11" s="1"/>
  <c r="AO14" i="9"/>
  <c r="AV14" i="9" s="1"/>
  <c r="BA14" i="9" s="1"/>
  <c r="FW14" i="9" s="1"/>
  <c r="DO14" i="9"/>
  <c r="DV14" i="9" s="1"/>
  <c r="EA14" i="9" s="1"/>
  <c r="GO14" i="9" s="1"/>
  <c r="U14" i="9"/>
  <c r="CB14" i="9"/>
  <c r="CI14" i="9" s="1"/>
  <c r="CN14" i="9" s="1"/>
  <c r="GF14" i="9" s="1"/>
  <c r="FB14" i="9"/>
  <c r="FI14" i="9" s="1"/>
  <c r="T19" i="8"/>
  <c r="EH19" i="8"/>
  <c r="EO19" i="8" s="1"/>
  <c r="CU19" i="8"/>
  <c r="DB19" i="8" s="1"/>
  <c r="DG19" i="8" s="1"/>
  <c r="GJ19" i="8" s="1"/>
  <c r="BH19" i="8"/>
  <c r="BO19" i="8" s="1"/>
  <c r="BT19" i="8" s="1"/>
  <c r="GA19" i="8" s="1"/>
  <c r="HI15" i="9" a="1"/>
  <c r="HI15" i="9" s="1"/>
  <c r="HI15" i="10" a="1"/>
  <c r="HI15" i="10" s="1"/>
  <c r="HI15" i="8" a="1"/>
  <c r="HI15" i="8" s="1"/>
  <c r="HI15" i="11" a="1"/>
  <c r="HI15" i="11" s="1"/>
  <c r="HO6" i="10" a="1"/>
  <c r="HO6" i="10" s="1"/>
  <c r="HO6" i="11" a="1"/>
  <c r="HO6" i="11" s="1"/>
  <c r="HO6" i="9" a="1"/>
  <c r="HO6" i="9" s="1"/>
  <c r="HO6" i="8" a="1"/>
  <c r="HO6" i="8" s="1"/>
  <c r="U15" i="11"/>
  <c r="DO15" i="11"/>
  <c r="DV15" i="11" s="1"/>
  <c r="EA15" i="11" s="1"/>
  <c r="GO15" i="11" s="1"/>
  <c r="CB15" i="11"/>
  <c r="CI15" i="11" s="1"/>
  <c r="CN15" i="11" s="1"/>
  <c r="GF15" i="11" s="1"/>
  <c r="AO15" i="11"/>
  <c r="AV15" i="11" s="1"/>
  <c r="BA15" i="11" s="1"/>
  <c r="FW15" i="11" s="1"/>
  <c r="FB15" i="11"/>
  <c r="FI15" i="11" s="1"/>
  <c r="HH26" i="11" a="1"/>
  <c r="HH26" i="11" s="1"/>
  <c r="HH26" i="9" a="1"/>
  <c r="HH26" i="9" s="1"/>
  <c r="HH26" i="10" a="1"/>
  <c r="HH26" i="10" s="1"/>
  <c r="HH26" i="8" a="1"/>
  <c r="HH26" i="8" s="1"/>
  <c r="AO11" i="8"/>
  <c r="AV11" i="8" s="1"/>
  <c r="BA11" i="8" s="1"/>
  <c r="FW11" i="8" s="1"/>
  <c r="FB11" i="8"/>
  <c r="FI11" i="8" s="1"/>
  <c r="CB11" i="8"/>
  <c r="CI11" i="8" s="1"/>
  <c r="CN11" i="8" s="1"/>
  <c r="GF11" i="8" s="1"/>
  <c r="DO11" i="8"/>
  <c r="DV11" i="8" s="1"/>
  <c r="EA11" i="8" s="1"/>
  <c r="GO11" i="8" s="1"/>
  <c r="U11" i="8"/>
  <c r="DZ39" i="11"/>
  <c r="GN39" i="11" s="1"/>
  <c r="ET5" i="10"/>
  <c r="GS5" i="10" s="1"/>
  <c r="DZ22" i="9"/>
  <c r="GN22" i="9" s="1"/>
  <c r="DZ27" i="10"/>
  <c r="GN27" i="10" s="1"/>
  <c r="HN38" i="10" a="1"/>
  <c r="HN38" i="10" s="1"/>
  <c r="HN38" i="11" a="1"/>
  <c r="HN38" i="11" s="1"/>
  <c r="HN38" i="9" a="1"/>
  <c r="HN38" i="9" s="1"/>
  <c r="ET10" i="11"/>
  <c r="GS10" i="11" s="1"/>
  <c r="HH18" i="10" a="1"/>
  <c r="HH18" i="10" s="1"/>
  <c r="HH18" i="9" a="1"/>
  <c r="HH18" i="9" s="1"/>
  <c r="HH18" i="8" a="1"/>
  <c r="HH18" i="8" s="1"/>
  <c r="HH18" i="11" a="1"/>
  <c r="HH18" i="11" s="1"/>
  <c r="HS31" i="10" a="1"/>
  <c r="HS31" i="10" s="1"/>
  <c r="HS31" i="11" a="1"/>
  <c r="HS31" i="11" s="1"/>
  <c r="HS31" i="9" a="1"/>
  <c r="HS31" i="9" s="1"/>
  <c r="HS31" i="8" a="1"/>
  <c r="HS31" i="8" s="1"/>
  <c r="ET9" i="8"/>
  <c r="GS9" i="8" s="1"/>
  <c r="AO5" i="11"/>
  <c r="AV5" i="11" s="1"/>
  <c r="BA5" i="11" s="1"/>
  <c r="FW5" i="11" s="1"/>
  <c r="CB5" i="11"/>
  <c r="CI5" i="11" s="1"/>
  <c r="CN5" i="11" s="1"/>
  <c r="GF5" i="11" s="1"/>
  <c r="U5" i="11"/>
  <c r="FB5" i="11"/>
  <c r="FI5" i="11" s="1"/>
  <c r="DO5" i="11"/>
  <c r="DV5" i="11" s="1"/>
  <c r="EA5" i="11" s="1"/>
  <c r="GO5" i="11" s="1"/>
  <c r="EH26" i="11"/>
  <c r="EO26" i="11" s="1"/>
  <c r="BH26" i="11"/>
  <c r="BO26" i="11" s="1"/>
  <c r="BT26" i="11" s="1"/>
  <c r="GA26" i="11" s="1"/>
  <c r="CU26" i="11"/>
  <c r="DB26" i="11" s="1"/>
  <c r="DG26" i="11" s="1"/>
  <c r="GJ26" i="11" s="1"/>
  <c r="T26" i="11"/>
  <c r="EH35" i="9"/>
  <c r="EO35" i="9" s="1"/>
  <c r="BH35" i="9"/>
  <c r="BO35" i="9" s="1"/>
  <c r="BT35" i="9" s="1"/>
  <c r="GA35" i="9" s="1"/>
  <c r="CU35" i="9"/>
  <c r="DB35" i="9" s="1"/>
  <c r="DG35" i="9" s="1"/>
  <c r="GJ35" i="9" s="1"/>
  <c r="T35" i="9"/>
  <c r="DZ17" i="11"/>
  <c r="GN17" i="11" s="1"/>
  <c r="HS28" i="9" a="1"/>
  <c r="HS28" i="9" s="1"/>
  <c r="HS28" i="10" a="1"/>
  <c r="HS28" i="10" s="1"/>
  <c r="HS28" i="11" a="1"/>
  <c r="HS28" i="11" s="1"/>
  <c r="HS28" i="8" a="1"/>
  <c r="HS28" i="8" s="1"/>
  <c r="ET16" i="9"/>
  <c r="GS16" i="9" s="1"/>
  <c r="CB9" i="11"/>
  <c r="CI9" i="11" s="1"/>
  <c r="CN9" i="11" s="1"/>
  <c r="GF9" i="11" s="1"/>
  <c r="AO9" i="11"/>
  <c r="AV9" i="11" s="1"/>
  <c r="BA9" i="11" s="1"/>
  <c r="FW9" i="11" s="1"/>
  <c r="DO9" i="11"/>
  <c r="DV9" i="11" s="1"/>
  <c r="EA9" i="11" s="1"/>
  <c r="GO9" i="11" s="1"/>
  <c r="U9" i="11"/>
  <c r="FB9" i="11"/>
  <c r="FI9" i="11" s="1"/>
  <c r="BH28" i="11"/>
  <c r="BO28" i="11" s="1"/>
  <c r="BT28" i="11" s="1"/>
  <c r="GA28" i="11" s="1"/>
  <c r="CU28" i="11"/>
  <c r="DB28" i="11" s="1"/>
  <c r="DG28" i="11" s="1"/>
  <c r="GJ28" i="11" s="1"/>
  <c r="EH28" i="11"/>
  <c r="EO28" i="11" s="1"/>
  <c r="T28" i="11"/>
  <c r="HN34" i="11" a="1"/>
  <c r="HN34" i="11" s="1"/>
  <c r="HN34" i="9" a="1"/>
  <c r="HN34" i="9" s="1"/>
  <c r="HN34" i="10" a="1"/>
  <c r="HN34" i="10" s="1"/>
  <c r="HN34" i="8" a="1"/>
  <c r="HN34" i="8" s="1"/>
  <c r="ET15" i="11"/>
  <c r="GS15" i="11" s="1"/>
  <c r="ET6" i="9"/>
  <c r="GS6" i="9" s="1"/>
  <c r="HT9" i="11" a="1"/>
  <c r="HT9" i="11" s="1"/>
  <c r="HT9" i="8" a="1"/>
  <c r="HT9" i="8" s="1"/>
  <c r="HT9" i="9" a="1"/>
  <c r="HT9" i="9" s="1"/>
  <c r="HT9" i="10" a="1"/>
  <c r="HT9" i="10" s="1"/>
  <c r="T22" i="8"/>
  <c r="BH22" i="8"/>
  <c r="BO22" i="8" s="1"/>
  <c r="BT22" i="8" s="1"/>
  <c r="GA22" i="8" s="1"/>
  <c r="CU22" i="8"/>
  <c r="DB22" i="8" s="1"/>
  <c r="DG22" i="8" s="1"/>
  <c r="GJ22" i="8" s="1"/>
  <c r="EH22" i="8"/>
  <c r="EO22" i="8" s="1"/>
  <c r="ET11" i="9"/>
  <c r="GS11" i="9" s="1"/>
  <c r="DZ28" i="9"/>
  <c r="GN28" i="9" s="1"/>
  <c r="DZ28" i="10"/>
  <c r="GN28" i="10" s="1"/>
  <c r="ET10" i="10"/>
  <c r="GS10" i="10" s="1"/>
  <c r="BH27" i="11"/>
  <c r="BO27" i="11" s="1"/>
  <c r="BT27" i="11" s="1"/>
  <c r="GA27" i="11" s="1"/>
  <c r="CU27" i="11"/>
  <c r="DB27" i="11" s="1"/>
  <c r="DG27" i="11" s="1"/>
  <c r="GJ27" i="11" s="1"/>
  <c r="EH27" i="11"/>
  <c r="EO27" i="11" s="1"/>
  <c r="T27" i="11"/>
  <c r="DZ27" i="8"/>
  <c r="GN27" i="8" s="1"/>
  <c r="DZ20" i="9"/>
  <c r="GN20" i="9" s="1"/>
  <c r="ET7" i="8"/>
  <c r="GS7" i="8" s="1"/>
  <c r="DZ38" i="9"/>
  <c r="GN38" i="9" s="1"/>
  <c r="DZ26" i="8"/>
  <c r="GN26" i="8" s="1"/>
  <c r="HN30" i="9" a="1"/>
  <c r="HN30" i="9" s="1"/>
  <c r="HN30" i="11" a="1"/>
  <c r="HN30" i="11" s="1"/>
  <c r="HN30" i="10" a="1"/>
  <c r="HN30" i="10" s="1"/>
  <c r="HN30" i="8" a="1"/>
  <c r="HN30" i="8" s="1"/>
  <c r="BH36" i="9"/>
  <c r="BO36" i="9" s="1"/>
  <c r="BT36" i="9" s="1"/>
  <c r="GA36" i="9" s="1"/>
  <c r="EH36" i="9"/>
  <c r="EO36" i="9" s="1"/>
  <c r="CU36" i="9"/>
  <c r="DB36" i="9" s="1"/>
  <c r="DG36" i="9" s="1"/>
  <c r="GJ36" i="9" s="1"/>
  <c r="T36" i="9"/>
  <c r="DZ37" i="8"/>
  <c r="GN37" i="8" s="1"/>
  <c r="HH28" i="10" a="1"/>
  <c r="HH28" i="10" s="1"/>
  <c r="HH28" i="9" a="1"/>
  <c r="HH28" i="9" s="1"/>
  <c r="HH28" i="11" a="1"/>
  <c r="HH28" i="11" s="1"/>
  <c r="HH28" i="8" a="1"/>
  <c r="HH28" i="8" s="1"/>
  <c r="GG3" i="8"/>
  <c r="HQ2" i="8"/>
  <c r="T40" i="8"/>
  <c r="EH40" i="8"/>
  <c r="EO40" i="8" s="1"/>
  <c r="BH40" i="8"/>
  <c r="BO40" i="8" s="1"/>
  <c r="BT40" i="8" s="1"/>
  <c r="GA40" i="8" s="1"/>
  <c r="CU40" i="8"/>
  <c r="DB40" i="8" s="1"/>
  <c r="DG40" i="8" s="1"/>
  <c r="GJ40" i="8" s="1"/>
  <c r="DZ22" i="11"/>
  <c r="GN22" i="11" s="1"/>
  <c r="HH34" i="11" a="1"/>
  <c r="HH34" i="11" s="1"/>
  <c r="HH34" i="9" a="1"/>
  <c r="HH34" i="9" s="1"/>
  <c r="HH34" i="10" a="1"/>
  <c r="HH34" i="10" s="1"/>
  <c r="HH34" i="8" a="1"/>
  <c r="HH34" i="8" s="1"/>
  <c r="AP37" i="10"/>
  <c r="AW37" i="10" s="1"/>
  <c r="BB37" i="10" s="1"/>
  <c r="FX37" i="10" s="1"/>
  <c r="DP37" i="10"/>
  <c r="DW37" i="10" s="1"/>
  <c r="EB37" i="10" s="1"/>
  <c r="GP37" i="10" s="1"/>
  <c r="W37" i="10"/>
  <c r="FC37" i="10"/>
  <c r="FJ37" i="10" s="1"/>
  <c r="FO37" i="10" s="1"/>
  <c r="GY37" i="10" s="1"/>
  <c r="CC37" i="10"/>
  <c r="CJ37" i="10" s="1"/>
  <c r="CO37" i="10" s="1"/>
  <c r="GG37" i="10" s="1"/>
  <c r="AO12" i="10"/>
  <c r="AV12" i="10" s="1"/>
  <c r="BA12" i="10" s="1"/>
  <c r="FW12" i="10" s="1"/>
  <c r="U12" i="10"/>
  <c r="CB12" i="10"/>
  <c r="CI12" i="10" s="1"/>
  <c r="CN12" i="10" s="1"/>
  <c r="GF12" i="10" s="1"/>
  <c r="DO12" i="10"/>
  <c r="DV12" i="10" s="1"/>
  <c r="EA12" i="10" s="1"/>
  <c r="GO12" i="10" s="1"/>
  <c r="FB12" i="10"/>
  <c r="FI12" i="10" s="1"/>
  <c r="DZ33" i="11"/>
  <c r="GN33" i="11" s="1"/>
  <c r="HS20" i="10" a="1"/>
  <c r="HS20" i="10" s="1"/>
  <c r="HS20" i="9" a="1"/>
  <c r="HS20" i="9" s="1"/>
  <c r="HS20" i="11" a="1"/>
  <c r="HS20" i="11" s="1"/>
  <c r="HS20" i="8" a="1"/>
  <c r="HS20" i="8" s="1"/>
  <c r="ET13" i="8"/>
  <c r="GS13" i="8" s="1"/>
  <c r="HS32" i="11" a="1"/>
  <c r="HS32" i="11" s="1"/>
  <c r="HS32" i="9" a="1"/>
  <c r="HS32" i="9" s="1"/>
  <c r="HS32" i="10" a="1"/>
  <c r="HS32" i="10" s="1"/>
  <c r="HS32" i="8" a="1"/>
  <c r="HS32" i="8" s="1"/>
  <c r="HS35" i="10" a="1"/>
  <c r="HS35" i="10" s="1"/>
  <c r="HS35" i="11" a="1"/>
  <c r="HS35" i="11" s="1"/>
  <c r="HS35" i="9" a="1"/>
  <c r="HS35" i="9" s="1"/>
  <c r="DZ34" i="10"/>
  <c r="GN34" i="10" s="1"/>
  <c r="T32" i="9"/>
  <c r="EH32" i="9"/>
  <c r="EO32" i="9" s="1"/>
  <c r="BH32" i="9"/>
  <c r="BO32" i="9" s="1"/>
  <c r="BT32" i="9" s="1"/>
  <c r="GA32" i="9" s="1"/>
  <c r="CU32" i="9"/>
  <c r="DB32" i="9" s="1"/>
  <c r="DG32" i="9" s="1"/>
  <c r="GJ32" i="9" s="1"/>
  <c r="EH26" i="9"/>
  <c r="EO26" i="9" s="1"/>
  <c r="CU26" i="9"/>
  <c r="DB26" i="9" s="1"/>
  <c r="DG26" i="9" s="1"/>
  <c r="GJ26" i="9" s="1"/>
  <c r="T26" i="9"/>
  <c r="BH26" i="9"/>
  <c r="BO26" i="9" s="1"/>
  <c r="BT26" i="9" s="1"/>
  <c r="GA26" i="9" s="1"/>
  <c r="HT16" i="9" a="1"/>
  <c r="HT16" i="9" s="1"/>
  <c r="HT16" i="10" a="1"/>
  <c r="HT16" i="10" s="1"/>
  <c r="HT16" i="8" a="1"/>
  <c r="HT16" i="8" s="1"/>
  <c r="HT16" i="11" a="1"/>
  <c r="HT16" i="11" s="1"/>
  <c r="ET13" i="11"/>
  <c r="GS13" i="11" s="1"/>
  <c r="T32" i="10"/>
  <c r="CU32" i="10"/>
  <c r="DB32" i="10" s="1"/>
  <c r="DG32" i="10" s="1"/>
  <c r="GJ32" i="10" s="1"/>
  <c r="EH32" i="10"/>
  <c r="EO32" i="10" s="1"/>
  <c r="BH32" i="10"/>
  <c r="BO32" i="10" s="1"/>
  <c r="BT32" i="10" s="1"/>
  <c r="GA32" i="10" s="1"/>
  <c r="ET12" i="9"/>
  <c r="GS12" i="9" s="1"/>
  <c r="EH23" i="9"/>
  <c r="EO23" i="9" s="1"/>
  <c r="CU23" i="9"/>
  <c r="DB23" i="9" s="1"/>
  <c r="DG23" i="9" s="1"/>
  <c r="GJ23" i="9" s="1"/>
  <c r="T23" i="9"/>
  <c r="BH23" i="9"/>
  <c r="BO23" i="9" s="1"/>
  <c r="BT23" i="9" s="1"/>
  <c r="GA23" i="9" s="1"/>
  <c r="GX36" i="8"/>
  <c r="HK36" i="8" s="1" a="1"/>
  <c r="HK36" i="8" s="1"/>
  <c r="HN18" i="9" a="1"/>
  <c r="HN18" i="9" s="1"/>
  <c r="HN18" i="10" a="1"/>
  <c r="HN18" i="10" s="1"/>
  <c r="HN18" i="11" a="1"/>
  <c r="HN18" i="11" s="1"/>
  <c r="HN18" i="8" a="1"/>
  <c r="HN18" i="8" s="1"/>
  <c r="DZ30" i="9"/>
  <c r="GN30" i="9" s="1"/>
  <c r="EH17" i="10"/>
  <c r="EO17" i="10" s="1"/>
  <c r="T17" i="10"/>
  <c r="BH17" i="10"/>
  <c r="BO17" i="10" s="1"/>
  <c r="BT17" i="10" s="1"/>
  <c r="GA17" i="10" s="1"/>
  <c r="CU17" i="10"/>
  <c r="DB17" i="10" s="1"/>
  <c r="DG17" i="10" s="1"/>
  <c r="GJ17" i="10" s="1"/>
  <c r="ET9" i="11"/>
  <c r="GS9" i="11" s="1"/>
  <c r="HO14" i="9" a="1"/>
  <c r="HO14" i="9" s="1"/>
  <c r="HO14" i="10" a="1"/>
  <c r="HO14" i="10" s="1"/>
  <c r="HO14" i="8" a="1"/>
  <c r="HO14" i="8" s="1"/>
  <c r="HO14" i="11" a="1"/>
  <c r="HO14" i="11" s="1"/>
  <c r="DZ39" i="8"/>
  <c r="GN39" i="8" s="1"/>
  <c r="ET9" i="10"/>
  <c r="GS9" i="10" s="1"/>
  <c r="DZ19" i="8"/>
  <c r="GN19" i="8" s="1"/>
  <c r="BH39" i="10"/>
  <c r="BO39" i="10" s="1"/>
  <c r="BT39" i="10" s="1"/>
  <c r="GA39" i="10" s="1"/>
  <c r="CU39" i="10"/>
  <c r="DB39" i="10" s="1"/>
  <c r="DG39" i="10" s="1"/>
  <c r="GJ39" i="10" s="1"/>
  <c r="EH39" i="10"/>
  <c r="EO39" i="10" s="1"/>
  <c r="T39" i="10"/>
  <c r="HT6" i="10" a="1"/>
  <c r="HT6" i="10" s="1"/>
  <c r="HT6" i="11" a="1"/>
  <c r="HT6" i="11" s="1"/>
  <c r="HT6" i="9" a="1"/>
  <c r="HT6" i="9" s="1"/>
  <c r="HT6" i="8" a="1"/>
  <c r="HT6" i="8" s="1"/>
  <c r="BH22" i="10"/>
  <c r="BO22" i="10" s="1"/>
  <c r="BT22" i="10" s="1"/>
  <c r="GA22" i="10" s="1"/>
  <c r="EH22" i="10"/>
  <c r="EO22" i="10" s="1"/>
  <c r="T22" i="10"/>
  <c r="CU22" i="10"/>
  <c r="DB22" i="10" s="1"/>
  <c r="DG22" i="10" s="1"/>
  <c r="GJ22" i="10" s="1"/>
  <c r="CU29" i="8"/>
  <c r="DB29" i="8" s="1"/>
  <c r="DG29" i="8" s="1"/>
  <c r="GJ29" i="8" s="1"/>
  <c r="T29" i="8"/>
  <c r="EH29" i="8"/>
  <c r="EO29" i="8" s="1"/>
  <c r="BH29" i="8"/>
  <c r="BO29" i="8" s="1"/>
  <c r="BT29" i="8" s="1"/>
  <c r="GA29" i="8" s="1"/>
  <c r="DZ25" i="9"/>
  <c r="GN25" i="9" s="1"/>
  <c r="HS23" i="8" a="1"/>
  <c r="HS23" i="8" s="1"/>
  <c r="HS23" i="11" a="1"/>
  <c r="HS23" i="11" s="1"/>
  <c r="HS23" i="10" a="1"/>
  <c r="HS23" i="10" s="1"/>
  <c r="HS23" i="9" a="1"/>
  <c r="HS23" i="9" s="1"/>
  <c r="EH39" i="11"/>
  <c r="EO39" i="11" s="1"/>
  <c r="CU39" i="11"/>
  <c r="DB39" i="11" s="1"/>
  <c r="DG39" i="11" s="1"/>
  <c r="GJ39" i="11" s="1"/>
  <c r="BH39" i="11"/>
  <c r="BO39" i="11" s="1"/>
  <c r="BT39" i="11" s="1"/>
  <c r="GA39" i="11" s="1"/>
  <c r="T39" i="11"/>
  <c r="DZ17" i="8"/>
  <c r="GN17" i="8" s="1"/>
  <c r="EJ25" i="10"/>
  <c r="EQ25" i="10" s="1"/>
  <c r="EV25" i="10" s="1"/>
  <c r="GU25" i="10" s="1"/>
  <c r="X25" i="10"/>
  <c r="BJ25" i="10"/>
  <c r="BQ25" i="10" s="1"/>
  <c r="BV25" i="10" s="1"/>
  <c r="GC25" i="10" s="1"/>
  <c r="CW25" i="10"/>
  <c r="DD25" i="10" s="1"/>
  <c r="DI25" i="10" s="1"/>
  <c r="GL25" i="10" s="1"/>
  <c r="CB8" i="10"/>
  <c r="CI8" i="10" s="1"/>
  <c r="CN8" i="10" s="1"/>
  <c r="GF8" i="10" s="1"/>
  <c r="FB8" i="10"/>
  <c r="FI8" i="10" s="1"/>
  <c r="U8" i="10"/>
  <c r="AO8" i="10"/>
  <c r="AV8" i="10" s="1"/>
  <c r="BA8" i="10" s="1"/>
  <c r="FW8" i="10" s="1"/>
  <c r="DO8" i="10"/>
  <c r="DV8" i="10" s="1"/>
  <c r="EA8" i="10" s="1"/>
  <c r="GO8" i="10" s="1"/>
  <c r="DO10" i="11"/>
  <c r="DV10" i="11" s="1"/>
  <c r="EA10" i="11" s="1"/>
  <c r="GO10" i="11" s="1"/>
  <c r="U10" i="11"/>
  <c r="FB10" i="11"/>
  <c r="FI10" i="11" s="1"/>
  <c r="CB10" i="11"/>
  <c r="CI10" i="11" s="1"/>
  <c r="CN10" i="11" s="1"/>
  <c r="GF10" i="11" s="1"/>
  <c r="AO10" i="11"/>
  <c r="AV10" i="11" s="1"/>
  <c r="BA10" i="11" s="1"/>
  <c r="FW10" i="11" s="1"/>
  <c r="DZ39" i="9"/>
  <c r="GN39" i="9" s="1"/>
  <c r="HH21" i="9" a="1"/>
  <c r="HH21" i="9" s="1"/>
  <c r="HH21" i="10" a="1"/>
  <c r="HH21" i="10" s="1"/>
  <c r="HH21" i="11" a="1"/>
  <c r="HH21" i="11" s="1"/>
  <c r="HH21" i="8" a="1"/>
  <c r="HH21" i="8" s="1"/>
  <c r="EH35" i="11"/>
  <c r="EO35" i="11" s="1"/>
  <c r="BH35" i="11"/>
  <c r="BO35" i="11" s="1"/>
  <c r="BT35" i="11" s="1"/>
  <c r="GA35" i="11" s="1"/>
  <c r="T35" i="11"/>
  <c r="CU35" i="11"/>
  <c r="DB35" i="11" s="1"/>
  <c r="DG35" i="11" s="1"/>
  <c r="GJ35" i="11" s="1"/>
  <c r="CU18" i="9"/>
  <c r="DB18" i="9" s="1"/>
  <c r="DG18" i="9" s="1"/>
  <c r="GJ18" i="9" s="1"/>
  <c r="EH18" i="9"/>
  <c r="EO18" i="9" s="1"/>
  <c r="T18" i="9"/>
  <c r="BH18" i="9"/>
  <c r="BO18" i="9" s="1"/>
  <c r="BT18" i="9" s="1"/>
  <c r="GA18" i="9" s="1"/>
  <c r="DZ38" i="11"/>
  <c r="GN38" i="11" s="1"/>
  <c r="CU31" i="8"/>
  <c r="DB31" i="8" s="1"/>
  <c r="DG31" i="8" s="1"/>
  <c r="GJ31" i="8" s="1"/>
  <c r="T31" i="8"/>
  <c r="BH31" i="8"/>
  <c r="BO31" i="8" s="1"/>
  <c r="BT31" i="8" s="1"/>
  <c r="GA31" i="8" s="1"/>
  <c r="EH31" i="8"/>
  <c r="EO31" i="8" s="1"/>
  <c r="KA12" i="10"/>
  <c r="KA12" i="11"/>
  <c r="KA15" i="8"/>
  <c r="KA16" i="9"/>
  <c r="F8" i="7"/>
  <c r="G8" i="7" s="1"/>
  <c r="D26" i="7"/>
  <c r="E26" i="7" s="1"/>
  <c r="F26" i="7" s="1"/>
  <c r="G26" i="7" s="1"/>
  <c r="C26" i="7"/>
  <c r="C23" i="7"/>
  <c r="D23" i="7"/>
  <c r="E23" i="7" s="1"/>
  <c r="F22" i="7"/>
  <c r="G22" i="7" s="1"/>
  <c r="H22" i="7" s="1"/>
  <c r="F12" i="7"/>
  <c r="G12" i="7" s="1"/>
  <c r="H12" i="7" s="1"/>
  <c r="D16" i="7"/>
  <c r="E16" i="7" s="1"/>
  <c r="F16" i="7" s="1"/>
  <c r="G16" i="7" s="1"/>
  <c r="C16" i="7"/>
  <c r="BU8" i="4"/>
  <c r="DX8" i="4"/>
  <c r="C9" i="7"/>
  <c r="D9" i="7"/>
  <c r="E9" i="7" s="1"/>
  <c r="F9" i="7" s="1"/>
  <c r="G9" i="7" s="1"/>
  <c r="AA16" i="7"/>
  <c r="AB16" i="7"/>
  <c r="AC16" i="7" s="1"/>
  <c r="S8" i="7"/>
  <c r="T8" i="7"/>
  <c r="U8" i="7" s="1"/>
  <c r="S15" i="7"/>
  <c r="T15" i="7"/>
  <c r="U15" i="7" s="1"/>
  <c r="V15" i="7" s="1"/>
  <c r="W15" i="7" s="1"/>
  <c r="S9" i="7"/>
  <c r="BT25" i="6"/>
  <c r="Y22" i="6"/>
  <c r="Y24" i="6" s="1"/>
  <c r="K23" i="7"/>
  <c r="L23" i="7"/>
  <c r="M23" i="7" s="1"/>
  <c r="S23" i="7"/>
  <c r="T23" i="7"/>
  <c r="U23" i="7" s="1"/>
  <c r="V23" i="7" s="1"/>
  <c r="W23" i="7" s="1"/>
  <c r="AA22" i="7"/>
  <c r="AB22" i="7"/>
  <c r="AC22" i="7" s="1"/>
  <c r="AD22" i="7" s="1"/>
  <c r="AE22" i="7" s="1"/>
  <c r="AA9" i="7"/>
  <c r="AB9" i="7"/>
  <c r="AC9" i="7" s="1"/>
  <c r="AD9" i="7" s="1"/>
  <c r="AE9" i="7" s="1"/>
  <c r="AB8" i="7"/>
  <c r="AC8" i="7" s="1"/>
  <c r="AD8" i="7" s="1"/>
  <c r="AE8" i="7" s="1"/>
  <c r="AA8" i="7"/>
  <c r="AB15" i="7"/>
  <c r="AC15" i="7" s="1"/>
  <c r="AA15" i="7"/>
  <c r="DG26" i="6" l="1"/>
  <c r="DG27" i="6" s="1"/>
  <c r="D13" i="6"/>
  <c r="R12" i="7" s="1"/>
  <c r="CF19" i="6" a="1"/>
  <c r="CF19" i="6" s="1"/>
  <c r="DH18" i="6" a="1"/>
  <c r="DH18" i="6" s="1"/>
  <c r="DF27" i="6"/>
  <c r="DX29" i="4"/>
  <c r="BU22" i="4"/>
  <c r="DY22" i="4" s="1"/>
  <c r="BV21" i="6" a="1"/>
  <c r="BV21" i="6" s="1"/>
  <c r="AA21" i="6" s="1"/>
  <c r="CV22" i="6" a="1"/>
  <c r="CV22" i="6" s="1"/>
  <c r="CV24" i="6" s="1"/>
  <c r="CV25" i="6" s="1"/>
  <c r="DE22" i="6" a="1"/>
  <c r="DE22" i="6" s="1"/>
  <c r="DE24" i="6" s="1"/>
  <c r="CX22" i="6" a="1"/>
  <c r="CX22" i="6" s="1"/>
  <c r="CX24" i="6" s="1"/>
  <c r="CD21" i="6" a="1"/>
  <c r="CD21" i="6" s="1"/>
  <c r="CM21" i="6" a="1"/>
  <c r="CM21" i="6" s="1"/>
  <c r="DE17" i="6" a="1"/>
  <c r="DE17" i="6" s="1"/>
  <c r="CE22" i="6" a="1"/>
  <c r="CE22" i="6" s="1"/>
  <c r="CE24" i="6" s="1"/>
  <c r="CE25" i="6" s="1"/>
  <c r="CN22" i="6" a="1"/>
  <c r="CN22" i="6" s="1"/>
  <c r="CN24" i="6" s="1"/>
  <c r="CE17" i="6" a="1"/>
  <c r="CE17" i="6" s="1"/>
  <c r="CN17" i="6" a="1"/>
  <c r="CN17" i="6" s="1"/>
  <c r="CX17" i="6" a="1"/>
  <c r="CX17" i="6" s="1"/>
  <c r="BY22" i="6" a="1"/>
  <c r="BY22" i="6" s="1"/>
  <c r="AD22" i="6" s="1"/>
  <c r="AD24" i="6" s="1"/>
  <c r="AD25" i="6" s="1"/>
  <c r="CH22" i="6" a="1"/>
  <c r="CH22" i="6" s="1"/>
  <c r="CH24" i="6" s="1"/>
  <c r="T16" i="7"/>
  <c r="U16" i="7" s="1"/>
  <c r="V16" i="7" s="1"/>
  <c r="W16" i="7" s="1"/>
  <c r="X16" i="7" s="1"/>
  <c r="CU19" i="6" a="1"/>
  <c r="CU19" i="6" s="1"/>
  <c r="CG20" i="6" a="1"/>
  <c r="CG20" i="6" s="1"/>
  <c r="CP20" i="6" a="1"/>
  <c r="CP20" i="6" s="1"/>
  <c r="AB23" i="7"/>
  <c r="AC23" i="7" s="1"/>
  <c r="AD23" i="7" s="1"/>
  <c r="AE23" i="7" s="1"/>
  <c r="D19" i="7"/>
  <c r="E19" i="7" s="1"/>
  <c r="F19" i="7" s="1"/>
  <c r="G19" i="7" s="1"/>
  <c r="H19" i="7" s="1"/>
  <c r="S22" i="7"/>
  <c r="AA25" i="6"/>
  <c r="AA26" i="6"/>
  <c r="K9" i="7"/>
  <c r="BX22" i="6" a="1"/>
  <c r="BX22" i="6" s="1"/>
  <c r="AC22" i="6" s="1"/>
  <c r="AC24" i="6" s="1"/>
  <c r="AC26" i="6" s="1"/>
  <c r="AB10" i="7"/>
  <c r="AC10" i="7" s="1"/>
  <c r="AD10" i="7" s="1"/>
  <c r="AE10" i="7" s="1"/>
  <c r="AF10" i="7" s="1"/>
  <c r="CD26" i="6"/>
  <c r="CD27" i="6" s="1"/>
  <c r="CD28" i="6" s="1"/>
  <c r="CD29" i="6" s="1"/>
  <c r="CD23" i="6" s="1"/>
  <c r="K16" i="7"/>
  <c r="CB38" i="10"/>
  <c r="CI38" i="10" s="1"/>
  <c r="CN38" i="10" s="1"/>
  <c r="GF38" i="10" s="1"/>
  <c r="U38" i="10"/>
  <c r="DO38" i="10"/>
  <c r="DV38" i="10" s="1"/>
  <c r="EA38" i="10" s="1"/>
  <c r="GO38" i="10" s="1"/>
  <c r="FB38" i="10"/>
  <c r="FI38" i="10" s="1"/>
  <c r="FN38" i="10" s="1"/>
  <c r="GX38" i="10" s="1"/>
  <c r="AO38" i="10"/>
  <c r="AV38" i="10" s="1"/>
  <c r="BA38" i="10" s="1"/>
  <c r="FW38" i="10" s="1"/>
  <c r="HT24" i="9" a="1"/>
  <c r="HT24" i="9" s="1"/>
  <c r="HT24" i="11" a="1"/>
  <c r="HT24" i="11" s="1"/>
  <c r="HT24" i="8" a="1"/>
  <c r="HT24" i="8" s="1"/>
  <c r="HT24" i="10" a="1"/>
  <c r="HT24" i="10" s="1"/>
  <c r="HP12" i="10" a="1"/>
  <c r="HP12" i="10" s="1"/>
  <c r="HP12" i="9" a="1"/>
  <c r="HP12" i="9" s="1"/>
  <c r="HP12" i="11" a="1"/>
  <c r="HP12" i="11" s="1"/>
  <c r="HP12" i="8" a="1"/>
  <c r="HP12" i="8" s="1"/>
  <c r="V7" i="11"/>
  <c r="EI7" i="11"/>
  <c r="EP7" i="11" s="1"/>
  <c r="EU7" i="11" s="1"/>
  <c r="GT7" i="11" s="1"/>
  <c r="CV7" i="11"/>
  <c r="DC7" i="11" s="1"/>
  <c r="DH7" i="11" s="1"/>
  <c r="GK7" i="11" s="1"/>
  <c r="BI7" i="11"/>
  <c r="BP7" i="11" s="1"/>
  <c r="BU7" i="11" s="1"/>
  <c r="GB7" i="11" s="1"/>
  <c r="DO19" i="11"/>
  <c r="DV19" i="11" s="1"/>
  <c r="EA19" i="11" s="1"/>
  <c r="GO19" i="11" s="1"/>
  <c r="CB19" i="11"/>
  <c r="CI19" i="11" s="1"/>
  <c r="CN19" i="11" s="1"/>
  <c r="GF19" i="11" s="1"/>
  <c r="AO19" i="11"/>
  <c r="AV19" i="11" s="1"/>
  <c r="BA19" i="11" s="1"/>
  <c r="FW19" i="11" s="1"/>
  <c r="U19" i="11"/>
  <c r="FB19" i="11"/>
  <c r="FI19" i="11" s="1"/>
  <c r="FN19" i="11" s="1"/>
  <c r="GX19" i="11" s="1"/>
  <c r="AO24" i="8"/>
  <c r="AV24" i="8" s="1"/>
  <c r="BA24" i="8" s="1"/>
  <c r="FW24" i="8" s="1"/>
  <c r="DO24" i="8"/>
  <c r="DV24" i="8" s="1"/>
  <c r="EA24" i="8" s="1"/>
  <c r="GO24" i="8" s="1"/>
  <c r="U24" i="8"/>
  <c r="FB24" i="8"/>
  <c r="FI24" i="8" s="1"/>
  <c r="FN24" i="8" s="1"/>
  <c r="GX24" i="8" s="1"/>
  <c r="CB24" i="8"/>
  <c r="CI24" i="8" s="1"/>
  <c r="CN24" i="8" s="1"/>
  <c r="GF24" i="8" s="1"/>
  <c r="HZ12" i="11" a="1"/>
  <c r="HZ12" i="11" s="1"/>
  <c r="HZ12" i="9" a="1"/>
  <c r="HZ12" i="9" s="1"/>
  <c r="HZ12" i="10" a="1"/>
  <c r="HZ12" i="10" s="1"/>
  <c r="HZ12" i="8" a="1"/>
  <c r="HZ12" i="8" s="1"/>
  <c r="BI14" i="10"/>
  <c r="BP14" i="10" s="1"/>
  <c r="BU14" i="10" s="1"/>
  <c r="GB14" i="10" s="1"/>
  <c r="EI14" i="10"/>
  <c r="EP14" i="10" s="1"/>
  <c r="EU14" i="10" s="1"/>
  <c r="GT14" i="10" s="1"/>
  <c r="CV14" i="10"/>
  <c r="DC14" i="10" s="1"/>
  <c r="DH14" i="10" s="1"/>
  <c r="GK14" i="10" s="1"/>
  <c r="V14" i="10"/>
  <c r="EI12" i="8"/>
  <c r="EP12" i="8" s="1"/>
  <c r="EU12" i="8" s="1"/>
  <c r="GT12" i="8" s="1"/>
  <c r="CV12" i="8"/>
  <c r="DC12" i="8" s="1"/>
  <c r="DH12" i="8" s="1"/>
  <c r="GK12" i="8" s="1"/>
  <c r="BI12" i="8"/>
  <c r="BP12" i="8" s="1"/>
  <c r="BU12" i="8" s="1"/>
  <c r="GB12" i="8" s="1"/>
  <c r="V12" i="8"/>
  <c r="HT36" i="9" a="1"/>
  <c r="HT36" i="9" s="1"/>
  <c r="HT36" i="11" a="1"/>
  <c r="HT36" i="11" s="1"/>
  <c r="HT36" i="10" a="1"/>
  <c r="HT36" i="10" s="1"/>
  <c r="HK12" i="8" a="1"/>
  <c r="HK12" i="8" s="1"/>
  <c r="HK12" i="9" a="1"/>
  <c r="HK12" i="9" s="1"/>
  <c r="HK12" i="11" a="1"/>
  <c r="HK12" i="11" s="1"/>
  <c r="HK12" i="10" a="1"/>
  <c r="HK12" i="10" s="1"/>
  <c r="HJ24" i="10" a="1"/>
  <c r="HJ24" i="10" s="1"/>
  <c r="CV18" i="10"/>
  <c r="DC18" i="10" s="1"/>
  <c r="DH18" i="10" s="1"/>
  <c r="GK18" i="10" s="1"/>
  <c r="V18" i="10"/>
  <c r="EI18" i="10"/>
  <c r="EP18" i="10" s="1"/>
  <c r="EU18" i="10" s="1"/>
  <c r="GT18" i="10" s="1"/>
  <c r="BI18" i="10"/>
  <c r="BP18" i="10" s="1"/>
  <c r="BU18" i="10" s="1"/>
  <c r="GB18" i="10" s="1"/>
  <c r="HU12" i="9" a="1"/>
  <c r="HU12" i="9" s="1"/>
  <c r="HU12" i="8" a="1"/>
  <c r="HU12" i="8" s="1"/>
  <c r="HU12" i="11" a="1"/>
  <c r="HU12" i="11" s="1"/>
  <c r="HU12" i="10" a="1"/>
  <c r="HU12" i="10" s="1"/>
  <c r="HO36" i="11" a="1"/>
  <c r="HO36" i="11" s="1"/>
  <c r="HO36" i="9" a="1"/>
  <c r="HO36" i="9" s="1"/>
  <c r="HO36" i="10" a="1"/>
  <c r="HO36" i="10" s="1"/>
  <c r="HJ24" i="11" a="1"/>
  <c r="HJ24" i="11" s="1"/>
  <c r="U26" i="10"/>
  <c r="DO26" i="10"/>
  <c r="DV26" i="10" s="1"/>
  <c r="EA26" i="10" s="1"/>
  <c r="GO26" i="10" s="1"/>
  <c r="CB26" i="10"/>
  <c r="CI26" i="10" s="1"/>
  <c r="CN26" i="10" s="1"/>
  <c r="GF26" i="10" s="1"/>
  <c r="FB26" i="10"/>
  <c r="FI26" i="10" s="1"/>
  <c r="FN26" i="10" s="1"/>
  <c r="GX26" i="10" s="1"/>
  <c r="AO26" i="10"/>
  <c r="AV26" i="10" s="1"/>
  <c r="BA26" i="10" s="1"/>
  <c r="FW26" i="10" s="1"/>
  <c r="HJ24" i="8" a="1"/>
  <c r="HJ24" i="8" s="1"/>
  <c r="V30" i="10"/>
  <c r="BI30" i="10"/>
  <c r="BP30" i="10" s="1"/>
  <c r="BU30" i="10" s="1"/>
  <c r="GB30" i="10" s="1"/>
  <c r="CV30" i="10"/>
  <c r="DC30" i="10" s="1"/>
  <c r="DH30" i="10" s="1"/>
  <c r="GK30" i="10" s="1"/>
  <c r="EI30" i="10"/>
  <c r="EP30" i="10" s="1"/>
  <c r="EU30" i="10" s="1"/>
  <c r="GT30" i="10" s="1"/>
  <c r="FB31" i="11"/>
  <c r="FI31" i="11" s="1"/>
  <c r="FN31" i="11" s="1"/>
  <c r="GX31" i="11" s="1"/>
  <c r="U31" i="11"/>
  <c r="AO31" i="11"/>
  <c r="AV31" i="11" s="1"/>
  <c r="BA31" i="11" s="1"/>
  <c r="FW31" i="11" s="1"/>
  <c r="CB31" i="11"/>
  <c r="CI31" i="11" s="1"/>
  <c r="CN31" i="11" s="1"/>
  <c r="GF31" i="11" s="1"/>
  <c r="DO31" i="11"/>
  <c r="DV31" i="11" s="1"/>
  <c r="EA31" i="11" s="1"/>
  <c r="GO31" i="11" s="1"/>
  <c r="U36" i="8"/>
  <c r="FB36" i="8"/>
  <c r="FI36" i="8" s="1"/>
  <c r="CB36" i="8"/>
  <c r="CI36" i="8" s="1"/>
  <c r="CN36" i="8" s="1"/>
  <c r="GF36" i="8" s="1"/>
  <c r="DO36" i="8"/>
  <c r="DV36" i="8" s="1"/>
  <c r="EA36" i="8" s="1"/>
  <c r="GO36" i="8" s="1"/>
  <c r="AO36" i="8"/>
  <c r="AV36" i="8" s="1"/>
  <c r="BA36" i="8" s="1"/>
  <c r="FW36" i="8" s="1"/>
  <c r="HO24" i="8" a="1"/>
  <c r="HO24" i="8" s="1"/>
  <c r="HO24" i="11" a="1"/>
  <c r="HO24" i="11" s="1"/>
  <c r="HO24" i="10" a="1"/>
  <c r="HO24" i="10" s="1"/>
  <c r="HO24" i="9" a="1"/>
  <c r="HO24" i="9" s="1"/>
  <c r="Y31" i="9"/>
  <c r="DQ31" i="9"/>
  <c r="DX31" i="9" s="1"/>
  <c r="EC31" i="9" s="1"/>
  <c r="GQ31" i="9" s="1"/>
  <c r="CD31" i="9"/>
  <c r="CK31" i="9" s="1"/>
  <c r="CP31" i="9" s="1"/>
  <c r="GH31" i="9" s="1"/>
  <c r="FD31" i="9"/>
  <c r="FK31" i="9" s="1"/>
  <c r="FP31" i="9" s="1"/>
  <c r="GZ31" i="9" s="1"/>
  <c r="AF12" i="6"/>
  <c r="CM25" i="6"/>
  <c r="CM27" i="6" s="1"/>
  <c r="CM28" i="6" s="1"/>
  <c r="CM29" i="6" s="1"/>
  <c r="CM23" i="6" s="1"/>
  <c r="CO25" i="6"/>
  <c r="CO26" i="6"/>
  <c r="CG25" i="6"/>
  <c r="CG26" i="6"/>
  <c r="DH26" i="6"/>
  <c r="DH25" i="6"/>
  <c r="J3" i="7"/>
  <c r="C72" i="6"/>
  <c r="C15" i="6"/>
  <c r="J14" i="7" s="1"/>
  <c r="H123" i="4"/>
  <c r="C23" i="6" s="1"/>
  <c r="J21" i="7" s="1"/>
  <c r="AB11" i="7"/>
  <c r="AC11" i="7" s="1"/>
  <c r="AD11" i="7" s="1"/>
  <c r="AE11" i="7" s="1"/>
  <c r="AF11" i="7" s="1"/>
  <c r="AA11" i="7"/>
  <c r="AA7" i="7"/>
  <c r="AB7" i="7"/>
  <c r="AC7" i="7" s="1"/>
  <c r="AD7" i="7" s="1"/>
  <c r="AE7" i="7" s="1"/>
  <c r="AB26" i="6"/>
  <c r="AB25" i="6"/>
  <c r="C14" i="6"/>
  <c r="J13" i="7" s="1"/>
  <c r="H122" i="4"/>
  <c r="S15" i="4"/>
  <c r="R15" i="4" s="1"/>
  <c r="Q15" i="4" s="1"/>
  <c r="P15" i="4" s="1"/>
  <c r="BT15" i="4" s="1"/>
  <c r="EA14" i="4"/>
  <c r="S14" i="7"/>
  <c r="T14" i="7"/>
  <c r="U14" i="7" s="1"/>
  <c r="S12" i="7"/>
  <c r="T12" i="7"/>
  <c r="U12" i="7" s="1"/>
  <c r="AA21" i="7"/>
  <c r="AB21" i="7"/>
  <c r="AC21" i="7" s="1"/>
  <c r="C251" i="6"/>
  <c r="J8" i="7"/>
  <c r="S11" i="7"/>
  <c r="T11" i="7"/>
  <c r="U11" i="7" s="1"/>
  <c r="V11" i="7" s="1"/>
  <c r="W11" i="7" s="1"/>
  <c r="X11" i="7" s="1"/>
  <c r="J129" i="4"/>
  <c r="E30" i="6" s="1"/>
  <c r="Z27" i="7" s="1"/>
  <c r="E22" i="6"/>
  <c r="Z20" i="7" s="1"/>
  <c r="AB3" i="7"/>
  <c r="AC3" i="7" s="1"/>
  <c r="AD3" i="7" s="1"/>
  <c r="AE3" i="7" s="1"/>
  <c r="AF3" i="7" s="1"/>
  <c r="E32" i="6" s="1"/>
  <c r="AA3" i="7"/>
  <c r="AB5" i="7"/>
  <c r="AC5" i="7" s="1"/>
  <c r="AD5" i="7" s="1"/>
  <c r="AE5" i="7" s="1"/>
  <c r="AA5" i="7"/>
  <c r="EC14" i="4"/>
  <c r="U15" i="4"/>
  <c r="T15" i="4" s="1"/>
  <c r="S10" i="7"/>
  <c r="T10" i="7"/>
  <c r="U10" i="7" s="1"/>
  <c r="V10" i="7" s="1"/>
  <c r="W10" i="7" s="1"/>
  <c r="X10" i="7" s="1"/>
  <c r="AA4" i="7"/>
  <c r="AB4" i="7"/>
  <c r="AC4" i="7" s="1"/>
  <c r="AD4" i="7" s="1"/>
  <c r="AE4" i="7" s="1"/>
  <c r="S21" i="7"/>
  <c r="T21" i="7"/>
  <c r="U21" i="7" s="1"/>
  <c r="J7" i="7"/>
  <c r="C215" i="6"/>
  <c r="I128" i="4"/>
  <c r="D29" i="6" s="1"/>
  <c r="R26" i="7" s="1"/>
  <c r="D21" i="6"/>
  <c r="R19" i="7" s="1"/>
  <c r="AB14" i="7"/>
  <c r="AC14" i="7" s="1"/>
  <c r="AD14" i="7" s="1"/>
  <c r="AE14" i="7" s="1"/>
  <c r="AF14" i="7" s="1"/>
  <c r="AA14" i="7"/>
  <c r="T5" i="7"/>
  <c r="U5" i="7" s="1"/>
  <c r="V5" i="7" s="1"/>
  <c r="W5" i="7" s="1"/>
  <c r="S5" i="7"/>
  <c r="T7" i="7"/>
  <c r="U7" i="7" s="1"/>
  <c r="V7" i="7" s="1"/>
  <c r="W7" i="7" s="1"/>
  <c r="S7" i="7"/>
  <c r="J5" i="7"/>
  <c r="C143" i="6"/>
  <c r="C13" i="6"/>
  <c r="J12" i="7" s="1"/>
  <c r="H121" i="4"/>
  <c r="D20" i="6"/>
  <c r="R18" i="7" s="1"/>
  <c r="I127" i="4"/>
  <c r="D28" i="6" s="1"/>
  <c r="R25" i="7" s="1"/>
  <c r="AB13" i="7"/>
  <c r="AC13" i="7" s="1"/>
  <c r="AA13" i="7"/>
  <c r="D19" i="6"/>
  <c r="R17" i="7" s="1"/>
  <c r="I126" i="4"/>
  <c r="D27" i="6" s="1"/>
  <c r="R24" i="7" s="1"/>
  <c r="T4" i="7"/>
  <c r="U4" i="7" s="1"/>
  <c r="V4" i="7" s="1"/>
  <c r="W4" i="7" s="1"/>
  <c r="S4" i="7"/>
  <c r="I129" i="4"/>
  <c r="D30" i="6" s="1"/>
  <c r="R27" i="7" s="1"/>
  <c r="D22" i="6"/>
  <c r="R20" i="7" s="1"/>
  <c r="H119" i="4"/>
  <c r="C11" i="6"/>
  <c r="J10" i="7" s="1"/>
  <c r="T6" i="7"/>
  <c r="U6" i="7" s="1"/>
  <c r="V6" i="7" s="1"/>
  <c r="W6" i="7" s="1"/>
  <c r="S6" i="7"/>
  <c r="C17" i="6"/>
  <c r="J15" i="7" s="1"/>
  <c r="H124" i="4"/>
  <c r="C25" i="6" s="1"/>
  <c r="J22" i="7" s="1"/>
  <c r="J128" i="4"/>
  <c r="E29" i="6" s="1"/>
  <c r="Z26" i="7" s="1"/>
  <c r="E21" i="6"/>
  <c r="Z19" i="7" s="1"/>
  <c r="J6" i="7"/>
  <c r="C179" i="6"/>
  <c r="AB6" i="7"/>
  <c r="AC6" i="7" s="1"/>
  <c r="AD6" i="7" s="1"/>
  <c r="AE6" i="7" s="1"/>
  <c r="AA6" i="7"/>
  <c r="J4" i="7"/>
  <c r="C107" i="6"/>
  <c r="AB12" i="7"/>
  <c r="AC12" i="7" s="1"/>
  <c r="AA12" i="7"/>
  <c r="S13" i="7"/>
  <c r="T13" i="7"/>
  <c r="U13" i="7" s="1"/>
  <c r="H120" i="4"/>
  <c r="C12" i="6"/>
  <c r="J11" i="7" s="1"/>
  <c r="S3" i="7"/>
  <c r="T3" i="7"/>
  <c r="U3" i="7" s="1"/>
  <c r="V3" i="7" s="1"/>
  <c r="W3" i="7" s="1"/>
  <c r="X3" i="7" s="1"/>
  <c r="D32" i="6" s="1"/>
  <c r="D39" i="6" s="1"/>
  <c r="E19" i="6"/>
  <c r="Z17" i="7" s="1"/>
  <c r="J126" i="4"/>
  <c r="E27" i="6" s="1"/>
  <c r="Z24" i="7" s="1"/>
  <c r="E20" i="6"/>
  <c r="Z18" i="7" s="1"/>
  <c r="J127" i="4"/>
  <c r="E28" i="6" s="1"/>
  <c r="Z25" i="7" s="1"/>
  <c r="V15" i="4"/>
  <c r="ED16" i="4" s="1"/>
  <c r="ED14" i="4"/>
  <c r="F10" i="7"/>
  <c r="G10" i="7" s="1"/>
  <c r="H10" i="7" s="1"/>
  <c r="C25" i="7"/>
  <c r="D25" i="7"/>
  <c r="E25" i="7" s="1"/>
  <c r="C18" i="7"/>
  <c r="D18" i="7"/>
  <c r="E18" i="7" s="1"/>
  <c r="F18" i="7" s="1"/>
  <c r="G18" i="7" s="1"/>
  <c r="H18" i="7" s="1"/>
  <c r="D17" i="7"/>
  <c r="E17" i="7" s="1"/>
  <c r="F17" i="7" s="1"/>
  <c r="G17" i="7" s="1"/>
  <c r="H17" i="7" s="1"/>
  <c r="C17" i="7"/>
  <c r="D24" i="7"/>
  <c r="E24" i="7" s="1"/>
  <c r="C24" i="7"/>
  <c r="F3" i="7"/>
  <c r="G3" i="7" s="1"/>
  <c r="H3" i="7" s="1"/>
  <c r="B32" i="6" s="1"/>
  <c r="BU25" i="6"/>
  <c r="BV25" i="6" s="1"/>
  <c r="Z25" i="6"/>
  <c r="Z27" i="6" s="1"/>
  <c r="D27" i="7"/>
  <c r="E27" i="7" s="1"/>
  <c r="C27" i="7"/>
  <c r="F13" i="7"/>
  <c r="G13" i="7" s="1"/>
  <c r="H13" i="7" s="1"/>
  <c r="D20" i="7"/>
  <c r="E20" i="7" s="1"/>
  <c r="F20" i="7" s="1"/>
  <c r="G20" i="7" s="1"/>
  <c r="H20" i="7" s="1"/>
  <c r="C20" i="7"/>
  <c r="W6" i="10"/>
  <c r="FC6" i="10"/>
  <c r="FJ6" i="10" s="1"/>
  <c r="FO6" i="10" s="1"/>
  <c r="GY6" i="10" s="1"/>
  <c r="DP6" i="10"/>
  <c r="DW6" i="10" s="1"/>
  <c r="EB6" i="10" s="1"/>
  <c r="GP6" i="10" s="1"/>
  <c r="CC6" i="10"/>
  <c r="CJ6" i="10" s="1"/>
  <c r="CO6" i="10" s="1"/>
  <c r="GG6" i="10" s="1"/>
  <c r="AP6" i="10"/>
  <c r="AW6" i="10" s="1"/>
  <c r="BB6" i="10" s="1"/>
  <c r="FX6" i="10" s="1"/>
  <c r="AP19" i="9"/>
  <c r="AW19" i="9" s="1"/>
  <c r="BB19" i="9" s="1"/>
  <c r="FX19" i="9" s="1"/>
  <c r="CC19" i="9"/>
  <c r="CJ19" i="9" s="1"/>
  <c r="CO19" i="9" s="1"/>
  <c r="GG19" i="9" s="1"/>
  <c r="W19" i="9"/>
  <c r="FC19" i="9"/>
  <c r="FJ19" i="9" s="1"/>
  <c r="FO19" i="9" s="1"/>
  <c r="GY19" i="9" s="1"/>
  <c r="DP19" i="9"/>
  <c r="DW19" i="9" s="1"/>
  <c r="EB19" i="9" s="1"/>
  <c r="GP19" i="9" s="1"/>
  <c r="AP7" i="9"/>
  <c r="AW7" i="9" s="1"/>
  <c r="BB7" i="9" s="1"/>
  <c r="FX7" i="9" s="1"/>
  <c r="DP7" i="9"/>
  <c r="DW7" i="9" s="1"/>
  <c r="EB7" i="9" s="1"/>
  <c r="GP7" i="9" s="1"/>
  <c r="W7" i="9"/>
  <c r="CC7" i="9"/>
  <c r="CJ7" i="9" s="1"/>
  <c r="CO7" i="9" s="1"/>
  <c r="GG7" i="9" s="1"/>
  <c r="FC7" i="9"/>
  <c r="FJ7" i="9" s="1"/>
  <c r="FO7" i="9" s="1"/>
  <c r="GY7" i="9" s="1"/>
  <c r="BI19" i="10"/>
  <c r="BP19" i="10" s="1"/>
  <c r="BU19" i="10" s="1"/>
  <c r="GB19" i="10" s="1"/>
  <c r="EI19" i="10"/>
  <c r="EP19" i="10" s="1"/>
  <c r="EU19" i="10" s="1"/>
  <c r="GT19" i="10" s="1"/>
  <c r="V19" i="10"/>
  <c r="CV19" i="10"/>
  <c r="DC19" i="10" s="1"/>
  <c r="DH19" i="10" s="1"/>
  <c r="GK19" i="10" s="1"/>
  <c r="FN24" i="11"/>
  <c r="GX24" i="11" s="1"/>
  <c r="BI36" i="11"/>
  <c r="BP36" i="11" s="1"/>
  <c r="BU36" i="11" s="1"/>
  <c r="GB36" i="11" s="1"/>
  <c r="EI36" i="11"/>
  <c r="EP36" i="11" s="1"/>
  <c r="EU36" i="11" s="1"/>
  <c r="GT36" i="11" s="1"/>
  <c r="CV36" i="11"/>
  <c r="DC36" i="11" s="1"/>
  <c r="DH36" i="11" s="1"/>
  <c r="GK36" i="11" s="1"/>
  <c r="V36" i="11"/>
  <c r="CV24" i="11"/>
  <c r="DC24" i="11" s="1"/>
  <c r="DH24" i="11" s="1"/>
  <c r="GK24" i="11" s="1"/>
  <c r="BI24" i="11"/>
  <c r="BP24" i="11" s="1"/>
  <c r="BU24" i="11" s="1"/>
  <c r="GB24" i="11" s="1"/>
  <c r="EI24" i="11"/>
  <c r="EP24" i="11" s="1"/>
  <c r="EU24" i="11" s="1"/>
  <c r="GT24" i="11" s="1"/>
  <c r="V24" i="11"/>
  <c r="FN31" i="10"/>
  <c r="GX31" i="10" s="1"/>
  <c r="W7" i="10"/>
  <c r="AP7" i="10"/>
  <c r="AW7" i="10" s="1"/>
  <c r="BB7" i="10" s="1"/>
  <c r="FX7" i="10" s="1"/>
  <c r="FC7" i="10"/>
  <c r="FJ7" i="10" s="1"/>
  <c r="FO7" i="10" s="1"/>
  <c r="GY7" i="10" s="1"/>
  <c r="DP7" i="10"/>
  <c r="DW7" i="10" s="1"/>
  <c r="EB7" i="10" s="1"/>
  <c r="GP7" i="10" s="1"/>
  <c r="CC7" i="10"/>
  <c r="CJ7" i="10" s="1"/>
  <c r="CO7" i="10" s="1"/>
  <c r="GG7" i="10" s="1"/>
  <c r="CW13" i="10"/>
  <c r="DD13" i="10" s="1"/>
  <c r="DI13" i="10" s="1"/>
  <c r="GL13" i="10" s="1"/>
  <c r="X13" i="10"/>
  <c r="BJ13" i="10"/>
  <c r="BQ13" i="10" s="1"/>
  <c r="BV13" i="10" s="1"/>
  <c r="GC13" i="10" s="1"/>
  <c r="EJ13" i="10"/>
  <c r="EQ13" i="10" s="1"/>
  <c r="EV13" i="10" s="1"/>
  <c r="GU13" i="10" s="1"/>
  <c r="AP12" i="11"/>
  <c r="AW12" i="11" s="1"/>
  <c r="BB12" i="11" s="1"/>
  <c r="FX12" i="11" s="1"/>
  <c r="W12" i="11"/>
  <c r="FC12" i="11"/>
  <c r="FJ12" i="11" s="1"/>
  <c r="FO12" i="11" s="1"/>
  <c r="GY12" i="11" s="1"/>
  <c r="DP12" i="11"/>
  <c r="DW12" i="11" s="1"/>
  <c r="EB12" i="11" s="1"/>
  <c r="GP12" i="11" s="1"/>
  <c r="CC12" i="11"/>
  <c r="CJ12" i="11" s="1"/>
  <c r="CO12" i="11" s="1"/>
  <c r="GG12" i="11" s="1"/>
  <c r="CV31" i="10"/>
  <c r="DC31" i="10" s="1"/>
  <c r="DH31" i="10" s="1"/>
  <c r="GK31" i="10" s="1"/>
  <c r="V31" i="10"/>
  <c r="EI31" i="10"/>
  <c r="EP31" i="10" s="1"/>
  <c r="EU31" i="10" s="1"/>
  <c r="GT31" i="10" s="1"/>
  <c r="BI31" i="10"/>
  <c r="BP31" i="10" s="1"/>
  <c r="BU31" i="10" s="1"/>
  <c r="GB31" i="10" s="1"/>
  <c r="FN36" i="11"/>
  <c r="GX36" i="11" s="1"/>
  <c r="DQ25" i="10"/>
  <c r="DX25" i="10" s="1"/>
  <c r="EC25" i="10" s="1"/>
  <c r="GQ25" i="10" s="1"/>
  <c r="CD25" i="10"/>
  <c r="CK25" i="10" s="1"/>
  <c r="CP25" i="10" s="1"/>
  <c r="GH25" i="10" s="1"/>
  <c r="FD25" i="10"/>
  <c r="FK25" i="10" s="1"/>
  <c r="FP25" i="10" s="1"/>
  <c r="GZ25" i="10" s="1"/>
  <c r="Y25" i="10"/>
  <c r="ET22" i="10"/>
  <c r="GS22" i="10" s="1"/>
  <c r="ET26" i="9"/>
  <c r="GS26" i="9" s="1"/>
  <c r="HZ16" i="9" a="1"/>
  <c r="HZ16" i="9" s="1"/>
  <c r="HZ16" i="10" a="1"/>
  <c r="HZ16" i="10" s="1"/>
  <c r="HZ16" i="11" a="1"/>
  <c r="HZ16" i="11" s="1"/>
  <c r="HZ16" i="8" a="1"/>
  <c r="HZ16" i="8" s="1"/>
  <c r="FN8" i="11"/>
  <c r="GX8" i="11" s="1"/>
  <c r="BI8" i="8"/>
  <c r="BP8" i="8" s="1"/>
  <c r="BU8" i="8" s="1"/>
  <c r="GB8" i="8" s="1"/>
  <c r="V8" i="8"/>
  <c r="EI8" i="8"/>
  <c r="EP8" i="8" s="1"/>
  <c r="EU8" i="8" s="1"/>
  <c r="GT8" i="8" s="1"/>
  <c r="CV8" i="8"/>
  <c r="DC8" i="8" s="1"/>
  <c r="DH8" i="8" s="1"/>
  <c r="GK8" i="8" s="1"/>
  <c r="V15" i="8"/>
  <c r="EI15" i="8"/>
  <c r="EP15" i="8" s="1"/>
  <c r="EU15" i="8" s="1"/>
  <c r="GT15" i="8" s="1"/>
  <c r="CV15" i="8"/>
  <c r="DC15" i="8" s="1"/>
  <c r="DH15" i="8" s="1"/>
  <c r="GK15" i="8" s="1"/>
  <c r="BI15" i="8"/>
  <c r="BP15" i="8" s="1"/>
  <c r="BU15" i="8" s="1"/>
  <c r="GB15" i="8" s="1"/>
  <c r="FN13" i="9"/>
  <c r="GX13" i="9" s="1"/>
  <c r="FB25" i="9"/>
  <c r="FI25" i="9" s="1"/>
  <c r="U25" i="9"/>
  <c r="CB25" i="9"/>
  <c r="CI25" i="9" s="1"/>
  <c r="CN25" i="9" s="1"/>
  <c r="GF25" i="9" s="1"/>
  <c r="DO25" i="9"/>
  <c r="DV25" i="9" s="1"/>
  <c r="EA25" i="9" s="1"/>
  <c r="GO25" i="9" s="1"/>
  <c r="AO25" i="9"/>
  <c r="AV25" i="9" s="1"/>
  <c r="BA25" i="9" s="1"/>
  <c r="FW25" i="9" s="1"/>
  <c r="HT20" i="10" a="1"/>
  <c r="HT20" i="10" s="1"/>
  <c r="HT20" i="9" a="1"/>
  <c r="HT20" i="9" s="1"/>
  <c r="HT20" i="8" a="1"/>
  <c r="HT20" i="8" s="1"/>
  <c r="HT20" i="11" a="1"/>
  <c r="HT20" i="11" s="1"/>
  <c r="HJ5" i="8" a="1"/>
  <c r="HJ5" i="8" s="1"/>
  <c r="HJ5" i="9" a="1"/>
  <c r="HJ5" i="9" s="1"/>
  <c r="HJ5" i="11" a="1"/>
  <c r="HJ5" i="11" s="1"/>
  <c r="HJ5" i="10" a="1"/>
  <c r="HJ5" i="10" s="1"/>
  <c r="HO17" i="9" a="1"/>
  <c r="HO17" i="9" s="1"/>
  <c r="HO17" i="10" a="1"/>
  <c r="HO17" i="10" s="1"/>
  <c r="HO17" i="8" a="1"/>
  <c r="HO17" i="8" s="1"/>
  <c r="HO17" i="11" a="1"/>
  <c r="HO17" i="11" s="1"/>
  <c r="ET29" i="10"/>
  <c r="GS29" i="10" s="1"/>
  <c r="BI16" i="11"/>
  <c r="BP16" i="11" s="1"/>
  <c r="BU16" i="11" s="1"/>
  <c r="GB16" i="11" s="1"/>
  <c r="EI16" i="11"/>
  <c r="EP16" i="11" s="1"/>
  <c r="EU16" i="11" s="1"/>
  <c r="GT16" i="11" s="1"/>
  <c r="CV16" i="11"/>
  <c r="DC16" i="11" s="1"/>
  <c r="DH16" i="11" s="1"/>
  <c r="GK16" i="11" s="1"/>
  <c r="V16" i="11"/>
  <c r="HI20" i="10" a="1"/>
  <c r="HI20" i="10" s="1"/>
  <c r="HI20" i="9" a="1"/>
  <c r="HI20" i="9" s="1"/>
  <c r="HI20" i="11" a="1"/>
  <c r="HI20" i="11" s="1"/>
  <c r="HI20" i="8" a="1"/>
  <c r="HI20" i="8" s="1"/>
  <c r="ET21" i="9"/>
  <c r="GS21" i="9" s="1"/>
  <c r="FB24" i="9"/>
  <c r="FI24" i="9" s="1"/>
  <c r="U24" i="9"/>
  <c r="DO24" i="9"/>
  <c r="DV24" i="9" s="1"/>
  <c r="EA24" i="9" s="1"/>
  <c r="GO24" i="9" s="1"/>
  <c r="AO24" i="9"/>
  <c r="AV24" i="9" s="1"/>
  <c r="BA24" i="9" s="1"/>
  <c r="FW24" i="9" s="1"/>
  <c r="CB24" i="9"/>
  <c r="CI24" i="9" s="1"/>
  <c r="CN24" i="9" s="1"/>
  <c r="GF24" i="9" s="1"/>
  <c r="HZ7" i="10" a="1"/>
  <c r="HZ7" i="10" s="1"/>
  <c r="HZ7" i="11" a="1"/>
  <c r="HZ7" i="11" s="1"/>
  <c r="HZ7" i="8" a="1"/>
  <c r="HZ7" i="8" s="1"/>
  <c r="HZ7" i="9" a="1"/>
  <c r="HZ7" i="9" s="1"/>
  <c r="HO25" i="10" a="1"/>
  <c r="HO25" i="10" s="1"/>
  <c r="HO25" i="11" a="1"/>
  <c r="HO25" i="11" s="1"/>
  <c r="HO25" i="9" a="1"/>
  <c r="HO25" i="9" s="1"/>
  <c r="HO25" i="8" a="1"/>
  <c r="HO25" i="8" s="1"/>
  <c r="CV5" i="9"/>
  <c r="DC5" i="9" s="1"/>
  <c r="DH5" i="9" s="1"/>
  <c r="GK5" i="9" s="1"/>
  <c r="BI5" i="9"/>
  <c r="BP5" i="9" s="1"/>
  <c r="BU5" i="9" s="1"/>
  <c r="GB5" i="9" s="1"/>
  <c r="V5" i="9"/>
  <c r="EI5" i="9"/>
  <c r="EP5" i="9" s="1"/>
  <c r="EU5" i="9" s="1"/>
  <c r="GT5" i="9" s="1"/>
  <c r="FB17" i="9"/>
  <c r="FI17" i="9" s="1"/>
  <c r="U17" i="9"/>
  <c r="AO17" i="9"/>
  <c r="AV17" i="9" s="1"/>
  <c r="BA17" i="9" s="1"/>
  <c r="FW17" i="9" s="1"/>
  <c r="CB17" i="9"/>
  <c r="CI17" i="9" s="1"/>
  <c r="CN17" i="9" s="1"/>
  <c r="GF17" i="9" s="1"/>
  <c r="DO17" i="9"/>
  <c r="DV17" i="9" s="1"/>
  <c r="EA17" i="9" s="1"/>
  <c r="GO17" i="9" s="1"/>
  <c r="ET38" i="11"/>
  <c r="GS38" i="11" s="1"/>
  <c r="ET39" i="9"/>
  <c r="GS39" i="9" s="1"/>
  <c r="CB27" i="10"/>
  <c r="CI27" i="10" s="1"/>
  <c r="CN27" i="10" s="1"/>
  <c r="GF27" i="10" s="1"/>
  <c r="AO27" i="10"/>
  <c r="AV27" i="10" s="1"/>
  <c r="BA27" i="10" s="1"/>
  <c r="FW27" i="10" s="1"/>
  <c r="DO27" i="10"/>
  <c r="DV27" i="10" s="1"/>
  <c r="EA27" i="10" s="1"/>
  <c r="GO27" i="10" s="1"/>
  <c r="U27" i="10"/>
  <c r="FB27" i="10"/>
  <c r="FI27" i="10" s="1"/>
  <c r="HP6" i="8" a="1"/>
  <c r="HP6" i="8" s="1"/>
  <c r="HP6" i="9" a="1"/>
  <c r="HP6" i="9" s="1"/>
  <c r="HP6" i="10" a="1"/>
  <c r="HP6" i="10" s="1"/>
  <c r="HP6" i="11" a="1"/>
  <c r="HP6" i="11" s="1"/>
  <c r="ET30" i="11"/>
  <c r="GS30" i="11" s="1"/>
  <c r="HZ9" i="8" a="1"/>
  <c r="HZ9" i="8" s="1"/>
  <c r="HZ9" i="11" a="1"/>
  <c r="HZ9" i="11" s="1"/>
  <c r="HZ9" i="10" a="1"/>
  <c r="HZ9" i="10" s="1"/>
  <c r="HZ9" i="9" a="1"/>
  <c r="HZ9" i="9" s="1"/>
  <c r="ET22" i="9"/>
  <c r="GS22" i="9" s="1"/>
  <c r="FN5" i="10"/>
  <c r="GX5" i="10" s="1"/>
  <c r="DO35" i="8"/>
  <c r="DV35" i="8" s="1"/>
  <c r="EA35" i="8" s="1"/>
  <c r="GO35" i="8" s="1"/>
  <c r="U35" i="8"/>
  <c r="AO35" i="8"/>
  <c r="AV35" i="8" s="1"/>
  <c r="BA35" i="8" s="1"/>
  <c r="FW35" i="8" s="1"/>
  <c r="FB35" i="8"/>
  <c r="FI35" i="8" s="1"/>
  <c r="CB35" i="8"/>
  <c r="CI35" i="8" s="1"/>
  <c r="CN35" i="8" s="1"/>
  <c r="GF35" i="8" s="1"/>
  <c r="HO32" i="10" a="1"/>
  <c r="HO32" i="10" s="1"/>
  <c r="HO32" i="11" a="1"/>
  <c r="HO32" i="11" s="1"/>
  <c r="HO32" i="9" a="1"/>
  <c r="HO32" i="9" s="1"/>
  <c r="HO32" i="8" a="1"/>
  <c r="HO32" i="8" s="1"/>
  <c r="ET18" i="9"/>
  <c r="GS18" i="9" s="1"/>
  <c r="HP5" i="8" a="1"/>
  <c r="HP5" i="8" s="1"/>
  <c r="HP5" i="10" a="1"/>
  <c r="HP5" i="10" s="1"/>
  <c r="HP5" i="9" a="1"/>
  <c r="HP5" i="9" s="1"/>
  <c r="HP5" i="11" a="1"/>
  <c r="HP5" i="11" s="1"/>
  <c r="U27" i="8"/>
  <c r="FB27" i="8"/>
  <c r="FI27" i="8" s="1"/>
  <c r="CB27" i="8"/>
  <c r="CI27" i="8" s="1"/>
  <c r="CN27" i="8" s="1"/>
  <c r="GF27" i="8" s="1"/>
  <c r="AO27" i="8"/>
  <c r="AV27" i="8" s="1"/>
  <c r="BA27" i="8" s="1"/>
  <c r="FW27" i="8" s="1"/>
  <c r="DO27" i="8"/>
  <c r="DV27" i="8" s="1"/>
  <c r="EA27" i="8" s="1"/>
  <c r="GO27" i="8" s="1"/>
  <c r="AO40" i="9"/>
  <c r="AV40" i="9" s="1"/>
  <c r="BA40" i="9" s="1"/>
  <c r="FW40" i="9" s="1"/>
  <c r="DO40" i="9"/>
  <c r="DV40" i="9" s="1"/>
  <c r="EA40" i="9" s="1"/>
  <c r="GO40" i="9" s="1"/>
  <c r="U40" i="9"/>
  <c r="FB40" i="9"/>
  <c r="FI40" i="9" s="1"/>
  <c r="CB40" i="9"/>
  <c r="CI40" i="9" s="1"/>
  <c r="CN40" i="9" s="1"/>
  <c r="GF40" i="9" s="1"/>
  <c r="FN9" i="10"/>
  <c r="GX9" i="10" s="1"/>
  <c r="U30" i="9"/>
  <c r="AO30" i="9"/>
  <c r="AV30" i="9" s="1"/>
  <c r="BA30" i="9" s="1"/>
  <c r="FW30" i="9" s="1"/>
  <c r="FB30" i="9"/>
  <c r="FI30" i="9" s="1"/>
  <c r="CB30" i="9"/>
  <c r="CI30" i="9" s="1"/>
  <c r="CN30" i="9" s="1"/>
  <c r="GF30" i="9" s="1"/>
  <c r="DO30" i="9"/>
  <c r="DV30" i="9" s="1"/>
  <c r="EA30" i="9" s="1"/>
  <c r="GO30" i="9" s="1"/>
  <c r="FN12" i="9"/>
  <c r="GX12" i="9" s="1"/>
  <c r="FN6" i="9"/>
  <c r="GX6" i="9" s="1"/>
  <c r="HO34" i="9" a="1"/>
  <c r="HO34" i="9" s="1"/>
  <c r="HO34" i="10" a="1"/>
  <c r="HO34" i="10" s="1"/>
  <c r="HO34" i="11" a="1"/>
  <c r="HO34" i="11" s="1"/>
  <c r="HO34" i="8" a="1"/>
  <c r="HO34" i="8" s="1"/>
  <c r="HO39" i="10" a="1"/>
  <c r="HO39" i="10" s="1"/>
  <c r="HO39" i="11" a="1"/>
  <c r="HO39" i="11" s="1"/>
  <c r="HO39" i="9" a="1"/>
  <c r="HO39" i="9" s="1"/>
  <c r="ET31" i="8"/>
  <c r="GS31" i="8" s="1"/>
  <c r="BI8" i="10"/>
  <c r="BP8" i="10" s="1"/>
  <c r="BU8" i="10" s="1"/>
  <c r="GB8" i="10" s="1"/>
  <c r="V8" i="10"/>
  <c r="EI8" i="10"/>
  <c r="EP8" i="10" s="1"/>
  <c r="EU8" i="10" s="1"/>
  <c r="GT8" i="10" s="1"/>
  <c r="CV8" i="10"/>
  <c r="DC8" i="10" s="1"/>
  <c r="DH8" i="10" s="1"/>
  <c r="GK8" i="10" s="1"/>
  <c r="U39" i="11"/>
  <c r="DO39" i="11"/>
  <c r="DV39" i="11" s="1"/>
  <c r="EA39" i="11" s="1"/>
  <c r="GO39" i="11" s="1"/>
  <c r="AO39" i="11"/>
  <c r="AV39" i="11" s="1"/>
  <c r="BA39" i="11" s="1"/>
  <c r="FW39" i="11" s="1"/>
  <c r="FB39" i="11"/>
  <c r="FI39" i="11" s="1"/>
  <c r="CB39" i="11"/>
  <c r="CI39" i="11" s="1"/>
  <c r="CN39" i="11" s="1"/>
  <c r="GF39" i="11" s="1"/>
  <c r="ET29" i="8"/>
  <c r="GS29" i="8" s="1"/>
  <c r="ET39" i="10"/>
  <c r="GS39" i="10" s="1"/>
  <c r="CB32" i="10"/>
  <c r="CI32" i="10" s="1"/>
  <c r="CN32" i="10" s="1"/>
  <c r="GF32" i="10" s="1"/>
  <c r="DO32" i="10"/>
  <c r="DV32" i="10" s="1"/>
  <c r="EA32" i="10" s="1"/>
  <c r="GO32" i="10" s="1"/>
  <c r="AO32" i="10"/>
  <c r="AV32" i="10" s="1"/>
  <c r="BA32" i="10" s="1"/>
  <c r="FW32" i="10" s="1"/>
  <c r="FB32" i="10"/>
  <c r="FI32" i="10" s="1"/>
  <c r="U32" i="10"/>
  <c r="HT40" i="9" a="1"/>
  <c r="HT40" i="9" s="1"/>
  <c r="HT40" i="10" a="1"/>
  <c r="HT40" i="10" s="1"/>
  <c r="HT40" i="11" a="1"/>
  <c r="HT40" i="11" s="1"/>
  <c r="AO36" i="9"/>
  <c r="AV36" i="9" s="1"/>
  <c r="BA36" i="9" s="1"/>
  <c r="FW36" i="9" s="1"/>
  <c r="U36" i="9"/>
  <c r="DO36" i="9"/>
  <c r="DV36" i="9" s="1"/>
  <c r="EA36" i="9" s="1"/>
  <c r="GO36" i="9" s="1"/>
  <c r="FB36" i="9"/>
  <c r="FI36" i="9" s="1"/>
  <c r="CB36" i="9"/>
  <c r="CI36" i="9" s="1"/>
  <c r="CN36" i="9" s="1"/>
  <c r="GF36" i="9" s="1"/>
  <c r="ET28" i="11"/>
  <c r="GS28" i="11" s="1"/>
  <c r="ET35" i="9"/>
  <c r="GS35" i="9" s="1"/>
  <c r="FN5" i="11"/>
  <c r="GX5" i="11" s="1"/>
  <c r="HJ9" i="10" a="1"/>
  <c r="HJ9" i="10" s="1"/>
  <c r="HJ9" i="8" a="1"/>
  <c r="HJ9" i="8" s="1"/>
  <c r="HJ9" i="11" a="1"/>
  <c r="HJ9" i="11" s="1"/>
  <c r="HJ9" i="9" a="1"/>
  <c r="HJ9" i="9" s="1"/>
  <c r="HZ11" i="10" a="1"/>
  <c r="HZ11" i="10" s="1"/>
  <c r="HZ11" i="8" a="1"/>
  <c r="HZ11" i="8" s="1"/>
  <c r="HZ11" i="9" a="1"/>
  <c r="HZ11" i="9" s="1"/>
  <c r="HZ11" i="11" a="1"/>
  <c r="HZ11" i="11" s="1"/>
  <c r="FN14" i="9"/>
  <c r="GX14" i="9" s="1"/>
  <c r="FN11" i="11"/>
  <c r="GX11" i="11" s="1"/>
  <c r="EI16" i="8"/>
  <c r="EP16" i="8" s="1"/>
  <c r="EU16" i="8" s="1"/>
  <c r="GT16" i="8" s="1"/>
  <c r="BI16" i="8"/>
  <c r="BP16" i="8" s="1"/>
  <c r="BU16" i="8" s="1"/>
  <c r="GB16" i="8" s="1"/>
  <c r="CV16" i="8"/>
  <c r="DC16" i="8" s="1"/>
  <c r="DH16" i="8" s="1"/>
  <c r="GK16" i="8" s="1"/>
  <c r="V16" i="8"/>
  <c r="CB29" i="9"/>
  <c r="CI29" i="9" s="1"/>
  <c r="CN29" i="9" s="1"/>
  <c r="GF29" i="9" s="1"/>
  <c r="AO29" i="9"/>
  <c r="AV29" i="9" s="1"/>
  <c r="BA29" i="9" s="1"/>
  <c r="FW29" i="9" s="1"/>
  <c r="FB29" i="9"/>
  <c r="FI29" i="9" s="1"/>
  <c r="U29" i="9"/>
  <c r="DO29" i="9"/>
  <c r="DV29" i="9" s="1"/>
  <c r="EA29" i="9" s="1"/>
  <c r="GO29" i="9" s="1"/>
  <c r="HP8" i="10" a="1"/>
  <c r="HP8" i="10" s="1"/>
  <c r="HP8" i="8" a="1"/>
  <c r="HP8" i="8" s="1"/>
  <c r="HP8" i="11" a="1"/>
  <c r="HP8" i="11" s="1"/>
  <c r="HP8" i="9" a="1"/>
  <c r="HP8" i="9" s="1"/>
  <c r="FN5" i="8"/>
  <c r="GX5" i="8" s="1"/>
  <c r="HU15" i="9" a="1"/>
  <c r="HU15" i="9" s="1"/>
  <c r="HU15" i="10" a="1"/>
  <c r="HU15" i="10" s="1"/>
  <c r="HU15" i="11" a="1"/>
  <c r="HU15" i="11" s="1"/>
  <c r="HU15" i="8" a="1"/>
  <c r="HU15" i="8" s="1"/>
  <c r="HO21" i="10" a="1"/>
  <c r="HO21" i="10" s="1"/>
  <c r="HO21" i="11" a="1"/>
  <c r="HO21" i="11" s="1"/>
  <c r="HO21" i="8" a="1"/>
  <c r="HO21" i="8" s="1"/>
  <c r="HO21" i="9" a="1"/>
  <c r="HO21" i="9" s="1"/>
  <c r="EI11" i="10"/>
  <c r="EP11" i="10" s="1"/>
  <c r="EU11" i="10" s="1"/>
  <c r="GT11" i="10" s="1"/>
  <c r="CV11" i="10"/>
  <c r="DC11" i="10" s="1"/>
  <c r="DH11" i="10" s="1"/>
  <c r="GK11" i="10" s="1"/>
  <c r="V11" i="10"/>
  <c r="BI11" i="10"/>
  <c r="BP11" i="10" s="1"/>
  <c r="BU11" i="10" s="1"/>
  <c r="GB11" i="10" s="1"/>
  <c r="BI11" i="9"/>
  <c r="BP11" i="9" s="1"/>
  <c r="BU11" i="9" s="1"/>
  <c r="GB11" i="9" s="1"/>
  <c r="CV11" i="9"/>
  <c r="DC11" i="9" s="1"/>
  <c r="DH11" i="9" s="1"/>
  <c r="GK11" i="9" s="1"/>
  <c r="EI11" i="9"/>
  <c r="EP11" i="9" s="1"/>
  <c r="EU11" i="9" s="1"/>
  <c r="GT11" i="9" s="1"/>
  <c r="V11" i="9"/>
  <c r="FN15" i="9"/>
  <c r="GX15" i="9" s="1"/>
  <c r="CB33" i="9"/>
  <c r="CI33" i="9" s="1"/>
  <c r="CN33" i="9" s="1"/>
  <c r="GF33" i="9" s="1"/>
  <c r="DO33" i="9"/>
  <c r="DV33" i="9" s="1"/>
  <c r="EA33" i="9" s="1"/>
  <c r="GO33" i="9" s="1"/>
  <c r="AO33" i="9"/>
  <c r="AV33" i="9" s="1"/>
  <c r="BA33" i="9" s="1"/>
  <c r="FW33" i="9" s="1"/>
  <c r="FB33" i="9"/>
  <c r="FI33" i="9" s="1"/>
  <c r="U33" i="9"/>
  <c r="ET37" i="8"/>
  <c r="GS37" i="8" s="1"/>
  <c r="HI38" i="9" a="1"/>
  <c r="HI38" i="9" s="1"/>
  <c r="HI38" i="10" a="1"/>
  <c r="HI38" i="10" s="1"/>
  <c r="HI38" i="11" a="1"/>
  <c r="HI38" i="11" s="1"/>
  <c r="HO23" i="9" a="1"/>
  <c r="HO23" i="9" s="1"/>
  <c r="HO23" i="10" a="1"/>
  <c r="HO23" i="10" s="1"/>
  <c r="HO23" i="11" a="1"/>
  <c r="HO23" i="11" s="1"/>
  <c r="HO23" i="8" a="1"/>
  <c r="HO23" i="8" s="1"/>
  <c r="FN16" i="9"/>
  <c r="GX16" i="9" s="1"/>
  <c r="DO20" i="11"/>
  <c r="DV20" i="11" s="1"/>
  <c r="EA20" i="11" s="1"/>
  <c r="GO20" i="11" s="1"/>
  <c r="U20" i="11"/>
  <c r="FB20" i="11"/>
  <c r="FI20" i="11" s="1"/>
  <c r="AO20" i="11"/>
  <c r="AV20" i="11" s="1"/>
  <c r="BA20" i="11" s="1"/>
  <c r="FW20" i="11" s="1"/>
  <c r="CB20" i="11"/>
  <c r="CI20" i="11" s="1"/>
  <c r="CN20" i="11" s="1"/>
  <c r="GF20" i="11" s="1"/>
  <c r="HK24" i="9" a="1"/>
  <c r="HK24" i="9" s="1"/>
  <c r="HK24" i="11" a="1"/>
  <c r="HK24" i="11" s="1"/>
  <c r="HK24" i="10" a="1"/>
  <c r="HK24" i="10" s="1"/>
  <c r="HK24" i="8" a="1"/>
  <c r="HK24" i="8" s="1"/>
  <c r="AO20" i="8"/>
  <c r="AV20" i="8" s="1"/>
  <c r="BA20" i="8" s="1"/>
  <c r="FW20" i="8" s="1"/>
  <c r="U20" i="8"/>
  <c r="FB20" i="8"/>
  <c r="FI20" i="8" s="1"/>
  <c r="CB20" i="8"/>
  <c r="CI20" i="8" s="1"/>
  <c r="CN20" i="8" s="1"/>
  <c r="GF20" i="8" s="1"/>
  <c r="DO20" i="8"/>
  <c r="DV20" i="8" s="1"/>
  <c r="EA20" i="8" s="1"/>
  <c r="GO20" i="8" s="1"/>
  <c r="CB24" i="10"/>
  <c r="CI24" i="10" s="1"/>
  <c r="CN24" i="10" s="1"/>
  <c r="GF24" i="10" s="1"/>
  <c r="U24" i="10"/>
  <c r="FB24" i="10"/>
  <c r="FI24" i="10" s="1"/>
  <c r="AO24" i="10"/>
  <c r="AV24" i="10" s="1"/>
  <c r="BA24" i="10" s="1"/>
  <c r="FW24" i="10" s="1"/>
  <c r="DO24" i="10"/>
  <c r="DV24" i="10" s="1"/>
  <c r="EA24" i="10" s="1"/>
  <c r="GO24" i="10" s="1"/>
  <c r="AO28" i="9"/>
  <c r="AV28" i="9" s="1"/>
  <c r="BA28" i="9" s="1"/>
  <c r="FW28" i="9" s="1"/>
  <c r="FB28" i="9"/>
  <c r="FI28" i="9" s="1"/>
  <c r="U28" i="9"/>
  <c r="CB28" i="9"/>
  <c r="CI28" i="9" s="1"/>
  <c r="CN28" i="9" s="1"/>
  <c r="GF28" i="9" s="1"/>
  <c r="DO28" i="9"/>
  <c r="DV28" i="9" s="1"/>
  <c r="EA28" i="9" s="1"/>
  <c r="GO28" i="9" s="1"/>
  <c r="ET34" i="11"/>
  <c r="GS34" i="11" s="1"/>
  <c r="ET17" i="8"/>
  <c r="GS17" i="8" s="1"/>
  <c r="FB34" i="8"/>
  <c r="FI34" i="8" s="1"/>
  <c r="DO34" i="8"/>
  <c r="DV34" i="8" s="1"/>
  <c r="EA34" i="8" s="1"/>
  <c r="GO34" i="8" s="1"/>
  <c r="CB34" i="8"/>
  <c r="CI34" i="8" s="1"/>
  <c r="CN34" i="8" s="1"/>
  <c r="GF34" i="8" s="1"/>
  <c r="U34" i="8"/>
  <c r="AO34" i="8"/>
  <c r="AV34" i="8" s="1"/>
  <c r="BA34" i="8" s="1"/>
  <c r="FW34" i="8" s="1"/>
  <c r="ET39" i="8"/>
  <c r="GS39" i="8" s="1"/>
  <c r="CB23" i="10"/>
  <c r="CI23" i="10" s="1"/>
  <c r="CN23" i="10" s="1"/>
  <c r="GF23" i="10" s="1"/>
  <c r="DO23" i="10"/>
  <c r="DV23" i="10" s="1"/>
  <c r="EA23" i="10" s="1"/>
  <c r="GO23" i="10" s="1"/>
  <c r="AO23" i="10"/>
  <c r="AV23" i="10" s="1"/>
  <c r="BA23" i="10" s="1"/>
  <c r="FW23" i="10" s="1"/>
  <c r="U23" i="10"/>
  <c r="FB23" i="10"/>
  <c r="FI23" i="10" s="1"/>
  <c r="FB22" i="11"/>
  <c r="FI22" i="11" s="1"/>
  <c r="U22" i="11"/>
  <c r="AO22" i="11"/>
  <c r="AV22" i="11" s="1"/>
  <c r="BA22" i="11" s="1"/>
  <c r="FW22" i="11" s="1"/>
  <c r="DO22" i="11"/>
  <c r="DV22" i="11" s="1"/>
  <c r="EA22" i="11" s="1"/>
  <c r="GO22" i="11" s="1"/>
  <c r="CB22" i="11"/>
  <c r="CI22" i="11" s="1"/>
  <c r="CN22" i="11" s="1"/>
  <c r="GF22" i="11" s="1"/>
  <c r="CB28" i="10"/>
  <c r="CI28" i="10" s="1"/>
  <c r="CN28" i="10" s="1"/>
  <c r="GF28" i="10" s="1"/>
  <c r="DO28" i="10"/>
  <c r="DV28" i="10" s="1"/>
  <c r="EA28" i="10" s="1"/>
  <c r="GO28" i="10" s="1"/>
  <c r="FB28" i="10"/>
  <c r="FI28" i="10" s="1"/>
  <c r="AO28" i="10"/>
  <c r="AV28" i="10" s="1"/>
  <c r="BA28" i="10" s="1"/>
  <c r="FW28" i="10" s="1"/>
  <c r="U28" i="10"/>
  <c r="U25" i="8"/>
  <c r="DO25" i="8"/>
  <c r="DV25" i="8" s="1"/>
  <c r="EA25" i="8" s="1"/>
  <c r="GO25" i="8" s="1"/>
  <c r="AO25" i="8"/>
  <c r="AV25" i="8" s="1"/>
  <c r="BA25" i="8" s="1"/>
  <c r="FW25" i="8" s="1"/>
  <c r="CB25" i="8"/>
  <c r="CI25" i="8" s="1"/>
  <c r="CN25" i="8" s="1"/>
  <c r="GF25" i="8" s="1"/>
  <c r="FB25" i="8"/>
  <c r="FI25" i="8" s="1"/>
  <c r="EI16" i="10"/>
  <c r="EP16" i="10" s="1"/>
  <c r="EU16" i="10" s="1"/>
  <c r="GT16" i="10" s="1"/>
  <c r="CV16" i="10"/>
  <c r="DC16" i="10" s="1"/>
  <c r="DH16" i="10" s="1"/>
  <c r="GK16" i="10" s="1"/>
  <c r="BI16" i="10"/>
  <c r="BP16" i="10" s="1"/>
  <c r="BU16" i="10" s="1"/>
  <c r="GB16" i="10" s="1"/>
  <c r="V16" i="10"/>
  <c r="FN13" i="8"/>
  <c r="GX13" i="8" s="1"/>
  <c r="ET29" i="11"/>
  <c r="GS29" i="11" s="1"/>
  <c r="HU10" i="10" a="1"/>
  <c r="HU10" i="10" s="1"/>
  <c r="HU10" i="11" a="1"/>
  <c r="HU10" i="11" s="1"/>
  <c r="HU10" i="8" a="1"/>
  <c r="HU10" i="8" s="1"/>
  <c r="HU10" i="9" a="1"/>
  <c r="HU10" i="9" s="1"/>
  <c r="EI14" i="8"/>
  <c r="EP14" i="8" s="1"/>
  <c r="EU14" i="8" s="1"/>
  <c r="GT14" i="8" s="1"/>
  <c r="BI14" i="8"/>
  <c r="BP14" i="8" s="1"/>
  <c r="BU14" i="8" s="1"/>
  <c r="GB14" i="8" s="1"/>
  <c r="CV14" i="8"/>
  <c r="DC14" i="8" s="1"/>
  <c r="DH14" i="8" s="1"/>
  <c r="GK14" i="8" s="1"/>
  <c r="V14" i="8"/>
  <c r="FN10" i="9"/>
  <c r="GX10" i="9" s="1"/>
  <c r="CB23" i="11"/>
  <c r="CI23" i="11" s="1"/>
  <c r="CN23" i="11" s="1"/>
  <c r="GF23" i="11" s="1"/>
  <c r="U23" i="11"/>
  <c r="DO23" i="11"/>
  <c r="DV23" i="11" s="1"/>
  <c r="EA23" i="11" s="1"/>
  <c r="GO23" i="11" s="1"/>
  <c r="FB23" i="11"/>
  <c r="FI23" i="11" s="1"/>
  <c r="AO23" i="11"/>
  <c r="AV23" i="11" s="1"/>
  <c r="BA23" i="11" s="1"/>
  <c r="FW23" i="11" s="1"/>
  <c r="FN13" i="11"/>
  <c r="GX13" i="11" s="1"/>
  <c r="U33" i="11"/>
  <c r="AO33" i="11"/>
  <c r="AV33" i="11" s="1"/>
  <c r="BA33" i="11" s="1"/>
  <c r="FW33" i="11" s="1"/>
  <c r="FB33" i="11"/>
  <c r="FI33" i="11" s="1"/>
  <c r="DO33" i="11"/>
  <c r="DV33" i="11" s="1"/>
  <c r="EA33" i="11" s="1"/>
  <c r="GO33" i="11" s="1"/>
  <c r="CB33" i="11"/>
  <c r="CI33" i="11" s="1"/>
  <c r="CN33" i="11" s="1"/>
  <c r="GF33" i="11" s="1"/>
  <c r="FB17" i="11"/>
  <c r="FI17" i="11" s="1"/>
  <c r="AO17" i="11"/>
  <c r="AV17" i="11" s="1"/>
  <c r="BA17" i="11" s="1"/>
  <c r="FW17" i="11" s="1"/>
  <c r="CB17" i="11"/>
  <c r="CI17" i="11" s="1"/>
  <c r="CN17" i="11" s="1"/>
  <c r="GF17" i="11" s="1"/>
  <c r="DO17" i="11"/>
  <c r="DV17" i="11" s="1"/>
  <c r="EA17" i="11" s="1"/>
  <c r="GO17" i="11" s="1"/>
  <c r="U17" i="11"/>
  <c r="ET20" i="10"/>
  <c r="GS20" i="10" s="1"/>
  <c r="DO20" i="9"/>
  <c r="DV20" i="9" s="1"/>
  <c r="EA20" i="9" s="1"/>
  <c r="GO20" i="9" s="1"/>
  <c r="AO20" i="9"/>
  <c r="AV20" i="9" s="1"/>
  <c r="BA20" i="9" s="1"/>
  <c r="FW20" i="9" s="1"/>
  <c r="CB20" i="9"/>
  <c r="CI20" i="9" s="1"/>
  <c r="CN20" i="9" s="1"/>
  <c r="GF20" i="9" s="1"/>
  <c r="FB20" i="9"/>
  <c r="FI20" i="9" s="1"/>
  <c r="U20" i="9"/>
  <c r="HU9" i="8" a="1"/>
  <c r="HU9" i="8" s="1"/>
  <c r="HU9" i="11" a="1"/>
  <c r="HU9" i="11" s="1"/>
  <c r="HU9" i="9" a="1"/>
  <c r="HU9" i="9" s="1"/>
  <c r="HU9" i="10" a="1"/>
  <c r="HU9" i="10" s="1"/>
  <c r="CV9" i="9"/>
  <c r="DC9" i="9" s="1"/>
  <c r="DH9" i="9" s="1"/>
  <c r="GK9" i="9" s="1"/>
  <c r="BI9" i="9"/>
  <c r="BP9" i="9" s="1"/>
  <c r="BU9" i="9" s="1"/>
  <c r="GB9" i="9" s="1"/>
  <c r="V9" i="9"/>
  <c r="EI9" i="9"/>
  <c r="EP9" i="9" s="1"/>
  <c r="EU9" i="9" s="1"/>
  <c r="GT9" i="9" s="1"/>
  <c r="HT35" i="11" a="1"/>
  <c r="HT35" i="11" s="1"/>
  <c r="HT35" i="10" a="1"/>
  <c r="HT35" i="10" s="1"/>
  <c r="HT35" i="9" a="1"/>
  <c r="HT35" i="9" s="1"/>
  <c r="HT35" i="8" a="1"/>
  <c r="HT35" i="8" s="1"/>
  <c r="ET36" i="10"/>
  <c r="GS36" i="10" s="1"/>
  <c r="AO21" i="10"/>
  <c r="AV21" i="10" s="1"/>
  <c r="BA21" i="10" s="1"/>
  <c r="FW21" i="10" s="1"/>
  <c r="FB21" i="10"/>
  <c r="FI21" i="10" s="1"/>
  <c r="U21" i="10"/>
  <c r="DO21" i="10"/>
  <c r="DV21" i="10" s="1"/>
  <c r="EA21" i="10" s="1"/>
  <c r="GO21" i="10" s="1"/>
  <c r="CB21" i="10"/>
  <c r="CI21" i="10" s="1"/>
  <c r="CN21" i="10" s="1"/>
  <c r="GF21" i="10" s="1"/>
  <c r="HI25" i="9" a="1"/>
  <c r="HI25" i="9" s="1"/>
  <c r="HI25" i="10" a="1"/>
  <c r="HI25" i="10" s="1"/>
  <c r="HI25" i="8" a="1"/>
  <c r="HI25" i="8" s="1"/>
  <c r="HI25" i="11" a="1"/>
  <c r="HI25" i="11" s="1"/>
  <c r="CV15" i="11"/>
  <c r="DC15" i="11" s="1"/>
  <c r="DH15" i="11" s="1"/>
  <c r="GK15" i="11" s="1"/>
  <c r="BI15" i="11"/>
  <c r="BP15" i="11" s="1"/>
  <c r="BU15" i="11" s="1"/>
  <c r="GB15" i="11" s="1"/>
  <c r="V15" i="11"/>
  <c r="EI15" i="11"/>
  <c r="EP15" i="11" s="1"/>
  <c r="EU15" i="11" s="1"/>
  <c r="GT15" i="11" s="1"/>
  <c r="CV11" i="11"/>
  <c r="DC11" i="11" s="1"/>
  <c r="DH11" i="11" s="1"/>
  <c r="GK11" i="11" s="1"/>
  <c r="BI11" i="11"/>
  <c r="BP11" i="11" s="1"/>
  <c r="BU11" i="11" s="1"/>
  <c r="GB11" i="11" s="1"/>
  <c r="V11" i="11"/>
  <c r="EI11" i="11"/>
  <c r="EP11" i="11" s="1"/>
  <c r="EU11" i="11" s="1"/>
  <c r="GT11" i="11" s="1"/>
  <c r="FN16" i="8"/>
  <c r="GX16" i="8" s="1"/>
  <c r="ET33" i="10"/>
  <c r="GS33" i="10" s="1"/>
  <c r="BI8" i="11"/>
  <c r="BP8" i="11" s="1"/>
  <c r="BU8" i="11" s="1"/>
  <c r="GB8" i="11" s="1"/>
  <c r="V8" i="11"/>
  <c r="EI8" i="11"/>
  <c r="EP8" i="11" s="1"/>
  <c r="EU8" i="11" s="1"/>
  <c r="GT8" i="11" s="1"/>
  <c r="CV8" i="11"/>
  <c r="DC8" i="11" s="1"/>
  <c r="DH8" i="11" s="1"/>
  <c r="GK8" i="11" s="1"/>
  <c r="ET32" i="11"/>
  <c r="GS32" i="11" s="1"/>
  <c r="HU5" i="11" a="1"/>
  <c r="HU5" i="11" s="1"/>
  <c r="HU5" i="10" a="1"/>
  <c r="HU5" i="10" s="1"/>
  <c r="HU5" i="8" a="1"/>
  <c r="HU5" i="8" s="1"/>
  <c r="HU5" i="9" a="1"/>
  <c r="HU5" i="9" s="1"/>
  <c r="HP15" i="9" a="1"/>
  <c r="HP15" i="9" s="1"/>
  <c r="HP15" i="10" a="1"/>
  <c r="HP15" i="10" s="1"/>
  <c r="HP15" i="11" a="1"/>
  <c r="HP15" i="11" s="1"/>
  <c r="HP15" i="8" a="1"/>
  <c r="HP15" i="8" s="1"/>
  <c r="ET21" i="8"/>
  <c r="GS21" i="8" s="1"/>
  <c r="HI21" i="9" a="1"/>
  <c r="HI21" i="9" s="1"/>
  <c r="HI21" i="10" a="1"/>
  <c r="HI21" i="10" s="1"/>
  <c r="HI21" i="11" a="1"/>
  <c r="HI21" i="11" s="1"/>
  <c r="HI21" i="8" a="1"/>
  <c r="HI21" i="8" s="1"/>
  <c r="ET40" i="9"/>
  <c r="GS40" i="9" s="1"/>
  <c r="HO37" i="10" a="1"/>
  <c r="HO37" i="10" s="1"/>
  <c r="HO37" i="9" a="1"/>
  <c r="HO37" i="9" s="1"/>
  <c r="HO37" i="11" a="1"/>
  <c r="HO37" i="11" s="1"/>
  <c r="HT23" i="9" a="1"/>
  <c r="HT23" i="9" s="1"/>
  <c r="HT23" i="11" a="1"/>
  <c r="HT23" i="11" s="1"/>
  <c r="HT23" i="8" a="1"/>
  <c r="HT23" i="8" s="1"/>
  <c r="HT23" i="10" a="1"/>
  <c r="HT23" i="10" s="1"/>
  <c r="BI14" i="11"/>
  <c r="BP14" i="11" s="1"/>
  <c r="BU14" i="11" s="1"/>
  <c r="GB14" i="11" s="1"/>
  <c r="CV14" i="11"/>
  <c r="DC14" i="11" s="1"/>
  <c r="DH14" i="11" s="1"/>
  <c r="GK14" i="11" s="1"/>
  <c r="V14" i="11"/>
  <c r="EI14" i="11"/>
  <c r="EP14" i="11" s="1"/>
  <c r="EU14" i="11" s="1"/>
  <c r="GT14" i="11" s="1"/>
  <c r="ET30" i="9"/>
  <c r="GS30" i="9" s="1"/>
  <c r="ET20" i="11"/>
  <c r="GS20" i="11" s="1"/>
  <c r="HI32" i="10" a="1"/>
  <c r="HI32" i="10" s="1"/>
  <c r="HI32" i="9" a="1"/>
  <c r="HI32" i="9" s="1"/>
  <c r="HI32" i="11" a="1"/>
  <c r="HI32" i="11" s="1"/>
  <c r="HI32" i="8" a="1"/>
  <c r="HI32" i="8" s="1"/>
  <c r="HI28" i="10" a="1"/>
  <c r="HI28" i="10" s="1"/>
  <c r="HI28" i="9" a="1"/>
  <c r="HI28" i="9" s="1"/>
  <c r="HI28" i="11" a="1"/>
  <c r="HI28" i="11" s="1"/>
  <c r="HI28" i="8" a="1"/>
  <c r="HI28" i="8" s="1"/>
  <c r="ET24" i="10"/>
  <c r="GS24" i="10" s="1"/>
  <c r="ET28" i="9"/>
  <c r="GS28" i="9" s="1"/>
  <c r="AO34" i="11"/>
  <c r="AV34" i="11" s="1"/>
  <c r="BA34" i="11" s="1"/>
  <c r="FW34" i="11" s="1"/>
  <c r="FB34" i="11"/>
  <c r="FI34" i="11" s="1"/>
  <c r="U34" i="11"/>
  <c r="CB34" i="11"/>
  <c r="CI34" i="11" s="1"/>
  <c r="CN34" i="11" s="1"/>
  <c r="GF34" i="11" s="1"/>
  <c r="DO34" i="11"/>
  <c r="DV34" i="11" s="1"/>
  <c r="EA34" i="11" s="1"/>
  <c r="GO34" i="11" s="1"/>
  <c r="AO17" i="8"/>
  <c r="AV17" i="8" s="1"/>
  <c r="BA17" i="8" s="1"/>
  <c r="FW17" i="8" s="1"/>
  <c r="FB17" i="8"/>
  <c r="FI17" i="8" s="1"/>
  <c r="DO17" i="8"/>
  <c r="DV17" i="8" s="1"/>
  <c r="EA17" i="8" s="1"/>
  <c r="GO17" i="8" s="1"/>
  <c r="CB17" i="8"/>
  <c r="CI17" i="8" s="1"/>
  <c r="CN17" i="8" s="1"/>
  <c r="GF17" i="8" s="1"/>
  <c r="U17" i="8"/>
  <c r="HT34" i="9" a="1"/>
  <c r="HT34" i="9" s="1"/>
  <c r="HT34" i="10" a="1"/>
  <c r="HT34" i="10" s="1"/>
  <c r="HT34" i="11" a="1"/>
  <c r="HT34" i="11" s="1"/>
  <c r="HT34" i="8" a="1"/>
  <c r="HT34" i="8" s="1"/>
  <c r="HT18" i="10" a="1"/>
  <c r="HT18" i="10" s="1"/>
  <c r="HT18" i="9" a="1"/>
  <c r="HT18" i="9" s="1"/>
  <c r="HT18" i="8" a="1"/>
  <c r="HT18" i="8" s="1"/>
  <c r="HT18" i="11" a="1"/>
  <c r="HT18" i="11" s="1"/>
  <c r="ET24" i="9"/>
  <c r="GS24" i="9" s="1"/>
  <c r="HI30" i="11" a="1"/>
  <c r="HI30" i="11" s="1"/>
  <c r="HI30" i="10" a="1"/>
  <c r="HI30" i="10" s="1"/>
  <c r="HI30" i="9" a="1"/>
  <c r="HI30" i="9" s="1"/>
  <c r="HI30" i="8" a="1"/>
  <c r="HI30" i="8" s="1"/>
  <c r="V7" i="8"/>
  <c r="EI7" i="8"/>
  <c r="EP7" i="8" s="1"/>
  <c r="EU7" i="8" s="1"/>
  <c r="GT7" i="8" s="1"/>
  <c r="CV7" i="8"/>
  <c r="DC7" i="8" s="1"/>
  <c r="DH7" i="8" s="1"/>
  <c r="GK7" i="8" s="1"/>
  <c r="BI7" i="8"/>
  <c r="BP7" i="8" s="1"/>
  <c r="BU7" i="8" s="1"/>
  <c r="GB7" i="8" s="1"/>
  <c r="V10" i="10"/>
  <c r="BI10" i="10"/>
  <c r="BP10" i="10" s="1"/>
  <c r="BU10" i="10" s="1"/>
  <c r="GB10" i="10" s="1"/>
  <c r="CV10" i="10"/>
  <c r="DC10" i="10" s="1"/>
  <c r="DH10" i="10" s="1"/>
  <c r="GK10" i="10" s="1"/>
  <c r="EI10" i="10"/>
  <c r="EP10" i="10" s="1"/>
  <c r="EU10" i="10" s="1"/>
  <c r="GT10" i="10" s="1"/>
  <c r="FN16" i="10"/>
  <c r="GX16" i="10" s="1"/>
  <c r="HZ13" i="9" a="1"/>
  <c r="HZ13" i="9" s="1"/>
  <c r="HZ13" i="10" a="1"/>
  <c r="HZ13" i="10" s="1"/>
  <c r="HZ13" i="11" a="1"/>
  <c r="HZ13" i="11" s="1"/>
  <c r="HZ13" i="8" a="1"/>
  <c r="HZ13" i="8" s="1"/>
  <c r="FN5" i="9"/>
  <c r="GX5" i="9" s="1"/>
  <c r="FB29" i="11"/>
  <c r="FI29" i="11" s="1"/>
  <c r="U29" i="11"/>
  <c r="DO29" i="11"/>
  <c r="DV29" i="11" s="1"/>
  <c r="EA29" i="11" s="1"/>
  <c r="GO29" i="11" s="1"/>
  <c r="AO29" i="11"/>
  <c r="AV29" i="11" s="1"/>
  <c r="BA29" i="11" s="1"/>
  <c r="FW29" i="11" s="1"/>
  <c r="CB29" i="11"/>
  <c r="CI29" i="11" s="1"/>
  <c r="CN29" i="11" s="1"/>
  <c r="GF29" i="11" s="1"/>
  <c r="HI31" i="9" a="1"/>
  <c r="HI31" i="9" s="1"/>
  <c r="HI31" i="11" a="1"/>
  <c r="HI31" i="11" s="1"/>
  <c r="HI31" i="10" a="1"/>
  <c r="HI31" i="10" s="1"/>
  <c r="HI31" i="8" a="1"/>
  <c r="HI31" i="8" s="1"/>
  <c r="HZ10" i="11" a="1"/>
  <c r="HZ10" i="11" s="1"/>
  <c r="HZ10" i="8" a="1"/>
  <c r="HZ10" i="8" s="1"/>
  <c r="HZ10" i="9" a="1"/>
  <c r="HZ10" i="9" s="1"/>
  <c r="HZ10" i="10" a="1"/>
  <c r="HZ10" i="10" s="1"/>
  <c r="HO38" i="9" a="1"/>
  <c r="HO38" i="9" s="1"/>
  <c r="HO38" i="10" a="1"/>
  <c r="HO38" i="10" s="1"/>
  <c r="HO38" i="11" a="1"/>
  <c r="HO38" i="11" s="1"/>
  <c r="ET27" i="10"/>
  <c r="GS27" i="10" s="1"/>
  <c r="FN6" i="8"/>
  <c r="GX6" i="8" s="1"/>
  <c r="HU14" i="9" a="1"/>
  <c r="HU14" i="9" s="1"/>
  <c r="HU14" i="11" a="1"/>
  <c r="HU14" i="11" s="1"/>
  <c r="HU14" i="8" a="1"/>
  <c r="HU14" i="8" s="1"/>
  <c r="HU14" i="10" a="1"/>
  <c r="HU14" i="10" s="1"/>
  <c r="ET23" i="11"/>
  <c r="GS23" i="11" s="1"/>
  <c r="ET35" i="10"/>
  <c r="GS35" i="10" s="1"/>
  <c r="HI35" i="9" a="1"/>
  <c r="HI35" i="9" s="1"/>
  <c r="HI35" i="11" a="1"/>
  <c r="HI35" i="11" s="1"/>
  <c r="HI35" i="10" a="1"/>
  <c r="HI35" i="10" s="1"/>
  <c r="HI35" i="8" a="1"/>
  <c r="HI35" i="8" s="1"/>
  <c r="ET28" i="8"/>
  <c r="GS28" i="8" s="1"/>
  <c r="U20" i="10"/>
  <c r="AO20" i="10"/>
  <c r="AV20" i="10" s="1"/>
  <c r="BA20" i="10" s="1"/>
  <c r="FW20" i="10" s="1"/>
  <c r="FB20" i="10"/>
  <c r="FI20" i="10" s="1"/>
  <c r="CB20" i="10"/>
  <c r="CI20" i="10" s="1"/>
  <c r="CN20" i="10" s="1"/>
  <c r="GF20" i="10" s="1"/>
  <c r="DO20" i="10"/>
  <c r="DV20" i="10" s="1"/>
  <c r="EA20" i="10" s="1"/>
  <c r="GO20" i="10" s="1"/>
  <c r="AO30" i="8"/>
  <c r="AV30" i="8" s="1"/>
  <c r="BA30" i="8" s="1"/>
  <c r="FW30" i="8" s="1"/>
  <c r="DO30" i="8"/>
  <c r="DV30" i="8" s="1"/>
  <c r="EA30" i="8" s="1"/>
  <c r="GO30" i="8" s="1"/>
  <c r="U30" i="8"/>
  <c r="FB30" i="8"/>
  <c r="FI30" i="8" s="1"/>
  <c r="CB30" i="8"/>
  <c r="CI30" i="8" s="1"/>
  <c r="CN30" i="8" s="1"/>
  <c r="GF30" i="8" s="1"/>
  <c r="ET18" i="11"/>
  <c r="GS18" i="11" s="1"/>
  <c r="ET20" i="9"/>
  <c r="GS20" i="9" s="1"/>
  <c r="FN9" i="8"/>
  <c r="GX9" i="8" s="1"/>
  <c r="HI23" i="9" a="1"/>
  <c r="HI23" i="9" s="1"/>
  <c r="HI23" i="11" a="1"/>
  <c r="HI23" i="11" s="1"/>
  <c r="HI23" i="10" a="1"/>
  <c r="HI23" i="10" s="1"/>
  <c r="HI23" i="8" a="1"/>
  <c r="HI23" i="8" s="1"/>
  <c r="HO35" i="9" a="1"/>
  <c r="HO35" i="9" s="1"/>
  <c r="HO35" i="11" a="1"/>
  <c r="HO35" i="11" s="1"/>
  <c r="HO35" i="10" a="1"/>
  <c r="HO35" i="10" s="1"/>
  <c r="HO35" i="8" a="1"/>
  <c r="HO35" i="8" s="1"/>
  <c r="HT33" i="11" a="1"/>
  <c r="HT33" i="11" s="1"/>
  <c r="HT33" i="9" a="1"/>
  <c r="HT33" i="9" s="1"/>
  <c r="HT33" i="10" a="1"/>
  <c r="HT33" i="10" s="1"/>
  <c r="HT33" i="8" a="1"/>
  <c r="HT33" i="8" s="1"/>
  <c r="ET38" i="9"/>
  <c r="GS38" i="9" s="1"/>
  <c r="AO28" i="11"/>
  <c r="AV28" i="11" s="1"/>
  <c r="BA28" i="11" s="1"/>
  <c r="FW28" i="11" s="1"/>
  <c r="FB28" i="11"/>
  <c r="FI28" i="11" s="1"/>
  <c r="CB28" i="11"/>
  <c r="CI28" i="11" s="1"/>
  <c r="CN28" i="11" s="1"/>
  <c r="GF28" i="11" s="1"/>
  <c r="U28" i="11"/>
  <c r="DO28" i="11"/>
  <c r="DV28" i="11" s="1"/>
  <c r="EA28" i="11" s="1"/>
  <c r="GO28" i="11" s="1"/>
  <c r="FN11" i="8"/>
  <c r="GX11" i="8" s="1"/>
  <c r="ET32" i="9"/>
  <c r="GS32" i="9" s="1"/>
  <c r="FN12" i="10"/>
  <c r="GX12" i="10" s="1"/>
  <c r="HI27" i="9" a="1"/>
  <c r="HI27" i="9" s="1"/>
  <c r="HI27" i="11" a="1"/>
  <c r="HI27" i="11" s="1"/>
  <c r="HI27" i="10" a="1"/>
  <c r="HI27" i="10" s="1"/>
  <c r="HI27" i="8" a="1"/>
  <c r="HI27" i="8" s="1"/>
  <c r="ET22" i="8"/>
  <c r="GS22" i="8" s="1"/>
  <c r="EI5" i="11"/>
  <c r="EP5" i="11" s="1"/>
  <c r="EU5" i="11" s="1"/>
  <c r="GT5" i="11" s="1"/>
  <c r="V5" i="11"/>
  <c r="CV5" i="11"/>
  <c r="DC5" i="11" s="1"/>
  <c r="DH5" i="11" s="1"/>
  <c r="GK5" i="11" s="1"/>
  <c r="BI5" i="11"/>
  <c r="BP5" i="11" s="1"/>
  <c r="BU5" i="11" s="1"/>
  <c r="GB5" i="11" s="1"/>
  <c r="FN10" i="11"/>
  <c r="GX10" i="11" s="1"/>
  <c r="HK36" i="9" a="1"/>
  <c r="HK36" i="9" s="1"/>
  <c r="HK36" i="11" a="1"/>
  <c r="HK36" i="11" s="1"/>
  <c r="HK36" i="10" a="1"/>
  <c r="HK36" i="10" s="1"/>
  <c r="AO23" i="9"/>
  <c r="AV23" i="9" s="1"/>
  <c r="BA23" i="9" s="1"/>
  <c r="FW23" i="9" s="1"/>
  <c r="CB23" i="9"/>
  <c r="CI23" i="9" s="1"/>
  <c r="CN23" i="9" s="1"/>
  <c r="GF23" i="9" s="1"/>
  <c r="U23" i="9"/>
  <c r="DO23" i="9"/>
  <c r="DV23" i="9" s="1"/>
  <c r="EA23" i="9" s="1"/>
  <c r="GO23" i="9" s="1"/>
  <c r="FB23" i="9"/>
  <c r="FI23" i="9" s="1"/>
  <c r="FB32" i="9"/>
  <c r="FI32" i="9" s="1"/>
  <c r="U32" i="9"/>
  <c r="CB32" i="9"/>
  <c r="CI32" i="9" s="1"/>
  <c r="CN32" i="9" s="1"/>
  <c r="GF32" i="9" s="1"/>
  <c r="AO32" i="9"/>
  <c r="AV32" i="9" s="1"/>
  <c r="BA32" i="9" s="1"/>
  <c r="FW32" i="9" s="1"/>
  <c r="DO32" i="9"/>
  <c r="DV32" i="9" s="1"/>
  <c r="EA32" i="9" s="1"/>
  <c r="GO32" i="9" s="1"/>
  <c r="X37" i="10"/>
  <c r="EJ37" i="10"/>
  <c r="EQ37" i="10" s="1"/>
  <c r="EV37" i="10" s="1"/>
  <c r="GU37" i="10" s="1"/>
  <c r="BJ37" i="10"/>
  <c r="BQ37" i="10" s="1"/>
  <c r="BV37" i="10" s="1"/>
  <c r="GC37" i="10" s="1"/>
  <c r="CW37" i="10"/>
  <c r="DD37" i="10" s="1"/>
  <c r="DI37" i="10" s="1"/>
  <c r="GL37" i="10" s="1"/>
  <c r="AO40" i="8"/>
  <c r="AV40" i="8" s="1"/>
  <c r="BA40" i="8" s="1"/>
  <c r="FW40" i="8" s="1"/>
  <c r="DO40" i="8"/>
  <c r="DV40" i="8" s="1"/>
  <c r="EA40" i="8" s="1"/>
  <c r="GO40" i="8" s="1"/>
  <c r="U40" i="8"/>
  <c r="FB40" i="8"/>
  <c r="FI40" i="8" s="1"/>
  <c r="CB40" i="8"/>
  <c r="CI40" i="8" s="1"/>
  <c r="CN40" i="8" s="1"/>
  <c r="GF40" i="8" s="1"/>
  <c r="ET36" i="9"/>
  <c r="GS36" i="9" s="1"/>
  <c r="HO22" i="9" a="1"/>
  <c r="HO22" i="9" s="1"/>
  <c r="HO22" i="10" a="1"/>
  <c r="HO22" i="10" s="1"/>
  <c r="HO22" i="8" a="1"/>
  <c r="HO22" i="8" s="1"/>
  <c r="HO22" i="11" a="1"/>
  <c r="HO22" i="11" s="1"/>
  <c r="BI11" i="8"/>
  <c r="BP11" i="8" s="1"/>
  <c r="BU11" i="8" s="1"/>
  <c r="GB11" i="8" s="1"/>
  <c r="V11" i="8"/>
  <c r="EI11" i="8"/>
  <c r="EP11" i="8" s="1"/>
  <c r="EU11" i="8" s="1"/>
  <c r="GT11" i="8" s="1"/>
  <c r="CV11" i="8"/>
  <c r="DC11" i="8" s="1"/>
  <c r="DH11" i="8" s="1"/>
  <c r="GK11" i="8" s="1"/>
  <c r="HT19" i="10" a="1"/>
  <c r="HT19" i="10" s="1"/>
  <c r="HT19" i="9" a="1"/>
  <c r="HT19" i="9" s="1"/>
  <c r="HT19" i="11" a="1"/>
  <c r="HT19" i="11" s="1"/>
  <c r="HT19" i="8" a="1"/>
  <c r="HT19" i="8" s="1"/>
  <c r="EI14" i="9"/>
  <c r="EP14" i="9" s="1"/>
  <c r="EU14" i="9" s="1"/>
  <c r="GT14" i="9" s="1"/>
  <c r="BI14" i="9"/>
  <c r="BP14" i="9" s="1"/>
  <c r="BU14" i="9" s="1"/>
  <c r="GB14" i="9" s="1"/>
  <c r="CV14" i="9"/>
  <c r="DC14" i="9" s="1"/>
  <c r="DH14" i="9" s="1"/>
  <c r="GK14" i="9" s="1"/>
  <c r="V14" i="9"/>
  <c r="FB33" i="10"/>
  <c r="FI33" i="10" s="1"/>
  <c r="U33" i="10"/>
  <c r="DO33" i="10"/>
  <c r="DV33" i="10" s="1"/>
  <c r="EA33" i="10" s="1"/>
  <c r="GO33" i="10" s="1"/>
  <c r="CB33" i="10"/>
  <c r="CI33" i="10" s="1"/>
  <c r="CN33" i="10" s="1"/>
  <c r="GF33" i="10" s="1"/>
  <c r="AO33" i="10"/>
  <c r="AV33" i="10" s="1"/>
  <c r="BA33" i="10" s="1"/>
  <c r="FW33" i="10" s="1"/>
  <c r="BI6" i="11"/>
  <c r="BP6" i="11" s="1"/>
  <c r="BU6" i="11" s="1"/>
  <c r="GB6" i="11" s="1"/>
  <c r="CV6" i="11"/>
  <c r="DC6" i="11" s="1"/>
  <c r="DH6" i="11" s="1"/>
  <c r="GK6" i="11" s="1"/>
  <c r="V6" i="11"/>
  <c r="EI6" i="11"/>
  <c r="EP6" i="11" s="1"/>
  <c r="EU6" i="11" s="1"/>
  <c r="GT6" i="11" s="1"/>
  <c r="AO32" i="11"/>
  <c r="AV32" i="11" s="1"/>
  <c r="BA32" i="11" s="1"/>
  <c r="FW32" i="11" s="1"/>
  <c r="U32" i="11"/>
  <c r="FB32" i="11"/>
  <c r="FI32" i="11" s="1"/>
  <c r="CB32" i="11"/>
  <c r="CI32" i="11" s="1"/>
  <c r="CN32" i="11" s="1"/>
  <c r="GF32" i="11" s="1"/>
  <c r="DO32" i="11"/>
  <c r="DV32" i="11" s="1"/>
  <c r="EA32" i="11" s="1"/>
  <c r="GO32" i="11" s="1"/>
  <c r="HU8" i="8" a="1"/>
  <c r="HU8" i="8" s="1"/>
  <c r="HU8" i="11" a="1"/>
  <c r="HU8" i="11" s="1"/>
  <c r="HU8" i="10" a="1"/>
  <c r="HU8" i="10" s="1"/>
  <c r="HU8" i="9" a="1"/>
  <c r="HU8" i="9" s="1"/>
  <c r="ET25" i="11"/>
  <c r="GS25" i="11" s="1"/>
  <c r="CV5" i="8"/>
  <c r="DC5" i="8" s="1"/>
  <c r="DH5" i="8" s="1"/>
  <c r="GK5" i="8" s="1"/>
  <c r="V5" i="8"/>
  <c r="BI5" i="8"/>
  <c r="BP5" i="8" s="1"/>
  <c r="BU5" i="8" s="1"/>
  <c r="GB5" i="8" s="1"/>
  <c r="EI5" i="8"/>
  <c r="EP5" i="8" s="1"/>
  <c r="EU5" i="8" s="1"/>
  <c r="GT5" i="8" s="1"/>
  <c r="HO26" i="9" a="1"/>
  <c r="HO26" i="9" s="1"/>
  <c r="HO26" i="10" a="1"/>
  <c r="HO26" i="10" s="1"/>
  <c r="HO26" i="11" a="1"/>
  <c r="HO26" i="11" s="1"/>
  <c r="HO26" i="8" a="1"/>
  <c r="HO26" i="8" s="1"/>
  <c r="HT27" i="10" a="1"/>
  <c r="HT27" i="10" s="1"/>
  <c r="HT27" i="9" a="1"/>
  <c r="HT27" i="9" s="1"/>
  <c r="HT27" i="11" a="1"/>
  <c r="HT27" i="11" s="1"/>
  <c r="HT27" i="8" a="1"/>
  <c r="HT27" i="8" s="1"/>
  <c r="EI13" i="9"/>
  <c r="EP13" i="9" s="1"/>
  <c r="EU13" i="9" s="1"/>
  <c r="GT13" i="9" s="1"/>
  <c r="CV13" i="9"/>
  <c r="DC13" i="9" s="1"/>
  <c r="DH13" i="9" s="1"/>
  <c r="GK13" i="9" s="1"/>
  <c r="V13" i="9"/>
  <c r="BI13" i="9"/>
  <c r="BP13" i="9" s="1"/>
  <c r="BU13" i="9" s="1"/>
  <c r="GB13" i="9" s="1"/>
  <c r="HT37" i="11" a="1"/>
  <c r="HT37" i="11" s="1"/>
  <c r="HT37" i="9" a="1"/>
  <c r="HT37" i="9" s="1"/>
  <c r="HT37" i="10" a="1"/>
  <c r="HT37" i="10" s="1"/>
  <c r="ET23" i="8"/>
  <c r="GS23" i="8" s="1"/>
  <c r="HI34" i="10" a="1"/>
  <c r="HI34" i="10" s="1"/>
  <c r="HI34" i="9" a="1"/>
  <c r="HI34" i="9" s="1"/>
  <c r="HI34" i="11" a="1"/>
  <c r="HI34" i="11" s="1"/>
  <c r="HI34" i="8" a="1"/>
  <c r="HI34" i="8" s="1"/>
  <c r="ET37" i="11"/>
  <c r="GS37" i="11" s="1"/>
  <c r="HT17" i="9" a="1"/>
  <c r="HT17" i="9" s="1"/>
  <c r="HT17" i="10" a="1"/>
  <c r="HT17" i="10" s="1"/>
  <c r="HT17" i="8" a="1"/>
  <c r="HT17" i="8" s="1"/>
  <c r="HT17" i="11" a="1"/>
  <c r="HT17" i="11" s="1"/>
  <c r="ET34" i="8"/>
  <c r="GS34" i="8" s="1"/>
  <c r="ET18" i="8"/>
  <c r="GS18" i="8" s="1"/>
  <c r="FN8" i="9"/>
  <c r="GX8" i="9" s="1"/>
  <c r="FN16" i="11"/>
  <c r="GX16" i="11" s="1"/>
  <c r="ET22" i="11"/>
  <c r="GS22" i="11" s="1"/>
  <c r="HU7" i="9" a="1"/>
  <c r="HU7" i="9" s="1"/>
  <c r="HU7" i="10" a="1"/>
  <c r="HU7" i="10" s="1"/>
  <c r="HU7" i="8" a="1"/>
  <c r="HU7" i="8" s="1"/>
  <c r="HU7" i="11" a="1"/>
  <c r="HU7" i="11" s="1"/>
  <c r="ET28" i="10"/>
  <c r="GS28" i="10" s="1"/>
  <c r="V13" i="8"/>
  <c r="EI13" i="8"/>
  <c r="EP13" i="8" s="1"/>
  <c r="EU13" i="8" s="1"/>
  <c r="GT13" i="8" s="1"/>
  <c r="BI13" i="8"/>
  <c r="BP13" i="8" s="1"/>
  <c r="BU13" i="8" s="1"/>
  <c r="GB13" i="8" s="1"/>
  <c r="CV13" i="8"/>
  <c r="DC13" i="8" s="1"/>
  <c r="DH13" i="8" s="1"/>
  <c r="GK13" i="8" s="1"/>
  <c r="CV10" i="8"/>
  <c r="DC10" i="8" s="1"/>
  <c r="DH10" i="8" s="1"/>
  <c r="GK10" i="8" s="1"/>
  <c r="V10" i="8"/>
  <c r="BI10" i="8"/>
  <c r="BP10" i="8" s="1"/>
  <c r="BU10" i="8" s="1"/>
  <c r="GB10" i="8" s="1"/>
  <c r="EI10" i="8"/>
  <c r="EP10" i="8" s="1"/>
  <c r="EU10" i="8" s="1"/>
  <c r="GT10" i="8" s="1"/>
  <c r="AO38" i="8"/>
  <c r="AV38" i="8" s="1"/>
  <c r="BA38" i="8" s="1"/>
  <c r="FW38" i="8" s="1"/>
  <c r="FB38" i="8"/>
  <c r="FI38" i="8" s="1"/>
  <c r="CB38" i="8"/>
  <c r="CI38" i="8" s="1"/>
  <c r="CN38" i="8" s="1"/>
  <c r="GF38" i="8" s="1"/>
  <c r="U38" i="8"/>
  <c r="DO38" i="8"/>
  <c r="DV38" i="8" s="1"/>
  <c r="EA38" i="8" s="1"/>
  <c r="GO38" i="8" s="1"/>
  <c r="HU6" i="10" a="1"/>
  <c r="HU6" i="10" s="1"/>
  <c r="HU6" i="9" a="1"/>
  <c r="HU6" i="9" s="1"/>
  <c r="HU6" i="8" a="1"/>
  <c r="HU6" i="8" s="1"/>
  <c r="HU6" i="11" a="1"/>
  <c r="HU6" i="11" s="1"/>
  <c r="HP14" i="9" a="1"/>
  <c r="HP14" i="9" s="1"/>
  <c r="HP14" i="10" a="1"/>
  <c r="HP14" i="10" s="1"/>
  <c r="HP14" i="11" a="1"/>
  <c r="HP14" i="11" s="1"/>
  <c r="HP14" i="8" a="1"/>
  <c r="HP14" i="8" s="1"/>
  <c r="EI10" i="9"/>
  <c r="EP10" i="9" s="1"/>
  <c r="EU10" i="9" s="1"/>
  <c r="GT10" i="9" s="1"/>
  <c r="CV10" i="9"/>
  <c r="DC10" i="9" s="1"/>
  <c r="DH10" i="9" s="1"/>
  <c r="GK10" i="9" s="1"/>
  <c r="V10" i="9"/>
  <c r="BI10" i="9"/>
  <c r="BP10" i="9" s="1"/>
  <c r="BU10" i="9" s="1"/>
  <c r="GB10" i="9" s="1"/>
  <c r="U35" i="10"/>
  <c r="FB35" i="10"/>
  <c r="FI35" i="10" s="1"/>
  <c r="DO35" i="10"/>
  <c r="DV35" i="10" s="1"/>
  <c r="EA35" i="10" s="1"/>
  <c r="GO35" i="10" s="1"/>
  <c r="CB35" i="10"/>
  <c r="CI35" i="10" s="1"/>
  <c r="CN35" i="10" s="1"/>
  <c r="GF35" i="10" s="1"/>
  <c r="AO35" i="10"/>
  <c r="AV35" i="10" s="1"/>
  <c r="BA35" i="10" s="1"/>
  <c r="FW35" i="10" s="1"/>
  <c r="HO28" i="10" a="1"/>
  <c r="HO28" i="10" s="1"/>
  <c r="HO28" i="11" a="1"/>
  <c r="HO28" i="11" s="1"/>
  <c r="HO28" i="9" a="1"/>
  <c r="HO28" i="9" s="1"/>
  <c r="HO28" i="8" a="1"/>
  <c r="HO28" i="8" s="1"/>
  <c r="CB34" i="9"/>
  <c r="CI34" i="9" s="1"/>
  <c r="CN34" i="9" s="1"/>
  <c r="GF34" i="9" s="1"/>
  <c r="FB34" i="9"/>
  <c r="FI34" i="9" s="1"/>
  <c r="DO34" i="9"/>
  <c r="DV34" i="9" s="1"/>
  <c r="EA34" i="9" s="1"/>
  <c r="GO34" i="9" s="1"/>
  <c r="AO34" i="9"/>
  <c r="AV34" i="9" s="1"/>
  <c r="BA34" i="9" s="1"/>
  <c r="FW34" i="9" s="1"/>
  <c r="U34" i="9"/>
  <c r="ET27" i="9"/>
  <c r="GS27" i="9" s="1"/>
  <c r="ET17" i="11"/>
  <c r="GS17" i="11" s="1"/>
  <c r="HO30" i="9" a="1"/>
  <c r="HO30" i="9" s="1"/>
  <c r="HO30" i="10" a="1"/>
  <c r="HO30" i="10" s="1"/>
  <c r="HO30" i="11" a="1"/>
  <c r="HO30" i="11" s="1"/>
  <c r="HO30" i="8" a="1"/>
  <c r="HO30" i="8" s="1"/>
  <c r="AO18" i="11"/>
  <c r="AV18" i="11" s="1"/>
  <c r="BA18" i="11" s="1"/>
  <c r="FW18" i="11" s="1"/>
  <c r="FB18" i="11"/>
  <c r="FI18" i="11" s="1"/>
  <c r="DO18" i="11"/>
  <c r="DV18" i="11" s="1"/>
  <c r="EA18" i="11" s="1"/>
  <c r="GO18" i="11" s="1"/>
  <c r="U18" i="11"/>
  <c r="CB18" i="11"/>
  <c r="CI18" i="11" s="1"/>
  <c r="CN18" i="11" s="1"/>
  <c r="GF18" i="11" s="1"/>
  <c r="EI9" i="8"/>
  <c r="EP9" i="8" s="1"/>
  <c r="EU9" i="8" s="1"/>
  <c r="GT9" i="8" s="1"/>
  <c r="CV9" i="8"/>
  <c r="DC9" i="8" s="1"/>
  <c r="DH9" i="8" s="1"/>
  <c r="GK9" i="8" s="1"/>
  <c r="BI9" i="8"/>
  <c r="BP9" i="8" s="1"/>
  <c r="BU9" i="8" s="1"/>
  <c r="GB9" i="8" s="1"/>
  <c r="V9" i="8"/>
  <c r="DO22" i="9"/>
  <c r="DV22" i="9" s="1"/>
  <c r="EA22" i="9" s="1"/>
  <c r="GO22" i="9" s="1"/>
  <c r="U22" i="9"/>
  <c r="FB22" i="9"/>
  <c r="FI22" i="9" s="1"/>
  <c r="CB22" i="9"/>
  <c r="CI22" i="9" s="1"/>
  <c r="CN22" i="9" s="1"/>
  <c r="GF22" i="9" s="1"/>
  <c r="AO22" i="9"/>
  <c r="AV22" i="9" s="1"/>
  <c r="BA22" i="9" s="1"/>
  <c r="FW22" i="9" s="1"/>
  <c r="CV5" i="10"/>
  <c r="DC5" i="10" s="1"/>
  <c r="DH5" i="10" s="1"/>
  <c r="GK5" i="10" s="1"/>
  <c r="BI5" i="10"/>
  <c r="BP5" i="10" s="1"/>
  <c r="BU5" i="10" s="1"/>
  <c r="GB5" i="10" s="1"/>
  <c r="V5" i="10"/>
  <c r="EI5" i="10"/>
  <c r="EP5" i="10" s="1"/>
  <c r="EU5" i="10" s="1"/>
  <c r="GT5" i="10" s="1"/>
  <c r="ET35" i="8"/>
  <c r="GS35" i="8" s="1"/>
  <c r="AO32" i="8"/>
  <c r="AV32" i="8" s="1"/>
  <c r="BA32" i="8" s="1"/>
  <c r="FW32" i="8" s="1"/>
  <c r="DO32" i="8"/>
  <c r="DV32" i="8" s="1"/>
  <c r="EA32" i="8" s="1"/>
  <c r="GO32" i="8" s="1"/>
  <c r="U32" i="8"/>
  <c r="CB32" i="8"/>
  <c r="CI32" i="8" s="1"/>
  <c r="CN32" i="8" s="1"/>
  <c r="GF32" i="8" s="1"/>
  <c r="FB32" i="8"/>
  <c r="FI32" i="8" s="1"/>
  <c r="U36" i="10"/>
  <c r="FB36" i="10"/>
  <c r="FI36" i="10" s="1"/>
  <c r="CB36" i="10"/>
  <c r="CI36" i="10" s="1"/>
  <c r="CN36" i="10" s="1"/>
  <c r="GF36" i="10" s="1"/>
  <c r="DO36" i="10"/>
  <c r="DV36" i="10" s="1"/>
  <c r="EA36" i="10" s="1"/>
  <c r="GO36" i="10" s="1"/>
  <c r="AO36" i="10"/>
  <c r="AV36" i="10" s="1"/>
  <c r="BA36" i="10" s="1"/>
  <c r="FW36" i="10" s="1"/>
  <c r="HO33" i="10" a="1"/>
  <c r="HO33" i="10" s="1"/>
  <c r="HO33" i="9" a="1"/>
  <c r="HO33" i="9" s="1"/>
  <c r="HO33" i="11" a="1"/>
  <c r="HO33" i="11" s="1"/>
  <c r="HO33" i="8" a="1"/>
  <c r="HO33" i="8" s="1"/>
  <c r="HI17" i="9" a="1"/>
  <c r="HI17" i="9" s="1"/>
  <c r="HI17" i="10" a="1"/>
  <c r="HI17" i="10" s="1"/>
  <c r="HI17" i="8" a="1"/>
  <c r="HI17" i="8" s="1"/>
  <c r="HI17" i="11" a="1"/>
  <c r="HI17" i="11" s="1"/>
  <c r="CB39" i="10"/>
  <c r="CI39" i="10" s="1"/>
  <c r="CN39" i="10" s="1"/>
  <c r="GF39" i="10" s="1"/>
  <c r="AO39" i="10"/>
  <c r="AV39" i="10" s="1"/>
  <c r="BA39" i="10" s="1"/>
  <c r="FW39" i="10" s="1"/>
  <c r="DO39" i="10"/>
  <c r="DV39" i="10" s="1"/>
  <c r="EA39" i="10" s="1"/>
  <c r="GO39" i="10" s="1"/>
  <c r="U39" i="10"/>
  <c r="FB39" i="10"/>
  <c r="FI39" i="10" s="1"/>
  <c r="HO40" i="11" a="1"/>
  <c r="HO40" i="11" s="1"/>
  <c r="HO40" i="9" a="1"/>
  <c r="HO40" i="9" s="1"/>
  <c r="HO40" i="10" a="1"/>
  <c r="HO40" i="10" s="1"/>
  <c r="HI37" i="9" a="1"/>
  <c r="HI37" i="9" s="1"/>
  <c r="HI37" i="10" a="1"/>
  <c r="HI37" i="10" s="1"/>
  <c r="HI37" i="11" a="1"/>
  <c r="HI37" i="11" s="1"/>
  <c r="ET21" i="11"/>
  <c r="GS21" i="11" s="1"/>
  <c r="ET26" i="8"/>
  <c r="GS26" i="8" s="1"/>
  <c r="AO21" i="8"/>
  <c r="AV21" i="8" s="1"/>
  <c r="BA21" i="8" s="1"/>
  <c r="FW21" i="8" s="1"/>
  <c r="CB21" i="8"/>
  <c r="CI21" i="8" s="1"/>
  <c r="CN21" i="8" s="1"/>
  <c r="GF21" i="8" s="1"/>
  <c r="U21" i="8"/>
  <c r="DO21" i="8"/>
  <c r="DV21" i="8" s="1"/>
  <c r="EA21" i="8" s="1"/>
  <c r="GO21" i="8" s="1"/>
  <c r="FB21" i="8"/>
  <c r="FI21" i="8" s="1"/>
  <c r="HT31" i="9" a="1"/>
  <c r="HT31" i="9" s="1"/>
  <c r="HT31" i="10" a="1"/>
  <c r="HT31" i="10" s="1"/>
  <c r="HT31" i="11" a="1"/>
  <c r="HT31" i="11" s="1"/>
  <c r="HT31" i="8" a="1"/>
  <c r="HT31" i="8" s="1"/>
  <c r="FN8" i="10"/>
  <c r="GX8" i="10" s="1"/>
  <c r="AO29" i="8"/>
  <c r="AV29" i="8" s="1"/>
  <c r="BA29" i="8" s="1"/>
  <c r="FW29" i="8" s="1"/>
  <c r="U29" i="8"/>
  <c r="FB29" i="8"/>
  <c r="FI29" i="8" s="1"/>
  <c r="DO29" i="8"/>
  <c r="DV29" i="8" s="1"/>
  <c r="EA29" i="8" s="1"/>
  <c r="GO29" i="8" s="1"/>
  <c r="CB29" i="8"/>
  <c r="CI29" i="8" s="1"/>
  <c r="CN29" i="8" s="1"/>
  <c r="GF29" i="8" s="1"/>
  <c r="ET40" i="8"/>
  <c r="GS40" i="8" s="1"/>
  <c r="DO26" i="11"/>
  <c r="DV26" i="11" s="1"/>
  <c r="EA26" i="11" s="1"/>
  <c r="GO26" i="11" s="1"/>
  <c r="U26" i="11"/>
  <c r="FB26" i="11"/>
  <c r="FI26" i="11" s="1"/>
  <c r="CB26" i="11"/>
  <c r="CI26" i="11" s="1"/>
  <c r="CN26" i="11" s="1"/>
  <c r="GF26" i="11" s="1"/>
  <c r="AO26" i="11"/>
  <c r="AV26" i="11" s="1"/>
  <c r="BA26" i="11" s="1"/>
  <c r="FW26" i="11" s="1"/>
  <c r="FB31" i="8"/>
  <c r="FI31" i="8" s="1"/>
  <c r="DO31" i="8"/>
  <c r="DV31" i="8" s="1"/>
  <c r="EA31" i="8" s="1"/>
  <c r="GO31" i="8" s="1"/>
  <c r="AO31" i="8"/>
  <c r="AV31" i="8" s="1"/>
  <c r="BA31" i="8" s="1"/>
  <c r="FW31" i="8" s="1"/>
  <c r="CB31" i="8"/>
  <c r="CI31" i="8" s="1"/>
  <c r="CN31" i="8" s="1"/>
  <c r="GF31" i="8" s="1"/>
  <c r="U31" i="8"/>
  <c r="CB35" i="11"/>
  <c r="CI35" i="11" s="1"/>
  <c r="CN35" i="11" s="1"/>
  <c r="GF35" i="11" s="1"/>
  <c r="AO35" i="11"/>
  <c r="AV35" i="11" s="1"/>
  <c r="BA35" i="11" s="1"/>
  <c r="FW35" i="11" s="1"/>
  <c r="U35" i="11"/>
  <c r="FB35" i="11"/>
  <c r="FI35" i="11" s="1"/>
  <c r="DO35" i="11"/>
  <c r="DV35" i="11" s="1"/>
  <c r="EA35" i="11" s="1"/>
  <c r="GO35" i="11" s="1"/>
  <c r="HO29" i="11" a="1"/>
  <c r="HO29" i="11" s="1"/>
  <c r="HO29" i="10" a="1"/>
  <c r="HO29" i="10" s="1"/>
  <c r="HO29" i="9" a="1"/>
  <c r="HO29" i="9" s="1"/>
  <c r="HO29" i="8" a="1"/>
  <c r="HO29" i="8" s="1"/>
  <c r="HO31" i="11" a="1"/>
  <c r="HO31" i="11" s="1"/>
  <c r="HO31" i="9" a="1"/>
  <c r="HO31" i="9" s="1"/>
  <c r="HO31" i="10" a="1"/>
  <c r="HO31" i="10" s="1"/>
  <c r="HO31" i="8" a="1"/>
  <c r="HO31" i="8" s="1"/>
  <c r="EI10" i="11"/>
  <c r="EP10" i="11" s="1"/>
  <c r="EU10" i="11" s="1"/>
  <c r="GT10" i="11" s="1"/>
  <c r="CV10" i="11"/>
  <c r="DC10" i="11" s="1"/>
  <c r="DH10" i="11" s="1"/>
  <c r="GK10" i="11" s="1"/>
  <c r="BI10" i="11"/>
  <c r="BP10" i="11" s="1"/>
  <c r="BU10" i="11" s="1"/>
  <c r="GB10" i="11" s="1"/>
  <c r="V10" i="11"/>
  <c r="ET39" i="11"/>
  <c r="GS39" i="11" s="1"/>
  <c r="FB17" i="10"/>
  <c r="FI17" i="10" s="1"/>
  <c r="AO17" i="10"/>
  <c r="AV17" i="10" s="1"/>
  <c r="BA17" i="10" s="1"/>
  <c r="FW17" i="10" s="1"/>
  <c r="DO17" i="10"/>
  <c r="DV17" i="10" s="1"/>
  <c r="EA17" i="10" s="1"/>
  <c r="GO17" i="10" s="1"/>
  <c r="U17" i="10"/>
  <c r="CB17" i="10"/>
  <c r="CI17" i="10" s="1"/>
  <c r="CN17" i="10" s="1"/>
  <c r="GF17" i="10" s="1"/>
  <c r="DO26" i="9"/>
  <c r="DV26" i="9" s="1"/>
  <c r="EA26" i="9" s="1"/>
  <c r="GO26" i="9" s="1"/>
  <c r="FB26" i="9"/>
  <c r="FI26" i="9" s="1"/>
  <c r="AO26" i="9"/>
  <c r="AV26" i="9" s="1"/>
  <c r="BA26" i="9" s="1"/>
  <c r="FW26" i="9" s="1"/>
  <c r="U26" i="9"/>
  <c r="CB26" i="9"/>
  <c r="CI26" i="9" s="1"/>
  <c r="CN26" i="9" s="1"/>
  <c r="GF26" i="9" s="1"/>
  <c r="HJ13" i="9" a="1"/>
  <c r="HJ13" i="9" s="1"/>
  <c r="HJ13" i="10" a="1"/>
  <c r="HJ13" i="10" s="1"/>
  <c r="HJ13" i="11" a="1"/>
  <c r="HJ13" i="11" s="1"/>
  <c r="HJ13" i="8" a="1"/>
  <c r="HJ13" i="8" s="1"/>
  <c r="HJ7" i="9" a="1"/>
  <c r="HJ7" i="9" s="1"/>
  <c r="HJ7" i="10" a="1"/>
  <c r="HJ7" i="10" s="1"/>
  <c r="HJ7" i="8" a="1"/>
  <c r="HJ7" i="8" s="1"/>
  <c r="HJ7" i="11" a="1"/>
  <c r="HJ7" i="11" s="1"/>
  <c r="CB27" i="11"/>
  <c r="CI27" i="11" s="1"/>
  <c r="CN27" i="11" s="1"/>
  <c r="GF27" i="11" s="1"/>
  <c r="DO27" i="11"/>
  <c r="DV27" i="11" s="1"/>
  <c r="EA27" i="11" s="1"/>
  <c r="GO27" i="11" s="1"/>
  <c r="U27" i="11"/>
  <c r="AO27" i="11"/>
  <c r="AV27" i="11" s="1"/>
  <c r="BA27" i="11" s="1"/>
  <c r="FW27" i="11" s="1"/>
  <c r="FB27" i="11"/>
  <c r="FI27" i="11" s="1"/>
  <c r="HT22" i="9" a="1"/>
  <c r="HT22" i="9" s="1"/>
  <c r="HT22" i="10" a="1"/>
  <c r="HT22" i="10" s="1"/>
  <c r="HT22" i="8" a="1"/>
  <c r="HT22" i="8" s="1"/>
  <c r="HT22" i="11" a="1"/>
  <c r="HT22" i="11" s="1"/>
  <c r="FN9" i="11"/>
  <c r="GX9" i="11" s="1"/>
  <c r="AO35" i="9"/>
  <c r="AV35" i="9" s="1"/>
  <c r="BA35" i="9" s="1"/>
  <c r="FW35" i="9" s="1"/>
  <c r="U35" i="9"/>
  <c r="CB35" i="9"/>
  <c r="CI35" i="9" s="1"/>
  <c r="CN35" i="9" s="1"/>
  <c r="GF35" i="9" s="1"/>
  <c r="FB35" i="9"/>
  <c r="FI35" i="9" s="1"/>
  <c r="DO35" i="9"/>
  <c r="DV35" i="9" s="1"/>
  <c r="EA35" i="9" s="1"/>
  <c r="GO35" i="9" s="1"/>
  <c r="HP11" i="10" a="1"/>
  <c r="HP11" i="10" s="1"/>
  <c r="HP11" i="11" a="1"/>
  <c r="HP11" i="11" s="1"/>
  <c r="HP11" i="8" a="1"/>
  <c r="HP11" i="8" s="1"/>
  <c r="HP11" i="9" a="1"/>
  <c r="HP11" i="9" s="1"/>
  <c r="FN15" i="11"/>
  <c r="GX15" i="11" s="1"/>
  <c r="HO19" i="10" a="1"/>
  <c r="HO19" i="10" s="1"/>
  <c r="HO19" i="11" a="1"/>
  <c r="HO19" i="11" s="1"/>
  <c r="HO19" i="9" a="1"/>
  <c r="HO19" i="9" s="1"/>
  <c r="HO19" i="8" a="1"/>
  <c r="HO19" i="8" s="1"/>
  <c r="HU16" i="9" a="1"/>
  <c r="HU16" i="9" s="1"/>
  <c r="HU16" i="11" a="1"/>
  <c r="HU16" i="11" s="1"/>
  <c r="HU16" i="10" a="1"/>
  <c r="HU16" i="10" s="1"/>
  <c r="HU16" i="8" a="1"/>
  <c r="HU16" i="8" s="1"/>
  <c r="ET34" i="10"/>
  <c r="GS34" i="10" s="1"/>
  <c r="FN6" i="11"/>
  <c r="GX6" i="11" s="1"/>
  <c r="FN8" i="8"/>
  <c r="GX8" i="8" s="1"/>
  <c r="U25" i="11"/>
  <c r="CB25" i="11"/>
  <c r="CI25" i="11" s="1"/>
  <c r="CN25" i="11" s="1"/>
  <c r="GF25" i="11" s="1"/>
  <c r="DO25" i="11"/>
  <c r="DV25" i="11" s="1"/>
  <c r="EA25" i="11" s="1"/>
  <c r="GO25" i="11" s="1"/>
  <c r="AO25" i="11"/>
  <c r="AV25" i="11" s="1"/>
  <c r="BA25" i="11" s="1"/>
  <c r="FW25" i="11" s="1"/>
  <c r="FB25" i="11"/>
  <c r="FI25" i="11" s="1"/>
  <c r="HZ5" i="8" a="1"/>
  <c r="HZ5" i="8" s="1"/>
  <c r="HZ5" i="11" a="1"/>
  <c r="HZ5" i="11" s="1"/>
  <c r="HZ5" i="10" a="1"/>
  <c r="HZ5" i="10" s="1"/>
  <c r="HZ5" i="9" a="1"/>
  <c r="HZ5" i="9" s="1"/>
  <c r="CB26" i="8"/>
  <c r="CI26" i="8" s="1"/>
  <c r="CN26" i="8" s="1"/>
  <c r="GF26" i="8" s="1"/>
  <c r="AO26" i="8"/>
  <c r="AV26" i="8" s="1"/>
  <c r="BA26" i="8" s="1"/>
  <c r="FW26" i="8" s="1"/>
  <c r="DO26" i="8"/>
  <c r="DV26" i="8" s="1"/>
  <c r="EA26" i="8" s="1"/>
  <c r="GO26" i="8" s="1"/>
  <c r="FB26" i="8"/>
  <c r="FI26" i="8" s="1"/>
  <c r="U26" i="8"/>
  <c r="HZ15" i="9" a="1"/>
  <c r="HZ15" i="9" s="1"/>
  <c r="HZ15" i="10" a="1"/>
  <c r="HZ15" i="10" s="1"/>
  <c r="HZ15" i="11" a="1"/>
  <c r="HZ15" i="11" s="1"/>
  <c r="HZ15" i="8" a="1"/>
  <c r="HZ15" i="8" s="1"/>
  <c r="HO27" i="10" a="1"/>
  <c r="HO27" i="10" s="1"/>
  <c r="HO27" i="9" a="1"/>
  <c r="HO27" i="9" s="1"/>
  <c r="HO27" i="11" a="1"/>
  <c r="HO27" i="11" s="1"/>
  <c r="HO27" i="8" a="1"/>
  <c r="HO27" i="8" s="1"/>
  <c r="HJ15" i="9" a="1"/>
  <c r="HJ15" i="9" s="1"/>
  <c r="HJ15" i="10" a="1"/>
  <c r="HJ15" i="10" s="1"/>
  <c r="HJ15" i="11" a="1"/>
  <c r="HJ15" i="11" s="1"/>
  <c r="HJ15" i="8" a="1"/>
  <c r="HJ15" i="8" s="1"/>
  <c r="FN11" i="9"/>
  <c r="GX11" i="9" s="1"/>
  <c r="ET33" i="9"/>
  <c r="GS33" i="9" s="1"/>
  <c r="U37" i="8"/>
  <c r="FB37" i="8"/>
  <c r="FI37" i="8" s="1"/>
  <c r="AO37" i="8"/>
  <c r="AV37" i="8" s="1"/>
  <c r="BA37" i="8" s="1"/>
  <c r="FW37" i="8" s="1"/>
  <c r="HZ37" i="8" s="1" a="1"/>
  <c r="HZ37" i="8" s="1"/>
  <c r="CB37" i="8"/>
  <c r="CI37" i="8" s="1"/>
  <c r="CN37" i="8" s="1"/>
  <c r="GF37" i="8" s="1"/>
  <c r="HU37" i="8" s="1" a="1"/>
  <c r="HU37" i="8" s="1"/>
  <c r="DO37" i="8"/>
  <c r="DV37" i="8" s="1"/>
  <c r="EA37" i="8" s="1"/>
  <c r="GO37" i="8" s="1"/>
  <c r="HJ10" i="10" a="1"/>
  <c r="HJ10" i="10" s="1"/>
  <c r="HJ10" i="11" a="1"/>
  <c r="HJ10" i="11" s="1"/>
  <c r="HJ10" i="9" a="1"/>
  <c r="HJ10" i="9" s="1"/>
  <c r="HJ10" i="8" a="1"/>
  <c r="HJ10" i="8" s="1"/>
  <c r="U23" i="8"/>
  <c r="AO23" i="8"/>
  <c r="AV23" i="8" s="1"/>
  <c r="BA23" i="8" s="1"/>
  <c r="FW23" i="8" s="1"/>
  <c r="FB23" i="8"/>
  <c r="FI23" i="8" s="1"/>
  <c r="CB23" i="8"/>
  <c r="CI23" i="8" s="1"/>
  <c r="CN23" i="8" s="1"/>
  <c r="GF23" i="8" s="1"/>
  <c r="DO23" i="8"/>
  <c r="DV23" i="8" s="1"/>
  <c r="EA23" i="8" s="1"/>
  <c r="GO23" i="8" s="1"/>
  <c r="V9" i="10"/>
  <c r="CV9" i="10"/>
  <c r="DC9" i="10" s="1"/>
  <c r="DH9" i="10" s="1"/>
  <c r="GK9" i="10" s="1"/>
  <c r="EI9" i="10"/>
  <c r="EP9" i="10" s="1"/>
  <c r="EU9" i="10" s="1"/>
  <c r="GT9" i="10" s="1"/>
  <c r="BI9" i="10"/>
  <c r="BP9" i="10" s="1"/>
  <c r="BU9" i="10" s="1"/>
  <c r="GB9" i="10" s="1"/>
  <c r="FN14" i="11"/>
  <c r="GX14" i="11" s="1"/>
  <c r="HI18" i="9" a="1"/>
  <c r="HI18" i="9" s="1"/>
  <c r="HI18" i="10" a="1"/>
  <c r="HI18" i="10" s="1"/>
  <c r="HI18" i="8" a="1"/>
  <c r="HI18" i="8" s="1"/>
  <c r="HI18" i="11" a="1"/>
  <c r="HI18" i="11" s="1"/>
  <c r="CV16" i="9"/>
  <c r="DC16" i="9" s="1"/>
  <c r="DH16" i="9" s="1"/>
  <c r="GK16" i="9" s="1"/>
  <c r="BI16" i="9"/>
  <c r="BP16" i="9" s="1"/>
  <c r="BU16" i="9" s="1"/>
  <c r="GB16" i="9" s="1"/>
  <c r="V16" i="9"/>
  <c r="EI16" i="9"/>
  <c r="EP16" i="9" s="1"/>
  <c r="EU16" i="9" s="1"/>
  <c r="GT16" i="9" s="1"/>
  <c r="ET20" i="8"/>
  <c r="GS20" i="8" s="1"/>
  <c r="FB37" i="11"/>
  <c r="FI37" i="11" s="1"/>
  <c r="DO37" i="11"/>
  <c r="DV37" i="11" s="1"/>
  <c r="EA37" i="11" s="1"/>
  <c r="GO37" i="11" s="1"/>
  <c r="CB37" i="11"/>
  <c r="CI37" i="11" s="1"/>
  <c r="CN37" i="11" s="1"/>
  <c r="GF37" i="11" s="1"/>
  <c r="AO37" i="11"/>
  <c r="AV37" i="11" s="1"/>
  <c r="BA37" i="11" s="1"/>
  <c r="FW37" i="11" s="1"/>
  <c r="U37" i="11"/>
  <c r="HI40" i="11" a="1"/>
  <c r="HI40" i="11" s="1"/>
  <c r="HI40" i="10" a="1"/>
  <c r="HI40" i="10" s="1"/>
  <c r="HI40" i="9" a="1"/>
  <c r="HI40" i="9" s="1"/>
  <c r="ET40" i="10"/>
  <c r="GS40" i="10" s="1"/>
  <c r="HJ14" i="9" a="1"/>
  <c r="HJ14" i="9" s="1"/>
  <c r="HJ14" i="10" a="1"/>
  <c r="HJ14" i="10" s="1"/>
  <c r="HJ14" i="11" a="1"/>
  <c r="HJ14" i="11" s="1"/>
  <c r="HJ14" i="8" a="1"/>
  <c r="HJ14" i="8" s="1"/>
  <c r="FN15" i="10"/>
  <c r="GX15" i="10" s="1"/>
  <c r="HT39" i="10" a="1"/>
  <c r="HT39" i="10" s="1"/>
  <c r="HT39" i="11" a="1"/>
  <c r="HT39" i="11" s="1"/>
  <c r="HT39" i="9" a="1"/>
  <c r="HT39" i="9" s="1"/>
  <c r="CB18" i="8"/>
  <c r="CI18" i="8" s="1"/>
  <c r="CN18" i="8" s="1"/>
  <c r="GF18" i="8" s="1"/>
  <c r="U18" i="8"/>
  <c r="FB18" i="8"/>
  <c r="FI18" i="8" s="1"/>
  <c r="DO18" i="8"/>
  <c r="DV18" i="8" s="1"/>
  <c r="EA18" i="8" s="1"/>
  <c r="GO18" i="8" s="1"/>
  <c r="AO18" i="8"/>
  <c r="AV18" i="8" s="1"/>
  <c r="BA18" i="8" s="1"/>
  <c r="FW18" i="8" s="1"/>
  <c r="BI8" i="9"/>
  <c r="BP8" i="9" s="1"/>
  <c r="BU8" i="9" s="1"/>
  <c r="GB8" i="9" s="1"/>
  <c r="V8" i="9"/>
  <c r="EI8" i="9"/>
  <c r="EP8" i="9" s="1"/>
  <c r="EU8" i="9" s="1"/>
  <c r="GT8" i="9" s="1"/>
  <c r="CV8" i="9"/>
  <c r="DC8" i="9" s="1"/>
  <c r="DH8" i="9" s="1"/>
  <c r="GK8" i="9" s="1"/>
  <c r="FB21" i="9"/>
  <c r="FI21" i="9" s="1"/>
  <c r="AO21" i="9"/>
  <c r="AV21" i="9" s="1"/>
  <c r="BA21" i="9" s="1"/>
  <c r="FW21" i="9" s="1"/>
  <c r="CB21" i="9"/>
  <c r="CI21" i="9" s="1"/>
  <c r="CN21" i="9" s="1"/>
  <c r="GF21" i="9" s="1"/>
  <c r="U21" i="9"/>
  <c r="DO21" i="9"/>
  <c r="DV21" i="9" s="1"/>
  <c r="EA21" i="9" s="1"/>
  <c r="GO21" i="9" s="1"/>
  <c r="HP7" i="11" a="1"/>
  <c r="HP7" i="11" s="1"/>
  <c r="HP7" i="9" a="1"/>
  <c r="HP7" i="9" s="1"/>
  <c r="HP7" i="10" a="1"/>
  <c r="HP7" i="10" s="1"/>
  <c r="HP7" i="8" a="1"/>
  <c r="HP7" i="8" s="1"/>
  <c r="HT25" i="9" a="1"/>
  <c r="HT25" i="9" s="1"/>
  <c r="HT25" i="10" a="1"/>
  <c r="HT25" i="10" s="1"/>
  <c r="HT25" i="8" a="1"/>
  <c r="HT25" i="8" s="1"/>
  <c r="HT25" i="11" a="1"/>
  <c r="HT25" i="11" s="1"/>
  <c r="HU13" i="9" a="1"/>
  <c r="HU13" i="9" s="1"/>
  <c r="HU13" i="8" a="1"/>
  <c r="HU13" i="8" s="1"/>
  <c r="HU13" i="11" a="1"/>
  <c r="HU13" i="11" s="1"/>
  <c r="HU13" i="10" a="1"/>
  <c r="HU13" i="10" s="1"/>
  <c r="HP10" i="10" a="1"/>
  <c r="HP10" i="10" s="1"/>
  <c r="HP10" i="11" a="1"/>
  <c r="HP10" i="11" s="1"/>
  <c r="HP10" i="9" a="1"/>
  <c r="HP10" i="9" s="1"/>
  <c r="HP10" i="8" a="1"/>
  <c r="HP10" i="8" s="1"/>
  <c r="AO39" i="9"/>
  <c r="AV39" i="9" s="1"/>
  <c r="BA39" i="9" s="1"/>
  <c r="FW39" i="9" s="1"/>
  <c r="DO39" i="9"/>
  <c r="DV39" i="9" s="1"/>
  <c r="EA39" i="9" s="1"/>
  <c r="GO39" i="9" s="1"/>
  <c r="FB39" i="9"/>
  <c r="FI39" i="9" s="1"/>
  <c r="CB39" i="9"/>
  <c r="CI39" i="9" s="1"/>
  <c r="CN39" i="9" s="1"/>
  <c r="GF39" i="9" s="1"/>
  <c r="U39" i="9"/>
  <c r="HT38" i="11" a="1"/>
  <c r="HT38" i="11" s="1"/>
  <c r="HT38" i="10" a="1"/>
  <c r="HT38" i="10" s="1"/>
  <c r="HT38" i="9" a="1"/>
  <c r="HT38" i="9" s="1"/>
  <c r="HI29" i="10" a="1"/>
  <c r="HI29" i="10" s="1"/>
  <c r="HI29" i="11" a="1"/>
  <c r="HI29" i="11" s="1"/>
  <c r="HI29" i="9" a="1"/>
  <c r="HI29" i="9" s="1"/>
  <c r="HI29" i="8" a="1"/>
  <c r="HI29" i="8" s="1"/>
  <c r="HZ6" i="9" a="1"/>
  <c r="HZ6" i="9" s="1"/>
  <c r="HZ6" i="10" a="1"/>
  <c r="HZ6" i="10" s="1"/>
  <c r="HZ6" i="11" a="1"/>
  <c r="HZ6" i="11" s="1"/>
  <c r="HZ6" i="8" a="1"/>
  <c r="HZ6" i="8" s="1"/>
  <c r="FN14" i="8"/>
  <c r="GX14" i="8" s="1"/>
  <c r="BI13" i="11"/>
  <c r="BP13" i="11" s="1"/>
  <c r="BU13" i="11" s="1"/>
  <c r="GB13" i="11" s="1"/>
  <c r="V13" i="11"/>
  <c r="CV13" i="11"/>
  <c r="DC13" i="11" s="1"/>
  <c r="DH13" i="11" s="1"/>
  <c r="GK13" i="11" s="1"/>
  <c r="EI13" i="11"/>
  <c r="EP13" i="11" s="1"/>
  <c r="EU13" i="11" s="1"/>
  <c r="GT13" i="11" s="1"/>
  <c r="HT28" i="11" a="1"/>
  <c r="HT28" i="11" s="1"/>
  <c r="HT28" i="10" a="1"/>
  <c r="HT28" i="10" s="1"/>
  <c r="HT28" i="9" a="1"/>
  <c r="HT28" i="9" s="1"/>
  <c r="HT28" i="8" a="1"/>
  <c r="HT28" i="8" s="1"/>
  <c r="ET34" i="9"/>
  <c r="GS34" i="9" s="1"/>
  <c r="AO27" i="9"/>
  <c r="AV27" i="9" s="1"/>
  <c r="BA27" i="9" s="1"/>
  <c r="FW27" i="9" s="1"/>
  <c r="FB27" i="9"/>
  <c r="FI27" i="9" s="1"/>
  <c r="U27" i="9"/>
  <c r="CB27" i="9"/>
  <c r="CI27" i="9" s="1"/>
  <c r="CN27" i="9" s="1"/>
  <c r="GF27" i="9" s="1"/>
  <c r="DO27" i="9"/>
  <c r="DV27" i="9" s="1"/>
  <c r="EA27" i="9" s="1"/>
  <c r="GO27" i="9" s="1"/>
  <c r="HT30" i="10" a="1"/>
  <c r="HT30" i="10" s="1"/>
  <c r="HT30" i="9" a="1"/>
  <c r="HT30" i="9" s="1"/>
  <c r="HT30" i="11" a="1"/>
  <c r="HT30" i="11" s="1"/>
  <c r="HT30" i="8" a="1"/>
  <c r="HT30" i="8" s="1"/>
  <c r="AO37" i="9"/>
  <c r="AV37" i="9" s="1"/>
  <c r="BA37" i="9" s="1"/>
  <c r="FW37" i="9" s="1"/>
  <c r="DO37" i="9"/>
  <c r="DV37" i="9" s="1"/>
  <c r="EA37" i="9" s="1"/>
  <c r="GO37" i="9" s="1"/>
  <c r="CB37" i="9"/>
  <c r="CI37" i="9" s="1"/>
  <c r="CN37" i="9" s="1"/>
  <c r="GF37" i="9" s="1"/>
  <c r="FB37" i="9"/>
  <c r="FI37" i="9" s="1"/>
  <c r="U37" i="9"/>
  <c r="HJ6" i="11" a="1"/>
  <c r="HJ6" i="11" s="1"/>
  <c r="HJ6" i="8" a="1"/>
  <c r="HJ6" i="8" s="1"/>
  <c r="HJ6" i="10" a="1"/>
  <c r="HJ6" i="10" s="1"/>
  <c r="HJ6" i="9" a="1"/>
  <c r="HJ6" i="9" s="1"/>
  <c r="ET40" i="11"/>
  <c r="GS40" i="11" s="1"/>
  <c r="HT32" i="9" a="1"/>
  <c r="HT32" i="9" s="1"/>
  <c r="HT32" i="10" a="1"/>
  <c r="HT32" i="10" s="1"/>
  <c r="HT32" i="11" a="1"/>
  <c r="HT32" i="11" s="1"/>
  <c r="HT32" i="8" a="1"/>
  <c r="HT32" i="8" s="1"/>
  <c r="ET21" i="10"/>
  <c r="GS21" i="10" s="1"/>
  <c r="DO33" i="8"/>
  <c r="DV33" i="8" s="1"/>
  <c r="EA33" i="8" s="1"/>
  <c r="GO33" i="8" s="1"/>
  <c r="U33" i="8"/>
  <c r="FB33" i="8"/>
  <c r="FI33" i="8" s="1"/>
  <c r="CB33" i="8"/>
  <c r="CI33" i="8" s="1"/>
  <c r="CN33" i="8" s="1"/>
  <c r="GF33" i="8" s="1"/>
  <c r="AO33" i="8"/>
  <c r="AV33" i="8" s="1"/>
  <c r="BA33" i="8" s="1"/>
  <c r="FW33" i="8" s="1"/>
  <c r="HT29" i="9" a="1"/>
  <c r="HT29" i="9" s="1"/>
  <c r="HT29" i="11" a="1"/>
  <c r="HT29" i="11" s="1"/>
  <c r="HT29" i="10" a="1"/>
  <c r="HT29" i="10" s="1"/>
  <c r="HT29" i="8" a="1"/>
  <c r="HT29" i="8" s="1"/>
  <c r="FB19" i="8"/>
  <c r="FI19" i="8" s="1"/>
  <c r="CB19" i="8"/>
  <c r="CI19" i="8" s="1"/>
  <c r="CN19" i="8" s="1"/>
  <c r="GF19" i="8" s="1"/>
  <c r="AO19" i="8"/>
  <c r="AV19" i="8" s="1"/>
  <c r="BA19" i="8" s="1"/>
  <c r="FW19" i="8" s="1"/>
  <c r="U19" i="8"/>
  <c r="DO19" i="8"/>
  <c r="DV19" i="8" s="1"/>
  <c r="EA19" i="8" s="1"/>
  <c r="GO19" i="8" s="1"/>
  <c r="HI19" i="9" a="1"/>
  <c r="HI19" i="9" s="1"/>
  <c r="HI19" i="10" a="1"/>
  <c r="HI19" i="10" s="1"/>
  <c r="HI19" i="11" a="1"/>
  <c r="HI19" i="11" s="1"/>
  <c r="HI19" i="8" a="1"/>
  <c r="HI19" i="8" s="1"/>
  <c r="U18" i="9"/>
  <c r="DO18" i="9"/>
  <c r="DV18" i="9" s="1"/>
  <c r="EA18" i="9" s="1"/>
  <c r="GO18" i="9" s="1"/>
  <c r="AO18" i="9"/>
  <c r="AV18" i="9" s="1"/>
  <c r="BA18" i="9" s="1"/>
  <c r="FW18" i="9" s="1"/>
  <c r="CB18" i="9"/>
  <c r="CI18" i="9" s="1"/>
  <c r="CN18" i="9" s="1"/>
  <c r="GF18" i="9" s="1"/>
  <c r="FB18" i="9"/>
  <c r="FI18" i="9" s="1"/>
  <c r="ET35" i="11"/>
  <c r="GS35" i="11" s="1"/>
  <c r="DO22" i="10"/>
  <c r="DV22" i="10" s="1"/>
  <c r="EA22" i="10" s="1"/>
  <c r="GO22" i="10" s="1"/>
  <c r="U22" i="10"/>
  <c r="CB22" i="10"/>
  <c r="CI22" i="10" s="1"/>
  <c r="CN22" i="10" s="1"/>
  <c r="GF22" i="10" s="1"/>
  <c r="FB22" i="10"/>
  <c r="FI22" i="10" s="1"/>
  <c r="AO22" i="10"/>
  <c r="AV22" i="10" s="1"/>
  <c r="BA22" i="10" s="1"/>
  <c r="FW22" i="10" s="1"/>
  <c r="HI39" i="11" a="1"/>
  <c r="HI39" i="11" s="1"/>
  <c r="HI39" i="9" a="1"/>
  <c r="HI39" i="9" s="1"/>
  <c r="HI39" i="10" a="1"/>
  <c r="HI39" i="10" s="1"/>
  <c r="ET17" i="10"/>
  <c r="GS17" i="10" s="1"/>
  <c r="ET23" i="9"/>
  <c r="GS23" i="9" s="1"/>
  <c r="ET32" i="10"/>
  <c r="GS32" i="10" s="1"/>
  <c r="CV12" i="10"/>
  <c r="DC12" i="10" s="1"/>
  <c r="DH12" i="10" s="1"/>
  <c r="GK12" i="10" s="1"/>
  <c r="BI12" i="10"/>
  <c r="BP12" i="10" s="1"/>
  <c r="BU12" i="10" s="1"/>
  <c r="GB12" i="10" s="1"/>
  <c r="EI12" i="10"/>
  <c r="EP12" i="10" s="1"/>
  <c r="EU12" i="10" s="1"/>
  <c r="GT12" i="10" s="1"/>
  <c r="V12" i="10"/>
  <c r="GH3" i="8"/>
  <c r="HR2" i="8"/>
  <c r="HI26" i="10" a="1"/>
  <c r="HI26" i="10" s="1"/>
  <c r="HI26" i="9" a="1"/>
  <c r="HI26" i="9" s="1"/>
  <c r="HI26" i="8" a="1"/>
  <c r="HI26" i="8" s="1"/>
  <c r="HI26" i="11" a="1"/>
  <c r="HI26" i="11" s="1"/>
  <c r="ET27" i="11"/>
  <c r="GS27" i="11" s="1"/>
  <c r="FB22" i="8"/>
  <c r="FI22" i="8" s="1"/>
  <c r="CB22" i="8"/>
  <c r="CI22" i="8" s="1"/>
  <c r="CN22" i="8" s="1"/>
  <c r="GF22" i="8" s="1"/>
  <c r="U22" i="8"/>
  <c r="DO22" i="8"/>
  <c r="DV22" i="8" s="1"/>
  <c r="EA22" i="8" s="1"/>
  <c r="GO22" i="8" s="1"/>
  <c r="AO22" i="8"/>
  <c r="AV22" i="8" s="1"/>
  <c r="BA22" i="8" s="1"/>
  <c r="FW22" i="8" s="1"/>
  <c r="EI9" i="11"/>
  <c r="EP9" i="11" s="1"/>
  <c r="EU9" i="11" s="1"/>
  <c r="GT9" i="11" s="1"/>
  <c r="CV9" i="11"/>
  <c r="DC9" i="11" s="1"/>
  <c r="DH9" i="11" s="1"/>
  <c r="GK9" i="11" s="1"/>
  <c r="V9" i="11"/>
  <c r="BI9" i="11"/>
  <c r="BP9" i="11" s="1"/>
  <c r="BU9" i="11" s="1"/>
  <c r="GB9" i="11" s="1"/>
  <c r="ET26" i="11"/>
  <c r="GS26" i="11" s="1"/>
  <c r="HU11" i="10" a="1"/>
  <c r="HU11" i="10" s="1"/>
  <c r="HU11" i="11" a="1"/>
  <c r="HU11" i="11" s="1"/>
  <c r="HU11" i="8" a="1"/>
  <c r="HU11" i="8" s="1"/>
  <c r="HU11" i="9" a="1"/>
  <c r="HU11" i="9" s="1"/>
  <c r="ET19" i="8"/>
  <c r="GS19" i="8" s="1"/>
  <c r="HP16" i="9" a="1"/>
  <c r="HP16" i="9" s="1"/>
  <c r="HP16" i="10" a="1"/>
  <c r="HP16" i="10" s="1"/>
  <c r="HP16" i="11" a="1"/>
  <c r="HP16" i="11" s="1"/>
  <c r="HP16" i="8" a="1"/>
  <c r="HP16" i="8" s="1"/>
  <c r="HD38" i="8"/>
  <c r="HO37" i="8" a="1"/>
  <c r="HO37" i="8" s="1"/>
  <c r="HF37" i="8" a="1"/>
  <c r="HF37" i="8" s="1"/>
  <c r="HS37" i="8" a="1"/>
  <c r="HS37" i="8" s="1"/>
  <c r="HI37" i="8" a="1"/>
  <c r="HI37" i="8" s="1"/>
  <c r="HN37" i="8" a="1"/>
  <c r="HN37" i="8" s="1"/>
  <c r="HT37" i="8" a="1"/>
  <c r="HT37" i="8" s="1"/>
  <c r="HM37" i="8" a="1"/>
  <c r="HM37" i="8" s="1"/>
  <c r="HL37" i="8" a="1"/>
  <c r="HL37" i="8" s="1"/>
  <c r="HG37" i="8" a="1"/>
  <c r="HG37" i="8" s="1"/>
  <c r="HH37" i="8" a="1"/>
  <c r="HH37" i="8" s="1"/>
  <c r="HE37" i="8" a="1"/>
  <c r="HE37" i="8" s="1"/>
  <c r="HP37" i="8" a="1"/>
  <c r="HP37" i="8" s="1"/>
  <c r="FB34" i="10"/>
  <c r="FI34" i="10" s="1"/>
  <c r="U34" i="10"/>
  <c r="DO34" i="10"/>
  <c r="DV34" i="10" s="1"/>
  <c r="EA34" i="10" s="1"/>
  <c r="GO34" i="10" s="1"/>
  <c r="AO34" i="10"/>
  <c r="AV34" i="10" s="1"/>
  <c r="BA34" i="10" s="1"/>
  <c r="FW34" i="10" s="1"/>
  <c r="CB34" i="10"/>
  <c r="CI34" i="10" s="1"/>
  <c r="CN34" i="10" s="1"/>
  <c r="GF34" i="10" s="1"/>
  <c r="DO21" i="11"/>
  <c r="DV21" i="11" s="1"/>
  <c r="EA21" i="11" s="1"/>
  <c r="GO21" i="11" s="1"/>
  <c r="U21" i="11"/>
  <c r="AO21" i="11"/>
  <c r="AV21" i="11" s="1"/>
  <c r="BA21" i="11" s="1"/>
  <c r="FW21" i="11" s="1"/>
  <c r="CB21" i="11"/>
  <c r="CI21" i="11" s="1"/>
  <c r="CN21" i="11" s="1"/>
  <c r="GF21" i="11" s="1"/>
  <c r="FB21" i="11"/>
  <c r="FI21" i="11" s="1"/>
  <c r="ET29" i="9"/>
  <c r="GS29" i="9" s="1"/>
  <c r="HZ8" i="8" a="1"/>
  <c r="HZ8" i="8" s="1"/>
  <c r="HZ8" i="11" a="1"/>
  <c r="HZ8" i="11" s="1"/>
  <c r="HZ8" i="9" a="1"/>
  <c r="HZ8" i="9" s="1"/>
  <c r="HZ8" i="10" a="1"/>
  <c r="HZ8" i="10" s="1"/>
  <c r="HT26" i="11" a="1"/>
  <c r="HT26" i="11" s="1"/>
  <c r="HT26" i="9" a="1"/>
  <c r="HT26" i="9" s="1"/>
  <c r="HT26" i="10" a="1"/>
  <c r="HT26" i="10" s="1"/>
  <c r="HT26" i="8" a="1"/>
  <c r="HT26" i="8" s="1"/>
  <c r="FN15" i="8"/>
  <c r="GX15" i="8" s="1"/>
  <c r="ET27" i="8"/>
  <c r="GS27" i="8" s="1"/>
  <c r="HT21" i="9" a="1"/>
  <c r="HT21" i="9" s="1"/>
  <c r="HT21" i="10" a="1"/>
  <c r="HT21" i="10" s="1"/>
  <c r="HT21" i="8" a="1"/>
  <c r="HT21" i="8" s="1"/>
  <c r="HT21" i="11" a="1"/>
  <c r="HT21" i="11" s="1"/>
  <c r="HI22" i="10" a="1"/>
  <c r="HI22" i="10" s="1"/>
  <c r="HI22" i="9" a="1"/>
  <c r="HI22" i="9" s="1"/>
  <c r="HI22" i="11" a="1"/>
  <c r="HI22" i="11" s="1"/>
  <c r="HI22" i="8" a="1"/>
  <c r="HI22" i="8" s="1"/>
  <c r="FN11" i="10"/>
  <c r="GX11" i="10" s="1"/>
  <c r="BI15" i="9"/>
  <c r="BP15" i="9" s="1"/>
  <c r="BU15" i="9" s="1"/>
  <c r="GB15" i="9" s="1"/>
  <c r="CV15" i="9"/>
  <c r="DC15" i="9" s="1"/>
  <c r="DH15" i="9" s="1"/>
  <c r="GK15" i="9" s="1"/>
  <c r="V15" i="9"/>
  <c r="EI15" i="9"/>
  <c r="EP15" i="9" s="1"/>
  <c r="EU15" i="9" s="1"/>
  <c r="GT15" i="9" s="1"/>
  <c r="HJ11" i="10" a="1"/>
  <c r="HJ11" i="10" s="1"/>
  <c r="HJ11" i="8" a="1"/>
  <c r="HJ11" i="8" s="1"/>
  <c r="HJ11" i="11" a="1"/>
  <c r="HJ11" i="11" s="1"/>
  <c r="HJ11" i="9" a="1"/>
  <c r="HJ11" i="9" s="1"/>
  <c r="ET25" i="9"/>
  <c r="GS25" i="9" s="1"/>
  <c r="CV12" i="9"/>
  <c r="DC12" i="9" s="1"/>
  <c r="DH12" i="9" s="1"/>
  <c r="GK12" i="9" s="1"/>
  <c r="BI12" i="9"/>
  <c r="BP12" i="9" s="1"/>
  <c r="BU12" i="9" s="1"/>
  <c r="GB12" i="9" s="1"/>
  <c r="V12" i="9"/>
  <c r="EI12" i="9"/>
  <c r="EP12" i="9" s="1"/>
  <c r="EU12" i="9" s="1"/>
  <c r="GT12" i="9" s="1"/>
  <c r="HJ16" i="9" a="1"/>
  <c r="HJ16" i="9" s="1"/>
  <c r="HJ16" i="11" a="1"/>
  <c r="HJ16" i="11" s="1"/>
  <c r="HJ16" i="8" a="1"/>
  <c r="HJ16" i="8" s="1"/>
  <c r="HJ16" i="10" a="1"/>
  <c r="HJ16" i="10" s="1"/>
  <c r="HO20" i="9" a="1"/>
  <c r="HO20" i="9" s="1"/>
  <c r="HO20" i="10" a="1"/>
  <c r="HO20" i="10" s="1"/>
  <c r="HO20" i="8" a="1"/>
  <c r="HO20" i="8" s="1"/>
  <c r="HO20" i="11" a="1"/>
  <c r="HO20" i="11" s="1"/>
  <c r="U40" i="10"/>
  <c r="DO40" i="10"/>
  <c r="DV40" i="10" s="1"/>
  <c r="EA40" i="10" s="1"/>
  <c r="GO40" i="10" s="1"/>
  <c r="CB40" i="10"/>
  <c r="CI40" i="10" s="1"/>
  <c r="CN40" i="10" s="1"/>
  <c r="GF40" i="10" s="1"/>
  <c r="FB40" i="10"/>
  <c r="FI40" i="10" s="1"/>
  <c r="AO40" i="10"/>
  <c r="AV40" i="10" s="1"/>
  <c r="BA40" i="10" s="1"/>
  <c r="FW40" i="10" s="1"/>
  <c r="BI15" i="10"/>
  <c r="BP15" i="10" s="1"/>
  <c r="BU15" i="10" s="1"/>
  <c r="GB15" i="10" s="1"/>
  <c r="EI15" i="10"/>
  <c r="EP15" i="10" s="1"/>
  <c r="EU15" i="10" s="1"/>
  <c r="GT15" i="10" s="1"/>
  <c r="CV15" i="10"/>
  <c r="DC15" i="10" s="1"/>
  <c r="DH15" i="10" s="1"/>
  <c r="GK15" i="10" s="1"/>
  <c r="V15" i="10"/>
  <c r="EI6" i="9"/>
  <c r="EP6" i="9" s="1"/>
  <c r="EU6" i="9" s="1"/>
  <c r="GT6" i="9" s="1"/>
  <c r="BI6" i="9"/>
  <c r="BP6" i="9" s="1"/>
  <c r="BU6" i="9" s="1"/>
  <c r="GB6" i="9" s="1"/>
  <c r="CV6" i="9"/>
  <c r="DC6" i="9" s="1"/>
  <c r="DH6" i="9" s="1"/>
  <c r="GK6" i="9" s="1"/>
  <c r="V6" i="9"/>
  <c r="U39" i="8"/>
  <c r="DO39" i="8"/>
  <c r="DV39" i="8" s="1"/>
  <c r="EA39" i="8" s="1"/>
  <c r="GO39" i="8" s="1"/>
  <c r="FB39" i="8"/>
  <c r="FI39" i="8" s="1"/>
  <c r="AO39" i="8"/>
  <c r="AV39" i="8" s="1"/>
  <c r="BA39" i="8" s="1"/>
  <c r="FW39" i="8" s="1"/>
  <c r="CB39" i="8"/>
  <c r="CI39" i="8" s="1"/>
  <c r="CN39" i="8" s="1"/>
  <c r="GF39" i="8" s="1"/>
  <c r="ET23" i="10"/>
  <c r="GS23" i="10" s="1"/>
  <c r="HO18" i="9" a="1"/>
  <c r="HO18" i="9" s="1"/>
  <c r="HO18" i="10" a="1"/>
  <c r="HO18" i="10" s="1"/>
  <c r="HO18" i="11" a="1"/>
  <c r="HO18" i="11" s="1"/>
  <c r="HO18" i="8" a="1"/>
  <c r="HO18" i="8" s="1"/>
  <c r="FB29" i="10"/>
  <c r="FI29" i="10" s="1"/>
  <c r="U29" i="10"/>
  <c r="AO29" i="10"/>
  <c r="AV29" i="10" s="1"/>
  <c r="BA29" i="10" s="1"/>
  <c r="FW29" i="10" s="1"/>
  <c r="DO29" i="10"/>
  <c r="DV29" i="10" s="1"/>
  <c r="EA29" i="10" s="1"/>
  <c r="GO29" i="10" s="1"/>
  <c r="CB29" i="10"/>
  <c r="CI29" i="10" s="1"/>
  <c r="CN29" i="10" s="1"/>
  <c r="GF29" i="10" s="1"/>
  <c r="HI33" i="11" a="1"/>
  <c r="HI33" i="11" s="1"/>
  <c r="HI33" i="9" a="1"/>
  <c r="HI33" i="9" s="1"/>
  <c r="HI33" i="10" a="1"/>
  <c r="HI33" i="10" s="1"/>
  <c r="HI33" i="8" a="1"/>
  <c r="HI33" i="8" s="1"/>
  <c r="FN7" i="8"/>
  <c r="GX7" i="8" s="1"/>
  <c r="FN10" i="10"/>
  <c r="GX10" i="10" s="1"/>
  <c r="ET25" i="8"/>
  <c r="GS25" i="8" s="1"/>
  <c r="HP13" i="9" a="1"/>
  <c r="HP13" i="9" s="1"/>
  <c r="HP13" i="8" a="1"/>
  <c r="HP13" i="8" s="1"/>
  <c r="HP13" i="10" a="1"/>
  <c r="HP13" i="10" s="1"/>
  <c r="HP13" i="11" a="1"/>
  <c r="HP13" i="11" s="1"/>
  <c r="ET17" i="9"/>
  <c r="GS17" i="9" s="1"/>
  <c r="FB38" i="11"/>
  <c r="FI38" i="11" s="1"/>
  <c r="U38" i="11"/>
  <c r="AO38" i="11"/>
  <c r="AV38" i="11" s="1"/>
  <c r="BA38" i="11" s="1"/>
  <c r="FW38" i="11" s="1"/>
  <c r="DO38" i="11"/>
  <c r="DV38" i="11" s="1"/>
  <c r="EA38" i="11" s="1"/>
  <c r="GO38" i="11" s="1"/>
  <c r="CB38" i="11"/>
  <c r="CI38" i="11" s="1"/>
  <c r="CN38" i="11" s="1"/>
  <c r="GF38" i="11" s="1"/>
  <c r="FN10" i="8"/>
  <c r="GX10" i="8" s="1"/>
  <c r="ET38" i="8"/>
  <c r="GS38" i="8" s="1"/>
  <c r="BI6" i="8"/>
  <c r="BP6" i="8" s="1"/>
  <c r="BU6" i="8" s="1"/>
  <c r="GB6" i="8" s="1"/>
  <c r="CV6" i="8"/>
  <c r="DC6" i="8" s="1"/>
  <c r="DH6" i="8" s="1"/>
  <c r="GK6" i="8" s="1"/>
  <c r="V6" i="8"/>
  <c r="EI6" i="8"/>
  <c r="EP6" i="8" s="1"/>
  <c r="EU6" i="8" s="1"/>
  <c r="GT6" i="8" s="1"/>
  <c r="HZ14" i="9" a="1"/>
  <c r="HZ14" i="9" s="1"/>
  <c r="HZ14" i="10" a="1"/>
  <c r="HZ14" i="10" s="1"/>
  <c r="HZ14" i="11" a="1"/>
  <c r="HZ14" i="11" s="1"/>
  <c r="HZ14" i="8" a="1"/>
  <c r="HZ14" i="8" s="1"/>
  <c r="AO28" i="8"/>
  <c r="AV28" i="8" s="1"/>
  <c r="BA28" i="8" s="1"/>
  <c r="FW28" i="8" s="1"/>
  <c r="U28" i="8"/>
  <c r="FB28" i="8"/>
  <c r="FI28" i="8" s="1"/>
  <c r="CB28" i="8"/>
  <c r="CI28" i="8" s="1"/>
  <c r="CN28" i="8" s="1"/>
  <c r="GF28" i="8" s="1"/>
  <c r="DO28" i="8"/>
  <c r="DV28" i="8" s="1"/>
  <c r="EA28" i="8" s="1"/>
  <c r="GO28" i="8" s="1"/>
  <c r="ET33" i="11"/>
  <c r="GS33" i="11" s="1"/>
  <c r="HJ8" i="8" a="1"/>
  <c r="HJ8" i="8" s="1"/>
  <c r="HJ8" i="9" a="1"/>
  <c r="HJ8" i="9" s="1"/>
  <c r="HJ8" i="10" a="1"/>
  <c r="HJ8" i="10" s="1"/>
  <c r="HJ8" i="11" a="1"/>
  <c r="HJ8" i="11" s="1"/>
  <c r="ET30" i="8"/>
  <c r="GS30" i="8" s="1"/>
  <c r="FB30" i="11"/>
  <c r="FI30" i="11" s="1"/>
  <c r="DO30" i="11"/>
  <c r="DV30" i="11" s="1"/>
  <c r="EA30" i="11" s="1"/>
  <c r="GO30" i="11" s="1"/>
  <c r="CB30" i="11"/>
  <c r="CI30" i="11" s="1"/>
  <c r="CN30" i="11" s="1"/>
  <c r="GF30" i="11" s="1"/>
  <c r="AO30" i="11"/>
  <c r="AV30" i="11" s="1"/>
  <c r="BA30" i="11" s="1"/>
  <c r="FW30" i="11" s="1"/>
  <c r="U30" i="11"/>
  <c r="HP9" i="8" a="1"/>
  <c r="HP9" i="8" s="1"/>
  <c r="HP9" i="9" a="1"/>
  <c r="HP9" i="9" s="1"/>
  <c r="HP9" i="10" a="1"/>
  <c r="HP9" i="10" s="1"/>
  <c r="HP9" i="11" a="1"/>
  <c r="HP9" i="11" s="1"/>
  <c r="ET37" i="9"/>
  <c r="GS37" i="9" s="1"/>
  <c r="FN9" i="9"/>
  <c r="GX9" i="9" s="1"/>
  <c r="AO40" i="11"/>
  <c r="AV40" i="11" s="1"/>
  <c r="BA40" i="11" s="1"/>
  <c r="FW40" i="11" s="1"/>
  <c r="U40" i="11"/>
  <c r="FB40" i="11"/>
  <c r="FI40" i="11" s="1"/>
  <c r="CB40" i="11"/>
  <c r="CI40" i="11" s="1"/>
  <c r="CN40" i="11" s="1"/>
  <c r="GF40" i="11" s="1"/>
  <c r="DO40" i="11"/>
  <c r="DV40" i="11" s="1"/>
  <c r="EA40" i="11" s="1"/>
  <c r="GO40" i="11" s="1"/>
  <c r="ET32" i="8"/>
  <c r="GS32" i="8" s="1"/>
  <c r="ET33" i="8"/>
  <c r="GS33" i="8" s="1"/>
  <c r="CB38" i="9"/>
  <c r="CI38" i="9" s="1"/>
  <c r="CN38" i="9" s="1"/>
  <c r="GF38" i="9" s="1"/>
  <c r="AO38" i="9"/>
  <c r="AV38" i="9" s="1"/>
  <c r="BA38" i="9" s="1"/>
  <c r="FW38" i="9" s="1"/>
  <c r="DO38" i="9"/>
  <c r="DV38" i="9" s="1"/>
  <c r="EA38" i="9" s="1"/>
  <c r="GO38" i="9" s="1"/>
  <c r="U38" i="9"/>
  <c r="FB38" i="9"/>
  <c r="FI38" i="9" s="1"/>
  <c r="KA13" i="11"/>
  <c r="KA13" i="10"/>
  <c r="KH51" i="9"/>
  <c r="KH87" i="9"/>
  <c r="KA16" i="8"/>
  <c r="KA17" i="9"/>
  <c r="BT26" i="6"/>
  <c r="DY8" i="4"/>
  <c r="BV8" i="4"/>
  <c r="H16" i="7"/>
  <c r="F23" i="7"/>
  <c r="G23" i="7" s="1"/>
  <c r="H23" i="7" s="1"/>
  <c r="H26" i="7"/>
  <c r="DY29" i="4"/>
  <c r="BV29" i="4"/>
  <c r="AF22" i="7"/>
  <c r="Y25" i="6"/>
  <c r="Y26" i="6"/>
  <c r="N9" i="7"/>
  <c r="O9" i="7" s="1"/>
  <c r="X23" i="7"/>
  <c r="X15" i="7"/>
  <c r="V9" i="7"/>
  <c r="W9" i="7" s="1"/>
  <c r="AD15" i="7"/>
  <c r="AE15" i="7" s="1"/>
  <c r="AF15" i="7" s="1"/>
  <c r="N23" i="7"/>
  <c r="O23" i="7" s="1"/>
  <c r="P23" i="7" s="1"/>
  <c r="N16" i="7"/>
  <c r="O16" i="7" s="1"/>
  <c r="P16" i="7" s="1"/>
  <c r="V8" i="7"/>
  <c r="W8" i="7" s="1"/>
  <c r="AD16" i="7"/>
  <c r="AE16" i="7" s="1"/>
  <c r="AF16" i="7" s="1"/>
  <c r="X22" i="7"/>
  <c r="BV22" i="4" l="1"/>
  <c r="CV26" i="6"/>
  <c r="CV27" i="6" s="1"/>
  <c r="CV28" i="6" s="1"/>
  <c r="CE26" i="6"/>
  <c r="CH25" i="6"/>
  <c r="CH26" i="6"/>
  <c r="CN25" i="6"/>
  <c r="CN26" i="6"/>
  <c r="CX26" i="6"/>
  <c r="CX25" i="6"/>
  <c r="DE25" i="6"/>
  <c r="DE26" i="6"/>
  <c r="AF23" i="7"/>
  <c r="AD26" i="6"/>
  <c r="AD27" i="6" s="1"/>
  <c r="BX17" i="6" a="1"/>
  <c r="BX17" i="6" s="1"/>
  <c r="AC17" i="6" s="1"/>
  <c r="CG17" i="6" a="1"/>
  <c r="CG17" i="6" s="1"/>
  <c r="AA27" i="6"/>
  <c r="AC25" i="6"/>
  <c r="AC27" i="6" s="1"/>
  <c r="HP24" i="9" a="1"/>
  <c r="HP24" i="9" s="1"/>
  <c r="HP24" i="11" a="1"/>
  <c r="HP24" i="11" s="1"/>
  <c r="HP24" i="8" a="1"/>
  <c r="HP24" i="8" s="1"/>
  <c r="HP24" i="10" a="1"/>
  <c r="HP24" i="10" s="1"/>
  <c r="HZ36" i="9" a="1"/>
  <c r="HZ36" i="9" s="1"/>
  <c r="HZ36" i="11" a="1"/>
  <c r="HZ36" i="11" s="1"/>
  <c r="HZ36" i="10" a="1"/>
  <c r="HZ36" i="10" s="1"/>
  <c r="HZ36" i="8" a="1"/>
  <c r="HZ36" i="8" s="1"/>
  <c r="CV31" i="11"/>
  <c r="DC31" i="11" s="1"/>
  <c r="DH31" i="11" s="1"/>
  <c r="GK31" i="11" s="1"/>
  <c r="BI31" i="11"/>
  <c r="BP31" i="11" s="1"/>
  <c r="BU31" i="11" s="1"/>
  <c r="GB31" i="11" s="1"/>
  <c r="V31" i="11"/>
  <c r="EI31" i="11"/>
  <c r="EP31" i="11" s="1"/>
  <c r="EU31" i="11" s="1"/>
  <c r="GT31" i="11" s="1"/>
  <c r="DP12" i="8"/>
  <c r="DW12" i="8" s="1"/>
  <c r="EB12" i="8" s="1"/>
  <c r="GP12" i="8" s="1"/>
  <c r="W12" i="8"/>
  <c r="AP12" i="8"/>
  <c r="AW12" i="8" s="1"/>
  <c r="BB12" i="8" s="1"/>
  <c r="FX12" i="8" s="1"/>
  <c r="CC12" i="8"/>
  <c r="CJ12" i="8" s="1"/>
  <c r="CO12" i="8" s="1"/>
  <c r="GG12" i="8" s="1"/>
  <c r="FC12" i="8"/>
  <c r="FJ12" i="8" s="1"/>
  <c r="FO12" i="8" s="1"/>
  <c r="GY12" i="8" s="1"/>
  <c r="HZ24" i="10" a="1"/>
  <c r="HZ24" i="10" s="1"/>
  <c r="HZ24" i="11" a="1"/>
  <c r="HZ24" i="11" s="1"/>
  <c r="HZ24" i="8" a="1"/>
  <c r="HZ24" i="8" s="1"/>
  <c r="HZ24" i="9" a="1"/>
  <c r="HZ24" i="9" s="1"/>
  <c r="HP36" i="10" a="1"/>
  <c r="HP36" i="10" s="1"/>
  <c r="HP36" i="9" a="1"/>
  <c r="HP36" i="9" s="1"/>
  <c r="HP36" i="8" a="1"/>
  <c r="HP36" i="8" s="1"/>
  <c r="HP36" i="11" a="1"/>
  <c r="HP36" i="11" s="1"/>
  <c r="IA12" i="10" a="1"/>
  <c r="IA12" i="10" s="1"/>
  <c r="IA12" i="11" a="1"/>
  <c r="IA12" i="11" s="1"/>
  <c r="IA12" i="9" a="1"/>
  <c r="IA12" i="9" s="1"/>
  <c r="IA12" i="8" a="1"/>
  <c r="IA12" i="8" s="1"/>
  <c r="W7" i="11"/>
  <c r="FC7" i="11"/>
  <c r="FJ7" i="11" s="1"/>
  <c r="FO7" i="11" s="1"/>
  <c r="GY7" i="11" s="1"/>
  <c r="AP7" i="11"/>
  <c r="AW7" i="11" s="1"/>
  <c r="BB7" i="11" s="1"/>
  <c r="FX7" i="11" s="1"/>
  <c r="CC7" i="11"/>
  <c r="CJ7" i="11" s="1"/>
  <c r="CO7" i="11" s="1"/>
  <c r="GG7" i="11" s="1"/>
  <c r="DP7" i="11"/>
  <c r="DW7" i="11" s="1"/>
  <c r="EB7" i="11" s="1"/>
  <c r="GP7" i="11" s="1"/>
  <c r="HU36" i="10" a="1"/>
  <c r="HU36" i="10" s="1"/>
  <c r="HU36" i="8" a="1"/>
  <c r="HU36" i="8" s="1"/>
  <c r="HU36" i="11" a="1"/>
  <c r="HU36" i="11" s="1"/>
  <c r="HU36" i="9" a="1"/>
  <c r="HU36" i="9" s="1"/>
  <c r="HV12" i="11" a="1"/>
  <c r="HV12" i="11" s="1"/>
  <c r="HV12" i="8" a="1"/>
  <c r="HV12" i="8" s="1"/>
  <c r="HV12" i="10" a="1"/>
  <c r="HV12" i="10" s="1"/>
  <c r="HV12" i="9" a="1"/>
  <c r="HV12" i="9" s="1"/>
  <c r="CV19" i="11"/>
  <c r="DC19" i="11" s="1"/>
  <c r="DH19" i="11" s="1"/>
  <c r="GK19" i="11" s="1"/>
  <c r="V19" i="11"/>
  <c r="EI19" i="11"/>
  <c r="EP19" i="11" s="1"/>
  <c r="EU19" i="11" s="1"/>
  <c r="GT19" i="11" s="1"/>
  <c r="BI19" i="11"/>
  <c r="BP19" i="11" s="1"/>
  <c r="BU19" i="11" s="1"/>
  <c r="GB19" i="11" s="1"/>
  <c r="CX31" i="9"/>
  <c r="DE31" i="9" s="1"/>
  <c r="DJ31" i="9" s="1"/>
  <c r="GM31" i="9" s="1"/>
  <c r="EK31" i="9"/>
  <c r="ER31" i="9" s="1"/>
  <c r="EW31" i="9" s="1"/>
  <c r="GV31" i="9" s="1"/>
  <c r="Z31" i="9"/>
  <c r="EI26" i="10"/>
  <c r="EP26" i="10" s="1"/>
  <c r="EU26" i="10" s="1"/>
  <c r="GT26" i="10" s="1"/>
  <c r="CV26" i="10"/>
  <c r="DC26" i="10" s="1"/>
  <c r="DH26" i="10" s="1"/>
  <c r="GK26" i="10" s="1"/>
  <c r="BI26" i="10"/>
  <c r="BP26" i="10" s="1"/>
  <c r="BU26" i="10" s="1"/>
  <c r="GB26" i="10" s="1"/>
  <c r="V26" i="10"/>
  <c r="HQ12" i="8" a="1"/>
  <c r="HQ12" i="8" s="1"/>
  <c r="HQ12" i="9" a="1"/>
  <c r="HQ12" i="9" s="1"/>
  <c r="HQ12" i="10" a="1"/>
  <c r="HQ12" i="10" s="1"/>
  <c r="HQ12" i="11" a="1"/>
  <c r="HQ12" i="11" s="1"/>
  <c r="BI36" i="8"/>
  <c r="BP36" i="8" s="1"/>
  <c r="BU36" i="8" s="1"/>
  <c r="GB36" i="8" s="1"/>
  <c r="V36" i="8"/>
  <c r="CV36" i="8"/>
  <c r="DC36" i="8" s="1"/>
  <c r="DH36" i="8" s="1"/>
  <c r="GK36" i="8" s="1"/>
  <c r="EI36" i="8"/>
  <c r="EP36" i="8" s="1"/>
  <c r="EU36" i="8" s="1"/>
  <c r="GT36" i="8" s="1"/>
  <c r="CC14" i="10"/>
  <c r="CJ14" i="10" s="1"/>
  <c r="CO14" i="10" s="1"/>
  <c r="GG14" i="10" s="1"/>
  <c r="DP14" i="10"/>
  <c r="DW14" i="10" s="1"/>
  <c r="EB14" i="10" s="1"/>
  <c r="GP14" i="10" s="1"/>
  <c r="AP14" i="10"/>
  <c r="AW14" i="10" s="1"/>
  <c r="BB14" i="10" s="1"/>
  <c r="FX14" i="10" s="1"/>
  <c r="W14" i="10"/>
  <c r="FC14" i="10"/>
  <c r="FJ14" i="10" s="1"/>
  <c r="FO14" i="10" s="1"/>
  <c r="GY14" i="10" s="1"/>
  <c r="HU24" i="11" a="1"/>
  <c r="HU24" i="11" s="1"/>
  <c r="HU24" i="8" a="1"/>
  <c r="HU24" i="8" s="1"/>
  <c r="HU24" i="9" a="1"/>
  <c r="HU24" i="9" s="1"/>
  <c r="HU24" i="10" a="1"/>
  <c r="HU24" i="10" s="1"/>
  <c r="CC30" i="10"/>
  <c r="CJ30" i="10" s="1"/>
  <c r="CO30" i="10" s="1"/>
  <c r="GG30" i="10" s="1"/>
  <c r="FC30" i="10"/>
  <c r="FJ30" i="10" s="1"/>
  <c r="FO30" i="10" s="1"/>
  <c r="GY30" i="10" s="1"/>
  <c r="AP30" i="10"/>
  <c r="AW30" i="10" s="1"/>
  <c r="BB30" i="10" s="1"/>
  <c r="FX30" i="10" s="1"/>
  <c r="DP30" i="10"/>
  <c r="DW30" i="10" s="1"/>
  <c r="EB30" i="10" s="1"/>
  <c r="GP30" i="10" s="1"/>
  <c r="W30" i="10"/>
  <c r="V38" i="10"/>
  <c r="BI38" i="10"/>
  <c r="BP38" i="10" s="1"/>
  <c r="BU38" i="10" s="1"/>
  <c r="GB38" i="10" s="1"/>
  <c r="EI38" i="10"/>
  <c r="EP38" i="10" s="1"/>
  <c r="EU38" i="10" s="1"/>
  <c r="GT38" i="10" s="1"/>
  <c r="CV38" i="10"/>
  <c r="DC38" i="10" s="1"/>
  <c r="DH38" i="10" s="1"/>
  <c r="GK38" i="10" s="1"/>
  <c r="FC18" i="10"/>
  <c r="FJ18" i="10" s="1"/>
  <c r="FO18" i="10" s="1"/>
  <c r="GY18" i="10" s="1"/>
  <c r="CC18" i="10"/>
  <c r="CJ18" i="10" s="1"/>
  <c r="CO18" i="10" s="1"/>
  <c r="GG18" i="10" s="1"/>
  <c r="AP18" i="10"/>
  <c r="AW18" i="10" s="1"/>
  <c r="BB18" i="10" s="1"/>
  <c r="FX18" i="10" s="1"/>
  <c r="W18" i="10"/>
  <c r="DP18" i="10"/>
  <c r="DW18" i="10" s="1"/>
  <c r="EB18" i="10" s="1"/>
  <c r="GP18" i="10" s="1"/>
  <c r="CV24" i="8"/>
  <c r="DC24" i="8" s="1"/>
  <c r="DH24" i="8" s="1"/>
  <c r="GK24" i="8" s="1"/>
  <c r="V24" i="8"/>
  <c r="BI24" i="8"/>
  <c r="BP24" i="8" s="1"/>
  <c r="BU24" i="8" s="1"/>
  <c r="GB24" i="8" s="1"/>
  <c r="EI24" i="8"/>
  <c r="EP24" i="8" s="1"/>
  <c r="EU24" i="8" s="1"/>
  <c r="GT24" i="8" s="1"/>
  <c r="CO27" i="6"/>
  <c r="CE27" i="6"/>
  <c r="CE28" i="6" s="1"/>
  <c r="DH27" i="6"/>
  <c r="CG27" i="6"/>
  <c r="D58" i="6"/>
  <c r="I100" i="6" s="1"/>
  <c r="X4" i="7"/>
  <c r="D33" i="6" s="1"/>
  <c r="AF4" i="7"/>
  <c r="AF5" i="7" s="1"/>
  <c r="AB27" i="6"/>
  <c r="H129" i="4"/>
  <c r="C30" i="6" s="1"/>
  <c r="J27" i="7" s="1"/>
  <c r="C22" i="6"/>
  <c r="J20" i="7" s="1"/>
  <c r="H126" i="4"/>
  <c r="C27" i="6" s="1"/>
  <c r="J24" i="7" s="1"/>
  <c r="C19" i="6"/>
  <c r="J17" i="7" s="1"/>
  <c r="K22" i="7"/>
  <c r="L22" i="7"/>
  <c r="M22" i="7" s="1"/>
  <c r="T20" i="7"/>
  <c r="U20" i="7" s="1"/>
  <c r="S20" i="7"/>
  <c r="S17" i="7"/>
  <c r="T17" i="7"/>
  <c r="U17" i="7" s="1"/>
  <c r="V17" i="7" s="1"/>
  <c r="W17" i="7" s="1"/>
  <c r="X17" i="7" s="1"/>
  <c r="K12" i="7"/>
  <c r="L12" i="7"/>
  <c r="M12" i="7" s="1"/>
  <c r="N12" i="7" s="1"/>
  <c r="O12" i="7" s="1"/>
  <c r="P12" i="7" s="1"/>
  <c r="K7" i="7"/>
  <c r="L7" i="7"/>
  <c r="M7" i="7" s="1"/>
  <c r="N7" i="7" s="1"/>
  <c r="O7" i="7" s="1"/>
  <c r="L8" i="7"/>
  <c r="M8" i="7" s="1"/>
  <c r="N8" i="7" s="1"/>
  <c r="O8" i="7" s="1"/>
  <c r="K8" i="7"/>
  <c r="V14" i="7"/>
  <c r="W14" i="7" s="1"/>
  <c r="X14" i="7" s="1"/>
  <c r="K21" i="7"/>
  <c r="L21" i="7"/>
  <c r="M21" i="7" s="1"/>
  <c r="AB19" i="7"/>
  <c r="AC19" i="7" s="1"/>
  <c r="AA19" i="7"/>
  <c r="T24" i="7"/>
  <c r="U24" i="7" s="1"/>
  <c r="V24" i="7" s="1"/>
  <c r="W24" i="7" s="1"/>
  <c r="S24" i="7"/>
  <c r="K13" i="7"/>
  <c r="L13" i="7"/>
  <c r="M13" i="7" s="1"/>
  <c r="AD12" i="7"/>
  <c r="AE12" i="7" s="1"/>
  <c r="AF12" i="7" s="1"/>
  <c r="K15" i="7"/>
  <c r="L15" i="7"/>
  <c r="M15" i="7" s="1"/>
  <c r="S27" i="7"/>
  <c r="T27" i="7"/>
  <c r="U27" i="7" s="1"/>
  <c r="V21" i="7"/>
  <c r="W21" i="7" s="1"/>
  <c r="X21" i="7" s="1"/>
  <c r="L14" i="7"/>
  <c r="M14" i="7" s="1"/>
  <c r="N14" i="7" s="1"/>
  <c r="O14" i="7" s="1"/>
  <c r="P14" i="7" s="1"/>
  <c r="K14" i="7"/>
  <c r="AA24" i="7"/>
  <c r="AB24" i="7"/>
  <c r="AC24" i="7" s="1"/>
  <c r="AD24" i="7" s="1"/>
  <c r="AE24" i="7" s="1"/>
  <c r="AF24" i="7" s="1"/>
  <c r="V13" i="7"/>
  <c r="W13" i="7" s="1"/>
  <c r="X13" i="7" s="1"/>
  <c r="L10" i="7"/>
  <c r="M10" i="7" s="1"/>
  <c r="N10" i="7" s="1"/>
  <c r="O10" i="7" s="1"/>
  <c r="P10" i="7" s="1"/>
  <c r="K10" i="7"/>
  <c r="T18" i="7"/>
  <c r="U18" i="7" s="1"/>
  <c r="V18" i="7" s="1"/>
  <c r="W18" i="7" s="1"/>
  <c r="S18" i="7"/>
  <c r="S26" i="7"/>
  <c r="T26" i="7"/>
  <c r="U26" i="7" s="1"/>
  <c r="V12" i="7"/>
  <c r="W12" i="7" s="1"/>
  <c r="X12" i="7" s="1"/>
  <c r="AA17" i="7"/>
  <c r="AB17" i="7"/>
  <c r="AC17" i="7" s="1"/>
  <c r="AB26" i="7"/>
  <c r="AC26" i="7" s="1"/>
  <c r="AA26" i="7"/>
  <c r="H128" i="4"/>
  <c r="C29" i="6" s="1"/>
  <c r="J26" i="7" s="1"/>
  <c r="C21" i="6"/>
  <c r="J19" i="7" s="1"/>
  <c r="AA25" i="7"/>
  <c r="AB25" i="7"/>
  <c r="AC25" i="7" s="1"/>
  <c r="AD25" i="7" s="1"/>
  <c r="AE25" i="7" s="1"/>
  <c r="AF25" i="7" s="1"/>
  <c r="L11" i="7"/>
  <c r="M11" i="7" s="1"/>
  <c r="N11" i="7" s="1"/>
  <c r="O11" i="7" s="1"/>
  <c r="P11" i="7" s="1"/>
  <c r="K11" i="7"/>
  <c r="AD13" i="7"/>
  <c r="AE13" i="7" s="1"/>
  <c r="AF13" i="7" s="1"/>
  <c r="K5" i="7"/>
  <c r="L5" i="7"/>
  <c r="M5" i="7" s="1"/>
  <c r="N5" i="7" s="1"/>
  <c r="O5" i="7" s="1"/>
  <c r="AA20" i="7"/>
  <c r="AB20" i="7"/>
  <c r="AC20" i="7" s="1"/>
  <c r="AD21" i="7"/>
  <c r="AE21" i="7" s="1"/>
  <c r="AF21" i="7" s="1"/>
  <c r="AA18" i="7"/>
  <c r="AB18" i="7"/>
  <c r="AC18" i="7" s="1"/>
  <c r="AD18" i="7" s="1"/>
  <c r="AE18" i="7" s="1"/>
  <c r="AF18" i="7" s="1"/>
  <c r="C20" i="6"/>
  <c r="J18" i="7" s="1"/>
  <c r="H127" i="4"/>
  <c r="C28" i="6" s="1"/>
  <c r="J25" i="7" s="1"/>
  <c r="K4" i="7"/>
  <c r="L4" i="7"/>
  <c r="M4" i="7" s="1"/>
  <c r="L6" i="7"/>
  <c r="M6" i="7" s="1"/>
  <c r="N6" i="7" s="1"/>
  <c r="O6" i="7" s="1"/>
  <c r="K6" i="7"/>
  <c r="T25" i="7"/>
  <c r="U25" i="7" s="1"/>
  <c r="S25" i="7"/>
  <c r="S19" i="7"/>
  <c r="T19" i="7"/>
  <c r="U19" i="7" s="1"/>
  <c r="V19" i="7" s="1"/>
  <c r="W19" i="7" s="1"/>
  <c r="X19" i="7" s="1"/>
  <c r="AA27" i="7"/>
  <c r="AB27" i="7"/>
  <c r="AC27" i="7" s="1"/>
  <c r="DX15" i="4"/>
  <c r="BU15" i="4"/>
  <c r="K3" i="7"/>
  <c r="L3" i="7"/>
  <c r="M3" i="7" s="1"/>
  <c r="N3" i="7" s="1"/>
  <c r="O3" i="7" s="1"/>
  <c r="P3" i="7" s="1"/>
  <c r="C32" i="6" s="1"/>
  <c r="F25" i="7"/>
  <c r="G25" i="7" s="1"/>
  <c r="H25" i="7" s="1"/>
  <c r="B39" i="6"/>
  <c r="B58" i="6"/>
  <c r="G100" i="6" s="1"/>
  <c r="H4" i="7"/>
  <c r="D46" i="6"/>
  <c r="E39" i="6"/>
  <c r="E58" i="6"/>
  <c r="BU26" i="6"/>
  <c r="F24" i="7"/>
  <c r="G24" i="7" s="1"/>
  <c r="H24" i="7" s="1"/>
  <c r="F27" i="7"/>
  <c r="G27" i="7" s="1"/>
  <c r="H27" i="7" s="1"/>
  <c r="EJ19" i="9"/>
  <c r="EQ19" i="9" s="1"/>
  <c r="EV19" i="9" s="1"/>
  <c r="GU19" i="9" s="1"/>
  <c r="CW19" i="9"/>
  <c r="DD19" i="9" s="1"/>
  <c r="DI19" i="9" s="1"/>
  <c r="GL19" i="9" s="1"/>
  <c r="X19" i="9"/>
  <c r="BJ19" i="9"/>
  <c r="BQ19" i="9" s="1"/>
  <c r="BV19" i="9" s="1"/>
  <c r="GC19" i="9" s="1"/>
  <c r="BJ7" i="9"/>
  <c r="BQ7" i="9" s="1"/>
  <c r="BV7" i="9" s="1"/>
  <c r="GC7" i="9" s="1"/>
  <c r="X7" i="9"/>
  <c r="EJ7" i="9"/>
  <c r="EQ7" i="9" s="1"/>
  <c r="EV7" i="9" s="1"/>
  <c r="GU7" i="9" s="1"/>
  <c r="CW7" i="9"/>
  <c r="DD7" i="9" s="1"/>
  <c r="DI7" i="9" s="1"/>
  <c r="GL7" i="9" s="1"/>
  <c r="CW6" i="10"/>
  <c r="DD6" i="10" s="1"/>
  <c r="DI6" i="10" s="1"/>
  <c r="GL6" i="10" s="1"/>
  <c r="X6" i="10"/>
  <c r="BJ6" i="10"/>
  <c r="BQ6" i="10" s="1"/>
  <c r="BV6" i="10" s="1"/>
  <c r="GC6" i="10" s="1"/>
  <c r="EJ6" i="10"/>
  <c r="EQ6" i="10" s="1"/>
  <c r="EV6" i="10" s="1"/>
  <c r="GU6" i="10" s="1"/>
  <c r="BJ7" i="10"/>
  <c r="BQ7" i="10" s="1"/>
  <c r="BV7" i="10" s="1"/>
  <c r="GC7" i="10" s="1"/>
  <c r="CW7" i="10"/>
  <c r="DD7" i="10" s="1"/>
  <c r="DI7" i="10" s="1"/>
  <c r="GL7" i="10" s="1"/>
  <c r="X7" i="10"/>
  <c r="EJ7" i="10"/>
  <c r="EQ7" i="10" s="1"/>
  <c r="EV7" i="10" s="1"/>
  <c r="GU7" i="10" s="1"/>
  <c r="CD13" i="10"/>
  <c r="CK13" i="10" s="1"/>
  <c r="CP13" i="10" s="1"/>
  <c r="GH13" i="10" s="1"/>
  <c r="FD13" i="10"/>
  <c r="FK13" i="10" s="1"/>
  <c r="FP13" i="10" s="1"/>
  <c r="GZ13" i="10" s="1"/>
  <c r="DQ13" i="10"/>
  <c r="DX13" i="10" s="1"/>
  <c r="EC13" i="10" s="1"/>
  <c r="GQ13" i="10" s="1"/>
  <c r="Y13" i="10"/>
  <c r="CC24" i="11"/>
  <c r="CJ24" i="11" s="1"/>
  <c r="CO24" i="11" s="1"/>
  <c r="GG24" i="11" s="1"/>
  <c r="W24" i="11"/>
  <c r="FC24" i="11"/>
  <c r="FJ24" i="11" s="1"/>
  <c r="FO24" i="11" s="1"/>
  <c r="GY24" i="11" s="1"/>
  <c r="AP24" i="11"/>
  <c r="AW24" i="11" s="1"/>
  <c r="BB24" i="11" s="1"/>
  <c r="FX24" i="11" s="1"/>
  <c r="DP24" i="11"/>
  <c r="DW24" i="11" s="1"/>
  <c r="EB24" i="11" s="1"/>
  <c r="GP24" i="11" s="1"/>
  <c r="CC36" i="11"/>
  <c r="CJ36" i="11" s="1"/>
  <c r="CO36" i="11" s="1"/>
  <c r="GG36" i="11" s="1"/>
  <c r="FC36" i="11"/>
  <c r="FJ36" i="11" s="1"/>
  <c r="FO36" i="11" s="1"/>
  <c r="GY36" i="11" s="1"/>
  <c r="DP36" i="11"/>
  <c r="DW36" i="11" s="1"/>
  <c r="EB36" i="11" s="1"/>
  <c r="GP36" i="11" s="1"/>
  <c r="AP36" i="11"/>
  <c r="AW36" i="11" s="1"/>
  <c r="BB36" i="11" s="1"/>
  <c r="FX36" i="11" s="1"/>
  <c r="W36" i="11"/>
  <c r="EJ12" i="11"/>
  <c r="EQ12" i="11" s="1"/>
  <c r="EV12" i="11" s="1"/>
  <c r="GU12" i="11" s="1"/>
  <c r="X12" i="11"/>
  <c r="CW12" i="11"/>
  <c r="DD12" i="11" s="1"/>
  <c r="DI12" i="11" s="1"/>
  <c r="GL12" i="11" s="1"/>
  <c r="BJ12" i="11"/>
  <c r="BQ12" i="11" s="1"/>
  <c r="BV12" i="11" s="1"/>
  <c r="GC12" i="11" s="1"/>
  <c r="DP19" i="10"/>
  <c r="DW19" i="10" s="1"/>
  <c r="EB19" i="10" s="1"/>
  <c r="GP19" i="10" s="1"/>
  <c r="W19" i="10"/>
  <c r="FC19" i="10"/>
  <c r="FJ19" i="10" s="1"/>
  <c r="FO19" i="10" s="1"/>
  <c r="GY19" i="10" s="1"/>
  <c r="CC19" i="10"/>
  <c r="CJ19" i="10" s="1"/>
  <c r="CO19" i="10" s="1"/>
  <c r="GG19" i="10" s="1"/>
  <c r="AP19" i="10"/>
  <c r="AW19" i="10" s="1"/>
  <c r="BB19" i="10" s="1"/>
  <c r="FX19" i="10" s="1"/>
  <c r="DP31" i="10"/>
  <c r="DW31" i="10" s="1"/>
  <c r="EB31" i="10" s="1"/>
  <c r="GP31" i="10" s="1"/>
  <c r="FC31" i="10"/>
  <c r="FJ31" i="10" s="1"/>
  <c r="FO31" i="10" s="1"/>
  <c r="GY31" i="10" s="1"/>
  <c r="W31" i="10"/>
  <c r="CC31" i="10"/>
  <c r="CJ31" i="10" s="1"/>
  <c r="CO31" i="10" s="1"/>
  <c r="GG31" i="10" s="1"/>
  <c r="AP31" i="10"/>
  <c r="AW31" i="10" s="1"/>
  <c r="BB31" i="10" s="1"/>
  <c r="FX31" i="10" s="1"/>
  <c r="HJ30" i="10" a="1"/>
  <c r="HJ30" i="10" s="1"/>
  <c r="HJ30" i="11" a="1"/>
  <c r="HJ30" i="11" s="1"/>
  <c r="HJ30" i="9" a="1"/>
  <c r="HJ30" i="9" s="1"/>
  <c r="HJ30" i="8" a="1"/>
  <c r="HJ30" i="8" s="1"/>
  <c r="HK15" i="9" a="1"/>
  <c r="HK15" i="9" s="1"/>
  <c r="HK15" i="11" a="1"/>
  <c r="HK15" i="11" s="1"/>
  <c r="HK15" i="10" a="1"/>
  <c r="HK15" i="10" s="1"/>
  <c r="HK15" i="8" a="1"/>
  <c r="HK15" i="8" s="1"/>
  <c r="FN34" i="10"/>
  <c r="GX34" i="10" s="1"/>
  <c r="HP22" i="9" a="1"/>
  <c r="HP22" i="9" s="1"/>
  <c r="HP22" i="10" a="1"/>
  <c r="HP22" i="10" s="1"/>
  <c r="HP22" i="11" a="1"/>
  <c r="HP22" i="11" s="1"/>
  <c r="HP22" i="8" a="1"/>
  <c r="HP22" i="8" s="1"/>
  <c r="FN21" i="9"/>
  <c r="GX21" i="9" s="1"/>
  <c r="HU26" i="10" a="1"/>
  <c r="HU26" i="10" s="1"/>
  <c r="HU26" i="9" a="1"/>
  <c r="HU26" i="9" s="1"/>
  <c r="HU26" i="11" a="1"/>
  <c r="HU26" i="11" s="1"/>
  <c r="HU26" i="8" a="1"/>
  <c r="HU26" i="8" s="1"/>
  <c r="HZ21" i="9" a="1"/>
  <c r="HZ21" i="9" s="1"/>
  <c r="HZ21" i="8" a="1"/>
  <c r="HZ21" i="8" s="1"/>
  <c r="HZ21" i="10" a="1"/>
  <c r="HZ21" i="10" s="1"/>
  <c r="HZ21" i="11" a="1"/>
  <c r="HZ21" i="11" s="1"/>
  <c r="HQ11" i="8" a="1"/>
  <c r="HQ11" i="8" s="1"/>
  <c r="HQ11" i="11" a="1"/>
  <c r="HQ11" i="11" s="1"/>
  <c r="HQ11" i="10" a="1"/>
  <c r="HQ11" i="10" s="1"/>
  <c r="HQ11" i="9" a="1"/>
  <c r="HQ11" i="9" s="1"/>
  <c r="HP30" i="10" a="1"/>
  <c r="HP30" i="10" s="1"/>
  <c r="HP30" i="9" a="1"/>
  <c r="HP30" i="9" s="1"/>
  <c r="HP30" i="11" a="1"/>
  <c r="HP30" i="11" s="1"/>
  <c r="HP30" i="8" a="1"/>
  <c r="HP30" i="8" s="1"/>
  <c r="CC14" i="11"/>
  <c r="CJ14" i="11" s="1"/>
  <c r="CO14" i="11" s="1"/>
  <c r="GG14" i="11" s="1"/>
  <c r="FC14" i="11"/>
  <c r="FJ14" i="11" s="1"/>
  <c r="FO14" i="11" s="1"/>
  <c r="GY14" i="11" s="1"/>
  <c r="DP14" i="11"/>
  <c r="DW14" i="11" s="1"/>
  <c r="EB14" i="11" s="1"/>
  <c r="GP14" i="11" s="1"/>
  <c r="W14" i="11"/>
  <c r="AP14" i="11"/>
  <c r="AW14" i="11" s="1"/>
  <c r="BB14" i="11" s="1"/>
  <c r="FX14" i="11" s="1"/>
  <c r="CV23" i="10"/>
  <c r="DC23" i="10" s="1"/>
  <c r="DH23" i="10" s="1"/>
  <c r="GK23" i="10" s="1"/>
  <c r="BI23" i="10"/>
  <c r="BP23" i="10" s="1"/>
  <c r="BU23" i="10" s="1"/>
  <c r="GB23" i="10" s="1"/>
  <c r="EI23" i="10"/>
  <c r="EP23" i="10" s="1"/>
  <c r="EU23" i="10" s="1"/>
  <c r="GT23" i="10" s="1"/>
  <c r="V23" i="10"/>
  <c r="FN33" i="9"/>
  <c r="GX33" i="9" s="1"/>
  <c r="FN29" i="9"/>
  <c r="GX29" i="9" s="1"/>
  <c r="FN30" i="9"/>
  <c r="GX30" i="9" s="1"/>
  <c r="HQ15" i="9" a="1"/>
  <c r="HQ15" i="9" s="1"/>
  <c r="HQ15" i="10" a="1"/>
  <c r="HQ15" i="10" s="1"/>
  <c r="HQ15" i="8" a="1"/>
  <c r="HQ15" i="8" s="1"/>
  <c r="HQ15" i="11" a="1"/>
  <c r="HQ15" i="11" s="1"/>
  <c r="FN38" i="9"/>
  <c r="GX38" i="9" s="1"/>
  <c r="CV40" i="11"/>
  <c r="DC40" i="11" s="1"/>
  <c r="DH40" i="11" s="1"/>
  <c r="GK40" i="11" s="1"/>
  <c r="BI40" i="11"/>
  <c r="BP40" i="11" s="1"/>
  <c r="BU40" i="11" s="1"/>
  <c r="GB40" i="11" s="1"/>
  <c r="V40" i="11"/>
  <c r="EI40" i="11"/>
  <c r="EP40" i="11" s="1"/>
  <c r="EU40" i="11" s="1"/>
  <c r="GT40" i="11" s="1"/>
  <c r="FN28" i="8"/>
  <c r="GX28" i="8" s="1"/>
  <c r="HK10" i="8" a="1"/>
  <c r="HK10" i="8" s="1"/>
  <c r="HK10" i="11" a="1"/>
  <c r="HK10" i="11" s="1"/>
  <c r="HK10" i="10" a="1"/>
  <c r="HK10" i="10" s="1"/>
  <c r="HK10" i="9" a="1"/>
  <c r="HK10" i="9" s="1"/>
  <c r="CV38" i="11"/>
  <c r="DC38" i="11" s="1"/>
  <c r="DH38" i="11" s="1"/>
  <c r="GK38" i="11" s="1"/>
  <c r="BI38" i="11"/>
  <c r="BP38" i="11" s="1"/>
  <c r="BU38" i="11" s="1"/>
  <c r="GB38" i="11" s="1"/>
  <c r="V38" i="11"/>
  <c r="EI38" i="11"/>
  <c r="EP38" i="11" s="1"/>
  <c r="EU38" i="11" s="1"/>
  <c r="GT38" i="11" s="1"/>
  <c r="HJ25" i="10" a="1"/>
  <c r="HJ25" i="10" s="1"/>
  <c r="HJ25" i="8" a="1"/>
  <c r="HJ25" i="8" s="1"/>
  <c r="HJ25" i="9" a="1"/>
  <c r="HJ25" i="9" s="1"/>
  <c r="HJ25" i="11" a="1"/>
  <c r="HJ25" i="11" s="1"/>
  <c r="V39" i="8"/>
  <c r="BI39" i="8"/>
  <c r="BP39" i="8" s="1"/>
  <c r="BU39" i="8" s="1"/>
  <c r="GB39" i="8" s="1"/>
  <c r="CV39" i="8"/>
  <c r="DC39" i="8" s="1"/>
  <c r="DH39" i="8" s="1"/>
  <c r="GK39" i="8" s="1"/>
  <c r="EI39" i="8"/>
  <c r="EP39" i="8" s="1"/>
  <c r="EU39" i="8" s="1"/>
  <c r="GT39" i="8" s="1"/>
  <c r="FC15" i="9"/>
  <c r="FJ15" i="9" s="1"/>
  <c r="FO15" i="9" s="1"/>
  <c r="GY15" i="9" s="1"/>
  <c r="W15" i="9"/>
  <c r="AP15" i="9"/>
  <c r="AW15" i="9" s="1"/>
  <c r="BB15" i="9" s="1"/>
  <c r="FX15" i="9" s="1"/>
  <c r="DP15" i="9"/>
  <c r="DW15" i="9" s="1"/>
  <c r="EB15" i="9" s="1"/>
  <c r="GP15" i="9" s="1"/>
  <c r="CC15" i="9"/>
  <c r="CJ15" i="9" s="1"/>
  <c r="CO15" i="9" s="1"/>
  <c r="GG15" i="9" s="1"/>
  <c r="EI21" i="11"/>
  <c r="EP21" i="11" s="1"/>
  <c r="EU21" i="11" s="1"/>
  <c r="GT21" i="11" s="1"/>
  <c r="BI21" i="11"/>
  <c r="BP21" i="11" s="1"/>
  <c r="BU21" i="11" s="1"/>
  <c r="GB21" i="11" s="1"/>
  <c r="CV21" i="11"/>
  <c r="DC21" i="11" s="1"/>
  <c r="DH21" i="11" s="1"/>
  <c r="GK21" i="11" s="1"/>
  <c r="V21" i="11"/>
  <c r="BI22" i="8"/>
  <c r="BP22" i="8" s="1"/>
  <c r="BU22" i="8" s="1"/>
  <c r="GB22" i="8" s="1"/>
  <c r="EI22" i="8"/>
  <c r="EP22" i="8" s="1"/>
  <c r="EU22" i="8" s="1"/>
  <c r="GT22" i="8" s="1"/>
  <c r="V22" i="8"/>
  <c r="CV22" i="8"/>
  <c r="DC22" i="8" s="1"/>
  <c r="DH22" i="8" s="1"/>
  <c r="GK22" i="8" s="1"/>
  <c r="GX33" i="8"/>
  <c r="FN39" i="9"/>
  <c r="GX39" i="9" s="1"/>
  <c r="FN18" i="8"/>
  <c r="GX18" i="8" s="1"/>
  <c r="FC9" i="10"/>
  <c r="FJ9" i="10" s="1"/>
  <c r="FO9" i="10" s="1"/>
  <c r="GY9" i="10" s="1"/>
  <c r="W9" i="10"/>
  <c r="DP9" i="10"/>
  <c r="DW9" i="10" s="1"/>
  <c r="EB9" i="10" s="1"/>
  <c r="GP9" i="10" s="1"/>
  <c r="AP9" i="10"/>
  <c r="AW9" i="10" s="1"/>
  <c r="BB9" i="10" s="1"/>
  <c r="FX9" i="10" s="1"/>
  <c r="CC9" i="10"/>
  <c r="CJ9" i="10" s="1"/>
  <c r="CO9" i="10" s="1"/>
  <c r="GG9" i="10" s="1"/>
  <c r="HZ37" i="11" a="1"/>
  <c r="HZ37" i="11" s="1"/>
  <c r="HZ37" i="9" a="1"/>
  <c r="HZ37" i="9" s="1"/>
  <c r="HZ37" i="10" a="1"/>
  <c r="HZ37" i="10" s="1"/>
  <c r="BI35" i="9"/>
  <c r="BP35" i="9" s="1"/>
  <c r="BU35" i="9" s="1"/>
  <c r="GB35" i="9" s="1"/>
  <c r="CV35" i="9"/>
  <c r="DC35" i="9" s="1"/>
  <c r="DH35" i="9" s="1"/>
  <c r="GK35" i="9" s="1"/>
  <c r="V35" i="9"/>
  <c r="EI35" i="9"/>
  <c r="EP35" i="9" s="1"/>
  <c r="EU35" i="9" s="1"/>
  <c r="GT35" i="9" s="1"/>
  <c r="BI17" i="10"/>
  <c r="BP17" i="10" s="1"/>
  <c r="BU17" i="10" s="1"/>
  <c r="GB17" i="10" s="1"/>
  <c r="EI17" i="10"/>
  <c r="EP17" i="10" s="1"/>
  <c r="EU17" i="10" s="1"/>
  <c r="GT17" i="10" s="1"/>
  <c r="CV17" i="10"/>
  <c r="DC17" i="10" s="1"/>
  <c r="DH17" i="10" s="1"/>
  <c r="GK17" i="10" s="1"/>
  <c r="V17" i="10"/>
  <c r="GX31" i="8"/>
  <c r="HP29" i="9" a="1"/>
  <c r="HP29" i="9" s="1"/>
  <c r="HP29" i="11" a="1"/>
  <c r="HP29" i="11" s="1"/>
  <c r="HP29" i="10" a="1"/>
  <c r="HP29" i="10" s="1"/>
  <c r="HP29" i="8" a="1"/>
  <c r="HP29" i="8" s="1"/>
  <c r="HJ26" i="11" a="1"/>
  <c r="HJ26" i="11" s="1"/>
  <c r="HJ26" i="9" a="1"/>
  <c r="HJ26" i="9" s="1"/>
  <c r="HJ26" i="10" a="1"/>
  <c r="HJ26" i="10" s="1"/>
  <c r="HJ26" i="8" a="1"/>
  <c r="HJ26" i="8" s="1"/>
  <c r="CV32" i="8"/>
  <c r="DC32" i="8" s="1"/>
  <c r="DH32" i="8" s="1"/>
  <c r="GK32" i="8" s="1"/>
  <c r="V32" i="8"/>
  <c r="EI32" i="8"/>
  <c r="EP32" i="8" s="1"/>
  <c r="EU32" i="8" s="1"/>
  <c r="GT32" i="8" s="1"/>
  <c r="BI32" i="8"/>
  <c r="BP32" i="8" s="1"/>
  <c r="BU32" i="8" s="1"/>
  <c r="GB32" i="8" s="1"/>
  <c r="HJ35" i="10" a="1"/>
  <c r="HJ35" i="10" s="1"/>
  <c r="HJ35" i="11" a="1"/>
  <c r="HJ35" i="11" s="1"/>
  <c r="HJ35" i="9" a="1"/>
  <c r="HJ35" i="9" s="1"/>
  <c r="HJ35" i="8" a="1"/>
  <c r="HJ35" i="8" s="1"/>
  <c r="IA9" i="8" a="1"/>
  <c r="IA9" i="8" s="1"/>
  <c r="IA9" i="11" a="1"/>
  <c r="IA9" i="11" s="1"/>
  <c r="IA9" i="10" a="1"/>
  <c r="IA9" i="10" s="1"/>
  <c r="IA9" i="9" a="1"/>
  <c r="IA9" i="9" s="1"/>
  <c r="FN18" i="11"/>
  <c r="GX18" i="11" s="1"/>
  <c r="HP38" i="9" a="1"/>
  <c r="HP38" i="9" s="1"/>
  <c r="HP38" i="10" a="1"/>
  <c r="HP38" i="10" s="1"/>
  <c r="HP38" i="11" a="1"/>
  <c r="HP38" i="11" s="1"/>
  <c r="IA10" i="8" a="1"/>
  <c r="IA10" i="8" s="1"/>
  <c r="IA10" i="9" a="1"/>
  <c r="IA10" i="9" s="1"/>
  <c r="IA10" i="10" a="1"/>
  <c r="IA10" i="10" s="1"/>
  <c r="IA10" i="11" a="1"/>
  <c r="IA10" i="11" s="1"/>
  <c r="CC13" i="8"/>
  <c r="CJ13" i="8" s="1"/>
  <c r="CO13" i="8" s="1"/>
  <c r="GG13" i="8" s="1"/>
  <c r="DP13" i="8"/>
  <c r="DW13" i="8" s="1"/>
  <c r="EB13" i="8" s="1"/>
  <c r="GP13" i="8" s="1"/>
  <c r="FC13" i="8"/>
  <c r="FJ13" i="8" s="1"/>
  <c r="FO13" i="8" s="1"/>
  <c r="GY13" i="8" s="1"/>
  <c r="AP13" i="8"/>
  <c r="AW13" i="8" s="1"/>
  <c r="BB13" i="8" s="1"/>
  <c r="FX13" i="8" s="1"/>
  <c r="W13" i="8"/>
  <c r="CV33" i="10"/>
  <c r="DC33" i="10" s="1"/>
  <c r="DH33" i="10" s="1"/>
  <c r="GK33" i="10" s="1"/>
  <c r="EI33" i="10"/>
  <c r="EP33" i="10" s="1"/>
  <c r="EU33" i="10" s="1"/>
  <c r="GT33" i="10" s="1"/>
  <c r="BI33" i="10"/>
  <c r="BP33" i="10" s="1"/>
  <c r="BU33" i="10" s="1"/>
  <c r="GB33" i="10" s="1"/>
  <c r="V33" i="10"/>
  <c r="DP11" i="8"/>
  <c r="DW11" i="8" s="1"/>
  <c r="EB11" i="8" s="1"/>
  <c r="GP11" i="8" s="1"/>
  <c r="CC11" i="8"/>
  <c r="CJ11" i="8" s="1"/>
  <c r="CO11" i="8" s="1"/>
  <c r="GG11" i="8" s="1"/>
  <c r="W11" i="8"/>
  <c r="AP11" i="8"/>
  <c r="AW11" i="8" s="1"/>
  <c r="BB11" i="8" s="1"/>
  <c r="FX11" i="8" s="1"/>
  <c r="FC11" i="8"/>
  <c r="FJ11" i="8" s="1"/>
  <c r="FO11" i="8" s="1"/>
  <c r="GY11" i="8" s="1"/>
  <c r="GX40" i="8"/>
  <c r="FN32" i="9"/>
  <c r="GX32" i="9" s="1"/>
  <c r="HZ30" i="9" a="1"/>
  <c r="HZ30" i="9" s="1"/>
  <c r="HZ30" i="10" a="1"/>
  <c r="HZ30" i="10" s="1"/>
  <c r="HZ30" i="11" a="1"/>
  <c r="HZ30" i="11" s="1"/>
  <c r="HZ30" i="8" a="1"/>
  <c r="HZ30" i="8" s="1"/>
  <c r="HJ28" i="9" a="1"/>
  <c r="HJ28" i="9" s="1"/>
  <c r="HJ28" i="10" a="1"/>
  <c r="HJ28" i="10" s="1"/>
  <c r="HJ28" i="11" a="1"/>
  <c r="HJ28" i="11" s="1"/>
  <c r="HJ28" i="8" a="1"/>
  <c r="HJ28" i="8" s="1"/>
  <c r="V29" i="11"/>
  <c r="BI29" i="11"/>
  <c r="BP29" i="11" s="1"/>
  <c r="BU29" i="11" s="1"/>
  <c r="GB29" i="11" s="1"/>
  <c r="CV29" i="11"/>
  <c r="DC29" i="11" s="1"/>
  <c r="DH29" i="11" s="1"/>
  <c r="GK29" i="11" s="1"/>
  <c r="EI29" i="11"/>
  <c r="EP29" i="11" s="1"/>
  <c r="EU29" i="11" s="1"/>
  <c r="GT29" i="11" s="1"/>
  <c r="HV7" i="8" a="1"/>
  <c r="HV7" i="8" s="1"/>
  <c r="HV7" i="11" a="1"/>
  <c r="HV7" i="11" s="1"/>
  <c r="HV7" i="9" a="1"/>
  <c r="HV7" i="9" s="1"/>
  <c r="HV7" i="10" a="1"/>
  <c r="HV7" i="10" s="1"/>
  <c r="HZ17" i="9" a="1"/>
  <c r="HZ17" i="9" s="1"/>
  <c r="HZ17" i="10" a="1"/>
  <c r="HZ17" i="10" s="1"/>
  <c r="HZ17" i="8" a="1"/>
  <c r="HZ17" i="8" s="1"/>
  <c r="HZ17" i="11" a="1"/>
  <c r="HZ17" i="11" s="1"/>
  <c r="FN21" i="10"/>
  <c r="GX21" i="10" s="1"/>
  <c r="FC9" i="9"/>
  <c r="FJ9" i="9" s="1"/>
  <c r="FO9" i="9" s="1"/>
  <c r="GY9" i="9" s="1"/>
  <c r="AP9" i="9"/>
  <c r="AW9" i="9" s="1"/>
  <c r="BB9" i="9" s="1"/>
  <c r="FX9" i="9" s="1"/>
  <c r="DP9" i="9"/>
  <c r="DW9" i="9" s="1"/>
  <c r="EB9" i="9" s="1"/>
  <c r="GP9" i="9" s="1"/>
  <c r="W9" i="9"/>
  <c r="CC9" i="9"/>
  <c r="CJ9" i="9" s="1"/>
  <c r="CO9" i="9" s="1"/>
  <c r="GG9" i="9" s="1"/>
  <c r="FN33" i="11"/>
  <c r="GX33" i="11" s="1"/>
  <c r="DP14" i="8"/>
  <c r="DW14" i="8" s="1"/>
  <c r="EB14" i="8" s="1"/>
  <c r="GP14" i="8" s="1"/>
  <c r="AP14" i="8"/>
  <c r="AW14" i="8" s="1"/>
  <c r="BB14" i="8" s="1"/>
  <c r="FX14" i="8" s="1"/>
  <c r="FC14" i="8"/>
  <c r="FJ14" i="8" s="1"/>
  <c r="FO14" i="8" s="1"/>
  <c r="GY14" i="8" s="1"/>
  <c r="W14" i="8"/>
  <c r="CC14" i="8"/>
  <c r="CJ14" i="8" s="1"/>
  <c r="CO14" i="8" s="1"/>
  <c r="GG14" i="8" s="1"/>
  <c r="AP16" i="10"/>
  <c r="AW16" i="10" s="1"/>
  <c r="BB16" i="10" s="1"/>
  <c r="FX16" i="10" s="1"/>
  <c r="W16" i="10"/>
  <c r="FC16" i="10"/>
  <c r="FJ16" i="10" s="1"/>
  <c r="FO16" i="10" s="1"/>
  <c r="GY16" i="10" s="1"/>
  <c r="DP16" i="10"/>
  <c r="DW16" i="10" s="1"/>
  <c r="EB16" i="10" s="1"/>
  <c r="GP16" i="10" s="1"/>
  <c r="CC16" i="10"/>
  <c r="CJ16" i="10" s="1"/>
  <c r="CO16" i="10" s="1"/>
  <c r="GG16" i="10" s="1"/>
  <c r="CV28" i="10"/>
  <c r="DC28" i="10" s="1"/>
  <c r="DH28" i="10" s="1"/>
  <c r="GK28" i="10" s="1"/>
  <c r="BI28" i="10"/>
  <c r="BP28" i="10" s="1"/>
  <c r="BU28" i="10" s="1"/>
  <c r="GB28" i="10" s="1"/>
  <c r="V28" i="10"/>
  <c r="EI28" i="10"/>
  <c r="EP28" i="10" s="1"/>
  <c r="EU28" i="10" s="1"/>
  <c r="GT28" i="10" s="1"/>
  <c r="GX34" i="8"/>
  <c r="FN24" i="10"/>
  <c r="GX24" i="10" s="1"/>
  <c r="CV20" i="8"/>
  <c r="DC20" i="8" s="1"/>
  <c r="DH20" i="8" s="1"/>
  <c r="GK20" i="8" s="1"/>
  <c r="EI20" i="8"/>
  <c r="EP20" i="8" s="1"/>
  <c r="EU20" i="8" s="1"/>
  <c r="GT20" i="8" s="1"/>
  <c r="V20" i="8"/>
  <c r="BI20" i="8"/>
  <c r="BP20" i="8" s="1"/>
  <c r="BU20" i="8" s="1"/>
  <c r="GB20" i="8" s="1"/>
  <c r="CV36" i="9"/>
  <c r="DC36" i="9" s="1"/>
  <c r="DH36" i="9" s="1"/>
  <c r="GK36" i="9" s="1"/>
  <c r="V36" i="9"/>
  <c r="EI36" i="9"/>
  <c r="EP36" i="9" s="1"/>
  <c r="EU36" i="9" s="1"/>
  <c r="GT36" i="9" s="1"/>
  <c r="BI36" i="9"/>
  <c r="BP36" i="9" s="1"/>
  <c r="BU36" i="9" s="1"/>
  <c r="GB36" i="9" s="1"/>
  <c r="FN32" i="10"/>
  <c r="GX32" i="10" s="1"/>
  <c r="BI39" i="11"/>
  <c r="BP39" i="11" s="1"/>
  <c r="BU39" i="11" s="1"/>
  <c r="GB39" i="11" s="1"/>
  <c r="V39" i="11"/>
  <c r="EI39" i="11"/>
  <c r="EP39" i="11" s="1"/>
  <c r="EU39" i="11" s="1"/>
  <c r="GT39" i="11" s="1"/>
  <c r="CV39" i="11"/>
  <c r="DC39" i="11" s="1"/>
  <c r="DH39" i="11" s="1"/>
  <c r="GK39" i="11" s="1"/>
  <c r="HP27" i="9" a="1"/>
  <c r="HP27" i="9" s="1"/>
  <c r="HP27" i="11" a="1"/>
  <c r="HP27" i="11" s="1"/>
  <c r="HP27" i="10" a="1"/>
  <c r="HP27" i="10" s="1"/>
  <c r="HP27" i="8" a="1"/>
  <c r="HP27" i="8" s="1"/>
  <c r="HP35" i="10" a="1"/>
  <c r="HP35" i="10" s="1"/>
  <c r="HP35" i="9" a="1"/>
  <c r="HP35" i="9" s="1"/>
  <c r="HP35" i="11" a="1"/>
  <c r="HP35" i="11" s="1"/>
  <c r="HP35" i="8" a="1"/>
  <c r="HP35" i="8" s="1"/>
  <c r="DP15" i="8"/>
  <c r="DW15" i="8" s="1"/>
  <c r="EB15" i="8" s="1"/>
  <c r="GP15" i="8" s="1"/>
  <c r="AP15" i="8"/>
  <c r="AW15" i="8" s="1"/>
  <c r="BB15" i="8" s="1"/>
  <c r="FX15" i="8" s="1"/>
  <c r="CC15" i="8"/>
  <c r="CJ15" i="8" s="1"/>
  <c r="CO15" i="8" s="1"/>
  <c r="GG15" i="8" s="1"/>
  <c r="W15" i="8"/>
  <c r="FC15" i="8"/>
  <c r="FJ15" i="8" s="1"/>
  <c r="FO15" i="8" s="1"/>
  <c r="GY15" i="8" s="1"/>
  <c r="Z25" i="10"/>
  <c r="CX25" i="10"/>
  <c r="DE25" i="10" s="1"/>
  <c r="DJ25" i="10" s="1"/>
  <c r="GM25" i="10" s="1"/>
  <c r="EK25" i="10"/>
  <c r="ER25" i="10" s="1"/>
  <c r="EW25" i="10" s="1"/>
  <c r="GV25" i="10" s="1"/>
  <c r="FN40" i="11"/>
  <c r="GX40" i="11" s="1"/>
  <c r="HP39" i="10" a="1"/>
  <c r="HP39" i="10" s="1"/>
  <c r="HP39" i="11" a="1"/>
  <c r="HP39" i="11" s="1"/>
  <c r="HP39" i="9" a="1"/>
  <c r="HP39" i="9" s="1"/>
  <c r="HP18" i="9" a="1"/>
  <c r="HP18" i="9" s="1"/>
  <c r="HP18" i="10" a="1"/>
  <c r="HP18" i="10" s="1"/>
  <c r="HP18" i="11" a="1"/>
  <c r="HP18" i="11" s="1"/>
  <c r="HP18" i="8" a="1"/>
  <c r="HP18" i="8" s="1"/>
  <c r="HU37" i="9" a="1"/>
  <c r="HU37" i="9" s="1"/>
  <c r="HU37" i="10" a="1"/>
  <c r="HU37" i="10" s="1"/>
  <c r="HU37" i="11" a="1"/>
  <c r="HU37" i="11" s="1"/>
  <c r="FN27" i="11"/>
  <c r="GX27" i="11" s="1"/>
  <c r="CV39" i="10"/>
  <c r="DC39" i="10" s="1"/>
  <c r="DH39" i="10" s="1"/>
  <c r="GK39" i="10" s="1"/>
  <c r="EI39" i="10"/>
  <c r="EP39" i="10" s="1"/>
  <c r="EU39" i="10" s="1"/>
  <c r="GT39" i="10" s="1"/>
  <c r="V39" i="10"/>
  <c r="BI39" i="10"/>
  <c r="BP39" i="10" s="1"/>
  <c r="BU39" i="10" s="1"/>
  <c r="GB39" i="10" s="1"/>
  <c r="HU32" i="9" a="1"/>
  <c r="HU32" i="9" s="1"/>
  <c r="HU32" i="10" a="1"/>
  <c r="HU32" i="10" s="1"/>
  <c r="HU32" i="11" a="1"/>
  <c r="HU32" i="11" s="1"/>
  <c r="HU32" i="8" a="1"/>
  <c r="HU32" i="8" s="1"/>
  <c r="DP9" i="8"/>
  <c r="DW9" i="8" s="1"/>
  <c r="EB9" i="8" s="1"/>
  <c r="GP9" i="8" s="1"/>
  <c r="W9" i="8"/>
  <c r="FC9" i="8"/>
  <c r="FJ9" i="8" s="1"/>
  <c r="FO9" i="8" s="1"/>
  <c r="GY9" i="8" s="1"/>
  <c r="AP9" i="8"/>
  <c r="AW9" i="8" s="1"/>
  <c r="BB9" i="8" s="1"/>
  <c r="FX9" i="8" s="1"/>
  <c r="CC9" i="8"/>
  <c r="CJ9" i="8" s="1"/>
  <c r="CO9" i="8" s="1"/>
  <c r="GG9" i="8" s="1"/>
  <c r="EI35" i="10"/>
  <c r="EP35" i="10" s="1"/>
  <c r="EU35" i="10" s="1"/>
  <c r="GT35" i="10" s="1"/>
  <c r="CV35" i="10"/>
  <c r="DC35" i="10" s="1"/>
  <c r="DH35" i="10" s="1"/>
  <c r="GK35" i="10" s="1"/>
  <c r="BI35" i="10"/>
  <c r="BP35" i="10" s="1"/>
  <c r="BU35" i="10" s="1"/>
  <c r="GB35" i="10" s="1"/>
  <c r="V35" i="10"/>
  <c r="BI17" i="11"/>
  <c r="BP17" i="11" s="1"/>
  <c r="BU17" i="11" s="1"/>
  <c r="GB17" i="11" s="1"/>
  <c r="EI17" i="11"/>
  <c r="EP17" i="11" s="1"/>
  <c r="EU17" i="11" s="1"/>
  <c r="GT17" i="11" s="1"/>
  <c r="CV17" i="11"/>
  <c r="DC17" i="11" s="1"/>
  <c r="DH17" i="11" s="1"/>
  <c r="GK17" i="11" s="1"/>
  <c r="V17" i="11"/>
  <c r="HJ37" i="9" a="1"/>
  <c r="HJ37" i="9" s="1"/>
  <c r="HJ37" i="10" a="1"/>
  <c r="HJ37" i="10" s="1"/>
  <c r="HJ37" i="11" a="1"/>
  <c r="HJ37" i="11" s="1"/>
  <c r="HQ16" i="9" a="1"/>
  <c r="HQ16" i="9" s="1"/>
  <c r="HQ16" i="10" a="1"/>
  <c r="HQ16" i="10" s="1"/>
  <c r="HQ16" i="11" a="1"/>
  <c r="HQ16" i="11" s="1"/>
  <c r="HQ16" i="8" a="1"/>
  <c r="HQ16" i="8" s="1"/>
  <c r="CV32" i="10"/>
  <c r="DC32" i="10" s="1"/>
  <c r="DH32" i="10" s="1"/>
  <c r="GK32" i="10" s="1"/>
  <c r="EI32" i="10"/>
  <c r="EP32" i="10" s="1"/>
  <c r="EU32" i="10" s="1"/>
  <c r="GT32" i="10" s="1"/>
  <c r="V32" i="10"/>
  <c r="BI32" i="10"/>
  <c r="BP32" i="10" s="1"/>
  <c r="BU32" i="10" s="1"/>
  <c r="GB32" i="10" s="1"/>
  <c r="CV38" i="9"/>
  <c r="DC38" i="9" s="1"/>
  <c r="DH38" i="9" s="1"/>
  <c r="GK38" i="9" s="1"/>
  <c r="BI38" i="9"/>
  <c r="BP38" i="9" s="1"/>
  <c r="BU38" i="9" s="1"/>
  <c r="GB38" i="9" s="1"/>
  <c r="EI38" i="9"/>
  <c r="EP38" i="9" s="1"/>
  <c r="EU38" i="9" s="1"/>
  <c r="GT38" i="9" s="1"/>
  <c r="V38" i="9"/>
  <c r="BI28" i="8"/>
  <c r="BP28" i="8" s="1"/>
  <c r="BU28" i="8" s="1"/>
  <c r="GB28" i="8" s="1"/>
  <c r="CV28" i="8"/>
  <c r="DC28" i="8" s="1"/>
  <c r="DH28" i="8" s="1"/>
  <c r="GK28" i="8" s="1"/>
  <c r="V28" i="8"/>
  <c r="EI28" i="8"/>
  <c r="EP28" i="8" s="1"/>
  <c r="EU28" i="8" s="1"/>
  <c r="GT28" i="8" s="1"/>
  <c r="HQ6" i="8" a="1"/>
  <c r="HQ6" i="8" s="1"/>
  <c r="HQ6" i="10" a="1"/>
  <c r="HQ6" i="10" s="1"/>
  <c r="HQ6" i="9" a="1"/>
  <c r="HQ6" i="9" s="1"/>
  <c r="HQ6" i="11" a="1"/>
  <c r="HQ6" i="11" s="1"/>
  <c r="FN38" i="11"/>
  <c r="GX38" i="11" s="1"/>
  <c r="HK7" i="9" a="1"/>
  <c r="HK7" i="9" s="1"/>
  <c r="HK7" i="11" a="1"/>
  <c r="HK7" i="11" s="1"/>
  <c r="HK7" i="10" a="1"/>
  <c r="HK7" i="10" s="1"/>
  <c r="HK7" i="8" a="1"/>
  <c r="HK7" i="8" s="1"/>
  <c r="FC6" i="9"/>
  <c r="FJ6" i="9" s="1"/>
  <c r="FO6" i="9" s="1"/>
  <c r="GY6" i="9" s="1"/>
  <c r="AP6" i="9"/>
  <c r="AW6" i="9" s="1"/>
  <c r="BB6" i="9" s="1"/>
  <c r="FX6" i="9" s="1"/>
  <c r="DP6" i="9"/>
  <c r="DW6" i="9" s="1"/>
  <c r="EB6" i="9" s="1"/>
  <c r="GP6" i="9" s="1"/>
  <c r="W6" i="9"/>
  <c r="CC6" i="9"/>
  <c r="CJ6" i="9" s="1"/>
  <c r="CO6" i="9" s="1"/>
  <c r="GG6" i="9" s="1"/>
  <c r="CV40" i="10"/>
  <c r="DC40" i="10" s="1"/>
  <c r="DH40" i="10" s="1"/>
  <c r="GK40" i="10" s="1"/>
  <c r="V40" i="10"/>
  <c r="EI40" i="10"/>
  <c r="EP40" i="10" s="1"/>
  <c r="EU40" i="10" s="1"/>
  <c r="GT40" i="10" s="1"/>
  <c r="BI40" i="10"/>
  <c r="BP40" i="10" s="1"/>
  <c r="BU40" i="10" s="1"/>
  <c r="GB40" i="10" s="1"/>
  <c r="HJ27" i="10" a="1"/>
  <c r="HJ27" i="10" s="1"/>
  <c r="HJ27" i="11" a="1"/>
  <c r="HJ27" i="11" s="1"/>
  <c r="HJ27" i="9" a="1"/>
  <c r="HJ27" i="9" s="1"/>
  <c r="HJ27" i="8" a="1"/>
  <c r="HJ27" i="8" s="1"/>
  <c r="DP9" i="11"/>
  <c r="DW9" i="11" s="1"/>
  <c r="EB9" i="11" s="1"/>
  <c r="GP9" i="11" s="1"/>
  <c r="W9" i="11"/>
  <c r="CC9" i="11"/>
  <c r="CJ9" i="11" s="1"/>
  <c r="CO9" i="11" s="1"/>
  <c r="GG9" i="11" s="1"/>
  <c r="FC9" i="11"/>
  <c r="FJ9" i="11" s="1"/>
  <c r="FO9" i="11" s="1"/>
  <c r="GY9" i="11" s="1"/>
  <c r="AP9" i="11"/>
  <c r="AW9" i="11" s="1"/>
  <c r="BB9" i="11" s="1"/>
  <c r="FX9" i="11" s="1"/>
  <c r="HU22" i="10" a="1"/>
  <c r="HU22" i="10" s="1"/>
  <c r="HU22" i="9" a="1"/>
  <c r="HU22" i="9" s="1"/>
  <c r="HU22" i="11" a="1"/>
  <c r="HU22" i="11" s="1"/>
  <c r="HU22" i="8" a="1"/>
  <c r="HU22" i="8" s="1"/>
  <c r="HS2" i="8"/>
  <c r="GI3" i="8"/>
  <c r="FN22" i="10"/>
  <c r="GX22" i="10" s="1"/>
  <c r="HP19" i="9" a="1"/>
  <c r="HP19" i="9" s="1"/>
  <c r="HP19" i="11" a="1"/>
  <c r="HP19" i="11" s="1"/>
  <c r="HP19" i="10" a="1"/>
  <c r="HP19" i="10" s="1"/>
  <c r="HP19" i="8" a="1"/>
  <c r="HP19" i="8" s="1"/>
  <c r="EI33" i="8"/>
  <c r="EP33" i="8" s="1"/>
  <c r="EU33" i="8" s="1"/>
  <c r="GT33" i="8" s="1"/>
  <c r="V33" i="8"/>
  <c r="CV33" i="8"/>
  <c r="DC33" i="8" s="1"/>
  <c r="DH33" i="8" s="1"/>
  <c r="GK33" i="8" s="1"/>
  <c r="BI33" i="8"/>
  <c r="BP33" i="8" s="1"/>
  <c r="BU33" i="8" s="1"/>
  <c r="GB33" i="8" s="1"/>
  <c r="HK14" i="11" a="1"/>
  <c r="HK14" i="11" s="1"/>
  <c r="HK14" i="9" a="1"/>
  <c r="HK14" i="9" s="1"/>
  <c r="HK14" i="10" a="1"/>
  <c r="HK14" i="10" s="1"/>
  <c r="HK14" i="8" a="1"/>
  <c r="HK14" i="8" s="1"/>
  <c r="CV18" i="8"/>
  <c r="DC18" i="8" s="1"/>
  <c r="DH18" i="8" s="1"/>
  <c r="GK18" i="8" s="1"/>
  <c r="EI18" i="8"/>
  <c r="EP18" i="8" s="1"/>
  <c r="EU18" i="8" s="1"/>
  <c r="GT18" i="8" s="1"/>
  <c r="V18" i="8"/>
  <c r="BI18" i="8"/>
  <c r="BP18" i="8" s="1"/>
  <c r="BU18" i="8" s="1"/>
  <c r="GB18" i="8" s="1"/>
  <c r="HP23" i="9" a="1"/>
  <c r="HP23" i="9" s="1"/>
  <c r="HP23" i="10" a="1"/>
  <c r="HP23" i="10" s="1"/>
  <c r="HP23" i="11" a="1"/>
  <c r="HP23" i="11" s="1"/>
  <c r="HP23" i="8" a="1"/>
  <c r="HP23" i="8" s="1"/>
  <c r="GX37" i="8"/>
  <c r="EI26" i="8"/>
  <c r="EP26" i="8" s="1"/>
  <c r="EU26" i="8" s="1"/>
  <c r="GT26" i="8" s="1"/>
  <c r="BI26" i="8"/>
  <c r="BP26" i="8" s="1"/>
  <c r="BU26" i="8" s="1"/>
  <c r="GB26" i="8" s="1"/>
  <c r="CV26" i="8"/>
  <c r="DC26" i="8" s="1"/>
  <c r="DH26" i="8" s="1"/>
  <c r="GK26" i="8" s="1"/>
  <c r="V26" i="8"/>
  <c r="EI27" i="11"/>
  <c r="EP27" i="11" s="1"/>
  <c r="EU27" i="11" s="1"/>
  <c r="GT27" i="11" s="1"/>
  <c r="V27" i="11"/>
  <c r="BI27" i="11"/>
  <c r="BP27" i="11" s="1"/>
  <c r="BU27" i="11" s="1"/>
  <c r="GB27" i="11" s="1"/>
  <c r="CV27" i="11"/>
  <c r="DC27" i="11" s="1"/>
  <c r="DH27" i="11" s="1"/>
  <c r="GK27" i="11" s="1"/>
  <c r="CV26" i="9"/>
  <c r="DC26" i="9" s="1"/>
  <c r="DH26" i="9" s="1"/>
  <c r="GK26" i="9" s="1"/>
  <c r="V26" i="9"/>
  <c r="BI26" i="9"/>
  <c r="BP26" i="9" s="1"/>
  <c r="BU26" i="9" s="1"/>
  <c r="GB26" i="9" s="1"/>
  <c r="EI26" i="9"/>
  <c r="EP26" i="9" s="1"/>
  <c r="EU26" i="9" s="1"/>
  <c r="GT26" i="9" s="1"/>
  <c r="GX29" i="8"/>
  <c r="FN21" i="8"/>
  <c r="GX21" i="8" s="1"/>
  <c r="HP32" i="10" a="1"/>
  <c r="HP32" i="10" s="1"/>
  <c r="HP32" i="11" a="1"/>
  <c r="HP32" i="11" s="1"/>
  <c r="HP32" i="9" a="1"/>
  <c r="HP32" i="9" s="1"/>
  <c r="HP32" i="8" a="1"/>
  <c r="HP32" i="8" s="1"/>
  <c r="HV9" i="11" a="1"/>
  <c r="HV9" i="11" s="1"/>
  <c r="HV9" i="8" a="1"/>
  <c r="HV9" i="8" s="1"/>
  <c r="HV9" i="10" a="1"/>
  <c r="HV9" i="10" s="1"/>
  <c r="HV9" i="9" a="1"/>
  <c r="HV9" i="9" s="1"/>
  <c r="FN34" i="9"/>
  <c r="GX34" i="9" s="1"/>
  <c r="CC10" i="9"/>
  <c r="CJ10" i="9" s="1"/>
  <c r="CO10" i="9" s="1"/>
  <c r="GG10" i="9" s="1"/>
  <c r="AP10" i="9"/>
  <c r="AW10" i="9" s="1"/>
  <c r="BB10" i="9" s="1"/>
  <c r="FX10" i="9" s="1"/>
  <c r="W10" i="9"/>
  <c r="FC10" i="9"/>
  <c r="FJ10" i="9" s="1"/>
  <c r="FO10" i="9" s="1"/>
  <c r="GY10" i="9" s="1"/>
  <c r="DP10" i="9"/>
  <c r="DW10" i="9" s="1"/>
  <c r="EB10" i="9" s="1"/>
  <c r="GP10" i="9" s="1"/>
  <c r="CV38" i="8"/>
  <c r="DC38" i="8" s="1"/>
  <c r="DH38" i="8" s="1"/>
  <c r="GK38" i="8" s="1"/>
  <c r="V38" i="8"/>
  <c r="BI38" i="8"/>
  <c r="BP38" i="8" s="1"/>
  <c r="BU38" i="8" s="1"/>
  <c r="GB38" i="8" s="1"/>
  <c r="EI38" i="8"/>
  <c r="EP38" i="8" s="1"/>
  <c r="EU38" i="8" s="1"/>
  <c r="GT38" i="8" s="1"/>
  <c r="DP10" i="8"/>
  <c r="DW10" i="8" s="1"/>
  <c r="EB10" i="8" s="1"/>
  <c r="GP10" i="8" s="1"/>
  <c r="W10" i="8"/>
  <c r="FC10" i="8"/>
  <c r="FJ10" i="8" s="1"/>
  <c r="FO10" i="8" s="1"/>
  <c r="GY10" i="8" s="1"/>
  <c r="CC10" i="8"/>
  <c r="CJ10" i="8" s="1"/>
  <c r="CO10" i="8" s="1"/>
  <c r="GG10" i="8" s="1"/>
  <c r="AP10" i="8"/>
  <c r="AW10" i="8" s="1"/>
  <c r="BB10" i="8" s="1"/>
  <c r="FX10" i="8" s="1"/>
  <c r="HR36" i="10" a="1"/>
  <c r="HR36" i="10" s="1"/>
  <c r="HR36" i="9" a="1"/>
  <c r="HR36" i="9" s="1"/>
  <c r="HR36" i="11" a="1"/>
  <c r="HR36" i="11" s="1"/>
  <c r="HR36" i="8" a="1"/>
  <c r="HR36" i="8" s="1"/>
  <c r="HQ5" i="11" a="1"/>
  <c r="HQ5" i="11" s="1"/>
  <c r="HQ5" i="10" a="1"/>
  <c r="HQ5" i="10" s="1"/>
  <c r="HQ5" i="8" a="1"/>
  <c r="HQ5" i="8" s="1"/>
  <c r="HQ5" i="9" a="1"/>
  <c r="HQ5" i="9" s="1"/>
  <c r="FN33" i="10"/>
  <c r="GX33" i="10" s="1"/>
  <c r="IA11" i="9" a="1"/>
  <c r="IA11" i="9" s="1"/>
  <c r="IA11" i="10" a="1"/>
  <c r="IA11" i="10" s="1"/>
  <c r="IA11" i="11" a="1"/>
  <c r="IA11" i="11" s="1"/>
  <c r="IA11" i="8" a="1"/>
  <c r="IA11" i="8" s="1"/>
  <c r="V40" i="8"/>
  <c r="BI40" i="8"/>
  <c r="BP40" i="8" s="1"/>
  <c r="BU40" i="8" s="1"/>
  <c r="GB40" i="8" s="1"/>
  <c r="CV40" i="8"/>
  <c r="DC40" i="8" s="1"/>
  <c r="DH40" i="8" s="1"/>
  <c r="GK40" i="8" s="1"/>
  <c r="EI40" i="8"/>
  <c r="EP40" i="8" s="1"/>
  <c r="EU40" i="8" s="1"/>
  <c r="GT40" i="8" s="1"/>
  <c r="FD37" i="10"/>
  <c r="FK37" i="10" s="1"/>
  <c r="FP37" i="10" s="1"/>
  <c r="GZ37" i="10" s="1"/>
  <c r="DQ37" i="10"/>
  <c r="DX37" i="10" s="1"/>
  <c r="EC37" i="10" s="1"/>
  <c r="GQ37" i="10" s="1"/>
  <c r="Y37" i="10"/>
  <c r="CD37" i="10"/>
  <c r="CK37" i="10" s="1"/>
  <c r="CP37" i="10" s="1"/>
  <c r="GH37" i="10" s="1"/>
  <c r="FN23" i="9"/>
  <c r="GX23" i="9" s="1"/>
  <c r="HJ22" i="9" a="1"/>
  <c r="HJ22" i="9" s="1"/>
  <c r="HJ22" i="10" a="1"/>
  <c r="HJ22" i="10" s="1"/>
  <c r="HJ22" i="8" a="1"/>
  <c r="HJ22" i="8" s="1"/>
  <c r="HJ22" i="11" a="1"/>
  <c r="HJ22" i="11" s="1"/>
  <c r="V28" i="11"/>
  <c r="EI28" i="11"/>
  <c r="EP28" i="11" s="1"/>
  <c r="EU28" i="11" s="1"/>
  <c r="GT28" i="11" s="1"/>
  <c r="BI28" i="11"/>
  <c r="BP28" i="11" s="1"/>
  <c r="BU28" i="11" s="1"/>
  <c r="GB28" i="11" s="1"/>
  <c r="CV28" i="11"/>
  <c r="DC28" i="11" s="1"/>
  <c r="DH28" i="11" s="1"/>
  <c r="GK28" i="11" s="1"/>
  <c r="HK6" i="11" a="1"/>
  <c r="HK6" i="11" s="1"/>
  <c r="HK6" i="8" a="1"/>
  <c r="HK6" i="8" s="1"/>
  <c r="HK6" i="10" a="1"/>
  <c r="HK6" i="10" s="1"/>
  <c r="HK6" i="9" a="1"/>
  <c r="HK6" i="9" s="1"/>
  <c r="FN29" i="11"/>
  <c r="GX29" i="11" s="1"/>
  <c r="HQ7" i="9" a="1"/>
  <c r="HQ7" i="9" s="1"/>
  <c r="HQ7" i="8" a="1"/>
  <c r="HQ7" i="8" s="1"/>
  <c r="HQ7" i="11" a="1"/>
  <c r="HQ7" i="11" s="1"/>
  <c r="HQ7" i="10" a="1"/>
  <c r="HQ7" i="10" s="1"/>
  <c r="HJ21" i="9" a="1"/>
  <c r="HJ21" i="9" s="1"/>
  <c r="HJ21" i="11" a="1"/>
  <c r="HJ21" i="11" s="1"/>
  <c r="HJ21" i="10" a="1"/>
  <c r="HJ21" i="10" s="1"/>
  <c r="HJ21" i="8" a="1"/>
  <c r="HJ21" i="8" s="1"/>
  <c r="CV20" i="9"/>
  <c r="DC20" i="9" s="1"/>
  <c r="DH20" i="9" s="1"/>
  <c r="GK20" i="9" s="1"/>
  <c r="V20" i="9"/>
  <c r="EI20" i="9"/>
  <c r="EP20" i="9" s="1"/>
  <c r="EU20" i="9" s="1"/>
  <c r="GT20" i="9" s="1"/>
  <c r="BI20" i="9"/>
  <c r="BP20" i="9" s="1"/>
  <c r="BU20" i="9" s="1"/>
  <c r="GB20" i="9" s="1"/>
  <c r="HV14" i="9" a="1"/>
  <c r="HV14" i="9" s="1"/>
  <c r="HV14" i="11" a="1"/>
  <c r="HV14" i="11" s="1"/>
  <c r="HV14" i="10" a="1"/>
  <c r="HV14" i="10" s="1"/>
  <c r="HV14" i="8" a="1"/>
  <c r="HV14" i="8" s="1"/>
  <c r="FN25" i="8"/>
  <c r="GX25" i="8" s="1"/>
  <c r="HJ39" i="9" a="1"/>
  <c r="HJ39" i="9" s="1"/>
  <c r="HJ39" i="10" a="1"/>
  <c r="HJ39" i="10" s="1"/>
  <c r="HJ39" i="11" a="1"/>
  <c r="HJ39" i="11" s="1"/>
  <c r="EI28" i="9"/>
  <c r="EP28" i="9" s="1"/>
  <c r="EU28" i="9" s="1"/>
  <c r="GT28" i="9" s="1"/>
  <c r="CV28" i="9"/>
  <c r="DC28" i="9" s="1"/>
  <c r="DH28" i="9" s="1"/>
  <c r="GK28" i="9" s="1"/>
  <c r="BI28" i="9"/>
  <c r="BP28" i="9" s="1"/>
  <c r="BU28" i="9" s="1"/>
  <c r="GB28" i="9" s="1"/>
  <c r="V28" i="9"/>
  <c r="CV24" i="10"/>
  <c r="DC24" i="10" s="1"/>
  <c r="DH24" i="10" s="1"/>
  <c r="GK24" i="10" s="1"/>
  <c r="V24" i="10"/>
  <c r="EI24" i="10"/>
  <c r="EP24" i="10" s="1"/>
  <c r="EU24" i="10" s="1"/>
  <c r="GT24" i="10" s="1"/>
  <c r="BI24" i="10"/>
  <c r="BP24" i="10" s="1"/>
  <c r="BU24" i="10" s="1"/>
  <c r="GB24" i="10" s="1"/>
  <c r="HZ20" i="10" a="1"/>
  <c r="HZ20" i="10" s="1"/>
  <c r="HZ20" i="9" a="1"/>
  <c r="HZ20" i="9" s="1"/>
  <c r="HZ20" i="11" a="1"/>
  <c r="HZ20" i="11" s="1"/>
  <c r="HZ20" i="8" a="1"/>
  <c r="HZ20" i="8" s="1"/>
  <c r="FC11" i="10"/>
  <c r="FJ11" i="10" s="1"/>
  <c r="FO11" i="10" s="1"/>
  <c r="GY11" i="10" s="1"/>
  <c r="W11" i="10"/>
  <c r="AP11" i="10"/>
  <c r="AW11" i="10" s="1"/>
  <c r="BB11" i="10" s="1"/>
  <c r="FX11" i="10" s="1"/>
  <c r="CC11" i="10"/>
  <c r="CJ11" i="10" s="1"/>
  <c r="CO11" i="10" s="1"/>
  <c r="GG11" i="10" s="1"/>
  <c r="DP11" i="10"/>
  <c r="DW11" i="10" s="1"/>
  <c r="EB11" i="10" s="1"/>
  <c r="GP11" i="10" s="1"/>
  <c r="HJ31" i="9" a="1"/>
  <c r="HJ31" i="9" s="1"/>
  <c r="HJ31" i="10" a="1"/>
  <c r="HJ31" i="10" s="1"/>
  <c r="HJ31" i="11" a="1"/>
  <c r="HJ31" i="11" s="1"/>
  <c r="HJ31" i="8" a="1"/>
  <c r="HJ31" i="8" s="1"/>
  <c r="EI30" i="9"/>
  <c r="EP30" i="9" s="1"/>
  <c r="EU30" i="9" s="1"/>
  <c r="GT30" i="9" s="1"/>
  <c r="BI30" i="9"/>
  <c r="BP30" i="9" s="1"/>
  <c r="BU30" i="9" s="1"/>
  <c r="GB30" i="9" s="1"/>
  <c r="V30" i="9"/>
  <c r="CV30" i="9"/>
  <c r="DC30" i="9" s="1"/>
  <c r="DH30" i="9" s="1"/>
  <c r="GK30" i="9" s="1"/>
  <c r="HZ27" i="9" a="1"/>
  <c r="HZ27" i="9" s="1"/>
  <c r="HZ27" i="11" a="1"/>
  <c r="HZ27" i="11" s="1"/>
  <c r="HZ27" i="10" a="1"/>
  <c r="HZ27" i="10" s="1"/>
  <c r="HZ27" i="8" a="1"/>
  <c r="HZ27" i="8" s="1"/>
  <c r="FN27" i="10"/>
  <c r="GX27" i="10" s="1"/>
  <c r="V17" i="9"/>
  <c r="CV17" i="9"/>
  <c r="DC17" i="9" s="1"/>
  <c r="DH17" i="9" s="1"/>
  <c r="GK17" i="9" s="1"/>
  <c r="BI17" i="9"/>
  <c r="BP17" i="9" s="1"/>
  <c r="BU17" i="9" s="1"/>
  <c r="GB17" i="9" s="1"/>
  <c r="EI17" i="9"/>
  <c r="EP17" i="9" s="1"/>
  <c r="EU17" i="9" s="1"/>
  <c r="GT17" i="9" s="1"/>
  <c r="HV8" i="11" a="1"/>
  <c r="HV8" i="11" s="1"/>
  <c r="HV8" i="10" a="1"/>
  <c r="HV8" i="10" s="1"/>
  <c r="HV8" i="8" a="1"/>
  <c r="HV8" i="8" s="1"/>
  <c r="HV8" i="9" a="1"/>
  <c r="HV8" i="9" s="1"/>
  <c r="HD39" i="8"/>
  <c r="HZ38" i="8" a="1"/>
  <c r="HZ38" i="8" s="1"/>
  <c r="HU38" i="8" a="1"/>
  <c r="HU38" i="8" s="1"/>
  <c r="HM38" i="8" a="1"/>
  <c r="HM38" i="8" s="1"/>
  <c r="HF38" i="8" a="1"/>
  <c r="HF38" i="8" s="1"/>
  <c r="HO38" i="8" a="1"/>
  <c r="HO38" i="8" s="1"/>
  <c r="HT38" i="8" a="1"/>
  <c r="HT38" i="8" s="1"/>
  <c r="HH38" i="8" a="1"/>
  <c r="HH38" i="8" s="1"/>
  <c r="HG38" i="8" a="1"/>
  <c r="HG38" i="8" s="1"/>
  <c r="HS38" i="8" a="1"/>
  <c r="HS38" i="8" s="1"/>
  <c r="HQ38" i="8" a="1"/>
  <c r="HQ38" i="8" s="1"/>
  <c r="HI38" i="8" a="1"/>
  <c r="HI38" i="8" s="1"/>
  <c r="HP38" i="8" a="1"/>
  <c r="HP38" i="8" s="1"/>
  <c r="HE38" i="8" a="1"/>
  <c r="HE38" i="8" s="1"/>
  <c r="HL38" i="8" a="1"/>
  <c r="HL38" i="8" s="1"/>
  <c r="HN38" i="8" a="1"/>
  <c r="HN38" i="8" s="1"/>
  <c r="HJ38" i="8" a="1"/>
  <c r="HJ38" i="8" s="1"/>
  <c r="IA38" i="8" a="1"/>
  <c r="IA38" i="8" s="1"/>
  <c r="HJ20" i="10" a="1"/>
  <c r="HJ20" i="10" s="1"/>
  <c r="HJ20" i="9" a="1"/>
  <c r="HJ20" i="9" s="1"/>
  <c r="HJ20" i="11" a="1"/>
  <c r="HJ20" i="11" s="1"/>
  <c r="HJ20" i="8" a="1"/>
  <c r="HJ20" i="8" s="1"/>
  <c r="BI35" i="11"/>
  <c r="BP35" i="11" s="1"/>
  <c r="BU35" i="11" s="1"/>
  <c r="GB35" i="11" s="1"/>
  <c r="V35" i="11"/>
  <c r="EI35" i="11"/>
  <c r="EP35" i="11" s="1"/>
  <c r="EU35" i="11" s="1"/>
  <c r="GT35" i="11" s="1"/>
  <c r="CV35" i="11"/>
  <c r="DC35" i="11" s="1"/>
  <c r="DH35" i="11" s="1"/>
  <c r="GK35" i="11" s="1"/>
  <c r="HQ10" i="10" a="1"/>
  <c r="HQ10" i="10" s="1"/>
  <c r="HQ10" i="11" a="1"/>
  <c r="HQ10" i="11" s="1"/>
  <c r="HQ10" i="9" a="1"/>
  <c r="HQ10" i="9" s="1"/>
  <c r="HQ10" i="8" a="1"/>
  <c r="HQ10" i="8" s="1"/>
  <c r="BI32" i="11"/>
  <c r="BP32" i="11" s="1"/>
  <c r="BU32" i="11" s="1"/>
  <c r="GB32" i="11" s="1"/>
  <c r="EI32" i="11"/>
  <c r="EP32" i="11" s="1"/>
  <c r="EU32" i="11" s="1"/>
  <c r="GT32" i="11" s="1"/>
  <c r="CV32" i="11"/>
  <c r="DC32" i="11" s="1"/>
  <c r="DH32" i="11" s="1"/>
  <c r="GK32" i="11" s="1"/>
  <c r="V32" i="11"/>
  <c r="EI20" i="10"/>
  <c r="EP20" i="10" s="1"/>
  <c r="EU20" i="10" s="1"/>
  <c r="GT20" i="10" s="1"/>
  <c r="CV20" i="10"/>
  <c r="DC20" i="10" s="1"/>
  <c r="DH20" i="10" s="1"/>
  <c r="GK20" i="10" s="1"/>
  <c r="BI20" i="10"/>
  <c r="BP20" i="10" s="1"/>
  <c r="BU20" i="10" s="1"/>
  <c r="GB20" i="10" s="1"/>
  <c r="V20" i="10"/>
  <c r="IA7" i="10" a="1"/>
  <c r="IA7" i="10" s="1"/>
  <c r="IA7" i="8" a="1"/>
  <c r="IA7" i="8" s="1"/>
  <c r="IA7" i="9" a="1"/>
  <c r="IA7" i="9" s="1"/>
  <c r="IA7" i="11" a="1"/>
  <c r="IA7" i="11" s="1"/>
  <c r="FN17" i="8"/>
  <c r="GX17" i="8" s="1"/>
  <c r="EI23" i="11"/>
  <c r="EP23" i="11" s="1"/>
  <c r="EU23" i="11" s="1"/>
  <c r="GT23" i="11" s="1"/>
  <c r="CV23" i="11"/>
  <c r="DC23" i="11" s="1"/>
  <c r="DH23" i="11" s="1"/>
  <c r="GK23" i="11" s="1"/>
  <c r="V23" i="11"/>
  <c r="BI23" i="11"/>
  <c r="BP23" i="11" s="1"/>
  <c r="BU23" i="11" s="1"/>
  <c r="GB23" i="11" s="1"/>
  <c r="HP34" i="10" a="1"/>
  <c r="HP34" i="10" s="1"/>
  <c r="HP34" i="9" a="1"/>
  <c r="HP34" i="9" s="1"/>
  <c r="HP34" i="11" a="1"/>
  <c r="HP34" i="11" s="1"/>
  <c r="HP34" i="8" a="1"/>
  <c r="HP34" i="8" s="1"/>
  <c r="CV35" i="8"/>
  <c r="DC35" i="8" s="1"/>
  <c r="DH35" i="8" s="1"/>
  <c r="GK35" i="8" s="1"/>
  <c r="V35" i="8"/>
  <c r="BI35" i="8"/>
  <c r="BP35" i="8" s="1"/>
  <c r="BU35" i="8" s="1"/>
  <c r="GB35" i="8" s="1"/>
  <c r="EI35" i="8"/>
  <c r="EP35" i="8" s="1"/>
  <c r="EU35" i="8" s="1"/>
  <c r="GT35" i="8" s="1"/>
  <c r="HJ33" i="9" a="1"/>
  <c r="HJ33" i="9" s="1"/>
  <c r="HJ33" i="10" a="1"/>
  <c r="HJ33" i="10" s="1"/>
  <c r="HJ33" i="11" a="1"/>
  <c r="HJ33" i="11" s="1"/>
  <c r="HJ33" i="8" a="1"/>
  <c r="HJ33" i="8" s="1"/>
  <c r="FN22" i="8"/>
  <c r="GX22" i="8" s="1"/>
  <c r="AP12" i="10"/>
  <c r="AW12" i="10" s="1"/>
  <c r="BB12" i="10" s="1"/>
  <c r="FX12" i="10" s="1"/>
  <c r="DP12" i="10"/>
  <c r="DW12" i="10" s="1"/>
  <c r="EB12" i="10" s="1"/>
  <c r="GP12" i="10" s="1"/>
  <c r="W12" i="10"/>
  <c r="CC12" i="10"/>
  <c r="CJ12" i="10" s="1"/>
  <c r="CO12" i="10" s="1"/>
  <c r="GG12" i="10" s="1"/>
  <c r="FC12" i="10"/>
  <c r="FJ12" i="10" s="1"/>
  <c r="FO12" i="10" s="1"/>
  <c r="GY12" i="10" s="1"/>
  <c r="V18" i="9"/>
  <c r="CV18" i="9"/>
  <c r="DC18" i="9" s="1"/>
  <c r="DH18" i="9" s="1"/>
  <c r="GK18" i="9" s="1"/>
  <c r="EI18" i="9"/>
  <c r="EP18" i="9" s="1"/>
  <c r="EU18" i="9" s="1"/>
  <c r="GT18" i="9" s="1"/>
  <c r="BI18" i="9"/>
  <c r="BP18" i="9" s="1"/>
  <c r="BU18" i="9" s="1"/>
  <c r="GB18" i="9" s="1"/>
  <c r="EI19" i="8"/>
  <c r="EP19" i="8" s="1"/>
  <c r="EU19" i="8" s="1"/>
  <c r="GT19" i="8" s="1"/>
  <c r="CV19" i="8"/>
  <c r="DC19" i="8" s="1"/>
  <c r="DH19" i="8" s="1"/>
  <c r="GK19" i="8" s="1"/>
  <c r="V19" i="8"/>
  <c r="BI19" i="8"/>
  <c r="BP19" i="8" s="1"/>
  <c r="BU19" i="8" s="1"/>
  <c r="GB19" i="8" s="1"/>
  <c r="HP33" i="9" a="1"/>
  <c r="HP33" i="9" s="1"/>
  <c r="HP33" i="10" a="1"/>
  <c r="HP33" i="10" s="1"/>
  <c r="HP33" i="11" a="1"/>
  <c r="HP33" i="11" s="1"/>
  <c r="HP33" i="8" a="1"/>
  <c r="HP33" i="8" s="1"/>
  <c r="V27" i="9"/>
  <c r="EI27" i="9"/>
  <c r="EP27" i="9" s="1"/>
  <c r="EU27" i="9" s="1"/>
  <c r="GT27" i="9" s="1"/>
  <c r="CV27" i="9"/>
  <c r="DC27" i="9" s="1"/>
  <c r="DH27" i="9" s="1"/>
  <c r="GK27" i="9" s="1"/>
  <c r="BI27" i="9"/>
  <c r="BP27" i="9" s="1"/>
  <c r="BU27" i="9" s="1"/>
  <c r="GB27" i="9" s="1"/>
  <c r="BI21" i="9"/>
  <c r="BP21" i="9" s="1"/>
  <c r="BU21" i="9" s="1"/>
  <c r="GB21" i="9" s="1"/>
  <c r="EI21" i="9"/>
  <c r="EP21" i="9" s="1"/>
  <c r="EU21" i="9" s="1"/>
  <c r="GT21" i="9" s="1"/>
  <c r="V21" i="9"/>
  <c r="CV21" i="9"/>
  <c r="DC21" i="9" s="1"/>
  <c r="DH21" i="9" s="1"/>
  <c r="GK21" i="9" s="1"/>
  <c r="DP8" i="9"/>
  <c r="DW8" i="9" s="1"/>
  <c r="EB8" i="9" s="1"/>
  <c r="GP8" i="9" s="1"/>
  <c r="CC8" i="9"/>
  <c r="CJ8" i="9" s="1"/>
  <c r="CO8" i="9" s="1"/>
  <c r="GG8" i="9" s="1"/>
  <c r="FC8" i="9"/>
  <c r="FJ8" i="9" s="1"/>
  <c r="FO8" i="9" s="1"/>
  <c r="GY8" i="9" s="1"/>
  <c r="AP8" i="9"/>
  <c r="AW8" i="9" s="1"/>
  <c r="BB8" i="9" s="1"/>
  <c r="FX8" i="9" s="1"/>
  <c r="W8" i="9"/>
  <c r="HU18" i="9" a="1"/>
  <c r="HU18" i="9" s="1"/>
  <c r="HU18" i="10" a="1"/>
  <c r="HU18" i="10" s="1"/>
  <c r="HU18" i="11" a="1"/>
  <c r="HU18" i="11" s="1"/>
  <c r="HU18" i="8" a="1"/>
  <c r="HU18" i="8" s="1"/>
  <c r="FN37" i="11"/>
  <c r="GX37" i="11" s="1"/>
  <c r="HU23" i="9" a="1"/>
  <c r="HU23" i="9" s="1"/>
  <c r="HU23" i="11" a="1"/>
  <c r="HU23" i="11" s="1"/>
  <c r="HU23" i="8" a="1"/>
  <c r="HU23" i="8" s="1"/>
  <c r="HU23" i="10" a="1"/>
  <c r="HU23" i="10" s="1"/>
  <c r="CV37" i="8"/>
  <c r="DC37" i="8" s="1"/>
  <c r="DH37" i="8" s="1"/>
  <c r="GK37" i="8" s="1"/>
  <c r="BI37" i="8"/>
  <c r="BP37" i="8" s="1"/>
  <c r="BU37" i="8" s="1"/>
  <c r="GB37" i="8" s="1"/>
  <c r="V37" i="8"/>
  <c r="EI37" i="8"/>
  <c r="EP37" i="8" s="1"/>
  <c r="EU37" i="8" s="1"/>
  <c r="GT37" i="8" s="1"/>
  <c r="FN26" i="8"/>
  <c r="GX26" i="8" s="1"/>
  <c r="EI25" i="11"/>
  <c r="EP25" i="11" s="1"/>
  <c r="EU25" i="11" s="1"/>
  <c r="GT25" i="11" s="1"/>
  <c r="BI25" i="11"/>
  <c r="BP25" i="11" s="1"/>
  <c r="BU25" i="11" s="1"/>
  <c r="GB25" i="11" s="1"/>
  <c r="CV25" i="11"/>
  <c r="DC25" i="11" s="1"/>
  <c r="DH25" i="11" s="1"/>
  <c r="GK25" i="11" s="1"/>
  <c r="V25" i="11"/>
  <c r="CV31" i="8"/>
  <c r="DC31" i="8" s="1"/>
  <c r="DH31" i="8" s="1"/>
  <c r="GK31" i="8" s="1"/>
  <c r="EI31" i="8"/>
  <c r="EP31" i="8" s="1"/>
  <c r="EU31" i="8" s="1"/>
  <c r="GT31" i="8" s="1"/>
  <c r="BI31" i="8"/>
  <c r="BP31" i="8" s="1"/>
  <c r="BU31" i="8" s="1"/>
  <c r="GB31" i="8" s="1"/>
  <c r="V31" i="8"/>
  <c r="EI29" i="8"/>
  <c r="EP29" i="8" s="1"/>
  <c r="EU29" i="8" s="1"/>
  <c r="GT29" i="8" s="1"/>
  <c r="V29" i="8"/>
  <c r="CV29" i="8"/>
  <c r="DC29" i="8" s="1"/>
  <c r="DH29" i="8" s="1"/>
  <c r="GK29" i="8" s="1"/>
  <c r="BI29" i="8"/>
  <c r="BP29" i="8" s="1"/>
  <c r="BU29" i="8" s="1"/>
  <c r="GB29" i="8" s="1"/>
  <c r="HP21" i="9" a="1"/>
  <c r="HP21" i="9" s="1"/>
  <c r="HP21" i="8" a="1"/>
  <c r="HP21" i="8" s="1"/>
  <c r="HP21" i="11" a="1"/>
  <c r="HP21" i="11" s="1"/>
  <c r="HP21" i="10" a="1"/>
  <c r="HP21" i="10" s="1"/>
  <c r="FN36" i="10"/>
  <c r="GX36" i="10" s="1"/>
  <c r="HZ32" i="9" a="1"/>
  <c r="HZ32" i="9" s="1"/>
  <c r="HZ32" i="10" a="1"/>
  <c r="HZ32" i="10" s="1"/>
  <c r="HZ32" i="11" a="1"/>
  <c r="HZ32" i="11" s="1"/>
  <c r="HZ32" i="8" a="1"/>
  <c r="HZ32" i="8" s="1"/>
  <c r="FN22" i="9"/>
  <c r="GX22" i="9" s="1"/>
  <c r="HQ9" i="8" a="1"/>
  <c r="HQ9" i="8" s="1"/>
  <c r="HQ9" i="9" a="1"/>
  <c r="HQ9" i="9" s="1"/>
  <c r="HQ9" i="11" a="1"/>
  <c r="HQ9" i="11" s="1"/>
  <c r="HQ9" i="10" a="1"/>
  <c r="HQ9" i="10" s="1"/>
  <c r="HU38" i="10" a="1"/>
  <c r="HU38" i="10" s="1"/>
  <c r="HU38" i="9" a="1"/>
  <c r="HU38" i="9" s="1"/>
  <c r="HU38" i="11" a="1"/>
  <c r="HU38" i="11" s="1"/>
  <c r="HV10" i="9" a="1"/>
  <c r="HV10" i="9" s="1"/>
  <c r="HV10" i="11" a="1"/>
  <c r="HV10" i="11" s="1"/>
  <c r="HV10" i="8" a="1"/>
  <c r="HV10" i="8" s="1"/>
  <c r="HV10" i="10" a="1"/>
  <c r="HV10" i="10" s="1"/>
  <c r="CC13" i="9"/>
  <c r="CJ13" i="9" s="1"/>
  <c r="CO13" i="9" s="1"/>
  <c r="GG13" i="9" s="1"/>
  <c r="FC13" i="9"/>
  <c r="FJ13" i="9" s="1"/>
  <c r="FO13" i="9" s="1"/>
  <c r="GY13" i="9" s="1"/>
  <c r="W13" i="9"/>
  <c r="AP13" i="9"/>
  <c r="AW13" i="9" s="1"/>
  <c r="BB13" i="9" s="1"/>
  <c r="FX13" i="9" s="1"/>
  <c r="DP13" i="9"/>
  <c r="DW13" i="9" s="1"/>
  <c r="EB13" i="9" s="1"/>
  <c r="GP13" i="9" s="1"/>
  <c r="IA5" i="8" a="1"/>
  <c r="IA5" i="8" s="1"/>
  <c r="IA5" i="9" a="1"/>
  <c r="IA5" i="9" s="1"/>
  <c r="IA5" i="11" a="1"/>
  <c r="IA5" i="11" s="1"/>
  <c r="IA5" i="10" a="1"/>
  <c r="IA5" i="10" s="1"/>
  <c r="FC6" i="11"/>
  <c r="FJ6" i="11" s="1"/>
  <c r="FO6" i="11" s="1"/>
  <c r="GY6" i="11" s="1"/>
  <c r="DP6" i="11"/>
  <c r="DW6" i="11" s="1"/>
  <c r="EB6" i="11" s="1"/>
  <c r="GP6" i="11" s="1"/>
  <c r="CC6" i="11"/>
  <c r="CJ6" i="11" s="1"/>
  <c r="CO6" i="11" s="1"/>
  <c r="GG6" i="11" s="1"/>
  <c r="W6" i="11"/>
  <c r="AP6" i="11"/>
  <c r="AW6" i="11" s="1"/>
  <c r="BB6" i="11" s="1"/>
  <c r="FX6" i="11" s="1"/>
  <c r="AP14" i="9"/>
  <c r="AW14" i="9" s="1"/>
  <c r="BB14" i="9" s="1"/>
  <c r="FX14" i="9" s="1"/>
  <c r="DP14" i="9"/>
  <c r="DW14" i="9" s="1"/>
  <c r="EB14" i="9" s="1"/>
  <c r="GP14" i="9" s="1"/>
  <c r="W14" i="9"/>
  <c r="CC14" i="9"/>
  <c r="CJ14" i="9" s="1"/>
  <c r="CO14" i="9" s="1"/>
  <c r="GG14" i="9" s="1"/>
  <c r="FC14" i="9"/>
  <c r="FJ14" i="9" s="1"/>
  <c r="FO14" i="9" s="1"/>
  <c r="GY14" i="9" s="1"/>
  <c r="HP40" i="10" a="1"/>
  <c r="HP40" i="10" s="1"/>
  <c r="HP40" i="9" a="1"/>
  <c r="HP40" i="9" s="1"/>
  <c r="HP40" i="11" a="1"/>
  <c r="HP40" i="11" s="1"/>
  <c r="HU30" i="9" a="1"/>
  <c r="HU30" i="9" s="1"/>
  <c r="HU30" i="10" a="1"/>
  <c r="HU30" i="10" s="1"/>
  <c r="HU30" i="11" a="1"/>
  <c r="HU30" i="11" s="1"/>
  <c r="HU30" i="8" a="1"/>
  <c r="HU30" i="8" s="1"/>
  <c r="FC7" i="8"/>
  <c r="FJ7" i="8" s="1"/>
  <c r="FO7" i="8" s="1"/>
  <c r="GY7" i="8" s="1"/>
  <c r="W7" i="8"/>
  <c r="AP7" i="8"/>
  <c r="AW7" i="8" s="1"/>
  <c r="BB7" i="8" s="1"/>
  <c r="FX7" i="8" s="1"/>
  <c r="DP7" i="8"/>
  <c r="DW7" i="8" s="1"/>
  <c r="EB7" i="8" s="1"/>
  <c r="GP7" i="8" s="1"/>
  <c r="CC7" i="8"/>
  <c r="CJ7" i="8" s="1"/>
  <c r="CO7" i="8" s="1"/>
  <c r="GG7" i="8" s="1"/>
  <c r="EI17" i="8"/>
  <c r="EP17" i="8" s="1"/>
  <c r="EU17" i="8" s="1"/>
  <c r="GT17" i="8" s="1"/>
  <c r="V17" i="8"/>
  <c r="BI17" i="8"/>
  <c r="BP17" i="8" s="1"/>
  <c r="BU17" i="8" s="1"/>
  <c r="GB17" i="8" s="1"/>
  <c r="CV17" i="8"/>
  <c r="DC17" i="8" s="1"/>
  <c r="DH17" i="8" s="1"/>
  <c r="GK17" i="8" s="1"/>
  <c r="FC8" i="11"/>
  <c r="FJ8" i="11" s="1"/>
  <c r="FO8" i="11" s="1"/>
  <c r="GY8" i="11" s="1"/>
  <c r="W8" i="11"/>
  <c r="AP8" i="11"/>
  <c r="AW8" i="11" s="1"/>
  <c r="BB8" i="11" s="1"/>
  <c r="FX8" i="11" s="1"/>
  <c r="CC8" i="11"/>
  <c r="CJ8" i="11" s="1"/>
  <c r="CO8" i="11" s="1"/>
  <c r="GG8" i="11" s="1"/>
  <c r="DP8" i="11"/>
  <c r="DW8" i="11" s="1"/>
  <c r="EB8" i="11" s="1"/>
  <c r="GP8" i="11" s="1"/>
  <c r="HK16" i="9" a="1"/>
  <c r="HK16" i="9" s="1"/>
  <c r="HK16" i="10" a="1"/>
  <c r="HK16" i="10" s="1"/>
  <c r="HK16" i="11" a="1"/>
  <c r="HK16" i="11" s="1"/>
  <c r="HK16" i="8" a="1"/>
  <c r="HK16" i="8" s="1"/>
  <c r="AP15" i="11"/>
  <c r="AW15" i="11" s="1"/>
  <c r="BB15" i="11" s="1"/>
  <c r="FX15" i="11" s="1"/>
  <c r="DP15" i="11"/>
  <c r="DW15" i="11" s="1"/>
  <c r="EB15" i="11" s="1"/>
  <c r="GP15" i="11" s="1"/>
  <c r="W15" i="11"/>
  <c r="CC15" i="11"/>
  <c r="CJ15" i="11" s="1"/>
  <c r="CO15" i="11" s="1"/>
  <c r="GG15" i="11" s="1"/>
  <c r="FC15" i="11"/>
  <c r="FJ15" i="11" s="1"/>
  <c r="FO15" i="11" s="1"/>
  <c r="GY15" i="11" s="1"/>
  <c r="FN20" i="9"/>
  <c r="GX20" i="9" s="1"/>
  <c r="CV33" i="11"/>
  <c r="DC33" i="11" s="1"/>
  <c r="DH33" i="11" s="1"/>
  <c r="GK33" i="11" s="1"/>
  <c r="V33" i="11"/>
  <c r="EI33" i="11"/>
  <c r="EP33" i="11" s="1"/>
  <c r="EU33" i="11" s="1"/>
  <c r="GT33" i="11" s="1"/>
  <c r="BI33" i="11"/>
  <c r="BP33" i="11" s="1"/>
  <c r="BU33" i="11" s="1"/>
  <c r="GB33" i="11" s="1"/>
  <c r="IA14" i="11" a="1"/>
  <c r="IA14" i="11" s="1"/>
  <c r="IA14" i="8" a="1"/>
  <c r="IA14" i="8" s="1"/>
  <c r="IA14" i="9" a="1"/>
  <c r="IA14" i="9" s="1"/>
  <c r="IA14" i="10" a="1"/>
  <c r="IA14" i="10" s="1"/>
  <c r="HU25" i="9" a="1"/>
  <c r="HU25" i="9" s="1"/>
  <c r="HU25" i="8" a="1"/>
  <c r="HU25" i="8" s="1"/>
  <c r="HU25" i="10" a="1"/>
  <c r="HU25" i="10" s="1"/>
  <c r="HU25" i="11" a="1"/>
  <c r="HU25" i="11" s="1"/>
  <c r="FN28" i="10"/>
  <c r="GX28" i="10" s="1"/>
  <c r="CV22" i="11"/>
  <c r="DC22" i="11" s="1"/>
  <c r="DH22" i="11" s="1"/>
  <c r="GK22" i="11" s="1"/>
  <c r="EI22" i="11"/>
  <c r="EP22" i="11" s="1"/>
  <c r="EU22" i="11" s="1"/>
  <c r="GT22" i="11" s="1"/>
  <c r="V22" i="11"/>
  <c r="BI22" i="11"/>
  <c r="BP22" i="11" s="1"/>
  <c r="BU22" i="11" s="1"/>
  <c r="GB22" i="11" s="1"/>
  <c r="HZ34" i="11" a="1"/>
  <c r="HZ34" i="11" s="1"/>
  <c r="HZ34" i="9" a="1"/>
  <c r="HZ34" i="9" s="1"/>
  <c r="HZ34" i="10" a="1"/>
  <c r="HZ34" i="10" s="1"/>
  <c r="HZ34" i="8" a="1"/>
  <c r="HZ34" i="8" s="1"/>
  <c r="FN28" i="9"/>
  <c r="GX28" i="9" s="1"/>
  <c r="FN20" i="11"/>
  <c r="GX20" i="11" s="1"/>
  <c r="DP11" i="9"/>
  <c r="DW11" i="9" s="1"/>
  <c r="EB11" i="9" s="1"/>
  <c r="GP11" i="9" s="1"/>
  <c r="CC11" i="9"/>
  <c r="CJ11" i="9" s="1"/>
  <c r="CO11" i="9" s="1"/>
  <c r="GG11" i="9" s="1"/>
  <c r="W11" i="9"/>
  <c r="FC11" i="9"/>
  <c r="FJ11" i="9" s="1"/>
  <c r="FO11" i="9" s="1"/>
  <c r="GY11" i="9" s="1"/>
  <c r="AP11" i="9"/>
  <c r="AW11" i="9" s="1"/>
  <c r="BB11" i="9" s="1"/>
  <c r="FX11" i="9" s="1"/>
  <c r="HK5" i="9" a="1"/>
  <c r="HK5" i="9" s="1"/>
  <c r="HK5" i="10" a="1"/>
  <c r="HK5" i="10" s="1"/>
  <c r="HK5" i="8" a="1"/>
  <c r="HK5" i="8" s="1"/>
  <c r="HK5" i="11" a="1"/>
  <c r="HK5" i="11" s="1"/>
  <c r="FC16" i="8"/>
  <c r="FJ16" i="8" s="1"/>
  <c r="FO16" i="8" s="1"/>
  <c r="GY16" i="8" s="1"/>
  <c r="CC16" i="8"/>
  <c r="CJ16" i="8" s="1"/>
  <c r="CO16" i="8" s="1"/>
  <c r="GG16" i="8" s="1"/>
  <c r="DP16" i="8"/>
  <c r="DW16" i="8" s="1"/>
  <c r="EB16" i="8" s="1"/>
  <c r="GP16" i="8" s="1"/>
  <c r="AP16" i="8"/>
  <c r="AW16" i="8" s="1"/>
  <c r="BB16" i="8" s="1"/>
  <c r="FX16" i="8" s="1"/>
  <c r="W16" i="8"/>
  <c r="FN40" i="9"/>
  <c r="GX40" i="9" s="1"/>
  <c r="HU27" i="9" a="1"/>
  <c r="HU27" i="9" s="1"/>
  <c r="HU27" i="11" a="1"/>
  <c r="HU27" i="11" s="1"/>
  <c r="HU27" i="10" a="1"/>
  <c r="HU27" i="10" s="1"/>
  <c r="HU27" i="8" a="1"/>
  <c r="HU27" i="8" s="1"/>
  <c r="HU35" i="9" a="1"/>
  <c r="HU35" i="9" s="1"/>
  <c r="HU35" i="11" a="1"/>
  <c r="HU35" i="11" s="1"/>
  <c r="HU35" i="10" a="1"/>
  <c r="HU35" i="10" s="1"/>
  <c r="HU35" i="8" a="1"/>
  <c r="HU35" i="8" s="1"/>
  <c r="EI27" i="10"/>
  <c r="EP27" i="10" s="1"/>
  <c r="EU27" i="10" s="1"/>
  <c r="GT27" i="10" s="1"/>
  <c r="V27" i="10"/>
  <c r="CV27" i="10"/>
  <c r="DC27" i="10" s="1"/>
  <c r="DH27" i="10" s="1"/>
  <c r="GK27" i="10" s="1"/>
  <c r="BI27" i="10"/>
  <c r="BP27" i="10" s="1"/>
  <c r="BU27" i="10" s="1"/>
  <c r="GB27" i="10" s="1"/>
  <c r="FN17" i="9"/>
  <c r="GX17" i="9" s="1"/>
  <c r="DP16" i="11"/>
  <c r="DW16" i="11" s="1"/>
  <c r="EB16" i="11" s="1"/>
  <c r="GP16" i="11" s="1"/>
  <c r="AP16" i="11"/>
  <c r="AW16" i="11" s="1"/>
  <c r="BB16" i="11" s="1"/>
  <c r="FX16" i="11" s="1"/>
  <c r="CC16" i="11"/>
  <c r="CJ16" i="11" s="1"/>
  <c r="CO16" i="11" s="1"/>
  <c r="GG16" i="11" s="1"/>
  <c r="FC16" i="11"/>
  <c r="FJ16" i="11" s="1"/>
  <c r="FO16" i="11" s="1"/>
  <c r="GY16" i="11" s="1"/>
  <c r="W16" i="11"/>
  <c r="V25" i="9"/>
  <c r="EI25" i="9"/>
  <c r="EP25" i="9" s="1"/>
  <c r="EU25" i="9" s="1"/>
  <c r="GT25" i="9" s="1"/>
  <c r="CV25" i="9"/>
  <c r="DC25" i="9" s="1"/>
  <c r="DH25" i="9" s="1"/>
  <c r="GK25" i="9" s="1"/>
  <c r="BI25" i="9"/>
  <c r="BP25" i="9" s="1"/>
  <c r="BU25" i="9" s="1"/>
  <c r="GB25" i="9" s="1"/>
  <c r="HQ8" i="11" a="1"/>
  <c r="HQ8" i="11" s="1"/>
  <c r="HQ8" i="9" a="1"/>
  <c r="HQ8" i="9" s="1"/>
  <c r="HQ8" i="8" a="1"/>
  <c r="HQ8" i="8" s="1"/>
  <c r="HQ8" i="10" a="1"/>
  <c r="HQ8" i="10" s="1"/>
  <c r="DP15" i="10"/>
  <c r="DW15" i="10" s="1"/>
  <c r="EB15" i="10" s="1"/>
  <c r="GP15" i="10" s="1"/>
  <c r="AP15" i="10"/>
  <c r="AW15" i="10" s="1"/>
  <c r="BB15" i="10" s="1"/>
  <c r="FX15" i="10" s="1"/>
  <c r="W15" i="10"/>
  <c r="FC15" i="10"/>
  <c r="FJ15" i="10" s="1"/>
  <c r="FO15" i="10" s="1"/>
  <c r="GY15" i="10" s="1"/>
  <c r="CC15" i="10"/>
  <c r="CJ15" i="10" s="1"/>
  <c r="CO15" i="10" s="1"/>
  <c r="GG15" i="10" s="1"/>
  <c r="HJ19" i="9" a="1"/>
  <c r="HJ19" i="9" s="1"/>
  <c r="HJ19" i="10" a="1"/>
  <c r="HJ19" i="10" s="1"/>
  <c r="HJ19" i="8" a="1"/>
  <c r="HJ19" i="8" s="1"/>
  <c r="HJ19" i="11" a="1"/>
  <c r="HJ19" i="11" s="1"/>
  <c r="FN19" i="8"/>
  <c r="GX19" i="8" s="1"/>
  <c r="V23" i="8"/>
  <c r="CV23" i="8"/>
  <c r="DC23" i="8" s="1"/>
  <c r="DH23" i="8" s="1"/>
  <c r="GK23" i="8" s="1"/>
  <c r="EI23" i="8"/>
  <c r="EP23" i="8" s="1"/>
  <c r="EU23" i="8" s="1"/>
  <c r="GT23" i="8" s="1"/>
  <c r="BI23" i="8"/>
  <c r="BP23" i="8" s="1"/>
  <c r="BU23" i="8" s="1"/>
  <c r="GB23" i="8" s="1"/>
  <c r="HU29" i="10" a="1"/>
  <c r="HU29" i="10" s="1"/>
  <c r="HU29" i="9" a="1"/>
  <c r="HU29" i="9" s="1"/>
  <c r="HU29" i="11" a="1"/>
  <c r="HU29" i="11" s="1"/>
  <c r="HU29" i="8" a="1"/>
  <c r="HU29" i="8" s="1"/>
  <c r="HU40" i="10" a="1"/>
  <c r="HU40" i="10" s="1"/>
  <c r="HU40" i="11" a="1"/>
  <c r="HU40" i="11" s="1"/>
  <c r="HU40" i="9" a="1"/>
  <c r="HU40" i="9" s="1"/>
  <c r="V32" i="9"/>
  <c r="BI32" i="9"/>
  <c r="BP32" i="9" s="1"/>
  <c r="BU32" i="9" s="1"/>
  <c r="GB32" i="9" s="1"/>
  <c r="CV32" i="9"/>
  <c r="DC32" i="9" s="1"/>
  <c r="DH32" i="9" s="1"/>
  <c r="GK32" i="9" s="1"/>
  <c r="EI32" i="9"/>
  <c r="EP32" i="9" s="1"/>
  <c r="EU32" i="9" s="1"/>
  <c r="GT32" i="9" s="1"/>
  <c r="HK11" i="9" a="1"/>
  <c r="HK11" i="9" s="1"/>
  <c r="HK11" i="11" a="1"/>
  <c r="HK11" i="11" s="1"/>
  <c r="HK11" i="10" a="1"/>
  <c r="HK11" i="10" s="1"/>
  <c r="HK11" i="8" a="1"/>
  <c r="HK11" i="8" s="1"/>
  <c r="HK9" i="11" a="1"/>
  <c r="HK9" i="11" s="1"/>
  <c r="HK9" i="8" a="1"/>
  <c r="HK9" i="8" s="1"/>
  <c r="HK9" i="10" a="1"/>
  <c r="HK9" i="10" s="1"/>
  <c r="HK9" i="9" a="1"/>
  <c r="HK9" i="9" s="1"/>
  <c r="BI21" i="10"/>
  <c r="BP21" i="10" s="1"/>
  <c r="BU21" i="10" s="1"/>
  <c r="GB21" i="10" s="1"/>
  <c r="EI21" i="10"/>
  <c r="EP21" i="10" s="1"/>
  <c r="EU21" i="10" s="1"/>
  <c r="GT21" i="10" s="1"/>
  <c r="V21" i="10"/>
  <c r="CV21" i="10"/>
  <c r="DC21" i="10" s="1"/>
  <c r="DH21" i="10" s="1"/>
  <c r="GK21" i="10" s="1"/>
  <c r="FN30" i="11"/>
  <c r="GX30" i="11" s="1"/>
  <c r="HV6" i="10" a="1"/>
  <c r="HV6" i="10" s="1"/>
  <c r="HV6" i="11" a="1"/>
  <c r="HV6" i="11" s="1"/>
  <c r="HV6" i="8" a="1"/>
  <c r="HV6" i="8" s="1"/>
  <c r="HV6" i="9" a="1"/>
  <c r="HV6" i="9" s="1"/>
  <c r="HJ38" i="11" a="1"/>
  <c r="HJ38" i="11" s="1"/>
  <c r="HJ38" i="10" a="1"/>
  <c r="HJ38" i="10" s="1"/>
  <c r="HJ38" i="9" a="1"/>
  <c r="HJ38" i="9" s="1"/>
  <c r="BI29" i="10"/>
  <c r="BP29" i="10" s="1"/>
  <c r="BU29" i="10" s="1"/>
  <c r="GB29" i="10" s="1"/>
  <c r="V29" i="10"/>
  <c r="EI29" i="10"/>
  <c r="EP29" i="10" s="1"/>
  <c r="EU29" i="10" s="1"/>
  <c r="GT29" i="10" s="1"/>
  <c r="CV29" i="10"/>
  <c r="DC29" i="10" s="1"/>
  <c r="DH29" i="10" s="1"/>
  <c r="GK29" i="10" s="1"/>
  <c r="HZ39" i="11" a="1"/>
  <c r="HZ39" i="11" s="1"/>
  <c r="HZ39" i="9" a="1"/>
  <c r="HZ39" i="9" s="1"/>
  <c r="HZ39" i="10" a="1"/>
  <c r="HZ39" i="10" s="1"/>
  <c r="FN21" i="11"/>
  <c r="GX21" i="11" s="1"/>
  <c r="BI22" i="10"/>
  <c r="BP22" i="10" s="1"/>
  <c r="BU22" i="10" s="1"/>
  <c r="GB22" i="10" s="1"/>
  <c r="CV22" i="10"/>
  <c r="DC22" i="10" s="1"/>
  <c r="DH22" i="10" s="1"/>
  <c r="GK22" i="10" s="1"/>
  <c r="V22" i="10"/>
  <c r="EI22" i="10"/>
  <c r="EP22" i="10" s="1"/>
  <c r="EU22" i="10" s="1"/>
  <c r="GT22" i="10" s="1"/>
  <c r="HZ19" i="9" a="1"/>
  <c r="HZ19" i="9" s="1"/>
  <c r="HZ19" i="10" a="1"/>
  <c r="HZ19" i="10" s="1"/>
  <c r="HZ19" i="8" a="1"/>
  <c r="HZ19" i="8" s="1"/>
  <c r="HZ19" i="11" a="1"/>
  <c r="HZ19" i="11" s="1"/>
  <c r="BI37" i="9"/>
  <c r="BP37" i="9" s="1"/>
  <c r="BU37" i="9" s="1"/>
  <c r="GB37" i="9" s="1"/>
  <c r="CV37" i="9"/>
  <c r="DC37" i="9" s="1"/>
  <c r="DH37" i="9" s="1"/>
  <c r="GK37" i="9" s="1"/>
  <c r="EI37" i="9"/>
  <c r="EP37" i="9" s="1"/>
  <c r="EU37" i="9" s="1"/>
  <c r="GT37" i="9" s="1"/>
  <c r="V37" i="9"/>
  <c r="FN27" i="9"/>
  <c r="GX27" i="9" s="1"/>
  <c r="FC16" i="9"/>
  <c r="FJ16" i="9" s="1"/>
  <c r="FO16" i="9" s="1"/>
  <c r="GY16" i="9" s="1"/>
  <c r="W16" i="9"/>
  <c r="DP16" i="9"/>
  <c r="DW16" i="9" s="1"/>
  <c r="EB16" i="9" s="1"/>
  <c r="GP16" i="9" s="1"/>
  <c r="CC16" i="9"/>
  <c r="CJ16" i="9" s="1"/>
  <c r="CO16" i="9" s="1"/>
  <c r="GG16" i="9" s="1"/>
  <c r="AP16" i="9"/>
  <c r="AW16" i="9" s="1"/>
  <c r="BB16" i="9" s="1"/>
  <c r="FX16" i="9" s="1"/>
  <c r="FN23" i="8"/>
  <c r="GX23" i="8" s="1"/>
  <c r="HP26" i="9" a="1"/>
  <c r="HP26" i="9" s="1"/>
  <c r="HP26" i="10" a="1"/>
  <c r="HP26" i="10" s="1"/>
  <c r="HP26" i="11" a="1"/>
  <c r="HP26" i="11" s="1"/>
  <c r="HP26" i="8" a="1"/>
  <c r="HP26" i="8" s="1"/>
  <c r="FN26" i="9"/>
  <c r="GX26" i="9" s="1"/>
  <c r="FN17" i="10"/>
  <c r="GX17" i="10" s="1"/>
  <c r="FC10" i="11"/>
  <c r="FJ10" i="11" s="1"/>
  <c r="FO10" i="11" s="1"/>
  <c r="GY10" i="11" s="1"/>
  <c r="W10" i="11"/>
  <c r="DP10" i="11"/>
  <c r="DW10" i="11" s="1"/>
  <c r="EB10" i="11" s="1"/>
  <c r="GP10" i="11" s="1"/>
  <c r="CC10" i="11"/>
  <c r="CJ10" i="11" s="1"/>
  <c r="CO10" i="11" s="1"/>
  <c r="GG10" i="11" s="1"/>
  <c r="AP10" i="11"/>
  <c r="AW10" i="11" s="1"/>
  <c r="BB10" i="11" s="1"/>
  <c r="FX10" i="11" s="1"/>
  <c r="HU31" i="9" a="1"/>
  <c r="HU31" i="9" s="1"/>
  <c r="HU31" i="11" a="1"/>
  <c r="HU31" i="11" s="1"/>
  <c r="HU31" i="10" a="1"/>
  <c r="HU31" i="10" s="1"/>
  <c r="HU31" i="8" a="1"/>
  <c r="HU31" i="8" s="1"/>
  <c r="FN26" i="11"/>
  <c r="GX26" i="11" s="1"/>
  <c r="HJ40" i="9" a="1"/>
  <c r="HJ40" i="9" s="1"/>
  <c r="HJ40" i="10" a="1"/>
  <c r="HJ40" i="10" s="1"/>
  <c r="HJ40" i="11" a="1"/>
  <c r="HJ40" i="11" s="1"/>
  <c r="HZ29" i="10" a="1"/>
  <c r="HZ29" i="10" s="1"/>
  <c r="HZ29" i="11" a="1"/>
  <c r="HZ29" i="11" s="1"/>
  <c r="HZ29" i="9" a="1"/>
  <c r="HZ29" i="9" s="1"/>
  <c r="HZ29" i="8" a="1"/>
  <c r="HZ29" i="8" s="1"/>
  <c r="CV21" i="8"/>
  <c r="DC21" i="8" s="1"/>
  <c r="DH21" i="8" s="1"/>
  <c r="GK21" i="8" s="1"/>
  <c r="EI21" i="8"/>
  <c r="EP21" i="8" s="1"/>
  <c r="EU21" i="8" s="1"/>
  <c r="GT21" i="8" s="1"/>
  <c r="V21" i="8"/>
  <c r="BI21" i="8"/>
  <c r="BP21" i="8" s="1"/>
  <c r="BU21" i="8" s="1"/>
  <c r="GB21" i="8" s="1"/>
  <c r="V36" i="10"/>
  <c r="BI36" i="10"/>
  <c r="BP36" i="10" s="1"/>
  <c r="BU36" i="10" s="1"/>
  <c r="GB36" i="10" s="1"/>
  <c r="EI36" i="10"/>
  <c r="EP36" i="10" s="1"/>
  <c r="EU36" i="10" s="1"/>
  <c r="GT36" i="10" s="1"/>
  <c r="CV36" i="10"/>
  <c r="DC36" i="10" s="1"/>
  <c r="DH36" i="10" s="1"/>
  <c r="GK36" i="10" s="1"/>
  <c r="CC5" i="10"/>
  <c r="CJ5" i="10" s="1"/>
  <c r="CO5" i="10" s="1"/>
  <c r="GG5" i="10" s="1"/>
  <c r="DP5" i="10"/>
  <c r="DW5" i="10" s="1"/>
  <c r="EB5" i="10" s="1"/>
  <c r="GP5" i="10" s="1"/>
  <c r="FC5" i="10"/>
  <c r="FJ5" i="10" s="1"/>
  <c r="FO5" i="10" s="1"/>
  <c r="GY5" i="10" s="1"/>
  <c r="AP5" i="10"/>
  <c r="AW5" i="10" s="1"/>
  <c r="BB5" i="10" s="1"/>
  <c r="FX5" i="10" s="1"/>
  <c r="W5" i="10"/>
  <c r="CV22" i="9"/>
  <c r="DC22" i="9" s="1"/>
  <c r="DH22" i="9" s="1"/>
  <c r="GK22" i="9" s="1"/>
  <c r="BI22" i="9"/>
  <c r="BP22" i="9" s="1"/>
  <c r="BU22" i="9" s="1"/>
  <c r="GB22" i="9" s="1"/>
  <c r="V22" i="9"/>
  <c r="EI22" i="9"/>
  <c r="EP22" i="9" s="1"/>
  <c r="EU22" i="9" s="1"/>
  <c r="GT22" i="9" s="1"/>
  <c r="GX38" i="8"/>
  <c r="HV13" i="11" a="1"/>
  <c r="HV13" i="11" s="1"/>
  <c r="HV13" i="8" a="1"/>
  <c r="HV13" i="8" s="1"/>
  <c r="HV13" i="9" a="1"/>
  <c r="HV13" i="9" s="1"/>
  <c r="HV13" i="10" a="1"/>
  <c r="HV13" i="10" s="1"/>
  <c r="HJ34" i="10" a="1"/>
  <c r="HJ34" i="10" s="1"/>
  <c r="HJ34" i="11" a="1"/>
  <c r="HJ34" i="11" s="1"/>
  <c r="HJ34" i="9" a="1"/>
  <c r="HJ34" i="9" s="1"/>
  <c r="HJ34" i="8" a="1"/>
  <c r="HJ34" i="8" s="1"/>
  <c r="HJ23" i="9" a="1"/>
  <c r="HJ23" i="9" s="1"/>
  <c r="HJ23" i="10" a="1"/>
  <c r="HJ23" i="10" s="1"/>
  <c r="HJ23" i="8" a="1"/>
  <c r="HJ23" i="8" s="1"/>
  <c r="HJ23" i="11" a="1"/>
  <c r="HJ23" i="11" s="1"/>
  <c r="CC5" i="8"/>
  <c r="CJ5" i="8" s="1"/>
  <c r="CO5" i="8" s="1"/>
  <c r="GG5" i="8" s="1"/>
  <c r="FC5" i="8"/>
  <c r="FJ5" i="8" s="1"/>
  <c r="FO5" i="8" s="1"/>
  <c r="GY5" i="8" s="1"/>
  <c r="AP5" i="8"/>
  <c r="AW5" i="8" s="1"/>
  <c r="BB5" i="8" s="1"/>
  <c r="FX5" i="8" s="1"/>
  <c r="W5" i="8"/>
  <c r="DP5" i="8"/>
  <c r="DW5" i="8" s="1"/>
  <c r="EB5" i="8" s="1"/>
  <c r="GP5" i="8" s="1"/>
  <c r="HZ40" i="11" a="1"/>
  <c r="HZ40" i="11" s="1"/>
  <c r="HZ40" i="9" a="1"/>
  <c r="HZ40" i="9" s="1"/>
  <c r="HZ40" i="10" a="1"/>
  <c r="HZ40" i="10" s="1"/>
  <c r="BI23" i="9"/>
  <c r="BP23" i="9" s="1"/>
  <c r="BU23" i="9" s="1"/>
  <c r="GB23" i="9" s="1"/>
  <c r="EI23" i="9"/>
  <c r="EP23" i="9" s="1"/>
  <c r="EU23" i="9" s="1"/>
  <c r="GT23" i="9" s="1"/>
  <c r="CV23" i="9"/>
  <c r="DC23" i="9" s="1"/>
  <c r="DH23" i="9" s="1"/>
  <c r="GK23" i="9" s="1"/>
  <c r="V23" i="9"/>
  <c r="FN28" i="11"/>
  <c r="GX28" i="11" s="1"/>
  <c r="GX30" i="8"/>
  <c r="FN20" i="10"/>
  <c r="GX20" i="10" s="1"/>
  <c r="HU17" i="9" a="1"/>
  <c r="HU17" i="9" s="1"/>
  <c r="HU17" i="10" a="1"/>
  <c r="HU17" i="10" s="1"/>
  <c r="HU17" i="11" a="1"/>
  <c r="HU17" i="11" s="1"/>
  <c r="HU17" i="8" a="1"/>
  <c r="HU17" i="8" s="1"/>
  <c r="V34" i="11"/>
  <c r="BI34" i="11"/>
  <c r="BP34" i="11" s="1"/>
  <c r="BU34" i="11" s="1"/>
  <c r="GB34" i="11" s="1"/>
  <c r="EI34" i="11"/>
  <c r="EP34" i="11" s="1"/>
  <c r="EU34" i="11" s="1"/>
  <c r="GT34" i="11" s="1"/>
  <c r="CV34" i="11"/>
  <c r="DC34" i="11" s="1"/>
  <c r="DH34" i="11" s="1"/>
  <c r="GK34" i="11" s="1"/>
  <c r="FN17" i="11"/>
  <c r="GX17" i="11" s="1"/>
  <c r="FN23" i="11"/>
  <c r="GX23" i="11" s="1"/>
  <c r="HQ14" i="8" a="1"/>
  <c r="HQ14" i="8" s="1"/>
  <c r="HQ14" i="11" a="1"/>
  <c r="HQ14" i="11" s="1"/>
  <c r="HQ14" i="9" a="1"/>
  <c r="HQ14" i="9" s="1"/>
  <c r="HQ14" i="10" a="1"/>
  <c r="HQ14" i="10" s="1"/>
  <c r="HZ25" i="11" a="1"/>
  <c r="HZ25" i="11" s="1"/>
  <c r="HZ25" i="9" a="1"/>
  <c r="HZ25" i="9" s="1"/>
  <c r="HZ25" i="10" a="1"/>
  <c r="HZ25" i="10" s="1"/>
  <c r="HZ25" i="8" a="1"/>
  <c r="HZ25" i="8" s="1"/>
  <c r="FN22" i="11"/>
  <c r="GX22" i="11" s="1"/>
  <c r="CV34" i="8"/>
  <c r="DC34" i="8" s="1"/>
  <c r="DH34" i="8" s="1"/>
  <c r="GK34" i="8" s="1"/>
  <c r="EI34" i="8"/>
  <c r="EP34" i="8" s="1"/>
  <c r="EU34" i="8" s="1"/>
  <c r="GT34" i="8" s="1"/>
  <c r="BI34" i="8"/>
  <c r="BP34" i="8" s="1"/>
  <c r="BU34" i="8" s="1"/>
  <c r="GB34" i="8" s="1"/>
  <c r="V34" i="8"/>
  <c r="HP20" i="10" a="1"/>
  <c r="HP20" i="10" s="1"/>
  <c r="HP20" i="9" a="1"/>
  <c r="HP20" i="9" s="1"/>
  <c r="HP20" i="11" a="1"/>
  <c r="HP20" i="11" s="1"/>
  <c r="HP20" i="8" a="1"/>
  <c r="HP20" i="8" s="1"/>
  <c r="EI20" i="11"/>
  <c r="EP20" i="11" s="1"/>
  <c r="EU20" i="11" s="1"/>
  <c r="GT20" i="11" s="1"/>
  <c r="V20" i="11"/>
  <c r="CV20" i="11"/>
  <c r="DC20" i="11" s="1"/>
  <c r="DH20" i="11" s="1"/>
  <c r="GK20" i="11" s="1"/>
  <c r="BI20" i="11"/>
  <c r="BP20" i="11" s="1"/>
  <c r="BU20" i="11" s="1"/>
  <c r="GB20" i="11" s="1"/>
  <c r="HV16" i="9" a="1"/>
  <c r="HV16" i="9" s="1"/>
  <c r="HV16" i="10" a="1"/>
  <c r="HV16" i="10" s="1"/>
  <c r="HV16" i="11" a="1"/>
  <c r="HV16" i="11" s="1"/>
  <c r="HV16" i="8" a="1"/>
  <c r="HV16" i="8" s="1"/>
  <c r="FN39" i="11"/>
  <c r="GX39" i="11" s="1"/>
  <c r="CC8" i="10"/>
  <c r="CJ8" i="10" s="1"/>
  <c r="CO8" i="10" s="1"/>
  <c r="GG8" i="10" s="1"/>
  <c r="AP8" i="10"/>
  <c r="AW8" i="10" s="1"/>
  <c r="BB8" i="10" s="1"/>
  <c r="FX8" i="10" s="1"/>
  <c r="W8" i="10"/>
  <c r="FC8" i="10"/>
  <c r="FJ8" i="10" s="1"/>
  <c r="FO8" i="10" s="1"/>
  <c r="GY8" i="10" s="1"/>
  <c r="DP8" i="10"/>
  <c r="DW8" i="10" s="1"/>
  <c r="EB8" i="10" s="1"/>
  <c r="GP8" i="10" s="1"/>
  <c r="BI40" i="9"/>
  <c r="BP40" i="9" s="1"/>
  <c r="BU40" i="9" s="1"/>
  <c r="GB40" i="9" s="1"/>
  <c r="CV40" i="9"/>
  <c r="DC40" i="9" s="1"/>
  <c r="DH40" i="9" s="1"/>
  <c r="GK40" i="9" s="1"/>
  <c r="EI40" i="9"/>
  <c r="EP40" i="9" s="1"/>
  <c r="EU40" i="9" s="1"/>
  <c r="GT40" i="9" s="1"/>
  <c r="V40" i="9"/>
  <c r="FN27" i="8"/>
  <c r="GX27" i="8" s="1"/>
  <c r="GX35" i="8"/>
  <c r="BI24" i="9"/>
  <c r="BP24" i="9" s="1"/>
  <c r="BU24" i="9" s="1"/>
  <c r="GB24" i="9" s="1"/>
  <c r="V24" i="9"/>
  <c r="CV24" i="9"/>
  <c r="DC24" i="9" s="1"/>
  <c r="DH24" i="9" s="1"/>
  <c r="GK24" i="9" s="1"/>
  <c r="EI24" i="9"/>
  <c r="EP24" i="9" s="1"/>
  <c r="EU24" i="9" s="1"/>
  <c r="GT24" i="9" s="1"/>
  <c r="FN25" i="9"/>
  <c r="GX25" i="9" s="1"/>
  <c r="IA15" i="9" a="1"/>
  <c r="IA15" i="9" s="1"/>
  <c r="IA15" i="8" a="1"/>
  <c r="IA15" i="8" s="1"/>
  <c r="IA15" i="11" a="1"/>
  <c r="IA15" i="11" s="1"/>
  <c r="IA15" i="10" a="1"/>
  <c r="IA15" i="10" s="1"/>
  <c r="CC8" i="8"/>
  <c r="CJ8" i="8" s="1"/>
  <c r="CO8" i="8" s="1"/>
  <c r="GG8" i="8" s="1"/>
  <c r="W8" i="8"/>
  <c r="FC8" i="8"/>
  <c r="FJ8" i="8" s="1"/>
  <c r="FO8" i="8" s="1"/>
  <c r="GY8" i="8" s="1"/>
  <c r="AP8" i="8"/>
  <c r="AW8" i="8" s="1"/>
  <c r="BB8" i="8" s="1"/>
  <c r="FX8" i="8" s="1"/>
  <c r="DP8" i="8"/>
  <c r="DW8" i="8" s="1"/>
  <c r="EB8" i="8" s="1"/>
  <c r="GP8" i="8" s="1"/>
  <c r="HU28" i="10" a="1"/>
  <c r="HU28" i="10" s="1"/>
  <c r="HU28" i="9" a="1"/>
  <c r="HU28" i="9" s="1"/>
  <c r="HU28" i="11" a="1"/>
  <c r="HU28" i="11" s="1"/>
  <c r="HU28" i="8" a="1"/>
  <c r="HU28" i="8" s="1"/>
  <c r="DP12" i="9"/>
  <c r="DW12" i="9" s="1"/>
  <c r="EB12" i="9" s="1"/>
  <c r="GP12" i="9" s="1"/>
  <c r="AP12" i="9"/>
  <c r="AW12" i="9" s="1"/>
  <c r="BB12" i="9" s="1"/>
  <c r="FX12" i="9" s="1"/>
  <c r="W12" i="9"/>
  <c r="CC12" i="9"/>
  <c r="CJ12" i="9" s="1"/>
  <c r="CO12" i="9" s="1"/>
  <c r="GG12" i="9" s="1"/>
  <c r="FC12" i="9"/>
  <c r="FJ12" i="9" s="1"/>
  <c r="FO12" i="9" s="1"/>
  <c r="GY12" i="9" s="1"/>
  <c r="HU33" i="9" a="1"/>
  <c r="HU33" i="9" s="1"/>
  <c r="HU33" i="10" a="1"/>
  <c r="HU33" i="10" s="1"/>
  <c r="HU33" i="11" a="1"/>
  <c r="HU33" i="11" s="1"/>
  <c r="HU33" i="8" a="1"/>
  <c r="HU33" i="8" s="1"/>
  <c r="HP31" i="10" a="1"/>
  <c r="HP31" i="10" s="1"/>
  <c r="HP31" i="9" a="1"/>
  <c r="HP31" i="9" s="1"/>
  <c r="HP31" i="11" a="1"/>
  <c r="HP31" i="11" s="1"/>
  <c r="HP31" i="8" a="1"/>
  <c r="HP31" i="8" s="1"/>
  <c r="HQ13" i="9" a="1"/>
  <c r="HQ13" i="9" s="1"/>
  <c r="HQ13" i="11" a="1"/>
  <c r="HQ13" i="11" s="1"/>
  <c r="HQ13" i="10" a="1"/>
  <c r="HQ13" i="10" s="1"/>
  <c r="HQ13" i="8" a="1"/>
  <c r="HQ13" i="8" s="1"/>
  <c r="HK13" i="8" a="1"/>
  <c r="HK13" i="8" s="1"/>
  <c r="HK13" i="9" a="1"/>
  <c r="HK13" i="9" s="1"/>
  <c r="HK13" i="10" a="1"/>
  <c r="HK13" i="10" s="1"/>
  <c r="HK13" i="11" a="1"/>
  <c r="HK13" i="11" s="1"/>
  <c r="CV25" i="8"/>
  <c r="DC25" i="8" s="1"/>
  <c r="DH25" i="8" s="1"/>
  <c r="GK25" i="8" s="1"/>
  <c r="BI25" i="8"/>
  <c r="BP25" i="8" s="1"/>
  <c r="BU25" i="8" s="1"/>
  <c r="GB25" i="8" s="1"/>
  <c r="V25" i="8"/>
  <c r="EI25" i="8"/>
  <c r="EP25" i="8" s="1"/>
  <c r="EU25" i="8" s="1"/>
  <c r="GT25" i="8" s="1"/>
  <c r="HJ17" i="11" a="1"/>
  <c r="HJ17" i="11" s="1"/>
  <c r="HJ17" i="8" a="1"/>
  <c r="HJ17" i="8" s="1"/>
  <c r="HJ17" i="9" a="1"/>
  <c r="HJ17" i="9" s="1"/>
  <c r="HJ17" i="10" a="1"/>
  <c r="HJ17" i="10" s="1"/>
  <c r="FN20" i="8"/>
  <c r="GX20" i="8" s="1"/>
  <c r="HZ28" i="10" a="1"/>
  <c r="HZ28" i="10" s="1"/>
  <c r="HZ28" i="11" a="1"/>
  <c r="HZ28" i="11" s="1"/>
  <c r="HZ28" i="9" a="1"/>
  <c r="HZ28" i="9" s="1"/>
  <c r="HZ28" i="8" a="1"/>
  <c r="HZ28" i="8" s="1"/>
  <c r="FC6" i="8"/>
  <c r="FJ6" i="8" s="1"/>
  <c r="FO6" i="8" s="1"/>
  <c r="GY6" i="8" s="1"/>
  <c r="DP6" i="8"/>
  <c r="DW6" i="8" s="1"/>
  <c r="EB6" i="8" s="1"/>
  <c r="GP6" i="8" s="1"/>
  <c r="W6" i="8"/>
  <c r="AP6" i="8"/>
  <c r="AW6" i="8" s="1"/>
  <c r="BB6" i="8" s="1"/>
  <c r="FX6" i="8" s="1"/>
  <c r="CC6" i="8"/>
  <c r="CJ6" i="8" s="1"/>
  <c r="CO6" i="8" s="1"/>
  <c r="GG6" i="8" s="1"/>
  <c r="HU39" i="9" a="1"/>
  <c r="HU39" i="9" s="1"/>
  <c r="HU39" i="10" a="1"/>
  <c r="HU39" i="10" s="1"/>
  <c r="HU39" i="11" a="1"/>
  <c r="HU39" i="11" s="1"/>
  <c r="HJ32" i="10" a="1"/>
  <c r="HJ32" i="10" s="1"/>
  <c r="HJ32" i="9" a="1"/>
  <c r="HJ32" i="9" s="1"/>
  <c r="HJ32" i="11" a="1"/>
  <c r="HJ32" i="11" s="1"/>
  <c r="HJ32" i="8" a="1"/>
  <c r="HJ32" i="8" s="1"/>
  <c r="BI30" i="11"/>
  <c r="BP30" i="11" s="1"/>
  <c r="BU30" i="11" s="1"/>
  <c r="GB30" i="11" s="1"/>
  <c r="CV30" i="11"/>
  <c r="DC30" i="11" s="1"/>
  <c r="DH30" i="11" s="1"/>
  <c r="GK30" i="11" s="1"/>
  <c r="V30" i="11"/>
  <c r="EI30" i="11"/>
  <c r="EP30" i="11" s="1"/>
  <c r="EU30" i="11" s="1"/>
  <c r="GT30" i="11" s="1"/>
  <c r="HP28" i="9" a="1"/>
  <c r="HP28" i="9" s="1"/>
  <c r="HP28" i="11" a="1"/>
  <c r="HP28" i="11" s="1"/>
  <c r="HP28" i="10" a="1"/>
  <c r="HP28" i="10" s="1"/>
  <c r="HP28" i="8" a="1"/>
  <c r="HP28" i="8" s="1"/>
  <c r="IA6" i="11" a="1"/>
  <c r="IA6" i="11" s="1"/>
  <c r="IA6" i="9" a="1"/>
  <c r="IA6" i="9" s="1"/>
  <c r="IA6" i="8" a="1"/>
  <c r="IA6" i="8" s="1"/>
  <c r="IA6" i="10" a="1"/>
  <c r="IA6" i="10" s="1"/>
  <c r="FN29" i="10"/>
  <c r="GX29" i="10" s="1"/>
  <c r="GX39" i="8"/>
  <c r="FN40" i="10"/>
  <c r="GX40" i="10" s="1"/>
  <c r="V34" i="10"/>
  <c r="EI34" i="10"/>
  <c r="EP34" i="10" s="1"/>
  <c r="EU34" i="10" s="1"/>
  <c r="GT34" i="10" s="1"/>
  <c r="CV34" i="10"/>
  <c r="DC34" i="10" s="1"/>
  <c r="DH34" i="10" s="1"/>
  <c r="GK34" i="10" s="1"/>
  <c r="BI34" i="10"/>
  <c r="BP34" i="10" s="1"/>
  <c r="BU34" i="10" s="1"/>
  <c r="GB34" i="10" s="1"/>
  <c r="HJ37" i="8" a="1"/>
  <c r="HJ37" i="8" s="1"/>
  <c r="HZ22" i="10" a="1"/>
  <c r="HZ22" i="10" s="1"/>
  <c r="HZ22" i="9" a="1"/>
  <c r="HZ22" i="9" s="1"/>
  <c r="HZ22" i="8" a="1"/>
  <c r="HZ22" i="8" s="1"/>
  <c r="HZ22" i="11" a="1"/>
  <c r="HZ22" i="11" s="1"/>
  <c r="FN18" i="9"/>
  <c r="GX18" i="9" s="1"/>
  <c r="HU19" i="9" a="1"/>
  <c r="HU19" i="9" s="1"/>
  <c r="HU19" i="11" a="1"/>
  <c r="HU19" i="11" s="1"/>
  <c r="HU19" i="10" a="1"/>
  <c r="HU19" i="10" s="1"/>
  <c r="HU19" i="8" a="1"/>
  <c r="HU19" i="8" s="1"/>
  <c r="HZ33" i="9" a="1"/>
  <c r="HZ33" i="9" s="1"/>
  <c r="HZ33" i="10" a="1"/>
  <c r="HZ33" i="10" s="1"/>
  <c r="HZ33" i="11" a="1"/>
  <c r="HZ33" i="11" s="1"/>
  <c r="HZ33" i="8" a="1"/>
  <c r="HZ33" i="8" s="1"/>
  <c r="FN37" i="9"/>
  <c r="GX37" i="9" s="1"/>
  <c r="CC13" i="11"/>
  <c r="CJ13" i="11" s="1"/>
  <c r="CO13" i="11" s="1"/>
  <c r="GG13" i="11" s="1"/>
  <c r="W13" i="11"/>
  <c r="AP13" i="11"/>
  <c r="AW13" i="11" s="1"/>
  <c r="BB13" i="11" s="1"/>
  <c r="FX13" i="11" s="1"/>
  <c r="FC13" i="11"/>
  <c r="FJ13" i="11" s="1"/>
  <c r="FO13" i="11" s="1"/>
  <c r="GY13" i="11" s="1"/>
  <c r="DP13" i="11"/>
  <c r="DW13" i="11" s="1"/>
  <c r="EB13" i="11" s="1"/>
  <c r="GP13" i="11" s="1"/>
  <c r="EI39" i="9"/>
  <c r="EP39" i="9" s="1"/>
  <c r="EU39" i="9" s="1"/>
  <c r="GT39" i="9" s="1"/>
  <c r="BI39" i="9"/>
  <c r="BP39" i="9" s="1"/>
  <c r="BU39" i="9" s="1"/>
  <c r="GB39" i="9" s="1"/>
  <c r="CV39" i="9"/>
  <c r="DC39" i="9" s="1"/>
  <c r="DH39" i="9" s="1"/>
  <c r="GK39" i="9" s="1"/>
  <c r="V39" i="9"/>
  <c r="HZ18" i="9" a="1"/>
  <c r="HZ18" i="9" s="1"/>
  <c r="HZ18" i="10" a="1"/>
  <c r="HZ18" i="10" s="1"/>
  <c r="HZ18" i="8" a="1"/>
  <c r="HZ18" i="8" s="1"/>
  <c r="HZ18" i="11" a="1"/>
  <c r="HZ18" i="11" s="1"/>
  <c r="BI37" i="11"/>
  <c r="BP37" i="11" s="1"/>
  <c r="BU37" i="11" s="1"/>
  <c r="GB37" i="11" s="1"/>
  <c r="V37" i="11"/>
  <c r="CV37" i="11"/>
  <c r="DC37" i="11" s="1"/>
  <c r="DH37" i="11" s="1"/>
  <c r="GK37" i="11" s="1"/>
  <c r="EI37" i="11"/>
  <c r="EP37" i="11" s="1"/>
  <c r="EU37" i="11" s="1"/>
  <c r="GT37" i="11" s="1"/>
  <c r="HZ23" i="9" a="1"/>
  <c r="HZ23" i="9" s="1"/>
  <c r="HZ23" i="10" a="1"/>
  <c r="HZ23" i="10" s="1"/>
  <c r="HZ23" i="11" a="1"/>
  <c r="HZ23" i="11" s="1"/>
  <c r="HZ23" i="8" a="1"/>
  <c r="HZ23" i="8" s="1"/>
  <c r="HP37" i="10" a="1"/>
  <c r="HP37" i="10" s="1"/>
  <c r="HP37" i="9" a="1"/>
  <c r="HP37" i="9" s="1"/>
  <c r="HP37" i="11" a="1"/>
  <c r="HP37" i="11" s="1"/>
  <c r="HZ26" i="9" a="1"/>
  <c r="HZ26" i="9" s="1"/>
  <c r="HZ26" i="10" a="1"/>
  <c r="HZ26" i="10" s="1"/>
  <c r="HZ26" i="11" a="1"/>
  <c r="HZ26" i="11" s="1"/>
  <c r="HZ26" i="8" a="1"/>
  <c r="HZ26" i="8" s="1"/>
  <c r="FN25" i="11"/>
  <c r="GX25" i="11" s="1"/>
  <c r="HK8" i="11" a="1"/>
  <c r="HK8" i="11" s="1"/>
  <c r="HK8" i="10" a="1"/>
  <c r="HK8" i="10" s="1"/>
  <c r="HK8" i="8" a="1"/>
  <c r="HK8" i="8" s="1"/>
  <c r="HK8" i="9" a="1"/>
  <c r="HK8" i="9" s="1"/>
  <c r="FN35" i="9"/>
  <c r="GX35" i="9" s="1"/>
  <c r="FN35" i="11"/>
  <c r="GX35" i="11" s="1"/>
  <c r="HZ31" i="10" a="1"/>
  <c r="HZ31" i="10" s="1"/>
  <c r="HZ31" i="11" a="1"/>
  <c r="HZ31" i="11" s="1"/>
  <c r="HZ31" i="9" a="1"/>
  <c r="HZ31" i="9" s="1"/>
  <c r="HZ31" i="8" a="1"/>
  <c r="HZ31" i="8" s="1"/>
  <c r="BI26" i="11"/>
  <c r="BP26" i="11" s="1"/>
  <c r="BU26" i="11" s="1"/>
  <c r="GB26" i="11" s="1"/>
  <c r="V26" i="11"/>
  <c r="EI26" i="11"/>
  <c r="EP26" i="11" s="1"/>
  <c r="EU26" i="11" s="1"/>
  <c r="GT26" i="11" s="1"/>
  <c r="CV26" i="11"/>
  <c r="DC26" i="11" s="1"/>
  <c r="DH26" i="11" s="1"/>
  <c r="GK26" i="11" s="1"/>
  <c r="HU21" i="9" a="1"/>
  <c r="HU21" i="9" s="1"/>
  <c r="HU21" i="11" a="1"/>
  <c r="HU21" i="11" s="1"/>
  <c r="HU21" i="8" a="1"/>
  <c r="HU21" i="8" s="1"/>
  <c r="HU21" i="10" a="1"/>
  <c r="HU21" i="10" s="1"/>
  <c r="FN39" i="10"/>
  <c r="GX39" i="10" s="1"/>
  <c r="GX32" i="8"/>
  <c r="V18" i="11"/>
  <c r="BI18" i="11"/>
  <c r="BP18" i="11" s="1"/>
  <c r="BU18" i="11" s="1"/>
  <c r="GB18" i="11" s="1"/>
  <c r="CV18" i="11"/>
  <c r="DC18" i="11" s="1"/>
  <c r="DH18" i="11" s="1"/>
  <c r="GK18" i="11" s="1"/>
  <c r="EI18" i="11"/>
  <c r="EP18" i="11" s="1"/>
  <c r="EU18" i="11" s="1"/>
  <c r="GT18" i="11" s="1"/>
  <c r="BI34" i="9"/>
  <c r="BP34" i="9" s="1"/>
  <c r="BU34" i="9" s="1"/>
  <c r="GB34" i="9" s="1"/>
  <c r="EI34" i="9"/>
  <c r="EP34" i="9" s="1"/>
  <c r="EU34" i="9" s="1"/>
  <c r="GT34" i="9" s="1"/>
  <c r="CV34" i="9"/>
  <c r="DC34" i="9" s="1"/>
  <c r="DH34" i="9" s="1"/>
  <c r="GK34" i="9" s="1"/>
  <c r="V34" i="9"/>
  <c r="FN35" i="10"/>
  <c r="GX35" i="10" s="1"/>
  <c r="HZ38" i="9" a="1"/>
  <c r="HZ38" i="9" s="1"/>
  <c r="HZ38" i="11" a="1"/>
  <c r="HZ38" i="11" s="1"/>
  <c r="HZ38" i="10" a="1"/>
  <c r="HZ38" i="10" s="1"/>
  <c r="IA13" i="11" a="1"/>
  <c r="IA13" i="11" s="1"/>
  <c r="IA13" i="8" a="1"/>
  <c r="IA13" i="8" s="1"/>
  <c r="IA13" i="9" a="1"/>
  <c r="IA13" i="9" s="1"/>
  <c r="IA13" i="10" a="1"/>
  <c r="IA13" i="10" s="1"/>
  <c r="HJ18" i="10" a="1"/>
  <c r="HJ18" i="10" s="1"/>
  <c r="HJ18" i="9" a="1"/>
  <c r="HJ18" i="9" s="1"/>
  <c r="HJ18" i="11" a="1"/>
  <c r="HJ18" i="11" s="1"/>
  <c r="HJ18" i="8" a="1"/>
  <c r="HJ18" i="8" s="1"/>
  <c r="HV5" i="11" a="1"/>
  <c r="HV5" i="11" s="1"/>
  <c r="HV5" i="9" a="1"/>
  <c r="HV5" i="9" s="1"/>
  <c r="HV5" i="10" a="1"/>
  <c r="HV5" i="10" s="1"/>
  <c r="HV5" i="8" a="1"/>
  <c r="HV5" i="8" s="1"/>
  <c r="FN32" i="11"/>
  <c r="GX32" i="11" s="1"/>
  <c r="HV11" i="10" a="1"/>
  <c r="HV11" i="10" s="1"/>
  <c r="HV11" i="11" a="1"/>
  <c r="HV11" i="11" s="1"/>
  <c r="HV11" i="8" a="1"/>
  <c r="HV11" i="8" s="1"/>
  <c r="HV11" i="9" a="1"/>
  <c r="HV11" i="9" s="1"/>
  <c r="CC5" i="11"/>
  <c r="CJ5" i="11" s="1"/>
  <c r="CO5" i="11" s="1"/>
  <c r="GG5" i="11" s="1"/>
  <c r="W5" i="11"/>
  <c r="DP5" i="11"/>
  <c r="DW5" i="11" s="1"/>
  <c r="EB5" i="11" s="1"/>
  <c r="GP5" i="11" s="1"/>
  <c r="AP5" i="11"/>
  <c r="AW5" i="11" s="1"/>
  <c r="BB5" i="11" s="1"/>
  <c r="FX5" i="11" s="1"/>
  <c r="FC5" i="11"/>
  <c r="FJ5" i="11" s="1"/>
  <c r="FO5" i="11" s="1"/>
  <c r="GY5" i="11" s="1"/>
  <c r="EI30" i="8"/>
  <c r="EP30" i="8" s="1"/>
  <c r="EU30" i="8" s="1"/>
  <c r="GT30" i="8" s="1"/>
  <c r="BI30" i="8"/>
  <c r="BP30" i="8" s="1"/>
  <c r="BU30" i="8" s="1"/>
  <c r="GB30" i="8" s="1"/>
  <c r="CV30" i="8"/>
  <c r="DC30" i="8" s="1"/>
  <c r="DH30" i="8" s="1"/>
  <c r="GK30" i="8" s="1"/>
  <c r="V30" i="8"/>
  <c r="AP10" i="10"/>
  <c r="AW10" i="10" s="1"/>
  <c r="BB10" i="10" s="1"/>
  <c r="FX10" i="10" s="1"/>
  <c r="DP10" i="10"/>
  <c r="DW10" i="10" s="1"/>
  <c r="EB10" i="10" s="1"/>
  <c r="GP10" i="10" s="1"/>
  <c r="FC10" i="10"/>
  <c r="FJ10" i="10" s="1"/>
  <c r="FO10" i="10" s="1"/>
  <c r="GY10" i="10" s="1"/>
  <c r="CC10" i="10"/>
  <c r="CJ10" i="10" s="1"/>
  <c r="CO10" i="10" s="1"/>
  <c r="GG10" i="10" s="1"/>
  <c r="W10" i="10"/>
  <c r="HP17" i="9" a="1"/>
  <c r="HP17" i="9" s="1"/>
  <c r="HP17" i="10" a="1"/>
  <c r="HP17" i="10" s="1"/>
  <c r="HP17" i="11" a="1"/>
  <c r="HP17" i="11" s="1"/>
  <c r="HP17" i="8" a="1"/>
  <c r="HP17" i="8" s="1"/>
  <c r="FN34" i="11"/>
  <c r="GX34" i="11" s="1"/>
  <c r="W11" i="11"/>
  <c r="CC11" i="11"/>
  <c r="CJ11" i="11" s="1"/>
  <c r="CO11" i="11" s="1"/>
  <c r="GG11" i="11" s="1"/>
  <c r="DP11" i="11"/>
  <c r="DW11" i="11" s="1"/>
  <c r="EB11" i="11" s="1"/>
  <c r="GP11" i="11" s="1"/>
  <c r="FC11" i="11"/>
  <c r="FJ11" i="11" s="1"/>
  <c r="FO11" i="11" s="1"/>
  <c r="GY11" i="11" s="1"/>
  <c r="AP11" i="11"/>
  <c r="AW11" i="11" s="1"/>
  <c r="BB11" i="11" s="1"/>
  <c r="FX11" i="11" s="1"/>
  <c r="HP25" i="10" a="1"/>
  <c r="HP25" i="10" s="1"/>
  <c r="HP25" i="8" a="1"/>
  <c r="HP25" i="8" s="1"/>
  <c r="HP25" i="9" a="1"/>
  <c r="HP25" i="9" s="1"/>
  <c r="HP25" i="11" a="1"/>
  <c r="HP25" i="11" s="1"/>
  <c r="FN23" i="10"/>
  <c r="GX23" i="10" s="1"/>
  <c r="HU34" i="11" a="1"/>
  <c r="HU34" i="11" s="1"/>
  <c r="HU34" i="9" a="1"/>
  <c r="HU34" i="9" s="1"/>
  <c r="HU34" i="10" a="1"/>
  <c r="HU34" i="10" s="1"/>
  <c r="HU34" i="8" a="1"/>
  <c r="HU34" i="8" s="1"/>
  <c r="HU20" i="10" a="1"/>
  <c r="HU20" i="10" s="1"/>
  <c r="HU20" i="9" a="1"/>
  <c r="HU20" i="9" s="1"/>
  <c r="HU20" i="11" a="1"/>
  <c r="HU20" i="11" s="1"/>
  <c r="HU20" i="8" a="1"/>
  <c r="HU20" i="8" s="1"/>
  <c r="BI33" i="9"/>
  <c r="BP33" i="9" s="1"/>
  <c r="BU33" i="9" s="1"/>
  <c r="GB33" i="9" s="1"/>
  <c r="V33" i="9"/>
  <c r="EI33" i="9"/>
  <c r="EP33" i="9" s="1"/>
  <c r="EU33" i="9" s="1"/>
  <c r="GT33" i="9" s="1"/>
  <c r="CV33" i="9"/>
  <c r="DC33" i="9" s="1"/>
  <c r="DH33" i="9" s="1"/>
  <c r="GK33" i="9" s="1"/>
  <c r="EI29" i="9"/>
  <c r="EP29" i="9" s="1"/>
  <c r="EU29" i="9" s="1"/>
  <c r="GT29" i="9" s="1"/>
  <c r="V29" i="9"/>
  <c r="BI29" i="9"/>
  <c r="BP29" i="9" s="1"/>
  <c r="BU29" i="9" s="1"/>
  <c r="GB29" i="9" s="1"/>
  <c r="CV29" i="9"/>
  <c r="DC29" i="9" s="1"/>
  <c r="DH29" i="9" s="1"/>
  <c r="GK29" i="9" s="1"/>
  <c r="IA16" i="9" a="1"/>
  <c r="IA16" i="9" s="1"/>
  <c r="IA16" i="10" a="1"/>
  <c r="IA16" i="10" s="1"/>
  <c r="IA16" i="11" a="1"/>
  <c r="IA16" i="11" s="1"/>
  <c r="IA16" i="8" a="1"/>
  <c r="IA16" i="8" s="1"/>
  <c r="FN36" i="9"/>
  <c r="GX36" i="9" s="1"/>
  <c r="HJ29" i="10" a="1"/>
  <c r="HJ29" i="10" s="1"/>
  <c r="HJ29" i="9" a="1"/>
  <c r="HJ29" i="9" s="1"/>
  <c r="HJ29" i="11" a="1"/>
  <c r="HJ29" i="11" s="1"/>
  <c r="HJ29" i="8" a="1"/>
  <c r="HJ29" i="8" s="1"/>
  <c r="BI27" i="8"/>
  <c r="BP27" i="8" s="1"/>
  <c r="BU27" i="8" s="1"/>
  <c r="GB27" i="8" s="1"/>
  <c r="EI27" i="8"/>
  <c r="EP27" i="8" s="1"/>
  <c r="EU27" i="8" s="1"/>
  <c r="GT27" i="8" s="1"/>
  <c r="CV27" i="8"/>
  <c r="DC27" i="8" s="1"/>
  <c r="DH27" i="8" s="1"/>
  <c r="GK27" i="8" s="1"/>
  <c r="V27" i="8"/>
  <c r="HZ35" i="11" a="1"/>
  <c r="HZ35" i="11" s="1"/>
  <c r="HZ35" i="9" a="1"/>
  <c r="HZ35" i="9" s="1"/>
  <c r="HZ35" i="10" a="1"/>
  <c r="HZ35" i="10" s="1"/>
  <c r="HZ35" i="8" a="1"/>
  <c r="HZ35" i="8" s="1"/>
  <c r="DP5" i="9"/>
  <c r="DW5" i="9" s="1"/>
  <c r="EB5" i="9" s="1"/>
  <c r="GP5" i="9" s="1"/>
  <c r="W5" i="9"/>
  <c r="CC5" i="9"/>
  <c r="CJ5" i="9" s="1"/>
  <c r="CO5" i="9" s="1"/>
  <c r="GG5" i="9" s="1"/>
  <c r="FC5" i="9"/>
  <c r="FJ5" i="9" s="1"/>
  <c r="FO5" i="9" s="1"/>
  <c r="GY5" i="9" s="1"/>
  <c r="AP5" i="9"/>
  <c r="AW5" i="9" s="1"/>
  <c r="BB5" i="9" s="1"/>
  <c r="FX5" i="9" s="1"/>
  <c r="FN24" i="9"/>
  <c r="GX24" i="9" s="1"/>
  <c r="HV15" i="9" a="1"/>
  <c r="HV15" i="9" s="1"/>
  <c r="HV15" i="11" a="1"/>
  <c r="HV15" i="11" s="1"/>
  <c r="HV15" i="10" a="1"/>
  <c r="HV15" i="10" s="1"/>
  <c r="HV15" i="8" a="1"/>
  <c r="HV15" i="8" s="1"/>
  <c r="IA8" i="10" a="1"/>
  <c r="IA8" i="10" s="1"/>
  <c r="IA8" i="8" a="1"/>
  <c r="IA8" i="8" s="1"/>
  <c r="IA8" i="9" a="1"/>
  <c r="IA8" i="9" s="1"/>
  <c r="IA8" i="11" a="1"/>
  <c r="IA8" i="11" s="1"/>
  <c r="KA14" i="10"/>
  <c r="KA14" i="11"/>
  <c r="KH87" i="8"/>
  <c r="KH51" i="8"/>
  <c r="KA17" i="8"/>
  <c r="KA18" i="9"/>
  <c r="Y27" i="6"/>
  <c r="Y28" i="6" s="1"/>
  <c r="DZ8" i="4"/>
  <c r="BW8" i="4"/>
  <c r="BW25" i="6"/>
  <c r="BX25" i="6" s="1"/>
  <c r="BV26" i="6"/>
  <c r="DZ29" i="4"/>
  <c r="BW29" i="4"/>
  <c r="CE29" i="4"/>
  <c r="DZ22" i="4"/>
  <c r="BW22" i="4"/>
  <c r="CH27" i="6" l="1"/>
  <c r="CX27" i="6"/>
  <c r="DE27" i="6"/>
  <c r="DE28" i="6" s="1"/>
  <c r="CN27" i="6"/>
  <c r="CN28" i="6" s="1"/>
  <c r="CN29" i="6" s="1"/>
  <c r="CN23" i="6" s="1"/>
  <c r="HQ24" i="10" a="1"/>
  <c r="HQ24" i="10" s="1"/>
  <c r="HQ24" i="11" a="1"/>
  <c r="HQ24" i="11" s="1"/>
  <c r="HQ24" i="9" a="1"/>
  <c r="HQ24" i="9" s="1"/>
  <c r="HQ24" i="8" a="1"/>
  <c r="HQ24" i="8" s="1"/>
  <c r="IB12" i="9" a="1"/>
  <c r="IB12" i="9" s="1"/>
  <c r="IB12" i="11" a="1"/>
  <c r="IB12" i="11" s="1"/>
  <c r="IB12" i="8" a="1"/>
  <c r="IB12" i="8" s="1"/>
  <c r="IB12" i="10" a="1"/>
  <c r="IB12" i="10" s="1"/>
  <c r="IA24" i="11" a="1"/>
  <c r="IA24" i="11" s="1"/>
  <c r="IA24" i="10" a="1"/>
  <c r="IA24" i="10" s="1"/>
  <c r="IA24" i="9" a="1"/>
  <c r="IA24" i="9" s="1"/>
  <c r="IA24" i="8" a="1"/>
  <c r="IA24" i="8" s="1"/>
  <c r="IG12" i="9" a="1"/>
  <c r="IG12" i="9" s="1"/>
  <c r="IG12" i="10" a="1"/>
  <c r="IG12" i="10" s="1"/>
  <c r="IG12" i="11" a="1"/>
  <c r="IG12" i="11" s="1"/>
  <c r="IG12" i="8" a="1"/>
  <c r="IG12" i="8" s="1"/>
  <c r="CW12" i="8"/>
  <c r="DD12" i="8" s="1"/>
  <c r="DI12" i="8" s="1"/>
  <c r="GL12" i="8" s="1"/>
  <c r="X12" i="8"/>
  <c r="BJ12" i="8"/>
  <c r="BQ12" i="8" s="1"/>
  <c r="BV12" i="8" s="1"/>
  <c r="GC12" i="8" s="1"/>
  <c r="EJ12" i="8"/>
  <c r="EQ12" i="8" s="1"/>
  <c r="EV12" i="8" s="1"/>
  <c r="GU12" i="8" s="1"/>
  <c r="HV24" i="8" a="1"/>
  <c r="HV24" i="8" s="1"/>
  <c r="HV24" i="11" a="1"/>
  <c r="HV24" i="11" s="1"/>
  <c r="HV24" i="10" a="1"/>
  <c r="HV24" i="10" s="1"/>
  <c r="HV24" i="9" a="1"/>
  <c r="HV24" i="9" s="1"/>
  <c r="HQ36" i="8" a="1"/>
  <c r="HQ36" i="8" s="1"/>
  <c r="HQ36" i="11" a="1"/>
  <c r="HQ36" i="11" s="1"/>
  <c r="HQ36" i="10" a="1"/>
  <c r="HQ36" i="10" s="1"/>
  <c r="HQ36" i="9" a="1"/>
  <c r="HQ36" i="9" s="1"/>
  <c r="FC26" i="10"/>
  <c r="FJ26" i="10" s="1"/>
  <c r="FO26" i="10" s="1"/>
  <c r="GY26" i="10" s="1"/>
  <c r="AP26" i="10"/>
  <c r="AW26" i="10" s="1"/>
  <c r="BB26" i="10" s="1"/>
  <c r="FX26" i="10" s="1"/>
  <c r="DP26" i="10"/>
  <c r="DW26" i="10" s="1"/>
  <c r="EB26" i="10" s="1"/>
  <c r="GP26" i="10" s="1"/>
  <c r="CC26" i="10"/>
  <c r="CJ26" i="10" s="1"/>
  <c r="CO26" i="10" s="1"/>
  <c r="GG26" i="10" s="1"/>
  <c r="W26" i="10"/>
  <c r="HW12" i="8" a="1"/>
  <c r="HW12" i="8" s="1"/>
  <c r="HW12" i="9" a="1"/>
  <c r="HW12" i="9" s="1"/>
  <c r="HW12" i="11" a="1"/>
  <c r="HW12" i="11" s="1"/>
  <c r="HW12" i="10" a="1"/>
  <c r="HW12" i="10" s="1"/>
  <c r="DP24" i="8"/>
  <c r="DW24" i="8" s="1"/>
  <c r="EB24" i="8" s="1"/>
  <c r="GP24" i="8" s="1"/>
  <c r="CC24" i="8"/>
  <c r="CJ24" i="8" s="1"/>
  <c r="CO24" i="8" s="1"/>
  <c r="GG24" i="8" s="1"/>
  <c r="FC24" i="8"/>
  <c r="FJ24" i="8" s="1"/>
  <c r="FO24" i="8" s="1"/>
  <c r="GY24" i="8" s="1"/>
  <c r="W24" i="8"/>
  <c r="AP24" i="8"/>
  <c r="AW24" i="8" s="1"/>
  <c r="BB24" i="8" s="1"/>
  <c r="FX24" i="8" s="1"/>
  <c r="W38" i="10"/>
  <c r="DP38" i="10"/>
  <c r="DW38" i="10" s="1"/>
  <c r="EB38" i="10" s="1"/>
  <c r="GP38" i="10" s="1"/>
  <c r="CC38" i="10"/>
  <c r="CJ38" i="10" s="1"/>
  <c r="CO38" i="10" s="1"/>
  <c r="GG38" i="10" s="1"/>
  <c r="AP38" i="10"/>
  <c r="AW38" i="10" s="1"/>
  <c r="BB38" i="10" s="1"/>
  <c r="FX38" i="10" s="1"/>
  <c r="FC38" i="10"/>
  <c r="FJ38" i="10" s="1"/>
  <c r="FO38" i="10" s="1"/>
  <c r="GY38" i="10" s="1"/>
  <c r="HV36" i="8" a="1"/>
  <c r="HV36" i="8" s="1"/>
  <c r="HV36" i="10" a="1"/>
  <c r="HV36" i="10" s="1"/>
  <c r="HV36" i="9" a="1"/>
  <c r="HV36" i="9" s="1"/>
  <c r="HV36" i="11" a="1"/>
  <c r="HV36" i="11" s="1"/>
  <c r="FC19" i="11"/>
  <c r="FJ19" i="11" s="1"/>
  <c r="FO19" i="11" s="1"/>
  <c r="GY19" i="11" s="1"/>
  <c r="DP19" i="11"/>
  <c r="DW19" i="11" s="1"/>
  <c r="EB19" i="11" s="1"/>
  <c r="GP19" i="11" s="1"/>
  <c r="AP19" i="11"/>
  <c r="AW19" i="11" s="1"/>
  <c r="BB19" i="11" s="1"/>
  <c r="FX19" i="11" s="1"/>
  <c r="W19" i="11"/>
  <c r="CC19" i="11"/>
  <c r="CJ19" i="11" s="1"/>
  <c r="CO19" i="11" s="1"/>
  <c r="GG19" i="11" s="1"/>
  <c r="BJ7" i="11"/>
  <c r="BQ7" i="11" s="1"/>
  <c r="BV7" i="11" s="1"/>
  <c r="GC7" i="11" s="1"/>
  <c r="EJ7" i="11"/>
  <c r="EQ7" i="11" s="1"/>
  <c r="EV7" i="11" s="1"/>
  <c r="GU7" i="11" s="1"/>
  <c r="CW7" i="11"/>
  <c r="DD7" i="11" s="1"/>
  <c r="DI7" i="11" s="1"/>
  <c r="GL7" i="11" s="1"/>
  <c r="X7" i="11"/>
  <c r="BJ18" i="10"/>
  <c r="BQ18" i="10" s="1"/>
  <c r="BV18" i="10" s="1"/>
  <c r="GC18" i="10" s="1"/>
  <c r="EJ18" i="10"/>
  <c r="EQ18" i="10" s="1"/>
  <c r="EV18" i="10" s="1"/>
  <c r="GU18" i="10" s="1"/>
  <c r="CW18" i="10"/>
  <c r="DD18" i="10" s="1"/>
  <c r="DI18" i="10" s="1"/>
  <c r="GL18" i="10" s="1"/>
  <c r="X18" i="10"/>
  <c r="BJ30" i="10"/>
  <c r="BQ30" i="10" s="1"/>
  <c r="BV30" i="10" s="1"/>
  <c r="GC30" i="10" s="1"/>
  <c r="X30" i="10"/>
  <c r="CW30" i="10"/>
  <c r="DD30" i="10" s="1"/>
  <c r="DI30" i="10" s="1"/>
  <c r="GL30" i="10" s="1"/>
  <c r="EJ30" i="10"/>
  <c r="EQ30" i="10" s="1"/>
  <c r="EV30" i="10" s="1"/>
  <c r="GU30" i="10" s="1"/>
  <c r="DP36" i="8"/>
  <c r="DW36" i="8" s="1"/>
  <c r="EB36" i="8" s="1"/>
  <c r="GP36" i="8" s="1"/>
  <c r="CC36" i="8"/>
  <c r="CJ36" i="8" s="1"/>
  <c r="CO36" i="8" s="1"/>
  <c r="GG36" i="8" s="1"/>
  <c r="W36" i="8"/>
  <c r="FC36" i="8"/>
  <c r="FJ36" i="8" s="1"/>
  <c r="GY36" i="8" s="1"/>
  <c r="AP36" i="8"/>
  <c r="AW36" i="8" s="1"/>
  <c r="BB36" i="8" s="1"/>
  <c r="FX36" i="8" s="1"/>
  <c r="W31" i="11"/>
  <c r="DP31" i="11"/>
  <c r="DW31" i="11" s="1"/>
  <c r="EB31" i="11" s="1"/>
  <c r="GP31" i="11" s="1"/>
  <c r="CC31" i="11"/>
  <c r="CJ31" i="11" s="1"/>
  <c r="CO31" i="11" s="1"/>
  <c r="GG31" i="11" s="1"/>
  <c r="AP31" i="11"/>
  <c r="AW31" i="11" s="1"/>
  <c r="BB31" i="11" s="1"/>
  <c r="FX31" i="11" s="1"/>
  <c r="FC31" i="11"/>
  <c r="FJ31" i="11" s="1"/>
  <c r="FO31" i="11" s="1"/>
  <c r="GY31" i="11" s="1"/>
  <c r="IA36" i="8" a="1"/>
  <c r="IA36" i="8" s="1"/>
  <c r="IA36" i="11" a="1"/>
  <c r="IA36" i="11" s="1"/>
  <c r="IA36" i="10" a="1"/>
  <c r="IA36" i="10" s="1"/>
  <c r="IA36" i="9" a="1"/>
  <c r="IA36" i="9" s="1"/>
  <c r="BJ14" i="10"/>
  <c r="BQ14" i="10" s="1"/>
  <c r="BV14" i="10" s="1"/>
  <c r="GC14" i="10" s="1"/>
  <c r="X14" i="10"/>
  <c r="CW14" i="10"/>
  <c r="DD14" i="10" s="1"/>
  <c r="DI14" i="10" s="1"/>
  <c r="GL14" i="10" s="1"/>
  <c r="EJ14" i="10"/>
  <c r="EQ14" i="10" s="1"/>
  <c r="EV14" i="10" s="1"/>
  <c r="GU14" i="10" s="1"/>
  <c r="AA31" i="9"/>
  <c r="FE31" i="9"/>
  <c r="FL31" i="9" s="1"/>
  <c r="FQ31" i="9" s="1"/>
  <c r="HA31" i="9" s="1"/>
  <c r="DR31" i="9"/>
  <c r="DY31" i="9" s="1"/>
  <c r="ED31" i="9" s="1"/>
  <c r="GR31" i="9" s="1"/>
  <c r="HR12" i="9" a="1"/>
  <c r="HR12" i="9" s="1"/>
  <c r="HR12" i="10" a="1"/>
  <c r="HR12" i="10" s="1"/>
  <c r="HR12" i="8" a="1"/>
  <c r="HR12" i="8" s="1"/>
  <c r="HR12" i="11" a="1"/>
  <c r="HR12" i="11" s="1"/>
  <c r="CV29" i="6"/>
  <c r="CV23" i="6" s="1"/>
  <c r="CW28" i="6"/>
  <c r="CF28" i="6"/>
  <c r="CE29" i="6"/>
  <c r="CE23" i="6" s="1"/>
  <c r="X5" i="7"/>
  <c r="D34" i="6" s="1"/>
  <c r="D141" i="6" s="1"/>
  <c r="D155" i="6" s="1" a="1"/>
  <c r="D155" i="6" s="1"/>
  <c r="C58" i="6"/>
  <c r="H100" i="6" s="1"/>
  <c r="C39" i="6"/>
  <c r="C46" i="6" s="1"/>
  <c r="D40" i="6"/>
  <c r="D99" i="6"/>
  <c r="D113" i="6" s="1" a="1"/>
  <c r="D113" i="6" s="1"/>
  <c r="E33" i="6"/>
  <c r="E40" i="6" s="1"/>
  <c r="E66" i="6" s="1"/>
  <c r="E80" i="6" s="1" a="1"/>
  <c r="E80" i="6" s="1"/>
  <c r="L24" i="7"/>
  <c r="M24" i="7" s="1"/>
  <c r="N24" i="7" s="1"/>
  <c r="O24" i="7" s="1"/>
  <c r="P24" i="7" s="1"/>
  <c r="K24" i="7"/>
  <c r="V26" i="7"/>
  <c r="W26" i="7" s="1"/>
  <c r="X26" i="7" s="1"/>
  <c r="V20" i="7"/>
  <c r="W20" i="7" s="1"/>
  <c r="X20" i="7" s="1"/>
  <c r="K27" i="7"/>
  <c r="L27" i="7"/>
  <c r="M27" i="7" s="1"/>
  <c r="N27" i="7" s="1"/>
  <c r="O27" i="7" s="1"/>
  <c r="P27" i="7" s="1"/>
  <c r="AD27" i="7"/>
  <c r="AE27" i="7" s="1"/>
  <c r="AF27" i="7" s="1"/>
  <c r="V25" i="7"/>
  <c r="W25" i="7" s="1"/>
  <c r="X25" i="7" s="1"/>
  <c r="K19" i="7"/>
  <c r="L19" i="7"/>
  <c r="M19" i="7" s="1"/>
  <c r="N21" i="7"/>
  <c r="O21" i="7" s="1"/>
  <c r="P21" i="7" s="1"/>
  <c r="L20" i="7"/>
  <c r="M20" i="7" s="1"/>
  <c r="K20" i="7"/>
  <c r="N4" i="7"/>
  <c r="O4" i="7" s="1"/>
  <c r="P4" i="7" s="1"/>
  <c r="C33" i="6" s="1"/>
  <c r="AD26" i="7"/>
  <c r="AE26" i="7" s="1"/>
  <c r="AF26" i="7" s="1"/>
  <c r="X24" i="7"/>
  <c r="N22" i="7"/>
  <c r="O22" i="7" s="1"/>
  <c r="P22" i="7" s="1"/>
  <c r="N13" i="7"/>
  <c r="O13" i="7" s="1"/>
  <c r="P13" i="7" s="1"/>
  <c r="K26" i="7"/>
  <c r="L26" i="7"/>
  <c r="M26" i="7" s="1"/>
  <c r="BV15" i="4"/>
  <c r="DY15" i="4"/>
  <c r="AD17" i="7"/>
  <c r="AE17" i="7" s="1"/>
  <c r="AF17" i="7" s="1"/>
  <c r="K18" i="7"/>
  <c r="L18" i="7"/>
  <c r="M18" i="7" s="1"/>
  <c r="N18" i="7" s="1"/>
  <c r="O18" i="7" s="1"/>
  <c r="N15" i="7"/>
  <c r="O15" i="7" s="1"/>
  <c r="P15" i="7" s="1"/>
  <c r="K25" i="7"/>
  <c r="L25" i="7"/>
  <c r="M25" i="7" s="1"/>
  <c r="N25" i="7" s="1"/>
  <c r="O25" i="7" s="1"/>
  <c r="P25" i="7" s="1"/>
  <c r="AD20" i="7"/>
  <c r="AE20" i="7" s="1"/>
  <c r="AF20" i="7" s="1"/>
  <c r="X18" i="7"/>
  <c r="V27" i="7"/>
  <c r="W27" i="7" s="1"/>
  <c r="X27" i="7" s="1"/>
  <c r="AD19" i="7"/>
  <c r="AE19" i="7" s="1"/>
  <c r="AF19" i="7" s="1"/>
  <c r="L17" i="7"/>
  <c r="M17" i="7" s="1"/>
  <c r="N17" i="7" s="1"/>
  <c r="O17" i="7" s="1"/>
  <c r="P17" i="7" s="1"/>
  <c r="K17" i="7"/>
  <c r="D53" i="6"/>
  <c r="B33" i="6"/>
  <c r="B40" i="6" s="1"/>
  <c r="H5" i="7"/>
  <c r="E46" i="6"/>
  <c r="B46" i="6"/>
  <c r="E34" i="6"/>
  <c r="AF6" i="7"/>
  <c r="Y19" i="9"/>
  <c r="CD19" i="9"/>
  <c r="CK19" i="9" s="1"/>
  <c r="CP19" i="9" s="1"/>
  <c r="GH19" i="9" s="1"/>
  <c r="FD19" i="9"/>
  <c r="FK19" i="9" s="1"/>
  <c r="FP19" i="9" s="1"/>
  <c r="GZ19" i="9" s="1"/>
  <c r="DQ19" i="9"/>
  <c r="DX19" i="9" s="1"/>
  <c r="EC19" i="9" s="1"/>
  <c r="GQ19" i="9" s="1"/>
  <c r="Y6" i="10"/>
  <c r="CD6" i="10"/>
  <c r="CK6" i="10" s="1"/>
  <c r="CP6" i="10" s="1"/>
  <c r="GH6" i="10" s="1"/>
  <c r="FD6" i="10"/>
  <c r="FK6" i="10" s="1"/>
  <c r="FP6" i="10" s="1"/>
  <c r="GZ6" i="10" s="1"/>
  <c r="DQ6" i="10"/>
  <c r="DX6" i="10" s="1"/>
  <c r="EC6" i="10" s="1"/>
  <c r="GQ6" i="10" s="1"/>
  <c r="CD7" i="9"/>
  <c r="CK7" i="9" s="1"/>
  <c r="CP7" i="9" s="1"/>
  <c r="GH7" i="9" s="1"/>
  <c r="DQ7" i="9"/>
  <c r="DX7" i="9" s="1"/>
  <c r="EC7" i="9" s="1"/>
  <c r="GQ7" i="9" s="1"/>
  <c r="FD7" i="9"/>
  <c r="FK7" i="9" s="1"/>
  <c r="FP7" i="9" s="1"/>
  <c r="GZ7" i="9" s="1"/>
  <c r="Y7" i="9"/>
  <c r="Y12" i="11"/>
  <c r="DQ12" i="11"/>
  <c r="DX12" i="11" s="1"/>
  <c r="EC12" i="11" s="1"/>
  <c r="GQ12" i="11" s="1"/>
  <c r="FD12" i="11"/>
  <c r="FK12" i="11" s="1"/>
  <c r="FP12" i="11" s="1"/>
  <c r="GZ12" i="11" s="1"/>
  <c r="CD12" i="11"/>
  <c r="CK12" i="11" s="1"/>
  <c r="CP12" i="11" s="1"/>
  <c r="GH12" i="11" s="1"/>
  <c r="EJ24" i="11"/>
  <c r="EQ24" i="11" s="1"/>
  <c r="EV24" i="11" s="1"/>
  <c r="GU24" i="11" s="1"/>
  <c r="BJ24" i="11"/>
  <c r="BQ24" i="11" s="1"/>
  <c r="BV24" i="11" s="1"/>
  <c r="GC24" i="11" s="1"/>
  <c r="CW24" i="11"/>
  <c r="DD24" i="11" s="1"/>
  <c r="DI24" i="11" s="1"/>
  <c r="GL24" i="11" s="1"/>
  <c r="X24" i="11"/>
  <c r="CW31" i="10"/>
  <c r="DD31" i="10" s="1"/>
  <c r="DI31" i="10" s="1"/>
  <c r="GL31" i="10" s="1"/>
  <c r="EJ31" i="10"/>
  <c r="EQ31" i="10" s="1"/>
  <c r="EV31" i="10" s="1"/>
  <c r="GU31" i="10" s="1"/>
  <c r="BJ31" i="10"/>
  <c r="BQ31" i="10" s="1"/>
  <c r="BV31" i="10" s="1"/>
  <c r="GC31" i="10" s="1"/>
  <c r="X31" i="10"/>
  <c r="X19" i="10"/>
  <c r="CW19" i="10"/>
  <c r="DD19" i="10" s="1"/>
  <c r="DI19" i="10" s="1"/>
  <c r="GL19" i="10" s="1"/>
  <c r="EJ19" i="10"/>
  <c r="EQ19" i="10" s="1"/>
  <c r="EV19" i="10" s="1"/>
  <c r="GU19" i="10" s="1"/>
  <c r="BJ19" i="10"/>
  <c r="BQ19" i="10" s="1"/>
  <c r="BV19" i="10" s="1"/>
  <c r="GC19" i="10" s="1"/>
  <c r="Y7" i="10"/>
  <c r="DQ7" i="10"/>
  <c r="DX7" i="10" s="1"/>
  <c r="EC7" i="10" s="1"/>
  <c r="GQ7" i="10" s="1"/>
  <c r="CD7" i="10"/>
  <c r="CK7" i="10" s="1"/>
  <c r="CP7" i="10" s="1"/>
  <c r="GH7" i="10" s="1"/>
  <c r="FD7" i="10"/>
  <c r="FK7" i="10" s="1"/>
  <c r="FP7" i="10" s="1"/>
  <c r="GZ7" i="10" s="1"/>
  <c r="EK13" i="10"/>
  <c r="ER13" i="10" s="1"/>
  <c r="EW13" i="10" s="1"/>
  <c r="GV13" i="10" s="1"/>
  <c r="Z13" i="10"/>
  <c r="CX13" i="10"/>
  <c r="DE13" i="10" s="1"/>
  <c r="DJ13" i="10" s="1"/>
  <c r="GM13" i="10" s="1"/>
  <c r="CW36" i="11"/>
  <c r="DD36" i="11" s="1"/>
  <c r="DI36" i="11" s="1"/>
  <c r="GL36" i="11" s="1"/>
  <c r="BJ36" i="11"/>
  <c r="BQ36" i="11" s="1"/>
  <c r="BV36" i="11" s="1"/>
  <c r="GC36" i="11" s="1"/>
  <c r="EJ36" i="11"/>
  <c r="EQ36" i="11" s="1"/>
  <c r="EV36" i="11" s="1"/>
  <c r="GU36" i="11" s="1"/>
  <c r="X36" i="11"/>
  <c r="HK32" i="9" a="1"/>
  <c r="HK32" i="9" s="1"/>
  <c r="HK32" i="10" a="1"/>
  <c r="HK32" i="10" s="1"/>
  <c r="HK32" i="11" a="1"/>
  <c r="HK32" i="11" s="1"/>
  <c r="HK32" i="8" a="1"/>
  <c r="HK32" i="8" s="1"/>
  <c r="FC32" i="9"/>
  <c r="FJ32" i="9" s="1"/>
  <c r="FO32" i="9" s="1"/>
  <c r="GY32" i="9" s="1"/>
  <c r="CC32" i="9"/>
  <c r="CJ32" i="9" s="1"/>
  <c r="CO32" i="9" s="1"/>
  <c r="GG32" i="9" s="1"/>
  <c r="W32" i="9"/>
  <c r="AP32" i="9"/>
  <c r="AW32" i="9" s="1"/>
  <c r="BB32" i="9" s="1"/>
  <c r="FX32" i="9" s="1"/>
  <c r="DP32" i="9"/>
  <c r="DW32" i="9" s="1"/>
  <c r="EB32" i="9" s="1"/>
  <c r="GP32" i="9" s="1"/>
  <c r="HV38" i="10" a="1"/>
  <c r="HV38" i="10" s="1"/>
  <c r="HV38" i="9" a="1"/>
  <c r="HV38" i="9" s="1"/>
  <c r="HV38" i="11" a="1"/>
  <c r="HV38" i="11" s="1"/>
  <c r="CW9" i="11"/>
  <c r="DD9" i="11" s="1"/>
  <c r="DI9" i="11" s="1"/>
  <c r="GL9" i="11" s="1"/>
  <c r="BJ9" i="11"/>
  <c r="BQ9" i="11" s="1"/>
  <c r="BV9" i="11" s="1"/>
  <c r="GC9" i="11" s="1"/>
  <c r="X9" i="11"/>
  <c r="EJ9" i="11"/>
  <c r="EQ9" i="11" s="1"/>
  <c r="EV9" i="11" s="1"/>
  <c r="GU9" i="11" s="1"/>
  <c r="IB9" i="9" a="1"/>
  <c r="IB9" i="9" s="1"/>
  <c r="IB9" i="10" a="1"/>
  <c r="IB9" i="10" s="1"/>
  <c r="IB9" i="11" a="1"/>
  <c r="IB9" i="11" s="1"/>
  <c r="IB9" i="8" a="1"/>
  <c r="IB9" i="8" s="1"/>
  <c r="IB11" i="8" a="1"/>
  <c r="IB11" i="8" s="1"/>
  <c r="IB11" i="9" a="1"/>
  <c r="IB11" i="9" s="1"/>
  <c r="IB11" i="10" a="1"/>
  <c r="IB11" i="10" s="1"/>
  <c r="IB11" i="11" a="1"/>
  <c r="IB11" i="11" s="1"/>
  <c r="CW14" i="11"/>
  <c r="DD14" i="11" s="1"/>
  <c r="DI14" i="11" s="1"/>
  <c r="GL14" i="11" s="1"/>
  <c r="EJ14" i="11"/>
  <c r="EQ14" i="11" s="1"/>
  <c r="EV14" i="11" s="1"/>
  <c r="GU14" i="11" s="1"/>
  <c r="BJ14" i="11"/>
  <c r="BQ14" i="11" s="1"/>
  <c r="BV14" i="11" s="1"/>
  <c r="GC14" i="11" s="1"/>
  <c r="X14" i="11"/>
  <c r="AP33" i="9"/>
  <c r="AW33" i="9" s="1"/>
  <c r="BB33" i="9" s="1"/>
  <c r="FX33" i="9" s="1"/>
  <c r="W33" i="9"/>
  <c r="CC33" i="9"/>
  <c r="CJ33" i="9" s="1"/>
  <c r="CO33" i="9" s="1"/>
  <c r="GG33" i="9" s="1"/>
  <c r="DP33" i="9"/>
  <c r="DW33" i="9" s="1"/>
  <c r="EB33" i="9" s="1"/>
  <c r="GP33" i="9" s="1"/>
  <c r="FC33" i="9"/>
  <c r="FJ33" i="9" s="1"/>
  <c r="FO33" i="9" s="1"/>
  <c r="GY33" i="9" s="1"/>
  <c r="CW13" i="11"/>
  <c r="DD13" i="11" s="1"/>
  <c r="DI13" i="11" s="1"/>
  <c r="GL13" i="11" s="1"/>
  <c r="EJ13" i="11"/>
  <c r="EQ13" i="11" s="1"/>
  <c r="EV13" i="11" s="1"/>
  <c r="GU13" i="11" s="1"/>
  <c r="X13" i="11"/>
  <c r="BJ13" i="11"/>
  <c r="BQ13" i="11" s="1"/>
  <c r="BV13" i="11" s="1"/>
  <c r="GC13" i="11" s="1"/>
  <c r="HR6" i="8" a="1"/>
  <c r="HR6" i="8" s="1"/>
  <c r="HR6" i="10" a="1"/>
  <c r="HR6" i="10" s="1"/>
  <c r="HR6" i="11" a="1"/>
  <c r="HR6" i="11" s="1"/>
  <c r="HR6" i="9" a="1"/>
  <c r="HR6" i="9" s="1"/>
  <c r="HV25" i="10" a="1"/>
  <c r="HV25" i="10" s="1"/>
  <c r="HV25" i="8" a="1"/>
  <c r="HV25" i="8" s="1"/>
  <c r="HV25" i="9" a="1"/>
  <c r="HV25" i="9" s="1"/>
  <c r="HV25" i="11" a="1"/>
  <c r="HV25" i="11" s="1"/>
  <c r="CW8" i="8"/>
  <c r="DD8" i="8" s="1"/>
  <c r="DI8" i="8" s="1"/>
  <c r="GL8" i="8" s="1"/>
  <c r="BJ8" i="8"/>
  <c r="BQ8" i="8" s="1"/>
  <c r="BV8" i="8" s="1"/>
  <c r="GC8" i="8" s="1"/>
  <c r="EJ8" i="8"/>
  <c r="X8" i="8"/>
  <c r="HK35" i="9" a="1"/>
  <c r="HK35" i="9" s="1"/>
  <c r="HK35" i="11" a="1"/>
  <c r="HK35" i="11" s="1"/>
  <c r="HK35" i="10" a="1"/>
  <c r="HK35" i="10" s="1"/>
  <c r="HK35" i="8" a="1"/>
  <c r="HK35" i="8" s="1"/>
  <c r="HV34" i="10" a="1"/>
  <c r="HV34" i="10" s="1"/>
  <c r="HV34" i="9" a="1"/>
  <c r="HV34" i="9" s="1"/>
  <c r="HV34" i="11" a="1"/>
  <c r="HV34" i="11" s="1"/>
  <c r="HV34" i="8" a="1"/>
  <c r="HV34" i="8" s="1"/>
  <c r="HW5" i="8" a="1"/>
  <c r="HW5" i="8" s="1"/>
  <c r="HW5" i="10" a="1"/>
  <c r="HW5" i="10" s="1"/>
  <c r="HW5" i="9" a="1"/>
  <c r="HW5" i="9" s="1"/>
  <c r="HW5" i="11" a="1"/>
  <c r="HW5" i="11" s="1"/>
  <c r="HK38" i="11" a="1"/>
  <c r="HK38" i="11" s="1"/>
  <c r="HK38" i="10" a="1"/>
  <c r="HK38" i="10" s="1"/>
  <c r="HK38" i="9" a="1"/>
  <c r="HK38" i="9" s="1"/>
  <c r="CW5" i="10"/>
  <c r="DD5" i="10" s="1"/>
  <c r="DI5" i="10" s="1"/>
  <c r="GL5" i="10" s="1"/>
  <c r="BJ5" i="10"/>
  <c r="BQ5" i="10" s="1"/>
  <c r="BV5" i="10" s="1"/>
  <c r="GC5" i="10" s="1"/>
  <c r="X5" i="10"/>
  <c r="EJ5" i="10"/>
  <c r="EQ5" i="10" s="1"/>
  <c r="EV5" i="10" s="1"/>
  <c r="GU5" i="10" s="1"/>
  <c r="HV21" i="9" a="1"/>
  <c r="HV21" i="9" s="1"/>
  <c r="HV21" i="11" a="1"/>
  <c r="HV21" i="11" s="1"/>
  <c r="HV21" i="10" a="1"/>
  <c r="HV21" i="10" s="1"/>
  <c r="HV21" i="8" a="1"/>
  <c r="HV21" i="8" s="1"/>
  <c r="DP22" i="10"/>
  <c r="DW22" i="10" s="1"/>
  <c r="EB22" i="10" s="1"/>
  <c r="GP22" i="10" s="1"/>
  <c r="FC22" i="10"/>
  <c r="FJ22" i="10" s="1"/>
  <c r="FO22" i="10" s="1"/>
  <c r="GY22" i="10" s="1"/>
  <c r="CC22" i="10"/>
  <c r="CJ22" i="10" s="1"/>
  <c r="CO22" i="10" s="1"/>
  <c r="GG22" i="10" s="1"/>
  <c r="AP22" i="10"/>
  <c r="AW22" i="10" s="1"/>
  <c r="BB22" i="10" s="1"/>
  <c r="FX22" i="10" s="1"/>
  <c r="W22" i="10"/>
  <c r="FC25" i="9"/>
  <c r="FJ25" i="9" s="1"/>
  <c r="FO25" i="9" s="1"/>
  <c r="GY25" i="9" s="1"/>
  <c r="DP25" i="9"/>
  <c r="DW25" i="9" s="1"/>
  <c r="EB25" i="9" s="1"/>
  <c r="GP25" i="9" s="1"/>
  <c r="AP25" i="9"/>
  <c r="AW25" i="9" s="1"/>
  <c r="BB25" i="9" s="1"/>
  <c r="FX25" i="9" s="1"/>
  <c r="CC25" i="9"/>
  <c r="CJ25" i="9" s="1"/>
  <c r="CO25" i="9" s="1"/>
  <c r="GG25" i="9" s="1"/>
  <c r="W25" i="9"/>
  <c r="EJ11" i="9"/>
  <c r="EQ11" i="9" s="1"/>
  <c r="EV11" i="9" s="1"/>
  <c r="GU11" i="9" s="1"/>
  <c r="CW11" i="9"/>
  <c r="DD11" i="9" s="1"/>
  <c r="DI11" i="9" s="1"/>
  <c r="GL11" i="9" s="1"/>
  <c r="X11" i="9"/>
  <c r="BJ11" i="9"/>
  <c r="BQ11" i="9" s="1"/>
  <c r="BV11" i="9" s="1"/>
  <c r="GC11" i="9" s="1"/>
  <c r="DP22" i="11"/>
  <c r="DW22" i="11" s="1"/>
  <c r="EB22" i="11" s="1"/>
  <c r="GP22" i="11" s="1"/>
  <c r="CC22" i="11"/>
  <c r="CJ22" i="11" s="1"/>
  <c r="CO22" i="11" s="1"/>
  <c r="GG22" i="11" s="1"/>
  <c r="W22" i="11"/>
  <c r="AP22" i="11"/>
  <c r="AW22" i="11" s="1"/>
  <c r="BB22" i="11" s="1"/>
  <c r="FX22" i="11" s="1"/>
  <c r="FC22" i="11"/>
  <c r="FJ22" i="11" s="1"/>
  <c r="FO22" i="11" s="1"/>
  <c r="GY22" i="11" s="1"/>
  <c r="AP33" i="11"/>
  <c r="AW33" i="11" s="1"/>
  <c r="BB33" i="11" s="1"/>
  <c r="FX33" i="11" s="1"/>
  <c r="CC33" i="11"/>
  <c r="CJ33" i="11" s="1"/>
  <c r="CO33" i="11" s="1"/>
  <c r="GG33" i="11" s="1"/>
  <c r="W33" i="11"/>
  <c r="FC33" i="11"/>
  <c r="FJ33" i="11" s="1"/>
  <c r="FO33" i="11" s="1"/>
  <c r="GY33" i="11" s="1"/>
  <c r="DP33" i="11"/>
  <c r="DW33" i="11" s="1"/>
  <c r="EB33" i="11" s="1"/>
  <c r="GP33" i="11" s="1"/>
  <c r="HQ17" i="9" a="1"/>
  <c r="HQ17" i="9" s="1"/>
  <c r="HQ17" i="10" a="1"/>
  <c r="HQ17" i="10" s="1"/>
  <c r="HQ17" i="11" a="1"/>
  <c r="HQ17" i="11" s="1"/>
  <c r="HQ17" i="8" a="1"/>
  <c r="HQ17" i="8" s="1"/>
  <c r="HV29" i="10" a="1"/>
  <c r="HV29" i="10" s="1"/>
  <c r="HV29" i="9" a="1"/>
  <c r="HV29" i="9" s="1"/>
  <c r="HV29" i="11" a="1"/>
  <c r="HV29" i="11" s="1"/>
  <c r="HV29" i="8" a="1"/>
  <c r="HV29" i="8" s="1"/>
  <c r="HV31" i="10" a="1"/>
  <c r="HV31" i="10" s="1"/>
  <c r="HV31" i="9" a="1"/>
  <c r="HV31" i="9" s="1"/>
  <c r="HV31" i="11" a="1"/>
  <c r="HV31" i="11" s="1"/>
  <c r="HV31" i="8" a="1"/>
  <c r="HV31" i="8" s="1"/>
  <c r="AP37" i="8"/>
  <c r="AW37" i="8" s="1"/>
  <c r="BB37" i="8" s="1"/>
  <c r="FX37" i="8" s="1"/>
  <c r="DP37" i="8"/>
  <c r="DW37" i="8" s="1"/>
  <c r="EB37" i="8" s="1"/>
  <c r="GP37" i="8" s="1"/>
  <c r="W37" i="8"/>
  <c r="CC37" i="8"/>
  <c r="CJ37" i="8" s="1"/>
  <c r="CO37" i="8" s="1"/>
  <c r="GG37" i="8" s="1"/>
  <c r="FC37" i="8"/>
  <c r="FJ37" i="8" s="1"/>
  <c r="GY37" i="8" s="1"/>
  <c r="HQ19" i="9" a="1"/>
  <c r="HQ19" i="9" s="1"/>
  <c r="HQ19" i="10" a="1"/>
  <c r="HQ19" i="10" s="1"/>
  <c r="HQ19" i="11" a="1"/>
  <c r="HQ19" i="11" s="1"/>
  <c r="HQ19" i="8" a="1"/>
  <c r="HQ19" i="8" s="1"/>
  <c r="IA35" i="9" a="1"/>
  <c r="IA35" i="9" s="1"/>
  <c r="IA35" i="11" a="1"/>
  <c r="IA35" i="11" s="1"/>
  <c r="IA35" i="10" a="1"/>
  <c r="IA35" i="10" s="1"/>
  <c r="IA35" i="8" a="1"/>
  <c r="IA35" i="8" s="1"/>
  <c r="CC32" i="11"/>
  <c r="CJ32" i="11" s="1"/>
  <c r="CO32" i="11" s="1"/>
  <c r="GG32" i="11" s="1"/>
  <c r="DP32" i="11"/>
  <c r="DW32" i="11" s="1"/>
  <c r="EB32" i="11" s="1"/>
  <c r="GP32" i="11" s="1"/>
  <c r="W32" i="11"/>
  <c r="FC32" i="11"/>
  <c r="FJ32" i="11" s="1"/>
  <c r="FO32" i="11" s="1"/>
  <c r="GY32" i="11" s="1"/>
  <c r="AP32" i="11"/>
  <c r="AW32" i="11" s="1"/>
  <c r="BB32" i="11" s="1"/>
  <c r="FX32" i="11" s="1"/>
  <c r="AP28" i="9"/>
  <c r="AW28" i="9" s="1"/>
  <c r="BB28" i="9" s="1"/>
  <c r="FX28" i="9" s="1"/>
  <c r="CC28" i="9"/>
  <c r="CJ28" i="9" s="1"/>
  <c r="CO28" i="9" s="1"/>
  <c r="GG28" i="9" s="1"/>
  <c r="W28" i="9"/>
  <c r="FC28" i="9"/>
  <c r="FJ28" i="9" s="1"/>
  <c r="FO28" i="9" s="1"/>
  <c r="GY28" i="9" s="1"/>
  <c r="DP28" i="9"/>
  <c r="DW28" i="9" s="1"/>
  <c r="EB28" i="9" s="1"/>
  <c r="GP28" i="9" s="1"/>
  <c r="W20" i="9"/>
  <c r="CC20" i="9"/>
  <c r="CJ20" i="9" s="1"/>
  <c r="CO20" i="9" s="1"/>
  <c r="GG20" i="9" s="1"/>
  <c r="DP20" i="9"/>
  <c r="DW20" i="9" s="1"/>
  <c r="EB20" i="9" s="1"/>
  <c r="GP20" i="9" s="1"/>
  <c r="FC20" i="9"/>
  <c r="FJ20" i="9" s="1"/>
  <c r="FO20" i="9" s="1"/>
  <c r="GY20" i="9" s="1"/>
  <c r="AP20" i="9"/>
  <c r="AW20" i="9" s="1"/>
  <c r="BB20" i="9" s="1"/>
  <c r="FX20" i="9" s="1"/>
  <c r="HQ40" i="9" a="1"/>
  <c r="HQ40" i="9" s="1"/>
  <c r="HQ40" i="10" a="1"/>
  <c r="HQ40" i="10" s="1"/>
  <c r="HQ40" i="11" a="1"/>
  <c r="HQ40" i="11" s="1"/>
  <c r="CW10" i="8"/>
  <c r="DD10" i="8" s="1"/>
  <c r="DI10" i="8" s="1"/>
  <c r="GL10" i="8" s="1"/>
  <c r="EJ10" i="8"/>
  <c r="X10" i="8"/>
  <c r="BJ10" i="8"/>
  <c r="BQ10" i="8" s="1"/>
  <c r="BV10" i="8" s="1"/>
  <c r="GC10" i="8" s="1"/>
  <c r="FC26" i="9"/>
  <c r="FJ26" i="9" s="1"/>
  <c r="FO26" i="9" s="1"/>
  <c r="GY26" i="9" s="1"/>
  <c r="W26" i="9"/>
  <c r="DP26" i="9"/>
  <c r="DW26" i="9" s="1"/>
  <c r="EB26" i="9" s="1"/>
  <c r="GP26" i="9" s="1"/>
  <c r="AP26" i="9"/>
  <c r="AW26" i="9" s="1"/>
  <c r="BB26" i="9" s="1"/>
  <c r="FX26" i="9" s="1"/>
  <c r="CC26" i="9"/>
  <c r="CJ26" i="9" s="1"/>
  <c r="CO26" i="9" s="1"/>
  <c r="GG26" i="9" s="1"/>
  <c r="AP26" i="8"/>
  <c r="AW26" i="8" s="1"/>
  <c r="BB26" i="8" s="1"/>
  <c r="FX26" i="8" s="1"/>
  <c r="FC26" i="8"/>
  <c r="FJ26" i="8" s="1"/>
  <c r="FO26" i="8" s="1"/>
  <c r="GY26" i="8" s="1"/>
  <c r="CC26" i="8"/>
  <c r="CJ26" i="8" s="1"/>
  <c r="CO26" i="8" s="1"/>
  <c r="GG26" i="8" s="1"/>
  <c r="DP26" i="8"/>
  <c r="DW26" i="8" s="1"/>
  <c r="EB26" i="8" s="1"/>
  <c r="GP26" i="8" s="1"/>
  <c r="W26" i="8"/>
  <c r="W18" i="8"/>
  <c r="CC18" i="8"/>
  <c r="CJ18" i="8" s="1"/>
  <c r="CO18" i="8" s="1"/>
  <c r="GG18" i="8" s="1"/>
  <c r="AP18" i="8"/>
  <c r="AW18" i="8" s="1"/>
  <c r="BB18" i="8" s="1"/>
  <c r="FX18" i="8" s="1"/>
  <c r="DP18" i="8"/>
  <c r="DW18" i="8" s="1"/>
  <c r="EB18" i="8" s="1"/>
  <c r="GP18" i="8" s="1"/>
  <c r="FC18" i="8"/>
  <c r="FJ18" i="8" s="1"/>
  <c r="FO18" i="8" s="1"/>
  <c r="GY18" i="8" s="1"/>
  <c r="HV28" i="10" a="1"/>
  <c r="HV28" i="10" s="1"/>
  <c r="HV28" i="9" a="1"/>
  <c r="HV28" i="9" s="1"/>
  <c r="HV28" i="11" a="1"/>
  <c r="HV28" i="11" s="1"/>
  <c r="HV28" i="8" a="1"/>
  <c r="HV28" i="8" s="1"/>
  <c r="IG9" i="10" a="1"/>
  <c r="IG9" i="10" s="1"/>
  <c r="IG9" i="9" a="1"/>
  <c r="IG9" i="9" s="1"/>
  <c r="IG9" i="11" a="1"/>
  <c r="IG9" i="11" s="1"/>
  <c r="IG9" i="8" a="1"/>
  <c r="IG9" i="8" s="1"/>
  <c r="EJ15" i="8"/>
  <c r="X15" i="8"/>
  <c r="CW15" i="8"/>
  <c r="DD15" i="8" s="1"/>
  <c r="DI15" i="8" s="1"/>
  <c r="GL15" i="8" s="1"/>
  <c r="BJ15" i="8"/>
  <c r="BQ15" i="8" s="1"/>
  <c r="BV15" i="8" s="1"/>
  <c r="GC15" i="8" s="1"/>
  <c r="IB14" i="10" a="1"/>
  <c r="IB14" i="10" s="1"/>
  <c r="IB14" i="9" a="1"/>
  <c r="IB14" i="9" s="1"/>
  <c r="IB14" i="11" a="1"/>
  <c r="IB14" i="11" s="1"/>
  <c r="IB14" i="8" a="1"/>
  <c r="IB14" i="8" s="1"/>
  <c r="HW11" i="10" a="1"/>
  <c r="HW11" i="10" s="1"/>
  <c r="HW11" i="9" a="1"/>
  <c r="HW11" i="9" s="1"/>
  <c r="HW11" i="11" a="1"/>
  <c r="HW11" i="11" s="1"/>
  <c r="HW11" i="8" a="1"/>
  <c r="HW11" i="8" s="1"/>
  <c r="IG13" i="8" a="1"/>
  <c r="IG13" i="8" s="1"/>
  <c r="IG13" i="9" a="1"/>
  <c r="IG13" i="9" s="1"/>
  <c r="IG13" i="10" a="1"/>
  <c r="IG13" i="10" s="1"/>
  <c r="IG13" i="11" a="1"/>
  <c r="IG13" i="11" s="1"/>
  <c r="IA32" i="10" a="1"/>
  <c r="IA32" i="10" s="1"/>
  <c r="IA32" i="11" a="1"/>
  <c r="IA32" i="11" s="1"/>
  <c r="IA32" i="9" a="1"/>
  <c r="IA32" i="9" s="1"/>
  <c r="IA32" i="8" a="1"/>
  <c r="IA32" i="8" s="1"/>
  <c r="HK33" i="11" a="1"/>
  <c r="HK33" i="11" s="1"/>
  <c r="HK33" i="10" a="1"/>
  <c r="HK33" i="10" s="1"/>
  <c r="HK33" i="9" a="1"/>
  <c r="HK33" i="9" s="1"/>
  <c r="HK33" i="8" a="1"/>
  <c r="HK33" i="8" s="1"/>
  <c r="HQ39" i="10" a="1"/>
  <c r="HQ39" i="10" s="1"/>
  <c r="HQ39" i="11" a="1"/>
  <c r="HQ39" i="11" s="1"/>
  <c r="HQ39" i="9" a="1"/>
  <c r="HQ39" i="9" s="1"/>
  <c r="DP23" i="10"/>
  <c r="DW23" i="10" s="1"/>
  <c r="EB23" i="10" s="1"/>
  <c r="GP23" i="10" s="1"/>
  <c r="FC23" i="10"/>
  <c r="FJ23" i="10" s="1"/>
  <c r="FO23" i="10" s="1"/>
  <c r="GY23" i="10" s="1"/>
  <c r="W23" i="10"/>
  <c r="AP23" i="10"/>
  <c r="AW23" i="10" s="1"/>
  <c r="BB23" i="10" s="1"/>
  <c r="FX23" i="10" s="1"/>
  <c r="CC23" i="10"/>
  <c r="CJ23" i="10" s="1"/>
  <c r="CO23" i="10" s="1"/>
  <c r="GG23" i="10" s="1"/>
  <c r="FC39" i="9"/>
  <c r="FJ39" i="9" s="1"/>
  <c r="FO39" i="9" s="1"/>
  <c r="GY39" i="9" s="1"/>
  <c r="W39" i="9"/>
  <c r="DP39" i="9"/>
  <c r="DW39" i="9" s="1"/>
  <c r="EB39" i="9" s="1"/>
  <c r="GP39" i="9" s="1"/>
  <c r="AP39" i="9"/>
  <c r="AW39" i="9" s="1"/>
  <c r="BB39" i="9" s="1"/>
  <c r="FX39" i="9" s="1"/>
  <c r="CC39" i="9"/>
  <c r="CJ39" i="9" s="1"/>
  <c r="CO39" i="9" s="1"/>
  <c r="GG39" i="9" s="1"/>
  <c r="HK30" i="9" a="1"/>
  <c r="HK30" i="9" s="1"/>
  <c r="HK30" i="10" a="1"/>
  <c r="HK30" i="10" s="1"/>
  <c r="HK30" i="11" a="1"/>
  <c r="HK30" i="11" s="1"/>
  <c r="HK30" i="8" a="1"/>
  <c r="HK30" i="8" s="1"/>
  <c r="HR16" i="9" a="1"/>
  <c r="HR16" i="9" s="1"/>
  <c r="HR16" i="10" a="1"/>
  <c r="HR16" i="10" s="1"/>
  <c r="HR16" i="8" a="1"/>
  <c r="HR16" i="8" s="1"/>
  <c r="HR16" i="11" a="1"/>
  <c r="HR16" i="11" s="1"/>
  <c r="AP17" i="8"/>
  <c r="AW17" i="8" s="1"/>
  <c r="BB17" i="8" s="1"/>
  <c r="FX17" i="8" s="1"/>
  <c r="FC17" i="8"/>
  <c r="FJ17" i="8" s="1"/>
  <c r="FO17" i="8" s="1"/>
  <c r="GY17" i="8" s="1"/>
  <c r="DP17" i="8"/>
  <c r="DW17" i="8" s="1"/>
  <c r="EB17" i="8" s="1"/>
  <c r="GP17" i="8" s="1"/>
  <c r="CC17" i="8"/>
  <c r="CJ17" i="8" s="1"/>
  <c r="CO17" i="8" s="1"/>
  <c r="GG17" i="8" s="1"/>
  <c r="W17" i="8"/>
  <c r="BJ13" i="9"/>
  <c r="BQ13" i="9" s="1"/>
  <c r="BV13" i="9" s="1"/>
  <c r="GC13" i="9" s="1"/>
  <c r="CW13" i="9"/>
  <c r="DD13" i="9" s="1"/>
  <c r="DI13" i="9" s="1"/>
  <c r="GL13" i="9" s="1"/>
  <c r="X13" i="9"/>
  <c r="EJ13" i="9"/>
  <c r="EQ13" i="9" s="1"/>
  <c r="EV13" i="9" s="1"/>
  <c r="GU13" i="9" s="1"/>
  <c r="HQ35" i="11" a="1"/>
  <c r="HQ35" i="11" s="1"/>
  <c r="HQ35" i="9" a="1"/>
  <c r="HQ35" i="9" s="1"/>
  <c r="HQ35" i="10" a="1"/>
  <c r="HQ35" i="10" s="1"/>
  <c r="HQ35" i="8" a="1"/>
  <c r="HQ35" i="8" s="1"/>
  <c r="CC17" i="9"/>
  <c r="CJ17" i="9" s="1"/>
  <c r="CO17" i="9" s="1"/>
  <c r="GG17" i="9" s="1"/>
  <c r="W17" i="9"/>
  <c r="DP17" i="9"/>
  <c r="DW17" i="9" s="1"/>
  <c r="EB17" i="9" s="1"/>
  <c r="GP17" i="9" s="1"/>
  <c r="FC17" i="9"/>
  <c r="FJ17" i="9" s="1"/>
  <c r="FO17" i="9" s="1"/>
  <c r="GY17" i="9" s="1"/>
  <c r="AP17" i="9"/>
  <c r="AW17" i="9" s="1"/>
  <c r="BB17" i="9" s="1"/>
  <c r="FX17" i="9" s="1"/>
  <c r="HR10" i="10" a="1"/>
  <c r="HR10" i="10" s="1"/>
  <c r="HR10" i="9" a="1"/>
  <c r="HR10" i="9" s="1"/>
  <c r="HR10" i="8" a="1"/>
  <c r="HR10" i="8" s="1"/>
  <c r="HR10" i="11" a="1"/>
  <c r="HR10" i="11" s="1"/>
  <c r="IA18" i="9" a="1"/>
  <c r="IA18" i="9" s="1"/>
  <c r="IA18" i="10" a="1"/>
  <c r="IA18" i="10" s="1"/>
  <c r="IA18" i="8" a="1"/>
  <c r="IA18" i="8" s="1"/>
  <c r="IA18" i="11" a="1"/>
  <c r="IA18" i="11" s="1"/>
  <c r="AP36" i="9"/>
  <c r="AW36" i="9" s="1"/>
  <c r="BB36" i="9" s="1"/>
  <c r="FX36" i="9" s="1"/>
  <c r="DP36" i="9"/>
  <c r="DW36" i="9" s="1"/>
  <c r="EB36" i="9" s="1"/>
  <c r="GP36" i="9" s="1"/>
  <c r="CC36" i="9"/>
  <c r="CJ36" i="9" s="1"/>
  <c r="CO36" i="9" s="1"/>
  <c r="GG36" i="9" s="1"/>
  <c r="FC36" i="9"/>
  <c r="FJ36" i="9" s="1"/>
  <c r="FO36" i="9" s="1"/>
  <c r="GY36" i="9" s="1"/>
  <c r="W36" i="9"/>
  <c r="AP17" i="10"/>
  <c r="AW17" i="10" s="1"/>
  <c r="BB17" i="10" s="1"/>
  <c r="FX17" i="10" s="1"/>
  <c r="DP17" i="10"/>
  <c r="DW17" i="10" s="1"/>
  <c r="EB17" i="10" s="1"/>
  <c r="GP17" i="10" s="1"/>
  <c r="W17" i="10"/>
  <c r="CC17" i="10"/>
  <c r="CJ17" i="10" s="1"/>
  <c r="CO17" i="10" s="1"/>
  <c r="GG17" i="10" s="1"/>
  <c r="FC17" i="10"/>
  <c r="FJ17" i="10" s="1"/>
  <c r="FO17" i="10" s="1"/>
  <c r="GY17" i="10" s="1"/>
  <c r="HK18" i="9" a="1"/>
  <c r="HK18" i="9" s="1"/>
  <c r="HK18" i="10" a="1"/>
  <c r="HK18" i="10" s="1"/>
  <c r="HK18" i="8" a="1"/>
  <c r="HK18" i="8" s="1"/>
  <c r="HK18" i="11" a="1"/>
  <c r="HK18" i="11" s="1"/>
  <c r="BJ5" i="9"/>
  <c r="BQ5" i="9" s="1"/>
  <c r="BV5" i="9" s="1"/>
  <c r="GC5" i="9" s="1"/>
  <c r="X5" i="9"/>
  <c r="EJ5" i="9"/>
  <c r="EQ5" i="9" s="1"/>
  <c r="EV5" i="9" s="1"/>
  <c r="GU5" i="9" s="1"/>
  <c r="CW5" i="9"/>
  <c r="DD5" i="9" s="1"/>
  <c r="DI5" i="9" s="1"/>
  <c r="GL5" i="9" s="1"/>
  <c r="DP27" i="8"/>
  <c r="DW27" i="8" s="1"/>
  <c r="EB27" i="8" s="1"/>
  <c r="GP27" i="8" s="1"/>
  <c r="FC27" i="8"/>
  <c r="FJ27" i="8" s="1"/>
  <c r="FO27" i="8" s="1"/>
  <c r="GY27" i="8" s="1"/>
  <c r="W27" i="8"/>
  <c r="AP27" i="8"/>
  <c r="AW27" i="8" s="1"/>
  <c r="BB27" i="8" s="1"/>
  <c r="FX27" i="8" s="1"/>
  <c r="CC27" i="8"/>
  <c r="CJ27" i="8" s="1"/>
  <c r="CO27" i="8" s="1"/>
  <c r="GG27" i="8" s="1"/>
  <c r="X12" i="9"/>
  <c r="CW12" i="9"/>
  <c r="DD12" i="9" s="1"/>
  <c r="DI12" i="9" s="1"/>
  <c r="GL12" i="9" s="1"/>
  <c r="EJ12" i="9"/>
  <c r="EQ12" i="9" s="1"/>
  <c r="EV12" i="9" s="1"/>
  <c r="GU12" i="9" s="1"/>
  <c r="BJ12" i="9"/>
  <c r="BQ12" i="9" s="1"/>
  <c r="BV12" i="9" s="1"/>
  <c r="GC12" i="9" s="1"/>
  <c r="IB8" i="10" a="1"/>
  <c r="IB8" i="10" s="1"/>
  <c r="IB8" i="11" a="1"/>
  <c r="IB8" i="11" s="1"/>
  <c r="IB8" i="8" a="1"/>
  <c r="IB8" i="8" s="1"/>
  <c r="IB8" i="9" a="1"/>
  <c r="IB8" i="9" s="1"/>
  <c r="DP24" i="9"/>
  <c r="DW24" i="9" s="1"/>
  <c r="EB24" i="9" s="1"/>
  <c r="GP24" i="9" s="1"/>
  <c r="W24" i="9"/>
  <c r="CC24" i="9"/>
  <c r="CJ24" i="9" s="1"/>
  <c r="CO24" i="9" s="1"/>
  <c r="GG24" i="9" s="1"/>
  <c r="AP24" i="9"/>
  <c r="AW24" i="9" s="1"/>
  <c r="BB24" i="9" s="1"/>
  <c r="FX24" i="9" s="1"/>
  <c r="FC24" i="9"/>
  <c r="FJ24" i="9" s="1"/>
  <c r="FO24" i="9" s="1"/>
  <c r="GY24" i="9" s="1"/>
  <c r="FC40" i="9"/>
  <c r="FJ40" i="9" s="1"/>
  <c r="FO40" i="9" s="1"/>
  <c r="GY40" i="9" s="1"/>
  <c r="CC40" i="9"/>
  <c r="CJ40" i="9" s="1"/>
  <c r="CO40" i="9" s="1"/>
  <c r="GG40" i="9" s="1"/>
  <c r="W40" i="9"/>
  <c r="DP40" i="9"/>
  <c r="DW40" i="9" s="1"/>
  <c r="EB40" i="9" s="1"/>
  <c r="GP40" i="9" s="1"/>
  <c r="AP40" i="9"/>
  <c r="AW40" i="9" s="1"/>
  <c r="BB40" i="9" s="1"/>
  <c r="FX40" i="9" s="1"/>
  <c r="X8" i="10"/>
  <c r="EJ8" i="10"/>
  <c r="EQ8" i="10" s="1"/>
  <c r="EV8" i="10" s="1"/>
  <c r="GU8" i="10" s="1"/>
  <c r="CW8" i="10"/>
  <c r="DD8" i="10" s="1"/>
  <c r="DI8" i="10" s="1"/>
  <c r="GL8" i="10" s="1"/>
  <c r="BJ8" i="10"/>
  <c r="BQ8" i="10" s="1"/>
  <c r="BV8" i="10" s="1"/>
  <c r="GC8" i="10" s="1"/>
  <c r="EJ5" i="8"/>
  <c r="X5" i="8"/>
  <c r="BJ5" i="8"/>
  <c r="BQ5" i="8" s="1"/>
  <c r="BV5" i="8" s="1"/>
  <c r="GC5" i="8" s="1"/>
  <c r="CW5" i="8"/>
  <c r="DD5" i="8" s="1"/>
  <c r="DI5" i="8" s="1"/>
  <c r="GL5" i="8" s="1"/>
  <c r="IA23" i="9" a="1"/>
  <c r="IA23" i="9" s="1"/>
  <c r="IA23" i="11" a="1"/>
  <c r="IA23" i="11" s="1"/>
  <c r="IA23" i="10" a="1"/>
  <c r="IA23" i="10" s="1"/>
  <c r="IA23" i="8" a="1"/>
  <c r="IA23" i="8" s="1"/>
  <c r="HK19" i="9" a="1"/>
  <c r="HK19" i="9" s="1"/>
  <c r="HK19" i="10" a="1"/>
  <c r="HK19" i="10" s="1"/>
  <c r="HK19" i="11" a="1"/>
  <c r="HK19" i="11" s="1"/>
  <c r="HK19" i="8" a="1"/>
  <c r="HK19" i="8" s="1"/>
  <c r="EJ16" i="11"/>
  <c r="EQ16" i="11" s="1"/>
  <c r="EV16" i="11" s="1"/>
  <c r="GU16" i="11" s="1"/>
  <c r="X16" i="11"/>
  <c r="BJ16" i="11"/>
  <c r="BQ16" i="11" s="1"/>
  <c r="BV16" i="11" s="1"/>
  <c r="GC16" i="11" s="1"/>
  <c r="CW16" i="11"/>
  <c r="DD16" i="11" s="1"/>
  <c r="DI16" i="11" s="1"/>
  <c r="GL16" i="11" s="1"/>
  <c r="FC27" i="10"/>
  <c r="FJ27" i="10" s="1"/>
  <c r="FO27" i="10" s="1"/>
  <c r="GY27" i="10" s="1"/>
  <c r="DP27" i="10"/>
  <c r="DW27" i="10" s="1"/>
  <c r="EB27" i="10" s="1"/>
  <c r="GP27" i="10" s="1"/>
  <c r="CC27" i="10"/>
  <c r="CJ27" i="10" s="1"/>
  <c r="CO27" i="10" s="1"/>
  <c r="GG27" i="10" s="1"/>
  <c r="W27" i="10"/>
  <c r="AP27" i="10"/>
  <c r="AW27" i="10" s="1"/>
  <c r="BB27" i="10" s="1"/>
  <c r="FX27" i="10" s="1"/>
  <c r="BJ16" i="8"/>
  <c r="BQ16" i="8" s="1"/>
  <c r="BV16" i="8" s="1"/>
  <c r="GC16" i="8" s="1"/>
  <c r="CW16" i="8"/>
  <c r="DD16" i="8" s="1"/>
  <c r="DI16" i="8" s="1"/>
  <c r="GL16" i="8" s="1"/>
  <c r="EJ16" i="8"/>
  <c r="X16" i="8"/>
  <c r="X8" i="11"/>
  <c r="BJ8" i="11"/>
  <c r="BQ8" i="11" s="1"/>
  <c r="BV8" i="11" s="1"/>
  <c r="GC8" i="11" s="1"/>
  <c r="EJ8" i="11"/>
  <c r="EQ8" i="11" s="1"/>
  <c r="EV8" i="11" s="1"/>
  <c r="GU8" i="11" s="1"/>
  <c r="CW8" i="11"/>
  <c r="DD8" i="11" s="1"/>
  <c r="DI8" i="11" s="1"/>
  <c r="GL8" i="11" s="1"/>
  <c r="IB7" i="10" a="1"/>
  <c r="IB7" i="10" s="1"/>
  <c r="IB7" i="8" a="1"/>
  <c r="IB7" i="8" s="1"/>
  <c r="IB7" i="9" a="1"/>
  <c r="IB7" i="9" s="1"/>
  <c r="IB7" i="11" a="1"/>
  <c r="IB7" i="11" s="1"/>
  <c r="CW6" i="11"/>
  <c r="DD6" i="11" s="1"/>
  <c r="DI6" i="11" s="1"/>
  <c r="GL6" i="11" s="1"/>
  <c r="EJ6" i="11"/>
  <c r="EQ6" i="11" s="1"/>
  <c r="EV6" i="11" s="1"/>
  <c r="GU6" i="11" s="1"/>
  <c r="BJ6" i="11"/>
  <c r="BQ6" i="11" s="1"/>
  <c r="BV6" i="11" s="1"/>
  <c r="GC6" i="11" s="1"/>
  <c r="X6" i="11"/>
  <c r="W29" i="8"/>
  <c r="AP29" i="8"/>
  <c r="AW29" i="8" s="1"/>
  <c r="BB29" i="8" s="1"/>
  <c r="FX29" i="8" s="1"/>
  <c r="FC29" i="8"/>
  <c r="FJ29" i="8" s="1"/>
  <c r="GY29" i="8" s="1"/>
  <c r="CC29" i="8"/>
  <c r="CJ29" i="8" s="1"/>
  <c r="CO29" i="8" s="1"/>
  <c r="GG29" i="8" s="1"/>
  <c r="DP29" i="8"/>
  <c r="DW29" i="8" s="1"/>
  <c r="EB29" i="8" s="1"/>
  <c r="GP29" i="8" s="1"/>
  <c r="IA37" i="9" a="1"/>
  <c r="IA37" i="9" s="1"/>
  <c r="IA37" i="10" a="1"/>
  <c r="IA37" i="10" s="1"/>
  <c r="IA37" i="11" a="1"/>
  <c r="IA37" i="11" s="1"/>
  <c r="IA37" i="8" a="1"/>
  <c r="IA37" i="8" s="1"/>
  <c r="EJ12" i="10"/>
  <c r="EQ12" i="10" s="1"/>
  <c r="EV12" i="10" s="1"/>
  <c r="GU12" i="10" s="1"/>
  <c r="BJ12" i="10"/>
  <c r="BQ12" i="10" s="1"/>
  <c r="BV12" i="10" s="1"/>
  <c r="GC12" i="10" s="1"/>
  <c r="CW12" i="10"/>
  <c r="DD12" i="10" s="1"/>
  <c r="DI12" i="10" s="1"/>
  <c r="GL12" i="10" s="1"/>
  <c r="X12" i="10"/>
  <c r="FC35" i="8"/>
  <c r="FJ35" i="8" s="1"/>
  <c r="GY35" i="8" s="1"/>
  <c r="W35" i="8"/>
  <c r="AP35" i="8"/>
  <c r="AW35" i="8" s="1"/>
  <c r="BB35" i="8" s="1"/>
  <c r="FX35" i="8" s="1"/>
  <c r="DP35" i="8"/>
  <c r="DW35" i="8" s="1"/>
  <c r="EB35" i="8" s="1"/>
  <c r="GP35" i="8" s="1"/>
  <c r="CC35" i="8"/>
  <c r="CJ35" i="8" s="1"/>
  <c r="CO35" i="8" s="1"/>
  <c r="GG35" i="8" s="1"/>
  <c r="HK25" i="11" a="1"/>
  <c r="HK25" i="11" s="1"/>
  <c r="HK25" i="8" a="1"/>
  <c r="HK25" i="8" s="1"/>
  <c r="HK25" i="9" a="1"/>
  <c r="HK25" i="9" s="1"/>
  <c r="HK25" i="10" a="1"/>
  <c r="HK25" i="10" s="1"/>
  <c r="HV40" i="9" a="1"/>
  <c r="HV40" i="9" s="1"/>
  <c r="HV40" i="10" a="1"/>
  <c r="HV40" i="10" s="1"/>
  <c r="HV40" i="11" a="1"/>
  <c r="HV40" i="11" s="1"/>
  <c r="HW10" i="10" a="1"/>
  <c r="HW10" i="10" s="1"/>
  <c r="HW10" i="11" a="1"/>
  <c r="HW10" i="11" s="1"/>
  <c r="HW10" i="9" a="1"/>
  <c r="HW10" i="9" s="1"/>
  <c r="HW10" i="8" a="1"/>
  <c r="HW10" i="8" s="1"/>
  <c r="HV26" i="9" a="1"/>
  <c r="HV26" i="9" s="1"/>
  <c r="HV26" i="10" a="1"/>
  <c r="HV26" i="10" s="1"/>
  <c r="HV26" i="11" a="1"/>
  <c r="HV26" i="11" s="1"/>
  <c r="HV26" i="8" a="1"/>
  <c r="HV26" i="8" s="1"/>
  <c r="HQ18" i="9" a="1"/>
  <c r="HQ18" i="9" s="1"/>
  <c r="HQ18" i="10" a="1"/>
  <c r="HQ18" i="10" s="1"/>
  <c r="HQ18" i="11" a="1"/>
  <c r="HQ18" i="11" s="1"/>
  <c r="HQ18" i="8" a="1"/>
  <c r="HQ18" i="8" s="1"/>
  <c r="IA33" i="9" a="1"/>
  <c r="IA33" i="9" s="1"/>
  <c r="IA33" i="10" a="1"/>
  <c r="IA33" i="10" s="1"/>
  <c r="IA33" i="11" a="1"/>
  <c r="IA33" i="11" s="1"/>
  <c r="IA33" i="8" a="1"/>
  <c r="IA33" i="8" s="1"/>
  <c r="IA28" i="11" a="1"/>
  <c r="IA28" i="11" s="1"/>
  <c r="IA28" i="9" a="1"/>
  <c r="IA28" i="9" s="1"/>
  <c r="IA28" i="10" a="1"/>
  <c r="IA28" i="10" s="1"/>
  <c r="IA28" i="8" a="1"/>
  <c r="IA28" i="8" s="1"/>
  <c r="DP32" i="10"/>
  <c r="DW32" i="10" s="1"/>
  <c r="EB32" i="10" s="1"/>
  <c r="GP32" i="10" s="1"/>
  <c r="FC32" i="10"/>
  <c r="FJ32" i="10" s="1"/>
  <c r="FO32" i="10" s="1"/>
  <c r="GY32" i="10" s="1"/>
  <c r="CC32" i="10"/>
  <c r="CJ32" i="10" s="1"/>
  <c r="CO32" i="10" s="1"/>
  <c r="GG32" i="10" s="1"/>
  <c r="W32" i="10"/>
  <c r="AP32" i="10"/>
  <c r="AW32" i="10" s="1"/>
  <c r="BB32" i="10" s="1"/>
  <c r="FX32" i="10" s="1"/>
  <c r="AP35" i="10"/>
  <c r="AW35" i="10" s="1"/>
  <c r="BB35" i="10" s="1"/>
  <c r="FX35" i="10" s="1"/>
  <c r="DP35" i="10"/>
  <c r="DW35" i="10" s="1"/>
  <c r="EB35" i="10" s="1"/>
  <c r="GP35" i="10" s="1"/>
  <c r="CC35" i="10"/>
  <c r="CJ35" i="10" s="1"/>
  <c r="CO35" i="10" s="1"/>
  <c r="GG35" i="10" s="1"/>
  <c r="FC35" i="10"/>
  <c r="FJ35" i="10" s="1"/>
  <c r="FO35" i="10" s="1"/>
  <c r="GY35" i="10" s="1"/>
  <c r="W35" i="10"/>
  <c r="HR9" i="10" a="1"/>
  <c r="HR9" i="10" s="1"/>
  <c r="HR9" i="9" a="1"/>
  <c r="HR9" i="9" s="1"/>
  <c r="HR9" i="8" a="1"/>
  <c r="HR9" i="8" s="1"/>
  <c r="HR9" i="11" a="1"/>
  <c r="HR9" i="11" s="1"/>
  <c r="IB15" i="8" a="1"/>
  <c r="IB15" i="8" s="1"/>
  <c r="IB15" i="10" a="1"/>
  <c r="IB15" i="10" s="1"/>
  <c r="IB15" i="9" a="1"/>
  <c r="IB15" i="9" s="1"/>
  <c r="IB15" i="11" a="1"/>
  <c r="IB15" i="11" s="1"/>
  <c r="IA20" i="9" a="1"/>
  <c r="IA20" i="9" s="1"/>
  <c r="IA20" i="10" a="1"/>
  <c r="IA20" i="10" s="1"/>
  <c r="IA20" i="11" a="1"/>
  <c r="IA20" i="11" s="1"/>
  <c r="IA20" i="8" a="1"/>
  <c r="IA20" i="8" s="1"/>
  <c r="CW14" i="8"/>
  <c r="DD14" i="8" s="1"/>
  <c r="DI14" i="8" s="1"/>
  <c r="GL14" i="8" s="1"/>
  <c r="EJ14" i="8"/>
  <c r="BJ14" i="8"/>
  <c r="BQ14" i="8" s="1"/>
  <c r="BV14" i="8" s="1"/>
  <c r="GC14" i="8" s="1"/>
  <c r="X14" i="8"/>
  <c r="CC29" i="11"/>
  <c r="CJ29" i="11" s="1"/>
  <c r="CO29" i="11" s="1"/>
  <c r="GG29" i="11" s="1"/>
  <c r="FC29" i="11"/>
  <c r="FJ29" i="11" s="1"/>
  <c r="FO29" i="11" s="1"/>
  <c r="GY29" i="11" s="1"/>
  <c r="DP29" i="11"/>
  <c r="DW29" i="11" s="1"/>
  <c r="EB29" i="11" s="1"/>
  <c r="GP29" i="11" s="1"/>
  <c r="W29" i="11"/>
  <c r="AP29" i="11"/>
  <c r="AW29" i="11" s="1"/>
  <c r="BB29" i="11" s="1"/>
  <c r="FX29" i="11" s="1"/>
  <c r="HK40" i="10" a="1"/>
  <c r="HK40" i="10" s="1"/>
  <c r="HK40" i="11" a="1"/>
  <c r="HK40" i="11" s="1"/>
  <c r="HK40" i="9" a="1"/>
  <c r="HK40" i="9" s="1"/>
  <c r="DP33" i="10"/>
  <c r="DW33" i="10" s="1"/>
  <c r="EB33" i="10" s="1"/>
  <c r="GP33" i="10" s="1"/>
  <c r="W33" i="10"/>
  <c r="FC33" i="10"/>
  <c r="FJ33" i="10" s="1"/>
  <c r="FO33" i="10" s="1"/>
  <c r="GY33" i="10" s="1"/>
  <c r="CC33" i="10"/>
  <c r="CJ33" i="10" s="1"/>
  <c r="CO33" i="10" s="1"/>
  <c r="GG33" i="10" s="1"/>
  <c r="AP33" i="10"/>
  <c r="AW33" i="10" s="1"/>
  <c r="BB33" i="10" s="1"/>
  <c r="FX33" i="10" s="1"/>
  <c r="HR13" i="9" a="1"/>
  <c r="HR13" i="9" s="1"/>
  <c r="HR13" i="10" a="1"/>
  <c r="HR13" i="10" s="1"/>
  <c r="HR13" i="11" a="1"/>
  <c r="HR13" i="11" s="1"/>
  <c r="HR13" i="8" a="1"/>
  <c r="HR13" i="8" s="1"/>
  <c r="HQ32" i="9" a="1"/>
  <c r="HQ32" i="9" s="1"/>
  <c r="HQ32" i="11" a="1"/>
  <c r="HQ32" i="11" s="1"/>
  <c r="HQ32" i="10" a="1"/>
  <c r="HQ32" i="10" s="1"/>
  <c r="HQ32" i="8" a="1"/>
  <c r="HQ32" i="8" s="1"/>
  <c r="HV22" i="9" a="1"/>
  <c r="HV22" i="9" s="1"/>
  <c r="HV22" i="10" a="1"/>
  <c r="HV22" i="10" s="1"/>
  <c r="HV22" i="8" a="1"/>
  <c r="HV22" i="8" s="1"/>
  <c r="HV22" i="11" a="1"/>
  <c r="HV22" i="11" s="1"/>
  <c r="HV39" i="9" a="1"/>
  <c r="HV39" i="9" s="1"/>
  <c r="HV39" i="11" a="1"/>
  <c r="HV39" i="11" s="1"/>
  <c r="HV39" i="10" a="1"/>
  <c r="HV39" i="10" s="1"/>
  <c r="IA25" i="10" a="1"/>
  <c r="IA25" i="10" s="1"/>
  <c r="IA25" i="11" a="1"/>
  <c r="IA25" i="11" s="1"/>
  <c r="IA25" i="9" a="1"/>
  <c r="IA25" i="9" s="1"/>
  <c r="IA25" i="8" a="1"/>
  <c r="IA25" i="8" s="1"/>
  <c r="HR8" i="11" a="1"/>
  <c r="HR8" i="11" s="1"/>
  <c r="HR8" i="8" a="1"/>
  <c r="HR8" i="8" s="1"/>
  <c r="HR8" i="10" a="1"/>
  <c r="HR8" i="10" s="1"/>
  <c r="HR8" i="9" a="1"/>
  <c r="HR8" i="9" s="1"/>
  <c r="HQ34" i="11" a="1"/>
  <c r="HQ34" i="11" s="1"/>
  <c r="HQ34" i="10" a="1"/>
  <c r="HQ34" i="10" s="1"/>
  <c r="HQ34" i="9" a="1"/>
  <c r="HQ34" i="9" s="1"/>
  <c r="HQ34" i="8" a="1"/>
  <c r="HQ34" i="8" s="1"/>
  <c r="HQ21" i="9" a="1"/>
  <c r="HQ21" i="9" s="1"/>
  <c r="HQ21" i="10" a="1"/>
  <c r="HQ21" i="10" s="1"/>
  <c r="HQ21" i="8" a="1"/>
  <c r="HQ21" i="8" s="1"/>
  <c r="HQ21" i="11" a="1"/>
  <c r="HQ21" i="11" s="1"/>
  <c r="HR7" i="8" a="1"/>
  <c r="HR7" i="8" s="1"/>
  <c r="HR7" i="9" a="1"/>
  <c r="HR7" i="9" s="1"/>
  <c r="HR7" i="11" a="1"/>
  <c r="HR7" i="11" s="1"/>
  <c r="HR7" i="10" a="1"/>
  <c r="HR7" i="10" s="1"/>
  <c r="IA29" i="9" a="1"/>
  <c r="IA29" i="9" s="1"/>
  <c r="IA29" i="10" a="1"/>
  <c r="IA29" i="10" s="1"/>
  <c r="IA29" i="11" a="1"/>
  <c r="IA29" i="11" s="1"/>
  <c r="IA29" i="8" a="1"/>
  <c r="IA29" i="8" s="1"/>
  <c r="CW6" i="9"/>
  <c r="DD6" i="9" s="1"/>
  <c r="DI6" i="9" s="1"/>
  <c r="GL6" i="9" s="1"/>
  <c r="BJ6" i="9"/>
  <c r="BQ6" i="9" s="1"/>
  <c r="BV6" i="9" s="1"/>
  <c r="GC6" i="9" s="1"/>
  <c r="X6" i="9"/>
  <c r="EJ6" i="9"/>
  <c r="EQ6" i="9" s="1"/>
  <c r="EV6" i="9" s="1"/>
  <c r="GU6" i="9" s="1"/>
  <c r="DP28" i="8"/>
  <c r="DW28" i="8" s="1"/>
  <c r="EB28" i="8" s="1"/>
  <c r="GP28" i="8" s="1"/>
  <c r="CC28" i="8"/>
  <c r="CJ28" i="8" s="1"/>
  <c r="CO28" i="8" s="1"/>
  <c r="GG28" i="8" s="1"/>
  <c r="FC28" i="8"/>
  <c r="FJ28" i="8" s="1"/>
  <c r="FO28" i="8" s="1"/>
  <c r="GY28" i="8" s="1"/>
  <c r="W28" i="8"/>
  <c r="AP28" i="8"/>
  <c r="AW28" i="8" s="1"/>
  <c r="BB28" i="8" s="1"/>
  <c r="FX28" i="8" s="1"/>
  <c r="CC17" i="11"/>
  <c r="CJ17" i="11" s="1"/>
  <c r="CO17" i="11" s="1"/>
  <c r="GG17" i="11" s="1"/>
  <c r="W17" i="11"/>
  <c r="FC17" i="11"/>
  <c r="FJ17" i="11" s="1"/>
  <c r="FO17" i="11" s="1"/>
  <c r="GY17" i="11" s="1"/>
  <c r="AP17" i="11"/>
  <c r="AW17" i="11" s="1"/>
  <c r="BB17" i="11" s="1"/>
  <c r="FX17" i="11" s="1"/>
  <c r="DP17" i="11"/>
  <c r="DW17" i="11" s="1"/>
  <c r="EB17" i="11" s="1"/>
  <c r="GP17" i="11" s="1"/>
  <c r="HR15" i="10" a="1"/>
  <c r="HR15" i="10" s="1"/>
  <c r="HR15" i="9" a="1"/>
  <c r="HR15" i="9" s="1"/>
  <c r="HR15" i="8" a="1"/>
  <c r="HR15" i="8" s="1"/>
  <c r="HR15" i="11" a="1"/>
  <c r="HR15" i="11" s="1"/>
  <c r="CW9" i="9"/>
  <c r="DD9" i="9" s="1"/>
  <c r="DI9" i="9" s="1"/>
  <c r="GL9" i="9" s="1"/>
  <c r="BJ9" i="9"/>
  <c r="BQ9" i="9" s="1"/>
  <c r="BV9" i="9" s="1"/>
  <c r="GC9" i="9" s="1"/>
  <c r="EJ9" i="9"/>
  <c r="EQ9" i="9" s="1"/>
  <c r="EV9" i="9" s="1"/>
  <c r="GU9" i="9" s="1"/>
  <c r="X9" i="9"/>
  <c r="HV27" i="11" a="1"/>
  <c r="HV27" i="11" s="1"/>
  <c r="HV27" i="9" a="1"/>
  <c r="HV27" i="9" s="1"/>
  <c r="HV27" i="10" a="1"/>
  <c r="HV27" i="10" s="1"/>
  <c r="HV27" i="8" a="1"/>
  <c r="HV27" i="8" s="1"/>
  <c r="AP29" i="9"/>
  <c r="AW29" i="9" s="1"/>
  <c r="BB29" i="9" s="1"/>
  <c r="FX29" i="9" s="1"/>
  <c r="W29" i="9"/>
  <c r="CC29" i="9"/>
  <c r="CJ29" i="9" s="1"/>
  <c r="CO29" i="9" s="1"/>
  <c r="GG29" i="9" s="1"/>
  <c r="FC29" i="9"/>
  <c r="FJ29" i="9" s="1"/>
  <c r="FO29" i="9" s="1"/>
  <c r="GY29" i="9" s="1"/>
  <c r="DP29" i="9"/>
  <c r="DW29" i="9" s="1"/>
  <c r="EB29" i="9" s="1"/>
  <c r="GP29" i="9" s="1"/>
  <c r="CC30" i="8"/>
  <c r="CJ30" i="8" s="1"/>
  <c r="CO30" i="8" s="1"/>
  <c r="GG30" i="8" s="1"/>
  <c r="DP30" i="8"/>
  <c r="DW30" i="8" s="1"/>
  <c r="EB30" i="8" s="1"/>
  <c r="GP30" i="8" s="1"/>
  <c r="W30" i="8"/>
  <c r="FC30" i="8"/>
  <c r="FJ30" i="8" s="1"/>
  <c r="GY30" i="8" s="1"/>
  <c r="AP30" i="8"/>
  <c r="AW30" i="8" s="1"/>
  <c r="BB30" i="8" s="1"/>
  <c r="FX30" i="8" s="1"/>
  <c r="AP34" i="9"/>
  <c r="AW34" i="9" s="1"/>
  <c r="BB34" i="9" s="1"/>
  <c r="FX34" i="9" s="1"/>
  <c r="W34" i="9"/>
  <c r="CC34" i="9"/>
  <c r="CJ34" i="9" s="1"/>
  <c r="CO34" i="9" s="1"/>
  <c r="GG34" i="9" s="1"/>
  <c r="DP34" i="9"/>
  <c r="DW34" i="9" s="1"/>
  <c r="EB34" i="9" s="1"/>
  <c r="GP34" i="9" s="1"/>
  <c r="FC34" i="9"/>
  <c r="FJ34" i="9" s="1"/>
  <c r="FO34" i="9" s="1"/>
  <c r="GY34" i="9" s="1"/>
  <c r="FC26" i="11"/>
  <c r="FJ26" i="11" s="1"/>
  <c r="FO26" i="11" s="1"/>
  <c r="GY26" i="11" s="1"/>
  <c r="AP26" i="11"/>
  <c r="AW26" i="11" s="1"/>
  <c r="BB26" i="11" s="1"/>
  <c r="FX26" i="11" s="1"/>
  <c r="DP26" i="11"/>
  <c r="DW26" i="11" s="1"/>
  <c r="EB26" i="11" s="1"/>
  <c r="GP26" i="11" s="1"/>
  <c r="W26" i="11"/>
  <c r="CC26" i="11"/>
  <c r="CJ26" i="11" s="1"/>
  <c r="CO26" i="11" s="1"/>
  <c r="GG26" i="11" s="1"/>
  <c r="IB6" i="8" a="1"/>
  <c r="IB6" i="8" s="1"/>
  <c r="IB6" i="11" a="1"/>
  <c r="IB6" i="11" s="1"/>
  <c r="IB6" i="10" a="1"/>
  <c r="IB6" i="10" s="1"/>
  <c r="IB6" i="9" a="1"/>
  <c r="IB6" i="9" s="1"/>
  <c r="IG5" i="8" a="1"/>
  <c r="IG5" i="8" s="1"/>
  <c r="IG5" i="11" a="1"/>
  <c r="IG5" i="11" s="1"/>
  <c r="IG5" i="10" a="1"/>
  <c r="IG5" i="10" s="1"/>
  <c r="IG5" i="9" a="1"/>
  <c r="IG5" i="9" s="1"/>
  <c r="CC36" i="10"/>
  <c r="CJ36" i="10" s="1"/>
  <c r="CO36" i="10" s="1"/>
  <c r="GG36" i="10" s="1"/>
  <c r="DP36" i="10"/>
  <c r="DW36" i="10" s="1"/>
  <c r="EB36" i="10" s="1"/>
  <c r="GP36" i="10" s="1"/>
  <c r="W36" i="10"/>
  <c r="FC36" i="10"/>
  <c r="FJ36" i="10" s="1"/>
  <c r="FO36" i="10" s="1"/>
  <c r="GY36" i="10" s="1"/>
  <c r="AP36" i="10"/>
  <c r="AW36" i="10" s="1"/>
  <c r="BB36" i="10" s="1"/>
  <c r="FX36" i="10" s="1"/>
  <c r="CW10" i="11"/>
  <c r="DD10" i="11" s="1"/>
  <c r="DI10" i="11" s="1"/>
  <c r="GL10" i="11" s="1"/>
  <c r="EJ10" i="11"/>
  <c r="EQ10" i="11" s="1"/>
  <c r="EV10" i="11" s="1"/>
  <c r="GU10" i="11" s="1"/>
  <c r="X10" i="11"/>
  <c r="BJ10" i="11"/>
  <c r="BQ10" i="11" s="1"/>
  <c r="BV10" i="11" s="1"/>
  <c r="GC10" i="11" s="1"/>
  <c r="X16" i="9"/>
  <c r="CW16" i="9"/>
  <c r="DD16" i="9" s="1"/>
  <c r="DI16" i="9" s="1"/>
  <c r="GL16" i="9" s="1"/>
  <c r="EJ16" i="9"/>
  <c r="EQ16" i="9" s="1"/>
  <c r="EV16" i="9" s="1"/>
  <c r="GU16" i="9" s="1"/>
  <c r="BJ16" i="9"/>
  <c r="BQ16" i="9" s="1"/>
  <c r="BV16" i="9" s="1"/>
  <c r="GC16" i="9" s="1"/>
  <c r="HQ23" i="9" a="1"/>
  <c r="HQ23" i="9" s="1"/>
  <c r="HQ23" i="8" a="1"/>
  <c r="HQ23" i="8" s="1"/>
  <c r="HQ23" i="10" a="1"/>
  <c r="HQ23" i="10" s="1"/>
  <c r="HQ23" i="11" a="1"/>
  <c r="HQ23" i="11" s="1"/>
  <c r="BJ15" i="10"/>
  <c r="BQ15" i="10" s="1"/>
  <c r="BV15" i="10" s="1"/>
  <c r="GC15" i="10" s="1"/>
  <c r="EJ15" i="10"/>
  <c r="EQ15" i="10" s="1"/>
  <c r="EV15" i="10" s="1"/>
  <c r="GU15" i="10" s="1"/>
  <c r="X15" i="10"/>
  <c r="CW15" i="10"/>
  <c r="DD15" i="10" s="1"/>
  <c r="DI15" i="10" s="1"/>
  <c r="GL15" i="10" s="1"/>
  <c r="IG16" i="9" a="1"/>
  <c r="IG16" i="9" s="1"/>
  <c r="IG16" i="10" a="1"/>
  <c r="IG16" i="10" s="1"/>
  <c r="IG16" i="11" a="1"/>
  <c r="IG16" i="11" s="1"/>
  <c r="IG16" i="8" a="1"/>
  <c r="IG16" i="8" s="1"/>
  <c r="HW7" i="10" a="1"/>
  <c r="HW7" i="10" s="1"/>
  <c r="HW7" i="8" a="1"/>
  <c r="HW7" i="8" s="1"/>
  <c r="HW7" i="9" a="1"/>
  <c r="HW7" i="9" s="1"/>
  <c r="HW7" i="11" a="1"/>
  <c r="HW7" i="11" s="1"/>
  <c r="HQ29" i="9" a="1"/>
  <c r="HQ29" i="9" s="1"/>
  <c r="HQ29" i="11" a="1"/>
  <c r="HQ29" i="11" s="1"/>
  <c r="HQ29" i="10" a="1"/>
  <c r="HQ29" i="10" s="1"/>
  <c r="HQ29" i="8" a="1"/>
  <c r="HQ29" i="8" s="1"/>
  <c r="FC25" i="11"/>
  <c r="FJ25" i="11" s="1"/>
  <c r="FO25" i="11" s="1"/>
  <c r="GY25" i="11" s="1"/>
  <c r="AP25" i="11"/>
  <c r="AW25" i="11" s="1"/>
  <c r="BB25" i="11" s="1"/>
  <c r="FX25" i="11" s="1"/>
  <c r="DP25" i="11"/>
  <c r="DW25" i="11" s="1"/>
  <c r="EB25" i="11" s="1"/>
  <c r="GP25" i="11" s="1"/>
  <c r="CC25" i="11"/>
  <c r="CJ25" i="11" s="1"/>
  <c r="CO25" i="11" s="1"/>
  <c r="GG25" i="11" s="1"/>
  <c r="W25" i="11"/>
  <c r="HV37" i="10" a="1"/>
  <c r="HV37" i="10" s="1"/>
  <c r="HV37" i="11" a="1"/>
  <c r="HV37" i="11" s="1"/>
  <c r="HV37" i="9" a="1"/>
  <c r="HV37" i="9" s="1"/>
  <c r="HV37" i="8" a="1"/>
  <c r="HV37" i="8" s="1"/>
  <c r="HK22" i="10" a="1"/>
  <c r="HK22" i="10" s="1"/>
  <c r="HK22" i="9" a="1"/>
  <c r="HK22" i="9" s="1"/>
  <c r="HK22" i="8" a="1"/>
  <c r="HK22" i="8" s="1"/>
  <c r="HK22" i="11" a="1"/>
  <c r="HK22" i="11" s="1"/>
  <c r="HV35" i="10" a="1"/>
  <c r="HV35" i="10" s="1"/>
  <c r="HV35" i="9" a="1"/>
  <c r="HV35" i="9" s="1"/>
  <c r="HV35" i="11" a="1"/>
  <c r="HV35" i="11" s="1"/>
  <c r="HV35" i="8" a="1"/>
  <c r="HV35" i="8" s="1"/>
  <c r="W23" i="11"/>
  <c r="FC23" i="11"/>
  <c r="FJ23" i="11" s="1"/>
  <c r="FO23" i="11" s="1"/>
  <c r="GY23" i="11" s="1"/>
  <c r="DP23" i="11"/>
  <c r="DW23" i="11" s="1"/>
  <c r="EB23" i="11" s="1"/>
  <c r="GP23" i="11" s="1"/>
  <c r="CC23" i="11"/>
  <c r="CJ23" i="11" s="1"/>
  <c r="CO23" i="11" s="1"/>
  <c r="GG23" i="11" s="1"/>
  <c r="AP23" i="11"/>
  <c r="AW23" i="11" s="1"/>
  <c r="BB23" i="11" s="1"/>
  <c r="FX23" i="11" s="1"/>
  <c r="AP20" i="10"/>
  <c r="AW20" i="10" s="1"/>
  <c r="BB20" i="10" s="1"/>
  <c r="FX20" i="10" s="1"/>
  <c r="FC20" i="10"/>
  <c r="FJ20" i="10" s="1"/>
  <c r="FO20" i="10" s="1"/>
  <c r="GY20" i="10" s="1"/>
  <c r="W20" i="10"/>
  <c r="CC20" i="10"/>
  <c r="CJ20" i="10" s="1"/>
  <c r="CO20" i="10" s="1"/>
  <c r="GG20" i="10" s="1"/>
  <c r="DP20" i="10"/>
  <c r="DW20" i="10" s="1"/>
  <c r="EB20" i="10" s="1"/>
  <c r="GP20" i="10" s="1"/>
  <c r="EJ11" i="10"/>
  <c r="EQ11" i="10" s="1"/>
  <c r="EV11" i="10" s="1"/>
  <c r="GU11" i="10" s="1"/>
  <c r="X11" i="10"/>
  <c r="BJ11" i="10"/>
  <c r="BQ11" i="10" s="1"/>
  <c r="BV11" i="10" s="1"/>
  <c r="GC11" i="10" s="1"/>
  <c r="CW11" i="10"/>
  <c r="DD11" i="10" s="1"/>
  <c r="DI11" i="10" s="1"/>
  <c r="GL11" i="10" s="1"/>
  <c r="IA40" i="9" a="1"/>
  <c r="IA40" i="9" s="1"/>
  <c r="IA40" i="11" a="1"/>
  <c r="IA40" i="11" s="1"/>
  <c r="IA40" i="10" a="1"/>
  <c r="IA40" i="10" s="1"/>
  <c r="HQ38" i="10" a="1"/>
  <c r="HQ38" i="10" s="1"/>
  <c r="HQ38" i="11" a="1"/>
  <c r="HQ38" i="11" s="1"/>
  <c r="HQ38" i="9" a="1"/>
  <c r="HQ38" i="9" s="1"/>
  <c r="BJ10" i="9"/>
  <c r="BQ10" i="9" s="1"/>
  <c r="BV10" i="9" s="1"/>
  <c r="GC10" i="9" s="1"/>
  <c r="EJ10" i="9"/>
  <c r="EQ10" i="9" s="1"/>
  <c r="EV10" i="9" s="1"/>
  <c r="GU10" i="9" s="1"/>
  <c r="X10" i="9"/>
  <c r="CW10" i="9"/>
  <c r="DD10" i="9" s="1"/>
  <c r="DI10" i="9" s="1"/>
  <c r="GL10" i="9" s="1"/>
  <c r="IA26" i="10" a="1"/>
  <c r="IA26" i="10" s="1"/>
  <c r="IA26" i="11" a="1"/>
  <c r="IA26" i="11" s="1"/>
  <c r="IA26" i="9" a="1"/>
  <c r="IA26" i="9" s="1"/>
  <c r="IA26" i="8" a="1"/>
  <c r="IA26" i="8" s="1"/>
  <c r="HV18" i="9" a="1"/>
  <c r="HV18" i="9" s="1"/>
  <c r="HV18" i="10" a="1"/>
  <c r="HV18" i="10" s="1"/>
  <c r="HV18" i="8" a="1"/>
  <c r="HV18" i="8" s="1"/>
  <c r="HV18" i="11" a="1"/>
  <c r="HV18" i="11" s="1"/>
  <c r="HV33" i="11" a="1"/>
  <c r="HV33" i="11" s="1"/>
  <c r="HV33" i="10" a="1"/>
  <c r="HV33" i="10" s="1"/>
  <c r="HV33" i="9" a="1"/>
  <c r="HV33" i="9" s="1"/>
  <c r="HV33" i="8" a="1"/>
  <c r="HV33" i="8" s="1"/>
  <c r="GJ3" i="8"/>
  <c r="HT2" i="8"/>
  <c r="CC40" i="10"/>
  <c r="CJ40" i="10" s="1"/>
  <c r="CO40" i="10" s="1"/>
  <c r="GG40" i="10" s="1"/>
  <c r="W40" i="10"/>
  <c r="DP40" i="10"/>
  <c r="DW40" i="10" s="1"/>
  <c r="EB40" i="10" s="1"/>
  <c r="GP40" i="10" s="1"/>
  <c r="FC40" i="10"/>
  <c r="FJ40" i="10" s="1"/>
  <c r="FO40" i="10" s="1"/>
  <c r="GY40" i="10" s="1"/>
  <c r="AP40" i="10"/>
  <c r="AW40" i="10" s="1"/>
  <c r="BB40" i="10" s="1"/>
  <c r="FX40" i="10" s="1"/>
  <c r="DP38" i="9"/>
  <c r="DW38" i="9" s="1"/>
  <c r="EB38" i="9" s="1"/>
  <c r="GP38" i="9" s="1"/>
  <c r="FC38" i="9"/>
  <c r="FJ38" i="9" s="1"/>
  <c r="FO38" i="9" s="1"/>
  <c r="GY38" i="9" s="1"/>
  <c r="W38" i="9"/>
  <c r="CC38" i="9"/>
  <c r="CJ38" i="9" s="1"/>
  <c r="CO38" i="9" s="1"/>
  <c r="GG38" i="9" s="1"/>
  <c r="AP38" i="9"/>
  <c r="AW38" i="9" s="1"/>
  <c r="BB38" i="9" s="1"/>
  <c r="FX38" i="9" s="1"/>
  <c r="CW9" i="8"/>
  <c r="DD9" i="8" s="1"/>
  <c r="DI9" i="8" s="1"/>
  <c r="GL9" i="8" s="1"/>
  <c r="BJ9" i="8"/>
  <c r="BQ9" i="8" s="1"/>
  <c r="BV9" i="8" s="1"/>
  <c r="GC9" i="8" s="1"/>
  <c r="EJ9" i="8"/>
  <c r="X9" i="8"/>
  <c r="IG15" i="8" a="1"/>
  <c r="IG15" i="8" s="1"/>
  <c r="IG15" i="9" a="1"/>
  <c r="IG15" i="9" s="1"/>
  <c r="IG15" i="11" a="1"/>
  <c r="IG15" i="11" s="1"/>
  <c r="IG15" i="10" a="1"/>
  <c r="IG15" i="10" s="1"/>
  <c r="DP39" i="11"/>
  <c r="DW39" i="11" s="1"/>
  <c r="EB39" i="11" s="1"/>
  <c r="GP39" i="11" s="1"/>
  <c r="AP39" i="11"/>
  <c r="AW39" i="11" s="1"/>
  <c r="BB39" i="11" s="1"/>
  <c r="FX39" i="11" s="1"/>
  <c r="FC39" i="11"/>
  <c r="FJ39" i="11" s="1"/>
  <c r="FO39" i="11" s="1"/>
  <c r="GY39" i="11" s="1"/>
  <c r="W39" i="11"/>
  <c r="CC39" i="11"/>
  <c r="CJ39" i="11" s="1"/>
  <c r="CO39" i="11" s="1"/>
  <c r="GG39" i="11" s="1"/>
  <c r="CC20" i="8"/>
  <c r="CJ20" i="8" s="1"/>
  <c r="CO20" i="8" s="1"/>
  <c r="GG20" i="8" s="1"/>
  <c r="W20" i="8"/>
  <c r="FC20" i="8"/>
  <c r="FJ20" i="8" s="1"/>
  <c r="FO20" i="8" s="1"/>
  <c r="GY20" i="8" s="1"/>
  <c r="DP20" i="8"/>
  <c r="DW20" i="8" s="1"/>
  <c r="EB20" i="8" s="1"/>
  <c r="GP20" i="8" s="1"/>
  <c r="AP20" i="8"/>
  <c r="AW20" i="8" s="1"/>
  <c r="BB20" i="8" s="1"/>
  <c r="FX20" i="8" s="1"/>
  <c r="HR14" i="10" a="1"/>
  <c r="HR14" i="10" s="1"/>
  <c r="HR14" i="9" a="1"/>
  <c r="HR14" i="9" s="1"/>
  <c r="HR14" i="8" a="1"/>
  <c r="HR14" i="8" s="1"/>
  <c r="HR14" i="11" a="1"/>
  <c r="HR14" i="11" s="1"/>
  <c r="HR11" i="10" a="1"/>
  <c r="HR11" i="10" s="1"/>
  <c r="HR11" i="11" a="1"/>
  <c r="HR11" i="11" s="1"/>
  <c r="HR11" i="8" a="1"/>
  <c r="HR11" i="8" s="1"/>
  <c r="HR11" i="9" a="1"/>
  <c r="HR11" i="9" s="1"/>
  <c r="HW13" i="8" a="1"/>
  <c r="HW13" i="8" s="1"/>
  <c r="HW13" i="9" a="1"/>
  <c r="HW13" i="9" s="1"/>
  <c r="HW13" i="10" a="1"/>
  <c r="HW13" i="10" s="1"/>
  <c r="HW13" i="11" a="1"/>
  <c r="HW13" i="11" s="1"/>
  <c r="FC32" i="8"/>
  <c r="FJ32" i="8" s="1"/>
  <c r="GY32" i="8" s="1"/>
  <c r="W32" i="8"/>
  <c r="AP32" i="8"/>
  <c r="AW32" i="8" s="1"/>
  <c r="BB32" i="8" s="1"/>
  <c r="FX32" i="8" s="1"/>
  <c r="CC32" i="8"/>
  <c r="CJ32" i="8" s="1"/>
  <c r="CO32" i="8" s="1"/>
  <c r="GG32" i="8" s="1"/>
  <c r="DP32" i="8"/>
  <c r="DW32" i="8" s="1"/>
  <c r="EB32" i="8" s="1"/>
  <c r="GP32" i="8" s="1"/>
  <c r="HK31" i="9" a="1"/>
  <c r="HK31" i="9" s="1"/>
  <c r="HK31" i="10" a="1"/>
  <c r="HK31" i="10" s="1"/>
  <c r="HK31" i="11" a="1"/>
  <c r="HK31" i="11" s="1"/>
  <c r="HK31" i="8" a="1"/>
  <c r="HK31" i="8" s="1"/>
  <c r="BJ9" i="10"/>
  <c r="BQ9" i="10" s="1"/>
  <c r="BV9" i="10" s="1"/>
  <c r="GC9" i="10" s="1"/>
  <c r="EJ9" i="10"/>
  <c r="EQ9" i="10" s="1"/>
  <c r="EV9" i="10" s="1"/>
  <c r="GU9" i="10" s="1"/>
  <c r="X9" i="10"/>
  <c r="CW9" i="10"/>
  <c r="DD9" i="10" s="1"/>
  <c r="DI9" i="10" s="1"/>
  <c r="GL9" i="10" s="1"/>
  <c r="CC22" i="8"/>
  <c r="CJ22" i="8" s="1"/>
  <c r="CO22" i="8" s="1"/>
  <c r="GG22" i="8" s="1"/>
  <c r="AP22" i="8"/>
  <c r="AW22" i="8" s="1"/>
  <c r="BB22" i="8" s="1"/>
  <c r="FX22" i="8" s="1"/>
  <c r="DP22" i="8"/>
  <c r="DW22" i="8" s="1"/>
  <c r="EB22" i="8" s="1"/>
  <c r="GP22" i="8" s="1"/>
  <c r="W22" i="8"/>
  <c r="FC22" i="8"/>
  <c r="FJ22" i="8" s="1"/>
  <c r="FO22" i="8" s="1"/>
  <c r="GY22" i="8" s="1"/>
  <c r="IA39" i="10" a="1"/>
  <c r="IA39" i="10" s="1"/>
  <c r="IA39" i="11" a="1"/>
  <c r="IA39" i="11" s="1"/>
  <c r="IA39" i="9" a="1"/>
  <c r="IA39" i="9" s="1"/>
  <c r="HK28" i="10" a="1"/>
  <c r="HK28" i="10" s="1"/>
  <c r="HK28" i="11" a="1"/>
  <c r="HK28" i="11" s="1"/>
  <c r="HK28" i="9" a="1"/>
  <c r="HK28" i="9" s="1"/>
  <c r="HK28" i="8" a="1"/>
  <c r="HK28" i="8" s="1"/>
  <c r="FC40" i="11"/>
  <c r="FJ40" i="11" s="1"/>
  <c r="FO40" i="11" s="1"/>
  <c r="GY40" i="11" s="1"/>
  <c r="DP40" i="11"/>
  <c r="DW40" i="11" s="1"/>
  <c r="EB40" i="11" s="1"/>
  <c r="GP40" i="11" s="1"/>
  <c r="W40" i="11"/>
  <c r="CC40" i="11"/>
  <c r="CJ40" i="11" s="1"/>
  <c r="CO40" i="11" s="1"/>
  <c r="GG40" i="11" s="1"/>
  <c r="AP40" i="11"/>
  <c r="AW40" i="11" s="1"/>
  <c r="BB40" i="11" s="1"/>
  <c r="FX40" i="11" s="1"/>
  <c r="X11" i="11"/>
  <c r="BJ11" i="11"/>
  <c r="BQ11" i="11" s="1"/>
  <c r="BV11" i="11" s="1"/>
  <c r="GC11" i="11" s="1"/>
  <c r="EJ11" i="11"/>
  <c r="EQ11" i="11" s="1"/>
  <c r="EV11" i="11" s="1"/>
  <c r="GU11" i="11" s="1"/>
  <c r="CW11" i="11"/>
  <c r="DD11" i="11" s="1"/>
  <c r="DI11" i="11" s="1"/>
  <c r="GL11" i="11" s="1"/>
  <c r="CC23" i="9"/>
  <c r="CJ23" i="9" s="1"/>
  <c r="CO23" i="9" s="1"/>
  <c r="GG23" i="9" s="1"/>
  <c r="AP23" i="9"/>
  <c r="AW23" i="9" s="1"/>
  <c r="BB23" i="9" s="1"/>
  <c r="FX23" i="9" s="1"/>
  <c r="W23" i="9"/>
  <c r="DP23" i="9"/>
  <c r="DW23" i="9" s="1"/>
  <c r="EB23" i="9" s="1"/>
  <c r="GP23" i="9" s="1"/>
  <c r="FC23" i="9"/>
  <c r="FJ23" i="9" s="1"/>
  <c r="FO23" i="9" s="1"/>
  <c r="GY23" i="9" s="1"/>
  <c r="HQ31" i="10" a="1"/>
  <c r="HQ31" i="10" s="1"/>
  <c r="HQ31" i="9" a="1"/>
  <c r="HQ31" i="9" s="1"/>
  <c r="HQ31" i="11" a="1"/>
  <c r="HQ31" i="11" s="1"/>
  <c r="HQ31" i="8" a="1"/>
  <c r="HQ31" i="8" s="1"/>
  <c r="HK17" i="9" a="1"/>
  <c r="HK17" i="9" s="1"/>
  <c r="HK17" i="11" a="1"/>
  <c r="HK17" i="11" s="1"/>
  <c r="HK17" i="10" a="1"/>
  <c r="HK17" i="10" s="1"/>
  <c r="HK17" i="8" a="1"/>
  <c r="HK17" i="8" s="1"/>
  <c r="CW10" i="10"/>
  <c r="DD10" i="10" s="1"/>
  <c r="DI10" i="10" s="1"/>
  <c r="GL10" i="10" s="1"/>
  <c r="EJ10" i="10"/>
  <c r="EQ10" i="10" s="1"/>
  <c r="EV10" i="10" s="1"/>
  <c r="GU10" i="10" s="1"/>
  <c r="BJ10" i="10"/>
  <c r="BQ10" i="10" s="1"/>
  <c r="BV10" i="10" s="1"/>
  <c r="GC10" i="10" s="1"/>
  <c r="X10" i="10"/>
  <c r="FC18" i="11"/>
  <c r="FJ18" i="11" s="1"/>
  <c r="FO18" i="11" s="1"/>
  <c r="GY18" i="11" s="1"/>
  <c r="W18" i="11"/>
  <c r="DP18" i="11"/>
  <c r="DW18" i="11" s="1"/>
  <c r="EB18" i="11" s="1"/>
  <c r="GP18" i="11" s="1"/>
  <c r="AP18" i="11"/>
  <c r="AW18" i="11" s="1"/>
  <c r="BB18" i="11" s="1"/>
  <c r="FX18" i="11" s="1"/>
  <c r="CC18" i="11"/>
  <c r="CJ18" i="11" s="1"/>
  <c r="CO18" i="11" s="1"/>
  <c r="GG18" i="11" s="1"/>
  <c r="HK39" i="11" a="1"/>
  <c r="HK39" i="11" s="1"/>
  <c r="HK39" i="9" a="1"/>
  <c r="HK39" i="9" s="1"/>
  <c r="HK39" i="10" a="1"/>
  <c r="HK39" i="10" s="1"/>
  <c r="IG6" i="9" a="1"/>
  <c r="IG6" i="9" s="1"/>
  <c r="IG6" i="11" a="1"/>
  <c r="IG6" i="11" s="1"/>
  <c r="IG6" i="10" a="1"/>
  <c r="IG6" i="10" s="1"/>
  <c r="IG6" i="8" a="1"/>
  <c r="IG6" i="8" s="1"/>
  <c r="HQ25" i="11" a="1"/>
  <c r="HQ25" i="11" s="1"/>
  <c r="HQ25" i="9" a="1"/>
  <c r="HQ25" i="9" s="1"/>
  <c r="HQ25" i="8" a="1"/>
  <c r="HQ25" i="8" s="1"/>
  <c r="HQ25" i="10" a="1"/>
  <c r="HQ25" i="10" s="1"/>
  <c r="HW8" i="10" a="1"/>
  <c r="HW8" i="10" s="1"/>
  <c r="HW8" i="11" a="1"/>
  <c r="HW8" i="11" s="1"/>
  <c r="HW8" i="9" a="1"/>
  <c r="HW8" i="9" s="1"/>
  <c r="HW8" i="8" a="1"/>
  <c r="HW8" i="8" s="1"/>
  <c r="AP20" i="11"/>
  <c r="AW20" i="11" s="1"/>
  <c r="BB20" i="11" s="1"/>
  <c r="FX20" i="11" s="1"/>
  <c r="W20" i="11"/>
  <c r="FC20" i="11"/>
  <c r="FJ20" i="11" s="1"/>
  <c r="FO20" i="11" s="1"/>
  <c r="GY20" i="11" s="1"/>
  <c r="CC20" i="11"/>
  <c r="CJ20" i="11" s="1"/>
  <c r="CO20" i="11" s="1"/>
  <c r="GG20" i="11" s="1"/>
  <c r="DP20" i="11"/>
  <c r="DW20" i="11" s="1"/>
  <c r="EB20" i="11" s="1"/>
  <c r="GP20" i="11" s="1"/>
  <c r="DP34" i="8"/>
  <c r="DW34" i="8" s="1"/>
  <c r="EB34" i="8" s="1"/>
  <c r="GP34" i="8" s="1"/>
  <c r="AP34" i="8"/>
  <c r="AW34" i="8" s="1"/>
  <c r="BB34" i="8" s="1"/>
  <c r="FX34" i="8" s="1"/>
  <c r="W34" i="8"/>
  <c r="CC34" i="8"/>
  <c r="CJ34" i="8" s="1"/>
  <c r="CO34" i="8" s="1"/>
  <c r="GG34" i="8" s="1"/>
  <c r="FC34" i="8"/>
  <c r="FJ34" i="8" s="1"/>
  <c r="GY34" i="8" s="1"/>
  <c r="W34" i="11"/>
  <c r="AP34" i="11"/>
  <c r="AW34" i="11" s="1"/>
  <c r="BB34" i="11" s="1"/>
  <c r="FX34" i="11" s="1"/>
  <c r="CC34" i="11"/>
  <c r="CJ34" i="11" s="1"/>
  <c r="CO34" i="11" s="1"/>
  <c r="GG34" i="11" s="1"/>
  <c r="FC34" i="11"/>
  <c r="FJ34" i="11" s="1"/>
  <c r="FO34" i="11" s="1"/>
  <c r="GY34" i="11" s="1"/>
  <c r="DP34" i="11"/>
  <c r="DW34" i="11" s="1"/>
  <c r="EB34" i="11" s="1"/>
  <c r="GP34" i="11" s="1"/>
  <c r="HR5" i="8" a="1"/>
  <c r="HR5" i="8" s="1"/>
  <c r="HR5" i="10" a="1"/>
  <c r="HR5" i="10" s="1"/>
  <c r="HR5" i="11" a="1"/>
  <c r="HR5" i="11" s="1"/>
  <c r="HR5" i="9" a="1"/>
  <c r="HR5" i="9" s="1"/>
  <c r="DP22" i="9"/>
  <c r="DW22" i="9" s="1"/>
  <c r="EB22" i="9" s="1"/>
  <c r="GP22" i="9" s="1"/>
  <c r="W22" i="9"/>
  <c r="AP22" i="9"/>
  <c r="AW22" i="9" s="1"/>
  <c r="BB22" i="9" s="1"/>
  <c r="FX22" i="9" s="1"/>
  <c r="CC22" i="9"/>
  <c r="CJ22" i="9" s="1"/>
  <c r="CO22" i="9" s="1"/>
  <c r="GG22" i="9" s="1"/>
  <c r="FC22" i="9"/>
  <c r="FJ22" i="9" s="1"/>
  <c r="FO22" i="9" s="1"/>
  <c r="GY22" i="9" s="1"/>
  <c r="IA21" i="9" a="1"/>
  <c r="IA21" i="9" s="1"/>
  <c r="IA21" i="11" a="1"/>
  <c r="IA21" i="11" s="1"/>
  <c r="IA21" i="10" a="1"/>
  <c r="IA21" i="10" s="1"/>
  <c r="IA21" i="8" a="1"/>
  <c r="IA21" i="8" s="1"/>
  <c r="AP37" i="9"/>
  <c r="AW37" i="9" s="1"/>
  <c r="BB37" i="9" s="1"/>
  <c r="FX37" i="9" s="1"/>
  <c r="FC37" i="9"/>
  <c r="FJ37" i="9" s="1"/>
  <c r="FO37" i="9" s="1"/>
  <c r="GY37" i="9" s="1"/>
  <c r="W37" i="9"/>
  <c r="DP37" i="9"/>
  <c r="DW37" i="9" s="1"/>
  <c r="EB37" i="9" s="1"/>
  <c r="GP37" i="9" s="1"/>
  <c r="CC37" i="9"/>
  <c r="CJ37" i="9" s="1"/>
  <c r="CO37" i="9" s="1"/>
  <c r="GG37" i="9" s="1"/>
  <c r="FC21" i="10"/>
  <c r="FJ21" i="10" s="1"/>
  <c r="FO21" i="10" s="1"/>
  <c r="GY21" i="10" s="1"/>
  <c r="CC21" i="10"/>
  <c r="CJ21" i="10" s="1"/>
  <c r="CO21" i="10" s="1"/>
  <c r="GG21" i="10" s="1"/>
  <c r="AP21" i="10"/>
  <c r="AW21" i="10" s="1"/>
  <c r="BB21" i="10" s="1"/>
  <c r="FX21" i="10" s="1"/>
  <c r="DP21" i="10"/>
  <c r="DW21" i="10" s="1"/>
  <c r="EB21" i="10" s="1"/>
  <c r="GP21" i="10" s="1"/>
  <c r="W21" i="10"/>
  <c r="HV23" i="9" a="1"/>
  <c r="HV23" i="9" s="1"/>
  <c r="HV23" i="10" a="1"/>
  <c r="HV23" i="10" s="1"/>
  <c r="HV23" i="8" a="1"/>
  <c r="HV23" i="8" s="1"/>
  <c r="HV23" i="11" a="1"/>
  <c r="HV23" i="11" s="1"/>
  <c r="HW16" i="9" a="1"/>
  <c r="HW16" i="9" s="1"/>
  <c r="HW16" i="10" a="1"/>
  <c r="HW16" i="10" s="1"/>
  <c r="HW16" i="11" a="1"/>
  <c r="HW16" i="11" s="1"/>
  <c r="HW16" i="8" a="1"/>
  <c r="HW16" i="8" s="1"/>
  <c r="CW15" i="11"/>
  <c r="DD15" i="11" s="1"/>
  <c r="DI15" i="11" s="1"/>
  <c r="GL15" i="11" s="1"/>
  <c r="X15" i="11"/>
  <c r="EJ15" i="11"/>
  <c r="EQ15" i="11" s="1"/>
  <c r="EV15" i="11" s="1"/>
  <c r="GU15" i="11" s="1"/>
  <c r="BJ15" i="11"/>
  <c r="BQ15" i="11" s="1"/>
  <c r="BV15" i="11" s="1"/>
  <c r="GC15" i="11" s="1"/>
  <c r="HV17" i="9" a="1"/>
  <c r="HV17" i="9" s="1"/>
  <c r="HV17" i="10" a="1"/>
  <c r="HV17" i="10" s="1"/>
  <c r="HV17" i="11" a="1"/>
  <c r="HV17" i="11" s="1"/>
  <c r="HV17" i="8" a="1"/>
  <c r="HV17" i="8" s="1"/>
  <c r="IG7" i="10" a="1"/>
  <c r="IG7" i="10" s="1"/>
  <c r="IG7" i="8" a="1"/>
  <c r="IG7" i="8" s="1"/>
  <c r="IG7" i="11" a="1"/>
  <c r="IG7" i="11" s="1"/>
  <c r="IG7" i="9" a="1"/>
  <c r="IG7" i="9" s="1"/>
  <c r="EJ14" i="9"/>
  <c r="EQ14" i="9" s="1"/>
  <c r="EV14" i="9" s="1"/>
  <c r="GU14" i="9" s="1"/>
  <c r="CW14" i="9"/>
  <c r="DD14" i="9" s="1"/>
  <c r="DI14" i="9" s="1"/>
  <c r="GL14" i="9" s="1"/>
  <c r="X14" i="9"/>
  <c r="BJ14" i="9"/>
  <c r="BQ14" i="9" s="1"/>
  <c r="BV14" i="9" s="1"/>
  <c r="GC14" i="9" s="1"/>
  <c r="DP31" i="8"/>
  <c r="DW31" i="8" s="1"/>
  <c r="EB31" i="8" s="1"/>
  <c r="GP31" i="8" s="1"/>
  <c r="W31" i="8"/>
  <c r="FC31" i="8"/>
  <c r="FJ31" i="8" s="1"/>
  <c r="GY31" i="8" s="1"/>
  <c r="AP31" i="8"/>
  <c r="AW31" i="8" s="1"/>
  <c r="BB31" i="8" s="1"/>
  <c r="FX31" i="8" s="1"/>
  <c r="CC31" i="8"/>
  <c r="CJ31" i="8" s="1"/>
  <c r="CO31" i="8" s="1"/>
  <c r="GG31" i="8" s="1"/>
  <c r="IA19" i="9" a="1"/>
  <c r="IA19" i="9" s="1"/>
  <c r="IA19" i="10" a="1"/>
  <c r="IA19" i="10" s="1"/>
  <c r="IA19" i="8" a="1"/>
  <c r="IA19" i="8" s="1"/>
  <c r="IA19" i="11" a="1"/>
  <c r="IA19" i="11" s="1"/>
  <c r="HJ39" i="8" a="1"/>
  <c r="HJ39" i="8" s="1"/>
  <c r="HH39" i="8" a="1"/>
  <c r="HH39" i="8" s="1"/>
  <c r="HT39" i="8" a="1"/>
  <c r="HT39" i="8" s="1"/>
  <c r="HU39" i="8" a="1"/>
  <c r="HU39" i="8" s="1"/>
  <c r="HE39" i="8" a="1"/>
  <c r="HE39" i="8" s="1"/>
  <c r="HK39" i="8" a="1"/>
  <c r="HK39" i="8" s="1"/>
  <c r="HI39" i="8" a="1"/>
  <c r="HI39" i="8" s="1"/>
  <c r="HP39" i="8" a="1"/>
  <c r="HP39" i="8" s="1"/>
  <c r="HV39" i="8" a="1"/>
  <c r="HV39" i="8" s="1"/>
  <c r="HM39" i="8" a="1"/>
  <c r="HM39" i="8" s="1"/>
  <c r="HL39" i="8" a="1"/>
  <c r="HL39" i="8" s="1"/>
  <c r="HF39" i="8" a="1"/>
  <c r="HF39" i="8" s="1"/>
  <c r="HZ39" i="8" a="1"/>
  <c r="HZ39" i="8" s="1"/>
  <c r="HD40" i="8"/>
  <c r="HQ39" i="8" a="1"/>
  <c r="HQ39" i="8" s="1"/>
  <c r="HO39" i="8" a="1"/>
  <c r="HO39" i="8" s="1"/>
  <c r="IA39" i="8" a="1"/>
  <c r="IA39" i="8" s="1"/>
  <c r="HN39" i="8" a="1"/>
  <c r="HN39" i="8" s="1"/>
  <c r="HG39" i="8" a="1"/>
  <c r="HG39" i="8" s="1"/>
  <c r="HS39" i="8" a="1"/>
  <c r="HS39" i="8" s="1"/>
  <c r="Z37" i="10"/>
  <c r="CX37" i="10"/>
  <c r="DE37" i="10" s="1"/>
  <c r="DJ37" i="10" s="1"/>
  <c r="GM37" i="10" s="1"/>
  <c r="EK37" i="10"/>
  <c r="ER37" i="10" s="1"/>
  <c r="EW37" i="10" s="1"/>
  <c r="GV37" i="10" s="1"/>
  <c r="AP40" i="8"/>
  <c r="AW40" i="8" s="1"/>
  <c r="BB40" i="8" s="1"/>
  <c r="FX40" i="8" s="1"/>
  <c r="W40" i="8"/>
  <c r="CC40" i="8"/>
  <c r="CJ40" i="8" s="1"/>
  <c r="CO40" i="8" s="1"/>
  <c r="GG40" i="8" s="1"/>
  <c r="DP40" i="8"/>
  <c r="DW40" i="8" s="1"/>
  <c r="EB40" i="8" s="1"/>
  <c r="GP40" i="8" s="1"/>
  <c r="FC40" i="8"/>
  <c r="FJ40" i="8" s="1"/>
  <c r="GY40" i="8" s="1"/>
  <c r="IG10" i="8" a="1"/>
  <c r="IG10" i="8" s="1"/>
  <c r="IG10" i="11" a="1"/>
  <c r="IG10" i="11" s="1"/>
  <c r="IG10" i="9" a="1"/>
  <c r="IG10" i="9" s="1"/>
  <c r="IG10" i="10" a="1"/>
  <c r="IG10" i="10" s="1"/>
  <c r="IA38" i="9" a="1"/>
  <c r="IA38" i="9" s="1"/>
  <c r="IA38" i="10" a="1"/>
  <c r="IA38" i="10" s="1"/>
  <c r="IA38" i="11" a="1"/>
  <c r="IA38" i="11" s="1"/>
  <c r="HK21" i="9" a="1"/>
  <c r="HK21" i="9" s="1"/>
  <c r="HK21" i="10" a="1"/>
  <c r="HK21" i="10" s="1"/>
  <c r="HK21" i="11" a="1"/>
  <c r="HK21" i="11" s="1"/>
  <c r="HK21" i="8" a="1"/>
  <c r="HK21" i="8" s="1"/>
  <c r="HK29" i="9" a="1"/>
  <c r="HK29" i="9" s="1"/>
  <c r="HK29" i="10" a="1"/>
  <c r="HK29" i="10" s="1"/>
  <c r="HK29" i="11" a="1"/>
  <c r="HK29" i="11" s="1"/>
  <c r="HK29" i="8" a="1"/>
  <c r="HK29" i="8" s="1"/>
  <c r="HQ26" i="9" a="1"/>
  <c r="HQ26" i="9" s="1"/>
  <c r="HQ26" i="11" a="1"/>
  <c r="HQ26" i="11" s="1"/>
  <c r="HQ26" i="10" a="1"/>
  <c r="HQ26" i="10" s="1"/>
  <c r="HQ26" i="8" a="1"/>
  <c r="HQ26" i="8" s="1"/>
  <c r="FC33" i="8"/>
  <c r="FJ33" i="8" s="1"/>
  <c r="GY33" i="8" s="1"/>
  <c r="W33" i="8"/>
  <c r="DP33" i="8"/>
  <c r="DW33" i="8" s="1"/>
  <c r="EB33" i="8" s="1"/>
  <c r="GP33" i="8" s="1"/>
  <c r="AP33" i="8"/>
  <c r="AW33" i="8" s="1"/>
  <c r="BB33" i="8" s="1"/>
  <c r="FX33" i="8" s="1"/>
  <c r="CC33" i="8"/>
  <c r="CJ33" i="8" s="1"/>
  <c r="CO33" i="8" s="1"/>
  <c r="GG33" i="8" s="1"/>
  <c r="HW9" i="11" a="1"/>
  <c r="HW9" i="11" s="1"/>
  <c r="HW9" i="9" a="1"/>
  <c r="HW9" i="9" s="1"/>
  <c r="HW9" i="8" a="1"/>
  <c r="HW9" i="8" s="1"/>
  <c r="HW9" i="10" a="1"/>
  <c r="HW9" i="10" s="1"/>
  <c r="AP39" i="10"/>
  <c r="AW39" i="10" s="1"/>
  <c r="BB39" i="10" s="1"/>
  <c r="FX39" i="10" s="1"/>
  <c r="FC39" i="10"/>
  <c r="FJ39" i="10" s="1"/>
  <c r="FO39" i="10" s="1"/>
  <c r="GY39" i="10" s="1"/>
  <c r="W39" i="10"/>
  <c r="DP39" i="10"/>
  <c r="DW39" i="10" s="1"/>
  <c r="EB39" i="10" s="1"/>
  <c r="GP39" i="10" s="1"/>
  <c r="CC39" i="10"/>
  <c r="CJ39" i="10" s="1"/>
  <c r="CO39" i="10" s="1"/>
  <c r="GG39" i="10" s="1"/>
  <c r="HW15" i="8" a="1"/>
  <c r="HW15" i="8" s="1"/>
  <c r="HW15" i="10" a="1"/>
  <c r="HW15" i="10" s="1"/>
  <c r="HW15" i="9" a="1"/>
  <c r="HW15" i="9" s="1"/>
  <c r="HW15" i="11" a="1"/>
  <c r="HW15" i="11" s="1"/>
  <c r="HQ20" i="9" a="1"/>
  <c r="HQ20" i="9" s="1"/>
  <c r="HQ20" i="10" a="1"/>
  <c r="HQ20" i="10" s="1"/>
  <c r="HQ20" i="11" a="1"/>
  <c r="HQ20" i="11" s="1"/>
  <c r="HQ20" i="8" a="1"/>
  <c r="HQ20" i="8" s="1"/>
  <c r="IG14" i="9" a="1"/>
  <c r="IG14" i="9" s="1"/>
  <c r="IG14" i="8" a="1"/>
  <c r="IG14" i="8" s="1"/>
  <c r="IG14" i="11" a="1"/>
  <c r="IG14" i="11" s="1"/>
  <c r="IG14" i="10" a="1"/>
  <c r="IG14" i="10" s="1"/>
  <c r="IG11" i="10" a="1"/>
  <c r="IG11" i="10" s="1"/>
  <c r="IG11" i="9" a="1"/>
  <c r="IG11" i="9" s="1"/>
  <c r="IG11" i="8" a="1"/>
  <c r="IG11" i="8" s="1"/>
  <c r="IG11" i="11" a="1"/>
  <c r="IG11" i="11" s="1"/>
  <c r="IB13" i="11" a="1"/>
  <c r="IB13" i="11" s="1"/>
  <c r="IB13" i="8" a="1"/>
  <c r="IB13" i="8" s="1"/>
  <c r="IB13" i="9" a="1"/>
  <c r="IB13" i="9" s="1"/>
  <c r="IB13" i="10" a="1"/>
  <c r="IB13" i="10" s="1"/>
  <c r="HV32" i="9" a="1"/>
  <c r="HV32" i="9" s="1"/>
  <c r="HV32" i="11" a="1"/>
  <c r="HV32" i="11" s="1"/>
  <c r="HV32" i="10" a="1"/>
  <c r="HV32" i="10" s="1"/>
  <c r="HV32" i="8" a="1"/>
  <c r="HV32" i="8" s="1"/>
  <c r="HQ22" i="9" a="1"/>
  <c r="HQ22" i="9" s="1"/>
  <c r="HQ22" i="10" a="1"/>
  <c r="HQ22" i="10" s="1"/>
  <c r="HQ22" i="11" a="1"/>
  <c r="HQ22" i="11" s="1"/>
  <c r="HQ22" i="8" a="1"/>
  <c r="HQ22" i="8" s="1"/>
  <c r="FC21" i="11"/>
  <c r="FJ21" i="11" s="1"/>
  <c r="FO21" i="11" s="1"/>
  <c r="GY21" i="11" s="1"/>
  <c r="DP21" i="11"/>
  <c r="DW21" i="11" s="1"/>
  <c r="EB21" i="11" s="1"/>
  <c r="GP21" i="11" s="1"/>
  <c r="W21" i="11"/>
  <c r="CC21" i="11"/>
  <c r="CJ21" i="11" s="1"/>
  <c r="CO21" i="11" s="1"/>
  <c r="GG21" i="11" s="1"/>
  <c r="AP21" i="11"/>
  <c r="AW21" i="11" s="1"/>
  <c r="BB21" i="11" s="1"/>
  <c r="FX21" i="11" s="1"/>
  <c r="AP39" i="8"/>
  <c r="AW39" i="8" s="1"/>
  <c r="BB39" i="8" s="1"/>
  <c r="FX39" i="8" s="1"/>
  <c r="CC39" i="8"/>
  <c r="CJ39" i="8" s="1"/>
  <c r="CO39" i="8" s="1"/>
  <c r="GG39" i="8" s="1"/>
  <c r="DP39" i="8"/>
  <c r="DW39" i="8" s="1"/>
  <c r="EB39" i="8" s="1"/>
  <c r="GP39" i="8" s="1"/>
  <c r="HW39" i="8" s="1" a="1"/>
  <c r="HW39" i="8" s="1"/>
  <c r="FC39" i="8"/>
  <c r="FJ39" i="8" s="1"/>
  <c r="GY39" i="8" s="1"/>
  <c r="HR39" i="8" s="1" a="1"/>
  <c r="HR39" i="8" s="1"/>
  <c r="W39" i="8"/>
  <c r="W38" i="11"/>
  <c r="CC38" i="11"/>
  <c r="CJ38" i="11" s="1"/>
  <c r="CO38" i="11" s="1"/>
  <c r="GG38" i="11" s="1"/>
  <c r="AP38" i="11"/>
  <c r="AW38" i="11" s="1"/>
  <c r="BB38" i="11" s="1"/>
  <c r="FX38" i="11" s="1"/>
  <c r="FC38" i="11"/>
  <c r="FJ38" i="11" s="1"/>
  <c r="FO38" i="11" s="1"/>
  <c r="GY38" i="11" s="1"/>
  <c r="DP38" i="11"/>
  <c r="DW38" i="11" s="1"/>
  <c r="EB38" i="11" s="1"/>
  <c r="GP38" i="11" s="1"/>
  <c r="HQ30" i="9" a="1"/>
  <c r="HQ30" i="9" s="1"/>
  <c r="HQ30" i="10" a="1"/>
  <c r="HQ30" i="10" s="1"/>
  <c r="HQ30" i="11" a="1"/>
  <c r="HQ30" i="11" s="1"/>
  <c r="HQ30" i="8" a="1"/>
  <c r="HQ30" i="8" s="1"/>
  <c r="DP37" i="11"/>
  <c r="DW37" i="11" s="1"/>
  <c r="EB37" i="11" s="1"/>
  <c r="GP37" i="11" s="1"/>
  <c r="W37" i="11"/>
  <c r="CC37" i="11"/>
  <c r="CJ37" i="11" s="1"/>
  <c r="CO37" i="11" s="1"/>
  <c r="GG37" i="11" s="1"/>
  <c r="FC37" i="11"/>
  <c r="FJ37" i="11" s="1"/>
  <c r="FO37" i="11" s="1"/>
  <c r="GY37" i="11" s="1"/>
  <c r="AP37" i="11"/>
  <c r="AW37" i="11" s="1"/>
  <c r="BB37" i="11" s="1"/>
  <c r="FX37" i="11" s="1"/>
  <c r="HW6" i="8" a="1"/>
  <c r="HW6" i="8" s="1"/>
  <c r="HW6" i="9" a="1"/>
  <c r="HW6" i="9" s="1"/>
  <c r="HW6" i="11" a="1"/>
  <c r="HW6" i="11" s="1"/>
  <c r="HW6" i="10" a="1"/>
  <c r="HW6" i="10" s="1"/>
  <c r="DP29" i="10"/>
  <c r="DW29" i="10" s="1"/>
  <c r="EB29" i="10" s="1"/>
  <c r="GP29" i="10" s="1"/>
  <c r="AP29" i="10"/>
  <c r="AW29" i="10" s="1"/>
  <c r="BB29" i="10" s="1"/>
  <c r="FX29" i="10" s="1"/>
  <c r="FC29" i="10"/>
  <c r="FJ29" i="10" s="1"/>
  <c r="FO29" i="10" s="1"/>
  <c r="GY29" i="10" s="1"/>
  <c r="CC29" i="10"/>
  <c r="CJ29" i="10" s="1"/>
  <c r="CO29" i="10" s="1"/>
  <c r="GG29" i="10" s="1"/>
  <c r="W29" i="10"/>
  <c r="HQ37" i="10" a="1"/>
  <c r="HQ37" i="10" s="1"/>
  <c r="HQ37" i="11" a="1"/>
  <c r="HQ37" i="11" s="1"/>
  <c r="HQ37" i="9" a="1"/>
  <c r="HQ37" i="9" s="1"/>
  <c r="HQ37" i="8" a="1"/>
  <c r="HQ37" i="8" s="1"/>
  <c r="HV19" i="9" a="1"/>
  <c r="HV19" i="9" s="1"/>
  <c r="HV19" i="11" a="1"/>
  <c r="HV19" i="11" s="1"/>
  <c r="HV19" i="10" a="1"/>
  <c r="HV19" i="10" s="1"/>
  <c r="HV19" i="8" a="1"/>
  <c r="HV19" i="8" s="1"/>
  <c r="EJ13" i="8"/>
  <c r="BJ13" i="8"/>
  <c r="BQ13" i="8" s="1"/>
  <c r="BV13" i="8" s="1"/>
  <c r="GC13" i="8" s="1"/>
  <c r="X13" i="8"/>
  <c r="CW13" i="8"/>
  <c r="DD13" i="8" s="1"/>
  <c r="DI13" i="8" s="1"/>
  <c r="GL13" i="8" s="1"/>
  <c r="HQ27" i="10" a="1"/>
  <c r="HQ27" i="10" s="1"/>
  <c r="HQ27" i="9" a="1"/>
  <c r="HQ27" i="9" s="1"/>
  <c r="HQ27" i="11" a="1"/>
  <c r="HQ27" i="11" s="1"/>
  <c r="HQ27" i="8" a="1"/>
  <c r="HQ27" i="8" s="1"/>
  <c r="HV30" i="9" a="1"/>
  <c r="HV30" i="9" s="1"/>
  <c r="HV30" i="10" a="1"/>
  <c r="HV30" i="10" s="1"/>
  <c r="HV30" i="11" a="1"/>
  <c r="HV30" i="11" s="1"/>
  <c r="HV30" i="8" a="1"/>
  <c r="HV30" i="8" s="1"/>
  <c r="CW5" i="11"/>
  <c r="DD5" i="11" s="1"/>
  <c r="DI5" i="11" s="1"/>
  <c r="GL5" i="11" s="1"/>
  <c r="X5" i="11"/>
  <c r="BJ5" i="11"/>
  <c r="BQ5" i="11" s="1"/>
  <c r="BV5" i="11" s="1"/>
  <c r="GC5" i="11" s="1"/>
  <c r="EJ5" i="11"/>
  <c r="EQ5" i="11" s="1"/>
  <c r="EV5" i="11" s="1"/>
  <c r="GU5" i="11" s="1"/>
  <c r="IA27" i="9" a="1"/>
  <c r="IA27" i="9" s="1"/>
  <c r="IA27" i="10" a="1"/>
  <c r="IA27" i="10" s="1"/>
  <c r="IA27" i="11" a="1"/>
  <c r="IA27" i="11" s="1"/>
  <c r="IA27" i="8" a="1"/>
  <c r="IA27" i="8" s="1"/>
  <c r="IA30" i="10" a="1"/>
  <c r="IA30" i="10" s="1"/>
  <c r="IA30" i="9" a="1"/>
  <c r="IA30" i="9" s="1"/>
  <c r="IA30" i="11" a="1"/>
  <c r="IA30" i="11" s="1"/>
  <c r="IA30" i="8" a="1"/>
  <c r="IA30" i="8" s="1"/>
  <c r="DP34" i="10"/>
  <c r="DW34" i="10" s="1"/>
  <c r="EB34" i="10" s="1"/>
  <c r="GP34" i="10" s="1"/>
  <c r="AP34" i="10"/>
  <c r="AW34" i="10" s="1"/>
  <c r="BB34" i="10" s="1"/>
  <c r="FX34" i="10" s="1"/>
  <c r="W34" i="10"/>
  <c r="CC34" i="10"/>
  <c r="CJ34" i="10" s="1"/>
  <c r="CO34" i="10" s="1"/>
  <c r="GG34" i="10" s="1"/>
  <c r="FC34" i="10"/>
  <c r="FJ34" i="10" s="1"/>
  <c r="FO34" i="10" s="1"/>
  <c r="GY34" i="10" s="1"/>
  <c r="AP30" i="11"/>
  <c r="AW30" i="11" s="1"/>
  <c r="BB30" i="11" s="1"/>
  <c r="FX30" i="11" s="1"/>
  <c r="W30" i="11"/>
  <c r="DP30" i="11"/>
  <c r="DW30" i="11" s="1"/>
  <c r="EB30" i="11" s="1"/>
  <c r="GP30" i="11" s="1"/>
  <c r="CC30" i="11"/>
  <c r="CJ30" i="11" s="1"/>
  <c r="CO30" i="11" s="1"/>
  <c r="GG30" i="11" s="1"/>
  <c r="FC30" i="11"/>
  <c r="FJ30" i="11" s="1"/>
  <c r="FO30" i="11" s="1"/>
  <c r="GY30" i="11" s="1"/>
  <c r="EJ6" i="8"/>
  <c r="CW6" i="8"/>
  <c r="DD6" i="8" s="1"/>
  <c r="DI6" i="8" s="1"/>
  <c r="GL6" i="8" s="1"/>
  <c r="X6" i="8"/>
  <c r="BJ6" i="8"/>
  <c r="BQ6" i="8" s="1"/>
  <c r="BV6" i="8" s="1"/>
  <c r="GC6" i="8" s="1"/>
  <c r="HK20" i="9" a="1"/>
  <c r="HK20" i="9" s="1"/>
  <c r="HK20" i="10" a="1"/>
  <c r="HK20" i="10" s="1"/>
  <c r="HK20" i="11" a="1"/>
  <c r="HK20" i="11" s="1"/>
  <c r="HK20" i="8" a="1"/>
  <c r="HK20" i="8" s="1"/>
  <c r="AP25" i="8"/>
  <c r="AW25" i="8" s="1"/>
  <c r="BB25" i="8" s="1"/>
  <c r="FX25" i="8" s="1"/>
  <c r="W25" i="8"/>
  <c r="FC25" i="8"/>
  <c r="FJ25" i="8" s="1"/>
  <c r="FO25" i="8" s="1"/>
  <c r="GY25" i="8" s="1"/>
  <c r="DP25" i="8"/>
  <c r="DW25" i="8" s="1"/>
  <c r="EB25" i="8" s="1"/>
  <c r="GP25" i="8" s="1"/>
  <c r="CC25" i="8"/>
  <c r="CJ25" i="8" s="1"/>
  <c r="CO25" i="8" s="1"/>
  <c r="GG25" i="8" s="1"/>
  <c r="IG8" i="9" a="1"/>
  <c r="IG8" i="9" s="1"/>
  <c r="IG8" i="10" a="1"/>
  <c r="IG8" i="10" s="1"/>
  <c r="IG8" i="11" a="1"/>
  <c r="IG8" i="11" s="1"/>
  <c r="IG8" i="8" a="1"/>
  <c r="IG8" i="8" s="1"/>
  <c r="HK27" i="10" a="1"/>
  <c r="HK27" i="10" s="1"/>
  <c r="HK27" i="11" a="1"/>
  <c r="HK27" i="11" s="1"/>
  <c r="HK27" i="9" a="1"/>
  <c r="HK27" i="9" s="1"/>
  <c r="HK27" i="8" a="1"/>
  <c r="HK27" i="8" s="1"/>
  <c r="IA34" i="9" a="1"/>
  <c r="IA34" i="9" s="1"/>
  <c r="IA34" i="11" a="1"/>
  <c r="IA34" i="11" s="1"/>
  <c r="IA34" i="10" a="1"/>
  <c r="IA34" i="10" s="1"/>
  <c r="IA34" i="8" a="1"/>
  <c r="IA34" i="8" s="1"/>
  <c r="IB5" i="9" a="1"/>
  <c r="IB5" i="9" s="1"/>
  <c r="IB5" i="8" a="1"/>
  <c r="IB5" i="8" s="1"/>
  <c r="IB5" i="10" a="1"/>
  <c r="IB5" i="10" s="1"/>
  <c r="IB5" i="11" a="1"/>
  <c r="IB5" i="11" s="1"/>
  <c r="AP21" i="8"/>
  <c r="AW21" i="8" s="1"/>
  <c r="BB21" i="8" s="1"/>
  <c r="FX21" i="8" s="1"/>
  <c r="FC21" i="8"/>
  <c r="FJ21" i="8" s="1"/>
  <c r="FO21" i="8" s="1"/>
  <c r="GY21" i="8" s="1"/>
  <c r="W21" i="8"/>
  <c r="DP21" i="8"/>
  <c r="DW21" i="8" s="1"/>
  <c r="EB21" i="8" s="1"/>
  <c r="GP21" i="8" s="1"/>
  <c r="CC21" i="8"/>
  <c r="CJ21" i="8" s="1"/>
  <c r="CO21" i="8" s="1"/>
  <c r="GG21" i="8" s="1"/>
  <c r="HK23" i="9" a="1"/>
  <c r="HK23" i="9" s="1"/>
  <c r="HK23" i="8" a="1"/>
  <c r="HK23" i="8" s="1"/>
  <c r="HK23" i="10" a="1"/>
  <c r="HK23" i="10" s="1"/>
  <c r="HK23" i="11" a="1"/>
  <c r="HK23" i="11" s="1"/>
  <c r="FC23" i="8"/>
  <c r="FJ23" i="8" s="1"/>
  <c r="FO23" i="8" s="1"/>
  <c r="GY23" i="8" s="1"/>
  <c r="CC23" i="8"/>
  <c r="CJ23" i="8" s="1"/>
  <c r="CO23" i="8" s="1"/>
  <c r="GG23" i="8" s="1"/>
  <c r="AP23" i="8"/>
  <c r="AW23" i="8" s="1"/>
  <c r="BB23" i="8" s="1"/>
  <c r="FX23" i="8" s="1"/>
  <c r="W23" i="8"/>
  <c r="DP23" i="8"/>
  <c r="DW23" i="8" s="1"/>
  <c r="EB23" i="8" s="1"/>
  <c r="GP23" i="8" s="1"/>
  <c r="IB16" i="9" a="1"/>
  <c r="IB16" i="9" s="1"/>
  <c r="IB16" i="10" a="1"/>
  <c r="IB16" i="10" s="1"/>
  <c r="IB16" i="11" a="1"/>
  <c r="IB16" i="11" s="1"/>
  <c r="IB16" i="8" a="1"/>
  <c r="IB16" i="8" s="1"/>
  <c r="IA17" i="9" a="1"/>
  <c r="IA17" i="9" s="1"/>
  <c r="IA17" i="10" a="1"/>
  <c r="IA17" i="10" s="1"/>
  <c r="IA17" i="8" a="1"/>
  <c r="IA17" i="8" s="1"/>
  <c r="IA17" i="11" a="1"/>
  <c r="IA17" i="11" s="1"/>
  <c r="EJ7" i="8"/>
  <c r="BJ7" i="8"/>
  <c r="BQ7" i="8" s="1"/>
  <c r="BV7" i="8" s="1"/>
  <c r="GC7" i="8" s="1"/>
  <c r="CW7" i="8"/>
  <c r="DD7" i="8" s="1"/>
  <c r="DI7" i="8" s="1"/>
  <c r="GL7" i="8" s="1"/>
  <c r="X7" i="8"/>
  <c r="IA31" i="11" a="1"/>
  <c r="IA31" i="11" s="1"/>
  <c r="IA31" i="9" a="1"/>
  <c r="IA31" i="9" s="1"/>
  <c r="IA31" i="10" a="1"/>
  <c r="IA31" i="10" s="1"/>
  <c r="IA31" i="8" a="1"/>
  <c r="IA31" i="8" s="1"/>
  <c r="HK26" i="11" a="1"/>
  <c r="HK26" i="11" s="1"/>
  <c r="HK26" i="9" a="1"/>
  <c r="HK26" i="9" s="1"/>
  <c r="HK26" i="10" a="1"/>
  <c r="HK26" i="10" s="1"/>
  <c r="HK26" i="8" a="1"/>
  <c r="HK26" i="8" s="1"/>
  <c r="EJ8" i="9"/>
  <c r="EQ8" i="9" s="1"/>
  <c r="EV8" i="9" s="1"/>
  <c r="GU8" i="9" s="1"/>
  <c r="X8" i="9"/>
  <c r="BJ8" i="9"/>
  <c r="BQ8" i="9" s="1"/>
  <c r="BV8" i="9" s="1"/>
  <c r="GC8" i="9" s="1"/>
  <c r="CW8" i="9"/>
  <c r="DD8" i="9" s="1"/>
  <c r="DI8" i="9" s="1"/>
  <c r="GL8" i="9" s="1"/>
  <c r="AP21" i="9"/>
  <c r="AW21" i="9" s="1"/>
  <c r="BB21" i="9" s="1"/>
  <c r="FX21" i="9" s="1"/>
  <c r="W21" i="9"/>
  <c r="DP21" i="9"/>
  <c r="DW21" i="9" s="1"/>
  <c r="EB21" i="9" s="1"/>
  <c r="GP21" i="9" s="1"/>
  <c r="FC21" i="9"/>
  <c r="FJ21" i="9" s="1"/>
  <c r="FO21" i="9" s="1"/>
  <c r="GY21" i="9" s="1"/>
  <c r="CC21" i="9"/>
  <c r="CJ21" i="9" s="1"/>
  <c r="CO21" i="9" s="1"/>
  <c r="GG21" i="9" s="1"/>
  <c r="FC27" i="9"/>
  <c r="FJ27" i="9" s="1"/>
  <c r="FO27" i="9" s="1"/>
  <c r="GY27" i="9" s="1"/>
  <c r="DP27" i="9"/>
  <c r="DW27" i="9" s="1"/>
  <c r="EB27" i="9" s="1"/>
  <c r="GP27" i="9" s="1"/>
  <c r="W27" i="9"/>
  <c r="AP27" i="9"/>
  <c r="AW27" i="9" s="1"/>
  <c r="BB27" i="9" s="1"/>
  <c r="FX27" i="9" s="1"/>
  <c r="CC27" i="9"/>
  <c r="CJ27" i="9" s="1"/>
  <c r="CO27" i="9" s="1"/>
  <c r="GG27" i="9" s="1"/>
  <c r="FC19" i="8"/>
  <c r="FJ19" i="8" s="1"/>
  <c r="FO19" i="8" s="1"/>
  <c r="GY19" i="8" s="1"/>
  <c r="DP19" i="8"/>
  <c r="DW19" i="8" s="1"/>
  <c r="EB19" i="8" s="1"/>
  <c r="GP19" i="8" s="1"/>
  <c r="CC19" i="8"/>
  <c r="CJ19" i="8" s="1"/>
  <c r="CO19" i="8" s="1"/>
  <c r="GG19" i="8" s="1"/>
  <c r="AP19" i="8"/>
  <c r="AW19" i="8" s="1"/>
  <c r="BB19" i="8" s="1"/>
  <c r="FX19" i="8" s="1"/>
  <c r="W19" i="8"/>
  <c r="FC18" i="9"/>
  <c r="FJ18" i="9" s="1"/>
  <c r="FO18" i="9" s="1"/>
  <c r="GY18" i="9" s="1"/>
  <c r="W18" i="9"/>
  <c r="AP18" i="9"/>
  <c r="AW18" i="9" s="1"/>
  <c r="BB18" i="9" s="1"/>
  <c r="FX18" i="9" s="1"/>
  <c r="DP18" i="9"/>
  <c r="DW18" i="9" s="1"/>
  <c r="EB18" i="9" s="1"/>
  <c r="GP18" i="9" s="1"/>
  <c r="CC18" i="9"/>
  <c r="CJ18" i="9" s="1"/>
  <c r="CO18" i="9" s="1"/>
  <c r="GG18" i="9" s="1"/>
  <c r="AP35" i="11"/>
  <c r="AW35" i="11" s="1"/>
  <c r="BB35" i="11" s="1"/>
  <c r="FX35" i="11" s="1"/>
  <c r="W35" i="11"/>
  <c r="CC35" i="11"/>
  <c r="CJ35" i="11" s="1"/>
  <c r="CO35" i="11" s="1"/>
  <c r="GG35" i="11" s="1"/>
  <c r="FC35" i="11"/>
  <c r="FJ35" i="11" s="1"/>
  <c r="FO35" i="11" s="1"/>
  <c r="GY35" i="11" s="1"/>
  <c r="DP35" i="11"/>
  <c r="DW35" i="11" s="1"/>
  <c r="EB35" i="11" s="1"/>
  <c r="GP35" i="11" s="1"/>
  <c r="HK38" i="8" a="1"/>
  <c r="HK38" i="8" s="1"/>
  <c r="HV38" i="8" a="1"/>
  <c r="HV38" i="8" s="1"/>
  <c r="CC30" i="9"/>
  <c r="CJ30" i="9" s="1"/>
  <c r="CO30" i="9" s="1"/>
  <c r="GG30" i="9" s="1"/>
  <c r="AP30" i="9"/>
  <c r="AW30" i="9" s="1"/>
  <c r="BB30" i="9" s="1"/>
  <c r="FX30" i="9" s="1"/>
  <c r="FC30" i="9"/>
  <c r="FJ30" i="9" s="1"/>
  <c r="FO30" i="9" s="1"/>
  <c r="GY30" i="9" s="1"/>
  <c r="W30" i="9"/>
  <c r="DP30" i="9"/>
  <c r="DW30" i="9" s="1"/>
  <c r="EB30" i="9" s="1"/>
  <c r="GP30" i="9" s="1"/>
  <c r="DP24" i="10"/>
  <c r="DW24" i="10" s="1"/>
  <c r="EB24" i="10" s="1"/>
  <c r="GP24" i="10" s="1"/>
  <c r="CC24" i="10"/>
  <c r="CJ24" i="10" s="1"/>
  <c r="CO24" i="10" s="1"/>
  <c r="GG24" i="10" s="1"/>
  <c r="AP24" i="10"/>
  <c r="AW24" i="10" s="1"/>
  <c r="BB24" i="10" s="1"/>
  <c r="FX24" i="10" s="1"/>
  <c r="W24" i="10"/>
  <c r="FC24" i="10"/>
  <c r="FJ24" i="10" s="1"/>
  <c r="FO24" i="10" s="1"/>
  <c r="GY24" i="10" s="1"/>
  <c r="AP28" i="11"/>
  <c r="AW28" i="11" s="1"/>
  <c r="BB28" i="11" s="1"/>
  <c r="FX28" i="11" s="1"/>
  <c r="CC28" i="11"/>
  <c r="CJ28" i="11" s="1"/>
  <c r="CO28" i="11" s="1"/>
  <c r="GG28" i="11" s="1"/>
  <c r="DP28" i="11"/>
  <c r="DW28" i="11" s="1"/>
  <c r="EB28" i="11" s="1"/>
  <c r="GP28" i="11" s="1"/>
  <c r="FC28" i="11"/>
  <c r="FJ28" i="11" s="1"/>
  <c r="FO28" i="11" s="1"/>
  <c r="GY28" i="11" s="1"/>
  <c r="W28" i="11"/>
  <c r="IB10" i="10" a="1"/>
  <c r="IB10" i="10" s="1"/>
  <c r="IB10" i="11" a="1"/>
  <c r="IB10" i="11" s="1"/>
  <c r="IB10" i="8" a="1"/>
  <c r="IB10" i="8" s="1"/>
  <c r="IB10" i="9" a="1"/>
  <c r="IB10" i="9" s="1"/>
  <c r="W38" i="8"/>
  <c r="AP38" i="8"/>
  <c r="AW38" i="8" s="1"/>
  <c r="BB38" i="8" s="1"/>
  <c r="FX38" i="8" s="1"/>
  <c r="DP38" i="8"/>
  <c r="DW38" i="8" s="1"/>
  <c r="EB38" i="8" s="1"/>
  <c r="GP38" i="8" s="1"/>
  <c r="FC38" i="8"/>
  <c r="FJ38" i="8" s="1"/>
  <c r="GY38" i="8" s="1"/>
  <c r="CC38" i="8"/>
  <c r="CJ38" i="8" s="1"/>
  <c r="CO38" i="8" s="1"/>
  <c r="GG38" i="8" s="1"/>
  <c r="AP27" i="11"/>
  <c r="AW27" i="11" s="1"/>
  <c r="BB27" i="11" s="1"/>
  <c r="FX27" i="11" s="1"/>
  <c r="CC27" i="11"/>
  <c r="CJ27" i="11" s="1"/>
  <c r="CO27" i="11" s="1"/>
  <c r="GG27" i="11" s="1"/>
  <c r="W27" i="11"/>
  <c r="FC27" i="11"/>
  <c r="FJ27" i="11" s="1"/>
  <c r="FO27" i="11" s="1"/>
  <c r="GY27" i="11" s="1"/>
  <c r="DP27" i="11"/>
  <c r="DW27" i="11" s="1"/>
  <c r="EB27" i="11" s="1"/>
  <c r="GP27" i="11" s="1"/>
  <c r="HK37" i="9" a="1"/>
  <c r="HK37" i="9" s="1"/>
  <c r="HK37" i="11" a="1"/>
  <c r="HK37" i="11" s="1"/>
  <c r="HK37" i="10" a="1"/>
  <c r="HK37" i="10" s="1"/>
  <c r="HK37" i="8" a="1"/>
  <c r="HK37" i="8" s="1"/>
  <c r="HQ33" i="11" a="1"/>
  <c r="HQ33" i="11" s="1"/>
  <c r="HQ33" i="9" a="1"/>
  <c r="HQ33" i="9" s="1"/>
  <c r="HQ33" i="10" a="1"/>
  <c r="HQ33" i="10" s="1"/>
  <c r="HQ33" i="8" a="1"/>
  <c r="HQ33" i="8" s="1"/>
  <c r="HQ28" i="9" a="1"/>
  <c r="HQ28" i="9" s="1"/>
  <c r="HQ28" i="10" a="1"/>
  <c r="HQ28" i="10" s="1"/>
  <c r="HQ28" i="11" a="1"/>
  <c r="HQ28" i="11" s="1"/>
  <c r="HQ28" i="8" a="1"/>
  <c r="HQ28" i="8" s="1"/>
  <c r="FE25" i="10"/>
  <c r="FL25" i="10" s="1"/>
  <c r="FQ25" i="10" s="1"/>
  <c r="HA25" i="10" s="1"/>
  <c r="AA25" i="10"/>
  <c r="DR25" i="10"/>
  <c r="DY25" i="10" s="1"/>
  <c r="ED25" i="10" s="1"/>
  <c r="GR25" i="10" s="1"/>
  <c r="HV20" i="9" a="1"/>
  <c r="HV20" i="9" s="1"/>
  <c r="HV20" i="10" a="1"/>
  <c r="HV20" i="10" s="1"/>
  <c r="HV20" i="11" a="1"/>
  <c r="HV20" i="11" s="1"/>
  <c r="HV20" i="8" a="1"/>
  <c r="HV20" i="8" s="1"/>
  <c r="HK34" i="10" a="1"/>
  <c r="HK34" i="10" s="1"/>
  <c r="HK34" i="9" a="1"/>
  <c r="HK34" i="9" s="1"/>
  <c r="HK34" i="11" a="1"/>
  <c r="HK34" i="11" s="1"/>
  <c r="HK34" i="8" a="1"/>
  <c r="HK34" i="8" s="1"/>
  <c r="W28" i="10"/>
  <c r="CC28" i="10"/>
  <c r="CJ28" i="10" s="1"/>
  <c r="CO28" i="10" s="1"/>
  <c r="GG28" i="10" s="1"/>
  <c r="DP28" i="10"/>
  <c r="DW28" i="10" s="1"/>
  <c r="EB28" i="10" s="1"/>
  <c r="GP28" i="10" s="1"/>
  <c r="AP28" i="10"/>
  <c r="AW28" i="10" s="1"/>
  <c r="BB28" i="10" s="1"/>
  <c r="FX28" i="10" s="1"/>
  <c r="FC28" i="10"/>
  <c r="FJ28" i="10" s="1"/>
  <c r="FO28" i="10" s="1"/>
  <c r="GY28" i="10" s="1"/>
  <c r="EJ16" i="10"/>
  <c r="EQ16" i="10" s="1"/>
  <c r="EV16" i="10" s="1"/>
  <c r="GU16" i="10" s="1"/>
  <c r="BJ16" i="10"/>
  <c r="BQ16" i="10" s="1"/>
  <c r="BV16" i="10" s="1"/>
  <c r="GC16" i="10" s="1"/>
  <c r="CW16" i="10"/>
  <c r="DD16" i="10" s="1"/>
  <c r="DI16" i="10" s="1"/>
  <c r="GL16" i="10" s="1"/>
  <c r="X16" i="10"/>
  <c r="HW14" i="10" a="1"/>
  <c r="HW14" i="10" s="1"/>
  <c r="HW14" i="11" a="1"/>
  <c r="HW14" i="11" s="1"/>
  <c r="HW14" i="8" a="1"/>
  <c r="HW14" i="8" s="1"/>
  <c r="HW14" i="9" a="1"/>
  <c r="HW14" i="9" s="1"/>
  <c r="BJ11" i="8"/>
  <c r="BQ11" i="8" s="1"/>
  <c r="BV11" i="8" s="1"/>
  <c r="GC11" i="8" s="1"/>
  <c r="X11" i="8"/>
  <c r="CW11" i="8"/>
  <c r="DD11" i="8" s="1"/>
  <c r="DI11" i="8" s="1"/>
  <c r="GL11" i="8" s="1"/>
  <c r="EJ11" i="8"/>
  <c r="DP35" i="9"/>
  <c r="DW35" i="9" s="1"/>
  <c r="EB35" i="9" s="1"/>
  <c r="GP35" i="9" s="1"/>
  <c r="CC35" i="9"/>
  <c r="CJ35" i="9" s="1"/>
  <c r="CO35" i="9" s="1"/>
  <c r="GG35" i="9" s="1"/>
  <c r="W35" i="9"/>
  <c r="FC35" i="9"/>
  <c r="FJ35" i="9" s="1"/>
  <c r="FO35" i="9" s="1"/>
  <c r="GY35" i="9" s="1"/>
  <c r="AP35" i="9"/>
  <c r="AW35" i="9" s="1"/>
  <c r="BB35" i="9" s="1"/>
  <c r="FX35" i="9" s="1"/>
  <c r="IA22" i="9" a="1"/>
  <c r="IA22" i="9" s="1"/>
  <c r="IA22" i="10" a="1"/>
  <c r="IA22" i="10" s="1"/>
  <c r="IA22" i="11" a="1"/>
  <c r="IA22" i="11" s="1"/>
  <c r="IA22" i="8" a="1"/>
  <c r="IA22" i="8" s="1"/>
  <c r="BJ15" i="9"/>
  <c r="BQ15" i="9" s="1"/>
  <c r="BV15" i="9" s="1"/>
  <c r="GC15" i="9" s="1"/>
  <c r="CW15" i="9"/>
  <c r="DD15" i="9" s="1"/>
  <c r="DI15" i="9" s="1"/>
  <c r="GL15" i="9" s="1"/>
  <c r="EJ15" i="9"/>
  <c r="EQ15" i="9" s="1"/>
  <c r="EV15" i="9" s="1"/>
  <c r="GU15" i="9" s="1"/>
  <c r="X15" i="9"/>
  <c r="KA15" i="11"/>
  <c r="KA15" i="10"/>
  <c r="KH88" i="8"/>
  <c r="KH52" i="8"/>
  <c r="BW26" i="6"/>
  <c r="KA18" i="8"/>
  <c r="KA19" i="9"/>
  <c r="BX8" i="4"/>
  <c r="CE8" i="4"/>
  <c r="EA8" i="4"/>
  <c r="EI29" i="4"/>
  <c r="CF29" i="4"/>
  <c r="BY25" i="6"/>
  <c r="BX26" i="6"/>
  <c r="BX22" i="4"/>
  <c r="EA22" i="4"/>
  <c r="CE22" i="4"/>
  <c r="BX29" i="4"/>
  <c r="EA29" i="4"/>
  <c r="Y29" i="6"/>
  <c r="Y23" i="6" s="1"/>
  <c r="Z28" i="6"/>
  <c r="CO28" i="6" l="1"/>
  <c r="CP28" i="6" s="1"/>
  <c r="DE29" i="6"/>
  <c r="DE23" i="6" s="1"/>
  <c r="DF28" i="6"/>
  <c r="D60" i="6"/>
  <c r="D74" i="6" s="1"/>
  <c r="D41" i="6"/>
  <c r="D48" i="6" s="1"/>
  <c r="CD18" i="10"/>
  <c r="CK18" i="10" s="1"/>
  <c r="CP18" i="10" s="1"/>
  <c r="GH18" i="10" s="1"/>
  <c r="Y18" i="10"/>
  <c r="DQ18" i="10"/>
  <c r="DX18" i="10" s="1"/>
  <c r="EC18" i="10" s="1"/>
  <c r="GQ18" i="10" s="1"/>
  <c r="FD18" i="10"/>
  <c r="FK18" i="10" s="1"/>
  <c r="FP18" i="10" s="1"/>
  <c r="GZ18" i="10" s="1"/>
  <c r="HR24" i="9" a="1"/>
  <c r="HR24" i="9" s="1"/>
  <c r="HR24" i="10" a="1"/>
  <c r="HR24" i="10" s="1"/>
  <c r="HR24" i="11" a="1"/>
  <c r="HR24" i="11" s="1"/>
  <c r="HR24" i="8" a="1"/>
  <c r="HR24" i="8" s="1"/>
  <c r="EL31" i="9"/>
  <c r="ES31" i="9" s="1"/>
  <c r="EX31" i="9" s="1"/>
  <c r="GW31" i="9" s="1"/>
  <c r="AB31" i="9"/>
  <c r="EJ36" i="8"/>
  <c r="EQ36" i="8" s="1"/>
  <c r="EV36" i="8" s="1"/>
  <c r="GU36" i="8" s="1"/>
  <c r="CW36" i="8"/>
  <c r="DD36" i="8" s="1"/>
  <c r="DI36" i="8" s="1"/>
  <c r="GL36" i="8" s="1"/>
  <c r="BJ36" i="8"/>
  <c r="BQ36" i="8" s="1"/>
  <c r="BV36" i="8" s="1"/>
  <c r="GC36" i="8" s="1"/>
  <c r="X36" i="8"/>
  <c r="BJ19" i="11"/>
  <c r="BQ19" i="11" s="1"/>
  <c r="BV19" i="11" s="1"/>
  <c r="GC19" i="11" s="1"/>
  <c r="CW19" i="11"/>
  <c r="DD19" i="11" s="1"/>
  <c r="DI19" i="11" s="1"/>
  <c r="GL19" i="11" s="1"/>
  <c r="X19" i="11"/>
  <c r="EJ19" i="11"/>
  <c r="EQ19" i="11" s="1"/>
  <c r="EV19" i="11" s="1"/>
  <c r="GU19" i="11" s="1"/>
  <c r="IB24" i="8" a="1"/>
  <c r="IB24" i="8" s="1"/>
  <c r="IB24" i="10" a="1"/>
  <c r="IB24" i="10" s="1"/>
  <c r="IB24" i="9" a="1"/>
  <c r="IB24" i="9" s="1"/>
  <c r="IB24" i="11" a="1"/>
  <c r="IB24" i="11" s="1"/>
  <c r="IB36" i="9" a="1"/>
  <c r="IB36" i="9" s="1"/>
  <c r="IB36" i="11" a="1"/>
  <c r="IB36" i="11" s="1"/>
  <c r="IB36" i="8" a="1"/>
  <c r="IB36" i="8" s="1"/>
  <c r="IB36" i="10" a="1"/>
  <c r="IB36" i="10" s="1"/>
  <c r="HW36" i="10" a="1"/>
  <c r="HW36" i="10" s="1"/>
  <c r="HW36" i="11" a="1"/>
  <c r="HW36" i="11" s="1"/>
  <c r="HW36" i="9" a="1"/>
  <c r="HW36" i="9" s="1"/>
  <c r="HW36" i="8" a="1"/>
  <c r="HW36" i="8" s="1"/>
  <c r="Y14" i="10"/>
  <c r="FD14" i="10"/>
  <c r="FK14" i="10" s="1"/>
  <c r="FP14" i="10" s="1"/>
  <c r="GZ14" i="10" s="1"/>
  <c r="CD14" i="10"/>
  <c r="CK14" i="10" s="1"/>
  <c r="CP14" i="10" s="1"/>
  <c r="GH14" i="10" s="1"/>
  <c r="DQ14" i="10"/>
  <c r="DX14" i="10" s="1"/>
  <c r="EC14" i="10" s="1"/>
  <c r="GQ14" i="10" s="1"/>
  <c r="CD7" i="11"/>
  <c r="CK7" i="11" s="1"/>
  <c r="CP7" i="11" s="1"/>
  <c r="GH7" i="11" s="1"/>
  <c r="FD7" i="11"/>
  <c r="FK7" i="11" s="1"/>
  <c r="FP7" i="11" s="1"/>
  <c r="GZ7" i="11" s="1"/>
  <c r="DQ7" i="11"/>
  <c r="DX7" i="11" s="1"/>
  <c r="EC7" i="11" s="1"/>
  <c r="GQ7" i="11" s="1"/>
  <c r="Y7" i="11"/>
  <c r="HX12" i="9" a="1"/>
  <c r="HX12" i="9" s="1"/>
  <c r="HX12" i="11" a="1"/>
  <c r="HX12" i="11" s="1"/>
  <c r="HX12" i="10" a="1"/>
  <c r="HX12" i="10" s="1"/>
  <c r="HX12" i="8" a="1"/>
  <c r="HX12" i="8" s="1"/>
  <c r="CW38" i="10"/>
  <c r="DD38" i="10" s="1"/>
  <c r="DI38" i="10" s="1"/>
  <c r="GL38" i="10" s="1"/>
  <c r="X38" i="10"/>
  <c r="BJ38" i="10"/>
  <c r="BQ38" i="10" s="1"/>
  <c r="BV38" i="10" s="1"/>
  <c r="GC38" i="10" s="1"/>
  <c r="EJ38" i="10"/>
  <c r="EQ38" i="10" s="1"/>
  <c r="EV38" i="10" s="1"/>
  <c r="GU38" i="10" s="1"/>
  <c r="IH12" i="11" a="1"/>
  <c r="IH12" i="11" s="1"/>
  <c r="IH12" i="8" a="1"/>
  <c r="IH12" i="8" s="1"/>
  <c r="IH12" i="9" a="1"/>
  <c r="IH12" i="9" s="1"/>
  <c r="IH12" i="10" a="1"/>
  <c r="IH12" i="10" s="1"/>
  <c r="BJ31" i="11"/>
  <c r="BQ31" i="11" s="1"/>
  <c r="BV31" i="11" s="1"/>
  <c r="GC31" i="11" s="1"/>
  <c r="EJ31" i="11"/>
  <c r="EQ31" i="11" s="1"/>
  <c r="EV31" i="11" s="1"/>
  <c r="GU31" i="11" s="1"/>
  <c r="X31" i="11"/>
  <c r="CW31" i="11"/>
  <c r="DD31" i="11" s="1"/>
  <c r="DI31" i="11" s="1"/>
  <c r="GL31" i="11" s="1"/>
  <c r="Y30" i="10"/>
  <c r="DQ30" i="10"/>
  <c r="DX30" i="10" s="1"/>
  <c r="EC30" i="10" s="1"/>
  <c r="GQ30" i="10" s="1"/>
  <c r="FD30" i="10"/>
  <c r="FK30" i="10" s="1"/>
  <c r="FP30" i="10" s="1"/>
  <c r="GZ30" i="10" s="1"/>
  <c r="CD30" i="10"/>
  <c r="CK30" i="10" s="1"/>
  <c r="CP30" i="10" s="1"/>
  <c r="GH30" i="10" s="1"/>
  <c r="IG24" i="11" a="1"/>
  <c r="IG24" i="11" s="1"/>
  <c r="IG24" i="8" a="1"/>
  <c r="IG24" i="8" s="1"/>
  <c r="IG24" i="9" a="1"/>
  <c r="IG24" i="9" s="1"/>
  <c r="IG24" i="10" a="1"/>
  <c r="IG24" i="10" s="1"/>
  <c r="Y12" i="8"/>
  <c r="FD12" i="8"/>
  <c r="FK12" i="8" s="1"/>
  <c r="FP12" i="8" s="1"/>
  <c r="GZ12" i="8" s="1"/>
  <c r="CD12" i="8"/>
  <c r="CK12" i="8" s="1"/>
  <c r="CP12" i="8" s="1"/>
  <c r="GH12" i="8" s="1"/>
  <c r="DQ12" i="8"/>
  <c r="DX12" i="8" s="1"/>
  <c r="EC12" i="8" s="1"/>
  <c r="GQ12" i="8" s="1"/>
  <c r="HW24" i="11" a="1"/>
  <c r="HW24" i="11" s="1"/>
  <c r="HW24" i="9" a="1"/>
  <c r="HW24" i="9" s="1"/>
  <c r="HW24" i="8" a="1"/>
  <c r="HW24" i="8" s="1"/>
  <c r="HW24" i="10" a="1"/>
  <c r="HW24" i="10" s="1"/>
  <c r="IG36" i="9" a="1"/>
  <c r="IG36" i="9" s="1"/>
  <c r="IG36" i="11" a="1"/>
  <c r="IG36" i="11" s="1"/>
  <c r="IG36" i="10" a="1"/>
  <c r="IG36" i="10" s="1"/>
  <c r="IG36" i="8" a="1"/>
  <c r="IG36" i="8" s="1"/>
  <c r="CW24" i="8"/>
  <c r="DD24" i="8" s="1"/>
  <c r="DI24" i="8" s="1"/>
  <c r="GL24" i="8" s="1"/>
  <c r="EJ24" i="8"/>
  <c r="EQ24" i="8" s="1"/>
  <c r="EV24" i="8" s="1"/>
  <c r="GU24" i="8" s="1"/>
  <c r="HX24" i="8" s="1" a="1"/>
  <c r="HX24" i="8" s="1"/>
  <c r="BJ24" i="8"/>
  <c r="BQ24" i="8" s="1"/>
  <c r="BV24" i="8" s="1"/>
  <c r="GC24" i="8" s="1"/>
  <c r="X24" i="8"/>
  <c r="EJ26" i="10"/>
  <c r="EQ26" i="10" s="1"/>
  <c r="EV26" i="10" s="1"/>
  <c r="GU26" i="10" s="1"/>
  <c r="CW26" i="10"/>
  <c r="DD26" i="10" s="1"/>
  <c r="DI26" i="10" s="1"/>
  <c r="GL26" i="10" s="1"/>
  <c r="X26" i="10"/>
  <c r="BJ26" i="10"/>
  <c r="BQ26" i="10" s="1"/>
  <c r="BV26" i="10" s="1"/>
  <c r="GC26" i="10" s="1"/>
  <c r="IC12" i="10" a="1"/>
  <c r="IC12" i="10" s="1"/>
  <c r="IC12" i="9" a="1"/>
  <c r="IC12" i="9" s="1"/>
  <c r="IC12" i="8" a="1"/>
  <c r="IC12" i="8" s="1"/>
  <c r="IC12" i="11" a="1"/>
  <c r="IC12" i="11" s="1"/>
  <c r="CX28" i="6"/>
  <c r="CW29" i="6"/>
  <c r="CW23" i="6" s="1"/>
  <c r="CF29" i="6"/>
  <c r="CF23" i="6" s="1"/>
  <c r="CG28" i="6"/>
  <c r="D135" i="6"/>
  <c r="D149" i="6" s="1" a="1"/>
  <c r="D149" i="6" s="1"/>
  <c r="X6" i="7"/>
  <c r="E99" i="6"/>
  <c r="E113" i="6" s="1" a="1"/>
  <c r="E113" i="6" s="1"/>
  <c r="E135" i="6"/>
  <c r="E149" i="6" s="1" a="1"/>
  <c r="E149" i="6" s="1"/>
  <c r="E47" i="6"/>
  <c r="E54" i="6" s="1"/>
  <c r="D47" i="6"/>
  <c r="D54" i="6" s="1"/>
  <c r="D66" i="6"/>
  <c r="D80" i="6" s="1" a="1"/>
  <c r="D80" i="6" s="1"/>
  <c r="C40" i="6"/>
  <c r="C99" i="6"/>
  <c r="C113" i="6" s="1" a="1"/>
  <c r="C113" i="6" s="1"/>
  <c r="B99" i="6"/>
  <c r="B113" i="6" s="1" a="1"/>
  <c r="B113" i="6" s="1"/>
  <c r="N19" i="7"/>
  <c r="O19" i="7" s="1"/>
  <c r="P19" i="7" s="1"/>
  <c r="BW15" i="4"/>
  <c r="CE15" i="4"/>
  <c r="DZ15" i="4"/>
  <c r="P18" i="7"/>
  <c r="N26" i="7"/>
  <c r="O26" i="7" s="1"/>
  <c r="P26" i="7" s="1"/>
  <c r="N20" i="7"/>
  <c r="O20" i="7" s="1"/>
  <c r="P20" i="7" s="1"/>
  <c r="P5" i="7"/>
  <c r="E53" i="6"/>
  <c r="B53" i="6"/>
  <c r="B34" i="6"/>
  <c r="B141" i="6" s="1"/>
  <c r="B155" i="6" s="1" a="1"/>
  <c r="B155" i="6" s="1"/>
  <c r="H6" i="7"/>
  <c r="B66" i="6"/>
  <c r="B80" i="6" s="1" a="1"/>
  <c r="B80" i="6" s="1"/>
  <c r="B47" i="6"/>
  <c r="B54" i="6" s="1"/>
  <c r="E35" i="6"/>
  <c r="AF7" i="7"/>
  <c r="E141" i="6"/>
  <c r="E155" i="6" s="1" a="1"/>
  <c r="E155" i="6" s="1"/>
  <c r="E60" i="6"/>
  <c r="E74" i="6" s="1"/>
  <c r="E41" i="6"/>
  <c r="C53" i="6"/>
  <c r="KH84" i="11"/>
  <c r="KH48" i="11"/>
  <c r="HX24" i="11" a="1"/>
  <c r="HX24" i="11" s="1"/>
  <c r="HX24" i="9" a="1"/>
  <c r="HX24" i="9" s="1"/>
  <c r="HX36" i="10" a="1"/>
  <c r="HX36" i="10" s="1"/>
  <c r="HX36" i="8" a="1"/>
  <c r="HX36" i="8" s="1"/>
  <c r="HX36" i="11" a="1"/>
  <c r="HX36" i="11" s="1"/>
  <c r="HX36" i="9" a="1"/>
  <c r="HX36" i="9" s="1"/>
  <c r="EQ15" i="8"/>
  <c r="EV15" i="8" s="1"/>
  <c r="GU15" i="8" s="1"/>
  <c r="EQ5" i="8"/>
  <c r="EV5" i="8" s="1"/>
  <c r="GU5" i="8" s="1"/>
  <c r="HX5" i="11" s="1" a="1"/>
  <c r="HX5" i="11" s="1"/>
  <c r="EQ10" i="8"/>
  <c r="EV10" i="8" s="1"/>
  <c r="GU10" i="8" s="1"/>
  <c r="EQ8" i="8"/>
  <c r="EV8" i="8" s="1"/>
  <c r="GU8" i="8" s="1"/>
  <c r="EQ14" i="8"/>
  <c r="EV14" i="8" s="1"/>
  <c r="GU14" i="8" s="1"/>
  <c r="EQ13" i="8"/>
  <c r="EV13" i="8" s="1"/>
  <c r="GU13" i="8" s="1"/>
  <c r="EV11" i="8"/>
  <c r="GU11" i="8" s="1"/>
  <c r="HX11" i="10" s="1" a="1"/>
  <c r="HX11" i="10" s="1"/>
  <c r="EQ11" i="8"/>
  <c r="EQ6" i="8"/>
  <c r="EV6" i="8" s="1"/>
  <c r="GU6" i="8" s="1"/>
  <c r="EQ16" i="8"/>
  <c r="EV16" i="8" s="1"/>
  <c r="GU16" i="8" s="1"/>
  <c r="EQ7" i="8"/>
  <c r="EV7" i="8" s="1"/>
  <c r="GU7" i="8" s="1"/>
  <c r="EQ9" i="8"/>
  <c r="EV9" i="8" s="1"/>
  <c r="GU9" i="8" s="1"/>
  <c r="EK7" i="9"/>
  <c r="ER7" i="9" s="1"/>
  <c r="EW7" i="9" s="1"/>
  <c r="GV7" i="9" s="1"/>
  <c r="Z7" i="9"/>
  <c r="CX7" i="9"/>
  <c r="DE7" i="9" s="1"/>
  <c r="DJ7" i="9" s="1"/>
  <c r="GM7" i="9" s="1"/>
  <c r="Z6" i="10"/>
  <c r="EK6" i="10"/>
  <c r="ER6" i="10" s="1"/>
  <c r="EW6" i="10" s="1"/>
  <c r="GV6" i="10" s="1"/>
  <c r="CX6" i="10"/>
  <c r="DE6" i="10" s="1"/>
  <c r="DJ6" i="10" s="1"/>
  <c r="GM6" i="10" s="1"/>
  <c r="Z19" i="9"/>
  <c r="EK19" i="9"/>
  <c r="ER19" i="9" s="1"/>
  <c r="EW19" i="9" s="1"/>
  <c r="GV19" i="9" s="1"/>
  <c r="CX19" i="9"/>
  <c r="DE19" i="9" s="1"/>
  <c r="DJ19" i="9" s="1"/>
  <c r="GM19" i="9" s="1"/>
  <c r="Z7" i="10"/>
  <c r="EK7" i="10"/>
  <c r="ER7" i="10" s="1"/>
  <c r="EW7" i="10" s="1"/>
  <c r="GV7" i="10" s="1"/>
  <c r="CX7" i="10"/>
  <c r="DE7" i="10" s="1"/>
  <c r="DJ7" i="10" s="1"/>
  <c r="GM7" i="10" s="1"/>
  <c r="FD19" i="10"/>
  <c r="FK19" i="10" s="1"/>
  <c r="FP19" i="10" s="1"/>
  <c r="GZ19" i="10" s="1"/>
  <c r="DQ19" i="10"/>
  <c r="DX19" i="10" s="1"/>
  <c r="EC19" i="10" s="1"/>
  <c r="GQ19" i="10" s="1"/>
  <c r="CD19" i="10"/>
  <c r="CK19" i="10" s="1"/>
  <c r="CP19" i="10" s="1"/>
  <c r="GH19" i="10" s="1"/>
  <c r="Y19" i="10"/>
  <c r="CD36" i="11"/>
  <c r="CK36" i="11" s="1"/>
  <c r="CP36" i="11" s="1"/>
  <c r="GH36" i="11" s="1"/>
  <c r="FD36" i="11"/>
  <c r="FK36" i="11" s="1"/>
  <c r="FP36" i="11" s="1"/>
  <c r="GZ36" i="11" s="1"/>
  <c r="DQ36" i="11"/>
  <c r="DX36" i="11" s="1"/>
  <c r="EC36" i="11" s="1"/>
  <c r="GQ36" i="11" s="1"/>
  <c r="Y36" i="11"/>
  <c r="Y31" i="10"/>
  <c r="FD31" i="10"/>
  <c r="FK31" i="10" s="1"/>
  <c r="FP31" i="10" s="1"/>
  <c r="GZ31" i="10" s="1"/>
  <c r="DQ31" i="10"/>
  <c r="DX31" i="10" s="1"/>
  <c r="EC31" i="10" s="1"/>
  <c r="GQ31" i="10" s="1"/>
  <c r="CD31" i="10"/>
  <c r="CK31" i="10" s="1"/>
  <c r="CP31" i="10" s="1"/>
  <c r="GH31" i="10" s="1"/>
  <c r="DR13" i="10"/>
  <c r="DY13" i="10" s="1"/>
  <c r="ED13" i="10" s="1"/>
  <c r="GR13" i="10" s="1"/>
  <c r="FE13" i="10"/>
  <c r="FL13" i="10" s="1"/>
  <c r="FQ13" i="10" s="1"/>
  <c r="HA13" i="10" s="1"/>
  <c r="AA13" i="10"/>
  <c r="DQ24" i="11"/>
  <c r="DX24" i="11" s="1"/>
  <c r="EC24" i="11" s="1"/>
  <c r="GQ24" i="11" s="1"/>
  <c r="Y24" i="11"/>
  <c r="FD24" i="11"/>
  <c r="FK24" i="11" s="1"/>
  <c r="FP24" i="11" s="1"/>
  <c r="GZ24" i="11" s="1"/>
  <c r="CD24" i="11"/>
  <c r="CK24" i="11" s="1"/>
  <c r="CP24" i="11" s="1"/>
  <c r="GH24" i="11" s="1"/>
  <c r="Z12" i="11"/>
  <c r="EK12" i="11"/>
  <c r="ER12" i="11" s="1"/>
  <c r="EW12" i="11" s="1"/>
  <c r="GV12" i="11" s="1"/>
  <c r="CX12" i="11"/>
  <c r="DE12" i="11" s="1"/>
  <c r="DJ12" i="11" s="1"/>
  <c r="GM12" i="11" s="1"/>
  <c r="EJ34" i="8"/>
  <c r="X34" i="8"/>
  <c r="BJ34" i="8"/>
  <c r="BQ34" i="8" s="1"/>
  <c r="BV34" i="8" s="1"/>
  <c r="GC34" i="8" s="1"/>
  <c r="CW34" i="8"/>
  <c r="DD34" i="8" s="1"/>
  <c r="DI34" i="8" s="1"/>
  <c r="GL34" i="8" s="1"/>
  <c r="BJ20" i="11"/>
  <c r="BQ20" i="11" s="1"/>
  <c r="BV20" i="11" s="1"/>
  <c r="GC20" i="11" s="1"/>
  <c r="CW20" i="11"/>
  <c r="DD20" i="11" s="1"/>
  <c r="DI20" i="11" s="1"/>
  <c r="GL20" i="11" s="1"/>
  <c r="X20" i="11"/>
  <c r="EJ20" i="11"/>
  <c r="EQ20" i="11" s="1"/>
  <c r="EV20" i="11" s="1"/>
  <c r="GU20" i="11" s="1"/>
  <c r="CW35" i="10"/>
  <c r="DD35" i="10" s="1"/>
  <c r="DI35" i="10" s="1"/>
  <c r="GL35" i="10" s="1"/>
  <c r="X35" i="10"/>
  <c r="EJ35" i="10"/>
  <c r="EQ35" i="10" s="1"/>
  <c r="EV35" i="10" s="1"/>
  <c r="GU35" i="10" s="1"/>
  <c r="BJ35" i="10"/>
  <c r="BQ35" i="10" s="1"/>
  <c r="BV35" i="10" s="1"/>
  <c r="GC35" i="10" s="1"/>
  <c r="X32" i="10"/>
  <c r="CW32" i="10"/>
  <c r="DD32" i="10" s="1"/>
  <c r="DI32" i="10" s="1"/>
  <c r="GL32" i="10" s="1"/>
  <c r="EJ32" i="10"/>
  <c r="EQ32" i="10" s="1"/>
  <c r="EV32" i="10" s="1"/>
  <c r="GU32" i="10" s="1"/>
  <c r="BJ32" i="10"/>
  <c r="BQ32" i="10" s="1"/>
  <c r="BV32" i="10" s="1"/>
  <c r="GC32" i="10" s="1"/>
  <c r="EJ29" i="8"/>
  <c r="BJ29" i="8"/>
  <c r="BQ29" i="8" s="1"/>
  <c r="BV29" i="8" s="1"/>
  <c r="GC29" i="8" s="1"/>
  <c r="X29" i="8"/>
  <c r="CW29" i="8"/>
  <c r="DD29" i="8" s="1"/>
  <c r="DI29" i="8" s="1"/>
  <c r="GL29" i="8" s="1"/>
  <c r="IB17" i="9" a="1"/>
  <c r="IB17" i="9" s="1"/>
  <c r="IB17" i="10" a="1"/>
  <c r="IB17" i="10" s="1"/>
  <c r="IB17" i="11" a="1"/>
  <c r="IB17" i="11" s="1"/>
  <c r="IB17" i="8" a="1"/>
  <c r="IB17" i="8" s="1"/>
  <c r="IB18" i="9" a="1"/>
  <c r="IB18" i="9" s="1"/>
  <c r="IB18" i="10" a="1"/>
  <c r="IB18" i="10" s="1"/>
  <c r="IB18" i="8" a="1"/>
  <c r="IB18" i="8" s="1"/>
  <c r="IB18" i="11" a="1"/>
  <c r="IB18" i="11" s="1"/>
  <c r="IG26" i="10" a="1"/>
  <c r="IG26" i="10" s="1"/>
  <c r="IG26" i="9" a="1"/>
  <c r="IG26" i="9" s="1"/>
  <c r="IG26" i="11" a="1"/>
  <c r="IG26" i="11" s="1"/>
  <c r="IG26" i="8" a="1"/>
  <c r="IG26" i="8" s="1"/>
  <c r="IH10" i="8" a="1"/>
  <c r="IH10" i="8" s="1"/>
  <c r="IH10" i="11" a="1"/>
  <c r="IH10" i="11" s="1"/>
  <c r="IH10" i="10" a="1"/>
  <c r="IH10" i="10" s="1"/>
  <c r="IH10" i="9" a="1"/>
  <c r="IH10" i="9" s="1"/>
  <c r="CW22" i="11"/>
  <c r="DD22" i="11" s="1"/>
  <c r="DI22" i="11" s="1"/>
  <c r="GL22" i="11" s="1"/>
  <c r="EJ22" i="11"/>
  <c r="EQ22" i="11" s="1"/>
  <c r="EV22" i="11" s="1"/>
  <c r="GU22" i="11" s="1"/>
  <c r="BJ22" i="11"/>
  <c r="BQ22" i="11" s="1"/>
  <c r="BV22" i="11" s="1"/>
  <c r="GC22" i="11" s="1"/>
  <c r="X22" i="11"/>
  <c r="Y9" i="11"/>
  <c r="FD9" i="11"/>
  <c r="FK9" i="11" s="1"/>
  <c r="FP9" i="11" s="1"/>
  <c r="GZ9" i="11" s="1"/>
  <c r="DQ9" i="11"/>
  <c r="DX9" i="11" s="1"/>
  <c r="EC9" i="11" s="1"/>
  <c r="GQ9" i="11" s="1"/>
  <c r="CD9" i="11"/>
  <c r="CK9" i="11" s="1"/>
  <c r="CP9" i="11" s="1"/>
  <c r="GH9" i="11" s="1"/>
  <c r="EJ27" i="11"/>
  <c r="EQ27" i="11" s="1"/>
  <c r="EV27" i="11" s="1"/>
  <c r="GU27" i="11" s="1"/>
  <c r="BJ27" i="11"/>
  <c r="BQ27" i="11" s="1"/>
  <c r="BV27" i="11" s="1"/>
  <c r="GC27" i="11" s="1"/>
  <c r="X27" i="11"/>
  <c r="CW27" i="11"/>
  <c r="DD27" i="11" s="1"/>
  <c r="DI27" i="11" s="1"/>
  <c r="GL27" i="11" s="1"/>
  <c r="IG38" i="9" a="1"/>
  <c r="IG38" i="9" s="1"/>
  <c r="IG38" i="10" a="1"/>
  <c r="IG38" i="10" s="1"/>
  <c r="IG38" i="11" a="1"/>
  <c r="IG38" i="11" s="1"/>
  <c r="IG38" i="8" a="1"/>
  <c r="IG38" i="8" s="1"/>
  <c r="X28" i="11"/>
  <c r="EJ28" i="11"/>
  <c r="EQ28" i="11" s="1"/>
  <c r="EV28" i="11" s="1"/>
  <c r="GU28" i="11" s="1"/>
  <c r="CW28" i="11"/>
  <c r="DD28" i="11" s="1"/>
  <c r="DI28" i="11" s="1"/>
  <c r="GL28" i="11" s="1"/>
  <c r="BJ28" i="11"/>
  <c r="BQ28" i="11" s="1"/>
  <c r="BV28" i="11" s="1"/>
  <c r="GC28" i="11" s="1"/>
  <c r="X24" i="10"/>
  <c r="BJ24" i="10"/>
  <c r="BQ24" i="10" s="1"/>
  <c r="BV24" i="10" s="1"/>
  <c r="GC24" i="10" s="1"/>
  <c r="EJ24" i="10"/>
  <c r="EQ24" i="10" s="1"/>
  <c r="EV24" i="10" s="1"/>
  <c r="GU24" i="10" s="1"/>
  <c r="CW24" i="10"/>
  <c r="DD24" i="10" s="1"/>
  <c r="DI24" i="10" s="1"/>
  <c r="GL24" i="10" s="1"/>
  <c r="HW19" i="9" a="1"/>
  <c r="HW19" i="9" s="1"/>
  <c r="HW19" i="10" a="1"/>
  <c r="HW19" i="10" s="1"/>
  <c r="HW19" i="11" a="1"/>
  <c r="HW19" i="11" s="1"/>
  <c r="HW19" i="8" a="1"/>
  <c r="HW19" i="8" s="1"/>
  <c r="IH7" i="10" a="1"/>
  <c r="IH7" i="10" s="1"/>
  <c r="IH7" i="9" a="1"/>
  <c r="IH7" i="9" s="1"/>
  <c r="IH7" i="11" a="1"/>
  <c r="IH7" i="11" s="1"/>
  <c r="IH7" i="8" a="1"/>
  <c r="IH7" i="8" s="1"/>
  <c r="IG23" i="9" a="1"/>
  <c r="IG23" i="9" s="1"/>
  <c r="IG23" i="10" a="1"/>
  <c r="IG23" i="10" s="1"/>
  <c r="IG23" i="8" a="1"/>
  <c r="IG23" i="8" s="1"/>
  <c r="IG23" i="11" a="1"/>
  <c r="IG23" i="11" s="1"/>
  <c r="IB21" i="9" a="1"/>
  <c r="IB21" i="9" s="1"/>
  <c r="IB21" i="10" a="1"/>
  <c r="IB21" i="10" s="1"/>
  <c r="IB21" i="8" a="1"/>
  <c r="IB21" i="8" s="1"/>
  <c r="IB21" i="11" a="1"/>
  <c r="IB21" i="11" s="1"/>
  <c r="BJ25" i="8"/>
  <c r="BQ25" i="8" s="1"/>
  <c r="BV25" i="8" s="1"/>
  <c r="GC25" i="8" s="1"/>
  <c r="CW25" i="8"/>
  <c r="DD25" i="8" s="1"/>
  <c r="DI25" i="8" s="1"/>
  <c r="GL25" i="8" s="1"/>
  <c r="EJ25" i="8"/>
  <c r="X25" i="8"/>
  <c r="IH6" i="8" a="1"/>
  <c r="IH6" i="8" s="1"/>
  <c r="IH6" i="11" a="1"/>
  <c r="IH6" i="11" s="1"/>
  <c r="IH6" i="10" a="1"/>
  <c r="IH6" i="10" s="1"/>
  <c r="IH6" i="9" a="1"/>
  <c r="IH6" i="9" s="1"/>
  <c r="CD5" i="11"/>
  <c r="CK5" i="11" s="1"/>
  <c r="CP5" i="11" s="1"/>
  <c r="GH5" i="11" s="1"/>
  <c r="DQ5" i="11"/>
  <c r="DX5" i="11" s="1"/>
  <c r="EC5" i="11" s="1"/>
  <c r="GQ5" i="11" s="1"/>
  <c r="Y5" i="11"/>
  <c r="FD5" i="11"/>
  <c r="FK5" i="11" s="1"/>
  <c r="FP5" i="11" s="1"/>
  <c r="GZ5" i="11" s="1"/>
  <c r="IH13" i="11" a="1"/>
  <c r="IH13" i="11" s="1"/>
  <c r="IH13" i="8" a="1"/>
  <c r="IH13" i="8" s="1"/>
  <c r="IH13" i="9" a="1"/>
  <c r="IH13" i="9" s="1"/>
  <c r="IH13" i="10" a="1"/>
  <c r="IH13" i="10" s="1"/>
  <c r="HW39" i="9" a="1"/>
  <c r="HW39" i="9" s="1"/>
  <c r="HW39" i="10" a="1"/>
  <c r="HW39" i="10" s="1"/>
  <c r="HW39" i="11" a="1"/>
  <c r="HW39" i="11" s="1"/>
  <c r="X33" i="8"/>
  <c r="CW33" i="8"/>
  <c r="DD33" i="8" s="1"/>
  <c r="DI33" i="8" s="1"/>
  <c r="GL33" i="8" s="1"/>
  <c r="BJ33" i="8"/>
  <c r="BQ33" i="8" s="1"/>
  <c r="BV33" i="8" s="1"/>
  <c r="GC33" i="8" s="1"/>
  <c r="EJ33" i="8"/>
  <c r="HR40" i="10" a="1"/>
  <c r="HR40" i="10" s="1"/>
  <c r="HR40" i="9" a="1"/>
  <c r="HR40" i="9" s="1"/>
  <c r="HR40" i="11" a="1"/>
  <c r="HR40" i="11" s="1"/>
  <c r="IB31" i="9" a="1"/>
  <c r="IB31" i="9" s="1"/>
  <c r="IB31" i="11" a="1"/>
  <c r="IB31" i="11" s="1"/>
  <c r="IB31" i="10" a="1"/>
  <c r="IB31" i="10" s="1"/>
  <c r="IB31" i="8" a="1"/>
  <c r="IB31" i="8" s="1"/>
  <c r="DQ15" i="11"/>
  <c r="DX15" i="11" s="1"/>
  <c r="EC15" i="11" s="1"/>
  <c r="GQ15" i="11" s="1"/>
  <c r="Y15" i="11"/>
  <c r="CD15" i="11"/>
  <c r="CK15" i="11" s="1"/>
  <c r="CP15" i="11" s="1"/>
  <c r="GH15" i="11" s="1"/>
  <c r="FD15" i="11"/>
  <c r="FK15" i="11" s="1"/>
  <c r="FP15" i="11" s="1"/>
  <c r="GZ15" i="11" s="1"/>
  <c r="X37" i="9"/>
  <c r="BJ37" i="9"/>
  <c r="BQ37" i="9" s="1"/>
  <c r="BV37" i="9" s="1"/>
  <c r="GC37" i="9" s="1"/>
  <c r="CW37" i="9"/>
  <c r="DD37" i="9" s="1"/>
  <c r="DI37" i="9" s="1"/>
  <c r="GL37" i="9" s="1"/>
  <c r="EJ37" i="9"/>
  <c r="EQ37" i="9" s="1"/>
  <c r="EV37" i="9" s="1"/>
  <c r="GU37" i="9" s="1"/>
  <c r="IG34" i="11" a="1"/>
  <c r="IG34" i="11" s="1"/>
  <c r="IG34" i="10" a="1"/>
  <c r="IG34" i="10" s="1"/>
  <c r="IG34" i="9" a="1"/>
  <c r="IG34" i="9" s="1"/>
  <c r="IG34" i="8" a="1"/>
  <c r="IG34" i="8" s="1"/>
  <c r="BJ40" i="11"/>
  <c r="BQ40" i="11" s="1"/>
  <c r="BV40" i="11" s="1"/>
  <c r="GC40" i="11" s="1"/>
  <c r="CW40" i="11"/>
  <c r="DD40" i="11" s="1"/>
  <c r="DI40" i="11" s="1"/>
  <c r="GL40" i="11" s="1"/>
  <c r="EJ40" i="11"/>
  <c r="EQ40" i="11" s="1"/>
  <c r="EV40" i="11" s="1"/>
  <c r="GU40" i="11" s="1"/>
  <c r="X40" i="11"/>
  <c r="EJ22" i="8"/>
  <c r="BJ22" i="8"/>
  <c r="BQ22" i="8" s="1"/>
  <c r="BV22" i="8" s="1"/>
  <c r="GC22" i="8" s="1"/>
  <c r="X22" i="8"/>
  <c r="CW22" i="8"/>
  <c r="DD22" i="8" s="1"/>
  <c r="DI22" i="8" s="1"/>
  <c r="GL22" i="8" s="1"/>
  <c r="HW32" i="9" a="1"/>
  <c r="HW32" i="9" s="1"/>
  <c r="HW32" i="10" a="1"/>
  <c r="HW32" i="10" s="1"/>
  <c r="HW32" i="11" a="1"/>
  <c r="HW32" i="11" s="1"/>
  <c r="HW32" i="8" a="1"/>
  <c r="HW32" i="8" s="1"/>
  <c r="HW20" i="10" a="1"/>
  <c r="HW20" i="10" s="1"/>
  <c r="HW20" i="9" a="1"/>
  <c r="HW20" i="9" s="1"/>
  <c r="HW20" i="8" a="1"/>
  <c r="HW20" i="8" s="1"/>
  <c r="HW20" i="11" a="1"/>
  <c r="HW20" i="11" s="1"/>
  <c r="Y10" i="9"/>
  <c r="DQ10" i="9"/>
  <c r="DX10" i="9" s="1"/>
  <c r="EC10" i="9" s="1"/>
  <c r="GQ10" i="9" s="1"/>
  <c r="CD10" i="9"/>
  <c r="CK10" i="9" s="1"/>
  <c r="CP10" i="9" s="1"/>
  <c r="GH10" i="9" s="1"/>
  <c r="FD10" i="9"/>
  <c r="FK10" i="9" s="1"/>
  <c r="FP10" i="9" s="1"/>
  <c r="GZ10" i="9" s="1"/>
  <c r="HR30" i="9" a="1"/>
  <c r="HR30" i="9" s="1"/>
  <c r="HR30" i="10" a="1"/>
  <c r="HR30" i="10" s="1"/>
  <c r="HR30" i="11" a="1"/>
  <c r="HR30" i="11" s="1"/>
  <c r="HR30" i="8" a="1"/>
  <c r="HR30" i="8" s="1"/>
  <c r="CW17" i="11"/>
  <c r="DD17" i="11" s="1"/>
  <c r="DI17" i="11" s="1"/>
  <c r="GL17" i="11" s="1"/>
  <c r="X17" i="11"/>
  <c r="BJ17" i="11"/>
  <c r="BQ17" i="11" s="1"/>
  <c r="BV17" i="11" s="1"/>
  <c r="GC17" i="11" s="1"/>
  <c r="EJ17" i="11"/>
  <c r="EQ17" i="11" s="1"/>
  <c r="EV17" i="11" s="1"/>
  <c r="GU17" i="11" s="1"/>
  <c r="HW28" i="10" a="1"/>
  <c r="HW28" i="10" s="1"/>
  <c r="HW28" i="11" a="1"/>
  <c r="HW28" i="11" s="1"/>
  <c r="HW28" i="9" a="1"/>
  <c r="HW28" i="9" s="1"/>
  <c r="HW28" i="8" a="1"/>
  <c r="HW28" i="8" s="1"/>
  <c r="IB35" i="10" a="1"/>
  <c r="IB35" i="10" s="1"/>
  <c r="IB35" i="9" a="1"/>
  <c r="IB35" i="9" s="1"/>
  <c r="IB35" i="11" a="1"/>
  <c r="IB35" i="11" s="1"/>
  <c r="IB35" i="8" a="1"/>
  <c r="IB35" i="8" s="1"/>
  <c r="DQ6" i="11"/>
  <c r="DX6" i="11" s="1"/>
  <c r="EC6" i="11" s="1"/>
  <c r="GQ6" i="11" s="1"/>
  <c r="FD6" i="11"/>
  <c r="FK6" i="11" s="1"/>
  <c r="FP6" i="11" s="1"/>
  <c r="GZ6" i="11" s="1"/>
  <c r="Y6" i="11"/>
  <c r="CD6" i="11"/>
  <c r="CK6" i="11" s="1"/>
  <c r="CP6" i="11" s="1"/>
  <c r="GH6" i="11" s="1"/>
  <c r="Y16" i="8"/>
  <c r="FD16" i="8"/>
  <c r="FK16" i="8" s="1"/>
  <c r="FP16" i="8" s="1"/>
  <c r="GZ16" i="8" s="1"/>
  <c r="CD16" i="8"/>
  <c r="CK16" i="8" s="1"/>
  <c r="CP16" i="8" s="1"/>
  <c r="GH16" i="8" s="1"/>
  <c r="DQ16" i="8"/>
  <c r="DX16" i="8" s="1"/>
  <c r="EC16" i="8" s="1"/>
  <c r="GQ16" i="8" s="1"/>
  <c r="IG27" i="10" a="1"/>
  <c r="IG27" i="10" s="1"/>
  <c r="IG27" i="9" a="1"/>
  <c r="IG27" i="9" s="1"/>
  <c r="IG27" i="11" a="1"/>
  <c r="IG27" i="11" s="1"/>
  <c r="IG27" i="8" a="1"/>
  <c r="IG27" i="8" s="1"/>
  <c r="CD5" i="9"/>
  <c r="CK5" i="9" s="1"/>
  <c r="CP5" i="9" s="1"/>
  <c r="GH5" i="9" s="1"/>
  <c r="FD5" i="9"/>
  <c r="FK5" i="9" s="1"/>
  <c r="FP5" i="9" s="1"/>
  <c r="GZ5" i="9" s="1"/>
  <c r="Y5" i="9"/>
  <c r="DQ5" i="9"/>
  <c r="DX5" i="9" s="1"/>
  <c r="EC5" i="9" s="1"/>
  <c r="GQ5" i="9" s="1"/>
  <c r="EJ17" i="9"/>
  <c r="EQ17" i="9" s="1"/>
  <c r="EV17" i="9" s="1"/>
  <c r="GU17" i="9" s="1"/>
  <c r="CW17" i="9"/>
  <c r="DD17" i="9" s="1"/>
  <c r="DI17" i="9" s="1"/>
  <c r="GL17" i="9" s="1"/>
  <c r="BJ17" i="9"/>
  <c r="BQ17" i="9" s="1"/>
  <c r="BV17" i="9" s="1"/>
  <c r="GC17" i="9" s="1"/>
  <c r="X17" i="9"/>
  <c r="HW17" i="9" a="1"/>
  <c r="HW17" i="9" s="1"/>
  <c r="HW17" i="10" a="1"/>
  <c r="HW17" i="10" s="1"/>
  <c r="HW17" i="11" a="1"/>
  <c r="HW17" i="11" s="1"/>
  <c r="HW17" i="8" a="1"/>
  <c r="HW17" i="8" s="1"/>
  <c r="BJ23" i="10"/>
  <c r="BQ23" i="10" s="1"/>
  <c r="BV23" i="10" s="1"/>
  <c r="GC23" i="10" s="1"/>
  <c r="X23" i="10"/>
  <c r="CW23" i="10"/>
  <c r="DD23" i="10" s="1"/>
  <c r="DI23" i="10" s="1"/>
  <c r="GL23" i="10" s="1"/>
  <c r="EJ23" i="10"/>
  <c r="EQ23" i="10" s="1"/>
  <c r="EV23" i="10" s="1"/>
  <c r="GU23" i="10" s="1"/>
  <c r="EJ18" i="8"/>
  <c r="CW18" i="8"/>
  <c r="DD18" i="8" s="1"/>
  <c r="DI18" i="8" s="1"/>
  <c r="GL18" i="8" s="1"/>
  <c r="BJ18" i="8"/>
  <c r="BQ18" i="8" s="1"/>
  <c r="BV18" i="8" s="1"/>
  <c r="GC18" i="8" s="1"/>
  <c r="X18" i="8"/>
  <c r="DQ10" i="8"/>
  <c r="DX10" i="8" s="1"/>
  <c r="EC10" i="8" s="1"/>
  <c r="GQ10" i="8" s="1"/>
  <c r="Y10" i="8"/>
  <c r="CD10" i="8"/>
  <c r="CK10" i="8" s="1"/>
  <c r="CP10" i="8" s="1"/>
  <c r="GH10" i="8" s="1"/>
  <c r="FD10" i="8"/>
  <c r="FK10" i="8" s="1"/>
  <c r="FP10" i="8" s="1"/>
  <c r="GZ10" i="8" s="1"/>
  <c r="CW32" i="11"/>
  <c r="DD32" i="11" s="1"/>
  <c r="DI32" i="11" s="1"/>
  <c r="GL32" i="11" s="1"/>
  <c r="X32" i="11"/>
  <c r="EJ32" i="11"/>
  <c r="EQ32" i="11" s="1"/>
  <c r="EV32" i="11" s="1"/>
  <c r="GU32" i="11" s="1"/>
  <c r="BJ32" i="11"/>
  <c r="BQ32" i="11" s="1"/>
  <c r="BV32" i="11" s="1"/>
  <c r="GC32" i="11" s="1"/>
  <c r="IB37" i="10" a="1"/>
  <c r="IB37" i="10" s="1"/>
  <c r="IB37" i="9" a="1"/>
  <c r="IB37" i="9" s="1"/>
  <c r="IB37" i="11" a="1"/>
  <c r="IB37" i="11" s="1"/>
  <c r="IB37" i="8" a="1"/>
  <c r="IB37" i="8" s="1"/>
  <c r="CW33" i="11"/>
  <c r="DD33" i="11" s="1"/>
  <c r="DI33" i="11" s="1"/>
  <c r="GL33" i="11" s="1"/>
  <c r="X33" i="11"/>
  <c r="BJ33" i="11"/>
  <c r="BQ33" i="11" s="1"/>
  <c r="BV33" i="11" s="1"/>
  <c r="GC33" i="11" s="1"/>
  <c r="EJ33" i="11"/>
  <c r="EQ33" i="11" s="1"/>
  <c r="EV33" i="11" s="1"/>
  <c r="GU33" i="11" s="1"/>
  <c r="EJ25" i="9"/>
  <c r="EQ25" i="9" s="1"/>
  <c r="EV25" i="9" s="1"/>
  <c r="GU25" i="9" s="1"/>
  <c r="CW25" i="9"/>
  <c r="DD25" i="9" s="1"/>
  <c r="DI25" i="9" s="1"/>
  <c r="GL25" i="9" s="1"/>
  <c r="X25" i="9"/>
  <c r="BJ25" i="9"/>
  <c r="BQ25" i="9" s="1"/>
  <c r="BV25" i="9" s="1"/>
  <c r="GC25" i="9" s="1"/>
  <c r="IC7" i="11" a="1"/>
  <c r="IC7" i="11" s="1"/>
  <c r="IC7" i="10" a="1"/>
  <c r="IC7" i="10" s="1"/>
  <c r="IC7" i="8" a="1"/>
  <c r="IC7" i="8" s="1"/>
  <c r="IC7" i="9" a="1"/>
  <c r="IC7" i="9" s="1"/>
  <c r="EJ34" i="10"/>
  <c r="EQ34" i="10" s="1"/>
  <c r="EV34" i="10" s="1"/>
  <c r="GU34" i="10" s="1"/>
  <c r="CW34" i="10"/>
  <c r="DD34" i="10" s="1"/>
  <c r="DI34" i="10" s="1"/>
  <c r="GL34" i="10" s="1"/>
  <c r="BJ34" i="10"/>
  <c r="BQ34" i="10" s="1"/>
  <c r="BV34" i="10" s="1"/>
  <c r="GC34" i="10" s="1"/>
  <c r="X34" i="10"/>
  <c r="X21" i="11"/>
  <c r="CW21" i="11"/>
  <c r="DD21" i="11" s="1"/>
  <c r="DI21" i="11" s="1"/>
  <c r="GL21" i="11" s="1"/>
  <c r="BJ21" i="11"/>
  <c r="BQ21" i="11" s="1"/>
  <c r="BV21" i="11" s="1"/>
  <c r="GC21" i="11" s="1"/>
  <c r="EJ21" i="11"/>
  <c r="EQ21" i="11" s="1"/>
  <c r="EV21" i="11" s="1"/>
  <c r="GU21" i="11" s="1"/>
  <c r="HR22" i="9" a="1"/>
  <c r="HR22" i="9" s="1"/>
  <c r="HR22" i="10" a="1"/>
  <c r="HR22" i="10" s="1"/>
  <c r="HR22" i="11" a="1"/>
  <c r="HR22" i="11" s="1"/>
  <c r="HR22" i="8" a="1"/>
  <c r="HR22" i="8" s="1"/>
  <c r="CD9" i="10"/>
  <c r="CK9" i="10" s="1"/>
  <c r="CP9" i="10" s="1"/>
  <c r="GH9" i="10" s="1"/>
  <c r="Y9" i="10"/>
  <c r="DQ9" i="10"/>
  <c r="DX9" i="10" s="1"/>
  <c r="EC9" i="10" s="1"/>
  <c r="GQ9" i="10" s="1"/>
  <c r="FD9" i="10"/>
  <c r="FK9" i="10" s="1"/>
  <c r="FP9" i="10" s="1"/>
  <c r="GZ9" i="10" s="1"/>
  <c r="CW39" i="11"/>
  <c r="DD39" i="11" s="1"/>
  <c r="DI39" i="11" s="1"/>
  <c r="GL39" i="11" s="1"/>
  <c r="X39" i="11"/>
  <c r="BJ39" i="11"/>
  <c r="BQ39" i="11" s="1"/>
  <c r="BV39" i="11" s="1"/>
  <c r="GC39" i="11" s="1"/>
  <c r="EJ39" i="11"/>
  <c r="EQ39" i="11" s="1"/>
  <c r="EV39" i="11" s="1"/>
  <c r="GU39" i="11" s="1"/>
  <c r="BJ25" i="11"/>
  <c r="BQ25" i="11" s="1"/>
  <c r="BV25" i="11" s="1"/>
  <c r="GC25" i="11" s="1"/>
  <c r="CW25" i="11"/>
  <c r="DD25" i="11" s="1"/>
  <c r="DI25" i="11" s="1"/>
  <c r="GL25" i="11" s="1"/>
  <c r="EJ25" i="11"/>
  <c r="EQ25" i="11" s="1"/>
  <c r="EV25" i="11" s="1"/>
  <c r="GU25" i="11" s="1"/>
  <c r="X25" i="11"/>
  <c r="HR37" i="11" a="1"/>
  <c r="HR37" i="11" s="1"/>
  <c r="HR37" i="10" a="1"/>
  <c r="HR37" i="10" s="1"/>
  <c r="HR37" i="9" a="1"/>
  <c r="HR37" i="9" s="1"/>
  <c r="HR37" i="8" a="1"/>
  <c r="HR37" i="8" s="1"/>
  <c r="IC11" i="9" a="1"/>
  <c r="IC11" i="9" s="1"/>
  <c r="IC11" i="10" a="1"/>
  <c r="IC11" i="10" s="1"/>
  <c r="IC11" i="11" a="1"/>
  <c r="IC11" i="11" s="1"/>
  <c r="IC11" i="8" a="1"/>
  <c r="IC11" i="8" s="1"/>
  <c r="EJ38" i="8"/>
  <c r="CW38" i="8"/>
  <c r="DD38" i="8" s="1"/>
  <c r="DI38" i="8" s="1"/>
  <c r="GL38" i="8" s="1"/>
  <c r="BJ38" i="8"/>
  <c r="BQ38" i="8" s="1"/>
  <c r="BV38" i="8" s="1"/>
  <c r="GC38" i="8" s="1"/>
  <c r="X38" i="8"/>
  <c r="BJ18" i="9"/>
  <c r="BQ18" i="9" s="1"/>
  <c r="BV18" i="9" s="1"/>
  <c r="GC18" i="9" s="1"/>
  <c r="EJ18" i="9"/>
  <c r="EQ18" i="9" s="1"/>
  <c r="EV18" i="9" s="1"/>
  <c r="GU18" i="9" s="1"/>
  <c r="X18" i="9"/>
  <c r="CW18" i="9"/>
  <c r="DD18" i="9" s="1"/>
  <c r="DI18" i="9" s="1"/>
  <c r="GL18" i="9" s="1"/>
  <c r="HR19" i="9" a="1"/>
  <c r="HR19" i="9" s="1"/>
  <c r="HR19" i="11" a="1"/>
  <c r="HR19" i="11" s="1"/>
  <c r="HR19" i="10" a="1"/>
  <c r="HR19" i="10" s="1"/>
  <c r="HR19" i="8" a="1"/>
  <c r="HR19" i="8" s="1"/>
  <c r="IB23" i="9" a="1"/>
  <c r="IB23" i="9" s="1"/>
  <c r="IB23" i="10" a="1"/>
  <c r="IB23" i="10" s="1"/>
  <c r="IB23" i="8" a="1"/>
  <c r="IB23" i="8" s="1"/>
  <c r="IB23" i="11" a="1"/>
  <c r="IB23" i="11" s="1"/>
  <c r="HW21" i="9" a="1"/>
  <c r="HW21" i="9" s="1"/>
  <c r="HW21" i="8" a="1"/>
  <c r="HW21" i="8" s="1"/>
  <c r="HW21" i="10" a="1"/>
  <c r="HW21" i="10" s="1"/>
  <c r="HW21" i="11" a="1"/>
  <c r="HW21" i="11" s="1"/>
  <c r="IG25" i="10" a="1"/>
  <c r="IG25" i="10" s="1"/>
  <c r="IG25" i="11" a="1"/>
  <c r="IG25" i="11" s="1"/>
  <c r="IG25" i="8" a="1"/>
  <c r="IG25" i="8" s="1"/>
  <c r="IG25" i="9" a="1"/>
  <c r="IG25" i="9" s="1"/>
  <c r="DQ6" i="8"/>
  <c r="DX6" i="8" s="1"/>
  <c r="EC6" i="8" s="1"/>
  <c r="GQ6" i="8" s="1"/>
  <c r="CD6" i="8"/>
  <c r="CK6" i="8" s="1"/>
  <c r="CP6" i="8" s="1"/>
  <c r="GH6" i="8" s="1"/>
  <c r="FD6" i="8"/>
  <c r="FK6" i="8" s="1"/>
  <c r="FP6" i="8" s="1"/>
  <c r="GZ6" i="8" s="1"/>
  <c r="Y6" i="8"/>
  <c r="CW30" i="11"/>
  <c r="DD30" i="11" s="1"/>
  <c r="DI30" i="11" s="1"/>
  <c r="GL30" i="11" s="1"/>
  <c r="X30" i="11"/>
  <c r="EJ30" i="11"/>
  <c r="EQ30" i="11" s="1"/>
  <c r="EV30" i="11" s="1"/>
  <c r="GU30" i="11" s="1"/>
  <c r="BJ30" i="11"/>
  <c r="BQ30" i="11" s="1"/>
  <c r="BV30" i="11" s="1"/>
  <c r="GC30" i="11" s="1"/>
  <c r="IB39" i="10" a="1"/>
  <c r="IB39" i="10" s="1"/>
  <c r="IB39" i="9" a="1"/>
  <c r="IB39" i="9" s="1"/>
  <c r="IB39" i="11" a="1"/>
  <c r="IB39" i="11" s="1"/>
  <c r="HR33" i="11" a="1"/>
  <c r="HR33" i="11" s="1"/>
  <c r="HR33" i="10" a="1"/>
  <c r="HR33" i="10" s="1"/>
  <c r="HR33" i="9" a="1"/>
  <c r="HR33" i="9" s="1"/>
  <c r="HR33" i="8" a="1"/>
  <c r="HR33" i="8" s="1"/>
  <c r="HW40" i="9" a="1"/>
  <c r="HW40" i="9" s="1"/>
  <c r="HW40" i="10" a="1"/>
  <c r="HW40" i="10" s="1"/>
  <c r="HW40" i="11" a="1"/>
  <c r="HW40" i="11" s="1"/>
  <c r="AA37" i="10"/>
  <c r="FE37" i="10"/>
  <c r="FL37" i="10" s="1"/>
  <c r="FQ37" i="10" s="1"/>
  <c r="HA37" i="10" s="1"/>
  <c r="DR37" i="10"/>
  <c r="DY37" i="10" s="1"/>
  <c r="ED37" i="10" s="1"/>
  <c r="GR37" i="10" s="1"/>
  <c r="IG31" i="11" a="1"/>
  <c r="IG31" i="11" s="1"/>
  <c r="IG31" i="9" a="1"/>
  <c r="IG31" i="9" s="1"/>
  <c r="IG31" i="10" a="1"/>
  <c r="IG31" i="10" s="1"/>
  <c r="IG31" i="8" a="1"/>
  <c r="IG31" i="8" s="1"/>
  <c r="CW21" i="10"/>
  <c r="DD21" i="10" s="1"/>
  <c r="DI21" i="10" s="1"/>
  <c r="GL21" i="10" s="1"/>
  <c r="BJ21" i="10"/>
  <c r="BQ21" i="10" s="1"/>
  <c r="BV21" i="10" s="1"/>
  <c r="GC21" i="10" s="1"/>
  <c r="X21" i="10"/>
  <c r="EJ21" i="10"/>
  <c r="EQ21" i="10" s="1"/>
  <c r="EV21" i="10" s="1"/>
  <c r="GU21" i="10" s="1"/>
  <c r="HW34" i="10" a="1"/>
  <c r="HW34" i="10" s="1"/>
  <c r="HW34" i="9" a="1"/>
  <c r="HW34" i="9" s="1"/>
  <c r="HW34" i="11" a="1"/>
  <c r="HW34" i="11" s="1"/>
  <c r="HW34" i="8" a="1"/>
  <c r="HW34" i="8" s="1"/>
  <c r="X18" i="11"/>
  <c r="EJ18" i="11"/>
  <c r="EQ18" i="11" s="1"/>
  <c r="EV18" i="11" s="1"/>
  <c r="GU18" i="11" s="1"/>
  <c r="CW18" i="11"/>
  <c r="DD18" i="11" s="1"/>
  <c r="DI18" i="11" s="1"/>
  <c r="GL18" i="11" s="1"/>
  <c r="BJ18" i="11"/>
  <c r="BQ18" i="11" s="1"/>
  <c r="BV18" i="11" s="1"/>
  <c r="GC18" i="11" s="1"/>
  <c r="HW22" i="9" a="1"/>
  <c r="HW22" i="9" s="1"/>
  <c r="HW22" i="10" a="1"/>
  <c r="HW22" i="10" s="1"/>
  <c r="HW22" i="11" a="1"/>
  <c r="HW22" i="11" s="1"/>
  <c r="HW22" i="8" a="1"/>
  <c r="HW22" i="8" s="1"/>
  <c r="IB32" i="11" a="1"/>
  <c r="IB32" i="11" s="1"/>
  <c r="IB32" i="9" a="1"/>
  <c r="IB32" i="9" s="1"/>
  <c r="IB32" i="10" a="1"/>
  <c r="IB32" i="10" s="1"/>
  <c r="IB32" i="8" a="1"/>
  <c r="IB32" i="8" s="1"/>
  <c r="HR20" i="9" a="1"/>
  <c r="HR20" i="9" s="1"/>
  <c r="HR20" i="10" a="1"/>
  <c r="HR20" i="10" s="1"/>
  <c r="HR20" i="8" a="1"/>
  <c r="HR20" i="8" s="1"/>
  <c r="HR20" i="11" a="1"/>
  <c r="HR20" i="11" s="1"/>
  <c r="CD9" i="8"/>
  <c r="CK9" i="8" s="1"/>
  <c r="CP9" i="8" s="1"/>
  <c r="GH9" i="8" s="1"/>
  <c r="Y9" i="8"/>
  <c r="FD9" i="8"/>
  <c r="FK9" i="8" s="1"/>
  <c r="FP9" i="8" s="1"/>
  <c r="GZ9" i="8" s="1"/>
  <c r="DQ9" i="8"/>
  <c r="DX9" i="8" s="1"/>
  <c r="EC9" i="8" s="1"/>
  <c r="GQ9" i="8" s="1"/>
  <c r="CW38" i="9"/>
  <c r="DD38" i="9" s="1"/>
  <c r="DI38" i="9" s="1"/>
  <c r="GL38" i="9" s="1"/>
  <c r="EJ38" i="9"/>
  <c r="EQ38" i="9" s="1"/>
  <c r="EV38" i="9" s="1"/>
  <c r="GU38" i="9" s="1"/>
  <c r="BJ38" i="9"/>
  <c r="BQ38" i="9" s="1"/>
  <c r="BV38" i="9" s="1"/>
  <c r="GC38" i="9" s="1"/>
  <c r="X38" i="9"/>
  <c r="EJ40" i="10"/>
  <c r="EQ40" i="10" s="1"/>
  <c r="EV40" i="10" s="1"/>
  <c r="GU40" i="10" s="1"/>
  <c r="X40" i="10"/>
  <c r="BJ40" i="10"/>
  <c r="BQ40" i="10" s="1"/>
  <c r="BV40" i="10" s="1"/>
  <c r="GC40" i="10" s="1"/>
  <c r="CW40" i="10"/>
  <c r="DD40" i="10" s="1"/>
  <c r="DI40" i="10" s="1"/>
  <c r="GL40" i="10" s="1"/>
  <c r="FD16" i="9"/>
  <c r="FK16" i="9" s="1"/>
  <c r="FP16" i="9" s="1"/>
  <c r="GZ16" i="9" s="1"/>
  <c r="Y16" i="9"/>
  <c r="CD16" i="9"/>
  <c r="CK16" i="9" s="1"/>
  <c r="CP16" i="9" s="1"/>
  <c r="GH16" i="9" s="1"/>
  <c r="DQ16" i="9"/>
  <c r="DX16" i="9" s="1"/>
  <c r="EC16" i="9" s="1"/>
  <c r="GQ16" i="9" s="1"/>
  <c r="CW30" i="8"/>
  <c r="DD30" i="8" s="1"/>
  <c r="DI30" i="8" s="1"/>
  <c r="GL30" i="8" s="1"/>
  <c r="X30" i="8"/>
  <c r="EJ30" i="8"/>
  <c r="BJ30" i="8"/>
  <c r="BQ30" i="8" s="1"/>
  <c r="BV30" i="8" s="1"/>
  <c r="GC30" i="8" s="1"/>
  <c r="BJ29" i="9"/>
  <c r="BQ29" i="9" s="1"/>
  <c r="BV29" i="9" s="1"/>
  <c r="GC29" i="9" s="1"/>
  <c r="EJ29" i="9"/>
  <c r="EQ29" i="9" s="1"/>
  <c r="EV29" i="9" s="1"/>
  <c r="GU29" i="9" s="1"/>
  <c r="CW29" i="9"/>
  <c r="DD29" i="9" s="1"/>
  <c r="DI29" i="9" s="1"/>
  <c r="GL29" i="9" s="1"/>
  <c r="X29" i="9"/>
  <c r="CD9" i="9"/>
  <c r="CK9" i="9" s="1"/>
  <c r="CP9" i="9" s="1"/>
  <c r="GH9" i="9" s="1"/>
  <c r="Y9" i="9"/>
  <c r="DQ9" i="9"/>
  <c r="DX9" i="9" s="1"/>
  <c r="EC9" i="9" s="1"/>
  <c r="GQ9" i="9" s="1"/>
  <c r="FD9" i="9"/>
  <c r="FK9" i="9" s="1"/>
  <c r="FP9" i="9" s="1"/>
  <c r="GZ9" i="9" s="1"/>
  <c r="DQ14" i="8"/>
  <c r="DX14" i="8" s="1"/>
  <c r="EC14" i="8" s="1"/>
  <c r="GQ14" i="8" s="1"/>
  <c r="Y14" i="8"/>
  <c r="FD14" i="8"/>
  <c r="FK14" i="8" s="1"/>
  <c r="FP14" i="8" s="1"/>
  <c r="GZ14" i="8" s="1"/>
  <c r="CD14" i="8"/>
  <c r="CK14" i="8" s="1"/>
  <c r="CP14" i="8" s="1"/>
  <c r="GH14" i="8" s="1"/>
  <c r="HW35" i="9" a="1"/>
  <c r="HW35" i="9" s="1"/>
  <c r="HW35" i="10" a="1"/>
  <c r="HW35" i="10" s="1"/>
  <c r="HW35" i="11" a="1"/>
  <c r="HW35" i="11" s="1"/>
  <c r="HW35" i="8" a="1"/>
  <c r="HW35" i="8" s="1"/>
  <c r="HW29" i="10" a="1"/>
  <c r="HW29" i="10" s="1"/>
  <c r="HW29" i="11" a="1"/>
  <c r="HW29" i="11" s="1"/>
  <c r="HW29" i="9" a="1"/>
  <c r="HW29" i="9" s="1"/>
  <c r="HW29" i="8" a="1"/>
  <c r="HW29" i="8" s="1"/>
  <c r="CW40" i="9"/>
  <c r="DD40" i="9" s="1"/>
  <c r="DI40" i="9" s="1"/>
  <c r="GL40" i="9" s="1"/>
  <c r="EJ40" i="9"/>
  <c r="EQ40" i="9" s="1"/>
  <c r="EV40" i="9" s="1"/>
  <c r="GU40" i="9" s="1"/>
  <c r="BJ40" i="9"/>
  <c r="BQ40" i="9" s="1"/>
  <c r="BV40" i="9" s="1"/>
  <c r="GC40" i="9" s="1"/>
  <c r="X40" i="9"/>
  <c r="EJ24" i="9"/>
  <c r="EQ24" i="9" s="1"/>
  <c r="EV24" i="9" s="1"/>
  <c r="GU24" i="9" s="1"/>
  <c r="X24" i="9"/>
  <c r="CW24" i="9"/>
  <c r="DD24" i="9" s="1"/>
  <c r="DI24" i="9" s="1"/>
  <c r="GL24" i="9" s="1"/>
  <c r="BJ24" i="9"/>
  <c r="BQ24" i="9" s="1"/>
  <c r="BV24" i="9" s="1"/>
  <c r="GC24" i="9" s="1"/>
  <c r="EJ27" i="8"/>
  <c r="BJ27" i="8"/>
  <c r="BQ27" i="8" s="1"/>
  <c r="BV27" i="8" s="1"/>
  <c r="GC27" i="8" s="1"/>
  <c r="CW27" i="8"/>
  <c r="DD27" i="8" s="1"/>
  <c r="DI27" i="8" s="1"/>
  <c r="GL27" i="8" s="1"/>
  <c r="X27" i="8"/>
  <c r="DQ13" i="9"/>
  <c r="DX13" i="9" s="1"/>
  <c r="EC13" i="9" s="1"/>
  <c r="GQ13" i="9" s="1"/>
  <c r="Y13" i="9"/>
  <c r="FD13" i="9"/>
  <c r="FK13" i="9" s="1"/>
  <c r="FP13" i="9" s="1"/>
  <c r="GZ13" i="9" s="1"/>
  <c r="CD13" i="9"/>
  <c r="CK13" i="9" s="1"/>
  <c r="CP13" i="9" s="1"/>
  <c r="GH13" i="9" s="1"/>
  <c r="HR17" i="9" a="1"/>
  <c r="HR17" i="9" s="1"/>
  <c r="HR17" i="10" a="1"/>
  <c r="HR17" i="10" s="1"/>
  <c r="HR17" i="8" a="1"/>
  <c r="HR17" i="8" s="1"/>
  <c r="HR17" i="11" a="1"/>
  <c r="HR17" i="11" s="1"/>
  <c r="BJ26" i="8"/>
  <c r="BQ26" i="8" s="1"/>
  <c r="BV26" i="8" s="1"/>
  <c r="GC26" i="8" s="1"/>
  <c r="X26" i="8"/>
  <c r="EJ26" i="8"/>
  <c r="CW26" i="8"/>
  <c r="DD26" i="8" s="1"/>
  <c r="DI26" i="8" s="1"/>
  <c r="GL26" i="8" s="1"/>
  <c r="EJ28" i="9"/>
  <c r="EQ28" i="9" s="1"/>
  <c r="EV28" i="9" s="1"/>
  <c r="GU28" i="9" s="1"/>
  <c r="X28" i="9"/>
  <c r="BJ28" i="9"/>
  <c r="BQ28" i="9" s="1"/>
  <c r="BV28" i="9" s="1"/>
  <c r="GC28" i="9" s="1"/>
  <c r="CW28" i="9"/>
  <c r="DD28" i="9" s="1"/>
  <c r="DI28" i="9" s="1"/>
  <c r="GL28" i="9" s="1"/>
  <c r="EJ37" i="8"/>
  <c r="BJ37" i="8"/>
  <c r="BQ37" i="8" s="1"/>
  <c r="BV37" i="8" s="1"/>
  <c r="GC37" i="8" s="1"/>
  <c r="CW37" i="8"/>
  <c r="DD37" i="8" s="1"/>
  <c r="DI37" i="8" s="1"/>
  <c r="GL37" i="8" s="1"/>
  <c r="X37" i="8"/>
  <c r="CD5" i="10"/>
  <c r="CK5" i="10" s="1"/>
  <c r="CP5" i="10" s="1"/>
  <c r="GH5" i="10" s="1"/>
  <c r="Y5" i="10"/>
  <c r="FD5" i="10"/>
  <c r="FK5" i="10" s="1"/>
  <c r="FP5" i="10" s="1"/>
  <c r="GZ5" i="10" s="1"/>
  <c r="DQ5" i="10"/>
  <c r="DX5" i="10" s="1"/>
  <c r="EC5" i="10" s="1"/>
  <c r="GQ5" i="10" s="1"/>
  <c r="DQ8" i="8"/>
  <c r="DX8" i="8" s="1"/>
  <c r="EC8" i="8" s="1"/>
  <c r="GQ8" i="8" s="1"/>
  <c r="Y8" i="8"/>
  <c r="FD8" i="8"/>
  <c r="FK8" i="8" s="1"/>
  <c r="FP8" i="8" s="1"/>
  <c r="GZ8" i="8" s="1"/>
  <c r="CD8" i="8"/>
  <c r="CK8" i="8" s="1"/>
  <c r="CP8" i="8" s="1"/>
  <c r="GH8" i="8" s="1"/>
  <c r="CW32" i="9"/>
  <c r="DD32" i="9" s="1"/>
  <c r="DI32" i="9" s="1"/>
  <c r="GL32" i="9" s="1"/>
  <c r="X32" i="9"/>
  <c r="BJ32" i="9"/>
  <c r="BQ32" i="9" s="1"/>
  <c r="BV32" i="9" s="1"/>
  <c r="GC32" i="9" s="1"/>
  <c r="EJ32" i="9"/>
  <c r="EQ32" i="9" s="1"/>
  <c r="EV32" i="9" s="1"/>
  <c r="GU32" i="9" s="1"/>
  <c r="CD15" i="9"/>
  <c r="CK15" i="9" s="1"/>
  <c r="CP15" i="9" s="1"/>
  <c r="GH15" i="9" s="1"/>
  <c r="FD15" i="9"/>
  <c r="FK15" i="9" s="1"/>
  <c r="FP15" i="9" s="1"/>
  <c r="GZ15" i="9" s="1"/>
  <c r="DQ15" i="9"/>
  <c r="DX15" i="9" s="1"/>
  <c r="EC15" i="9" s="1"/>
  <c r="GQ15" i="9" s="1"/>
  <c r="Y15" i="9"/>
  <c r="BJ30" i="9"/>
  <c r="BQ30" i="9" s="1"/>
  <c r="BV30" i="9" s="1"/>
  <c r="GC30" i="9" s="1"/>
  <c r="EJ30" i="9"/>
  <c r="EQ30" i="9" s="1"/>
  <c r="EV30" i="9" s="1"/>
  <c r="GU30" i="9" s="1"/>
  <c r="X30" i="9"/>
  <c r="CW30" i="9"/>
  <c r="DD30" i="9" s="1"/>
  <c r="DI30" i="9" s="1"/>
  <c r="GL30" i="9" s="1"/>
  <c r="HR39" i="11" a="1"/>
  <c r="HR39" i="11" s="1"/>
  <c r="HR39" i="10" a="1"/>
  <c r="HR39" i="10" s="1"/>
  <c r="HR39" i="9" a="1"/>
  <c r="HR39" i="9" s="1"/>
  <c r="CD11" i="10"/>
  <c r="CK11" i="10" s="1"/>
  <c r="CP11" i="10" s="1"/>
  <c r="GH11" i="10" s="1"/>
  <c r="Y11" i="10"/>
  <c r="DQ11" i="10"/>
  <c r="DX11" i="10" s="1"/>
  <c r="EC11" i="10" s="1"/>
  <c r="GQ11" i="10" s="1"/>
  <c r="FD11" i="10"/>
  <c r="FK11" i="10" s="1"/>
  <c r="FP11" i="10" s="1"/>
  <c r="GZ11" i="10" s="1"/>
  <c r="IG30" i="9" a="1"/>
  <c r="IG30" i="9" s="1"/>
  <c r="IG30" i="10" a="1"/>
  <c r="IG30" i="10" s="1"/>
  <c r="IG30" i="11" a="1"/>
  <c r="IG30" i="11" s="1"/>
  <c r="IG30" i="8" a="1"/>
  <c r="IG30" i="8" s="1"/>
  <c r="CD12" i="10"/>
  <c r="CK12" i="10" s="1"/>
  <c r="CP12" i="10" s="1"/>
  <c r="GH12" i="10" s="1"/>
  <c r="FD12" i="10"/>
  <c r="FK12" i="10" s="1"/>
  <c r="FP12" i="10" s="1"/>
  <c r="GZ12" i="10" s="1"/>
  <c r="Y12" i="10"/>
  <c r="DQ12" i="10"/>
  <c r="DX12" i="10" s="1"/>
  <c r="EC12" i="10" s="1"/>
  <c r="GQ12" i="10" s="1"/>
  <c r="DQ8" i="11"/>
  <c r="DX8" i="11" s="1"/>
  <c r="EC8" i="11" s="1"/>
  <c r="GQ8" i="11" s="1"/>
  <c r="Y8" i="11"/>
  <c r="FD8" i="11"/>
  <c r="FK8" i="11" s="1"/>
  <c r="FP8" i="11" s="1"/>
  <c r="GZ8" i="11" s="1"/>
  <c r="CD8" i="11"/>
  <c r="CK8" i="11" s="1"/>
  <c r="CP8" i="11" s="1"/>
  <c r="GH8" i="11" s="1"/>
  <c r="CD5" i="8"/>
  <c r="CK5" i="8" s="1"/>
  <c r="CP5" i="8" s="1"/>
  <c r="GH5" i="8" s="1"/>
  <c r="Y5" i="8"/>
  <c r="DQ5" i="8"/>
  <c r="DX5" i="8" s="1"/>
  <c r="EC5" i="8" s="1"/>
  <c r="GQ5" i="8" s="1"/>
  <c r="FD5" i="8"/>
  <c r="FK5" i="8" s="1"/>
  <c r="FP5" i="8" s="1"/>
  <c r="GZ5" i="8" s="1"/>
  <c r="IB27" i="9" a="1"/>
  <c r="IB27" i="9" s="1"/>
  <c r="IB27" i="11" a="1"/>
  <c r="IB27" i="11" s="1"/>
  <c r="IB27" i="10" a="1"/>
  <c r="IB27" i="10" s="1"/>
  <c r="IB27" i="8" a="1"/>
  <c r="IB27" i="8" s="1"/>
  <c r="EJ17" i="10"/>
  <c r="EQ17" i="10" s="1"/>
  <c r="EV17" i="10" s="1"/>
  <c r="GU17" i="10" s="1"/>
  <c r="CW17" i="10"/>
  <c r="DD17" i="10" s="1"/>
  <c r="DI17" i="10" s="1"/>
  <c r="GL17" i="10" s="1"/>
  <c r="BJ17" i="10"/>
  <c r="BQ17" i="10" s="1"/>
  <c r="BV17" i="10" s="1"/>
  <c r="GC17" i="10" s="1"/>
  <c r="X17" i="10"/>
  <c r="Y11" i="8"/>
  <c r="FD11" i="8"/>
  <c r="FK11" i="8" s="1"/>
  <c r="FP11" i="8" s="1"/>
  <c r="GZ11" i="8" s="1"/>
  <c r="CD11" i="8"/>
  <c r="CK11" i="8" s="1"/>
  <c r="CP11" i="8" s="1"/>
  <c r="GH11" i="8" s="1"/>
  <c r="DQ11" i="8"/>
  <c r="DX11" i="8" s="1"/>
  <c r="EC11" i="8" s="1"/>
  <c r="GQ11" i="8" s="1"/>
  <c r="CD16" i="10"/>
  <c r="CK16" i="10" s="1"/>
  <c r="CP16" i="10" s="1"/>
  <c r="GH16" i="10" s="1"/>
  <c r="DQ16" i="10"/>
  <c r="DX16" i="10" s="1"/>
  <c r="EC16" i="10" s="1"/>
  <c r="GQ16" i="10" s="1"/>
  <c r="FD16" i="10"/>
  <c r="FK16" i="10" s="1"/>
  <c r="FP16" i="10" s="1"/>
  <c r="GZ16" i="10" s="1"/>
  <c r="Y16" i="10"/>
  <c r="AB25" i="10"/>
  <c r="EL25" i="10"/>
  <c r="ES25" i="10" s="1"/>
  <c r="EX25" i="10" s="1"/>
  <c r="GW25" i="10" s="1"/>
  <c r="X35" i="11"/>
  <c r="CW35" i="11"/>
  <c r="DD35" i="11" s="1"/>
  <c r="DI35" i="11" s="1"/>
  <c r="GL35" i="11" s="1"/>
  <c r="EJ35" i="11"/>
  <c r="EQ35" i="11" s="1"/>
  <c r="EV35" i="11" s="1"/>
  <c r="GU35" i="11" s="1"/>
  <c r="BJ35" i="11"/>
  <c r="BQ35" i="11" s="1"/>
  <c r="BV35" i="11" s="1"/>
  <c r="GC35" i="11" s="1"/>
  <c r="Y8" i="9"/>
  <c r="FD8" i="9"/>
  <c r="FK8" i="9" s="1"/>
  <c r="FP8" i="9" s="1"/>
  <c r="GZ8" i="9" s="1"/>
  <c r="CD8" i="9"/>
  <c r="CK8" i="9" s="1"/>
  <c r="CP8" i="9" s="1"/>
  <c r="GH8" i="9" s="1"/>
  <c r="DQ8" i="9"/>
  <c r="DX8" i="9" s="1"/>
  <c r="EC8" i="9" s="1"/>
  <c r="GQ8" i="9" s="1"/>
  <c r="HR23" i="11" a="1"/>
  <c r="HR23" i="11" s="1"/>
  <c r="HR23" i="8" a="1"/>
  <c r="HR23" i="8" s="1"/>
  <c r="HR23" i="9" a="1"/>
  <c r="HR23" i="9" s="1"/>
  <c r="HR23" i="10" a="1"/>
  <c r="HR23" i="10" s="1"/>
  <c r="X21" i="8"/>
  <c r="BJ21" i="8"/>
  <c r="BQ21" i="8" s="1"/>
  <c r="BV21" i="8" s="1"/>
  <c r="GC21" i="8" s="1"/>
  <c r="CW21" i="8"/>
  <c r="DD21" i="8" s="1"/>
  <c r="DI21" i="8" s="1"/>
  <c r="GL21" i="8" s="1"/>
  <c r="EJ21" i="8"/>
  <c r="IC6" i="8" a="1"/>
  <c r="IC6" i="8" s="1"/>
  <c r="IC6" i="9" a="1"/>
  <c r="IC6" i="9" s="1"/>
  <c r="IC6" i="10" a="1"/>
  <c r="IC6" i="10" s="1"/>
  <c r="IC6" i="11" a="1"/>
  <c r="IC6" i="11" s="1"/>
  <c r="IG39" i="10" a="1"/>
  <c r="IG39" i="10" s="1"/>
  <c r="IG39" i="11" a="1"/>
  <c r="IG39" i="11" s="1"/>
  <c r="IG39" i="9" a="1"/>
  <c r="IG39" i="9" s="1"/>
  <c r="X39" i="10"/>
  <c r="BJ39" i="10"/>
  <c r="BQ39" i="10" s="1"/>
  <c r="BV39" i="10" s="1"/>
  <c r="GC39" i="10" s="1"/>
  <c r="EJ39" i="10"/>
  <c r="EQ39" i="10" s="1"/>
  <c r="EV39" i="10" s="1"/>
  <c r="GU39" i="10" s="1"/>
  <c r="CW39" i="10"/>
  <c r="DD39" i="10" s="1"/>
  <c r="DI39" i="10" s="1"/>
  <c r="GL39" i="10" s="1"/>
  <c r="IB40" i="11" a="1"/>
  <c r="IB40" i="11" s="1"/>
  <c r="IB40" i="10" a="1"/>
  <c r="IB40" i="10" s="1"/>
  <c r="IB40" i="9" a="1"/>
  <c r="IB40" i="9" s="1"/>
  <c r="HK40" i="8" a="1"/>
  <c r="HK40" i="8" s="1"/>
  <c r="HW40" i="8" a="1"/>
  <c r="HW40" i="8" s="1"/>
  <c r="HI40" i="8" a="1"/>
  <c r="HI40" i="8" s="1"/>
  <c r="HN40" i="8" a="1"/>
  <c r="HN40" i="8" s="1"/>
  <c r="IA40" i="8" a="1"/>
  <c r="IA40" i="8" s="1"/>
  <c r="IB40" i="8" a="1"/>
  <c r="IB40" i="8" s="1"/>
  <c r="HS40" i="8" a="1"/>
  <c r="HS40" i="8" s="1"/>
  <c r="HU40" i="8" a="1"/>
  <c r="HU40" i="8" s="1"/>
  <c r="IG40" i="8" a="1"/>
  <c r="IG40" i="8" s="1"/>
  <c r="HJ40" i="8" a="1"/>
  <c r="HJ40" i="8" s="1"/>
  <c r="HF40" i="8" a="1"/>
  <c r="HF40" i="8" s="1"/>
  <c r="HE40" i="8" a="1"/>
  <c r="HE40" i="8" s="1"/>
  <c r="HR40" i="8" a="1"/>
  <c r="HR40" i="8" s="1"/>
  <c r="HP40" i="8" a="1"/>
  <c r="HP40" i="8" s="1"/>
  <c r="HV40" i="8" a="1"/>
  <c r="HV40" i="8" s="1"/>
  <c r="HH40" i="8" a="1"/>
  <c r="HH40" i="8" s="1"/>
  <c r="HM40" i="8" a="1"/>
  <c r="HM40" i="8" s="1"/>
  <c r="HG40" i="8" a="1"/>
  <c r="HG40" i="8" s="1"/>
  <c r="HZ40" i="8" a="1"/>
  <c r="HZ40" i="8" s="1"/>
  <c r="HL40" i="8" a="1"/>
  <c r="HL40" i="8" s="1"/>
  <c r="HQ40" i="8" a="1"/>
  <c r="HQ40" i="8" s="1"/>
  <c r="HO40" i="8" a="1"/>
  <c r="HO40" i="8" s="1"/>
  <c r="HT40" i="8" a="1"/>
  <c r="HT40" i="8" s="1"/>
  <c r="HR31" i="11" a="1"/>
  <c r="HR31" i="11" s="1"/>
  <c r="HR31" i="9" a="1"/>
  <c r="HR31" i="9" s="1"/>
  <c r="HR31" i="10" a="1"/>
  <c r="HR31" i="10" s="1"/>
  <c r="HR31" i="8" a="1"/>
  <c r="HR31" i="8" s="1"/>
  <c r="BJ34" i="11"/>
  <c r="BQ34" i="11" s="1"/>
  <c r="BV34" i="11" s="1"/>
  <c r="GC34" i="11" s="1"/>
  <c r="X34" i="11"/>
  <c r="CW34" i="11"/>
  <c r="DD34" i="11" s="1"/>
  <c r="DI34" i="11" s="1"/>
  <c r="GL34" i="11" s="1"/>
  <c r="EJ34" i="11"/>
  <c r="EQ34" i="11" s="1"/>
  <c r="EV34" i="11" s="1"/>
  <c r="GU34" i="11" s="1"/>
  <c r="IG22" i="10" a="1"/>
  <c r="IG22" i="10" s="1"/>
  <c r="IG22" i="9" a="1"/>
  <c r="IG22" i="9" s="1"/>
  <c r="IG22" i="11" a="1"/>
  <c r="IG22" i="11" s="1"/>
  <c r="IG22" i="8" a="1"/>
  <c r="IG22" i="8" s="1"/>
  <c r="IG32" i="11" a="1"/>
  <c r="IG32" i="11" s="1"/>
  <c r="IG32" i="10" a="1"/>
  <c r="IG32" i="10" s="1"/>
  <c r="IG32" i="9" a="1"/>
  <c r="IG32" i="9" s="1"/>
  <c r="IG32" i="8" a="1"/>
  <c r="IG32" i="8" s="1"/>
  <c r="EJ20" i="8"/>
  <c r="X20" i="8"/>
  <c r="CW20" i="8"/>
  <c r="DD20" i="8" s="1"/>
  <c r="DI20" i="8" s="1"/>
  <c r="GL20" i="8" s="1"/>
  <c r="BJ20" i="8"/>
  <c r="BQ20" i="8" s="1"/>
  <c r="BV20" i="8" s="1"/>
  <c r="GC20" i="8" s="1"/>
  <c r="HY36" i="11" a="1"/>
  <c r="HY36" i="11" s="1"/>
  <c r="HY36" i="10" a="1"/>
  <c r="HY36" i="10" s="1"/>
  <c r="HY36" i="9" a="1"/>
  <c r="HY36" i="9" s="1"/>
  <c r="HY36" i="8" a="1"/>
  <c r="HY36" i="8" s="1"/>
  <c r="X36" i="10"/>
  <c r="CW36" i="10"/>
  <c r="DD36" i="10" s="1"/>
  <c r="DI36" i="10" s="1"/>
  <c r="GL36" i="10" s="1"/>
  <c r="EJ36" i="10"/>
  <c r="EQ36" i="10" s="1"/>
  <c r="EV36" i="10" s="1"/>
  <c r="GU36" i="10" s="1"/>
  <c r="BJ36" i="10"/>
  <c r="BQ36" i="10" s="1"/>
  <c r="BV36" i="10" s="1"/>
  <c r="GC36" i="10" s="1"/>
  <c r="CW26" i="11"/>
  <c r="DD26" i="11" s="1"/>
  <c r="DI26" i="11" s="1"/>
  <c r="GL26" i="11" s="1"/>
  <c r="BJ26" i="11"/>
  <c r="BQ26" i="11" s="1"/>
  <c r="BV26" i="11" s="1"/>
  <c r="GC26" i="11" s="1"/>
  <c r="X26" i="11"/>
  <c r="EJ26" i="11"/>
  <c r="EQ26" i="11" s="1"/>
  <c r="EV26" i="11" s="1"/>
  <c r="GU26" i="11" s="1"/>
  <c r="HW30" i="9" a="1"/>
  <c r="HW30" i="9" s="1"/>
  <c r="HW30" i="11" a="1"/>
  <c r="HW30" i="11" s="1"/>
  <c r="HW30" i="10" a="1"/>
  <c r="HW30" i="10" s="1"/>
  <c r="HW30" i="8" a="1"/>
  <c r="HW30" i="8" s="1"/>
  <c r="IG28" i="11" a="1"/>
  <c r="IG28" i="11" s="1"/>
  <c r="IG28" i="10" a="1"/>
  <c r="IG28" i="10" s="1"/>
  <c r="IG28" i="9" a="1"/>
  <c r="IG28" i="9" s="1"/>
  <c r="IG28" i="8" a="1"/>
  <c r="IG28" i="8" s="1"/>
  <c r="FD6" i="9"/>
  <c r="FK6" i="9" s="1"/>
  <c r="FP6" i="9" s="1"/>
  <c r="GZ6" i="9" s="1"/>
  <c r="DQ6" i="9"/>
  <c r="DX6" i="9" s="1"/>
  <c r="EC6" i="9" s="1"/>
  <c r="GQ6" i="9" s="1"/>
  <c r="Y6" i="9"/>
  <c r="CD6" i="9"/>
  <c r="CK6" i="9" s="1"/>
  <c r="CP6" i="9" s="1"/>
  <c r="GH6" i="9" s="1"/>
  <c r="IH14" i="10" a="1"/>
  <c r="IH14" i="10" s="1"/>
  <c r="IH14" i="11" a="1"/>
  <c r="IH14" i="11" s="1"/>
  <c r="IH14" i="8" a="1"/>
  <c r="IH14" i="8" s="1"/>
  <c r="IH14" i="9" a="1"/>
  <c r="IH14" i="9" s="1"/>
  <c r="IG35" i="10" a="1"/>
  <c r="IG35" i="10" s="1"/>
  <c r="IG35" i="9" a="1"/>
  <c r="IG35" i="9" s="1"/>
  <c r="IG35" i="11" a="1"/>
  <c r="IG35" i="11" s="1"/>
  <c r="IG35" i="8" a="1"/>
  <c r="IG35" i="8" s="1"/>
  <c r="IB29" i="9" a="1"/>
  <c r="IB29" i="9" s="1"/>
  <c r="IB29" i="10" a="1"/>
  <c r="IB29" i="10" s="1"/>
  <c r="IB29" i="11" a="1"/>
  <c r="IB29" i="11" s="1"/>
  <c r="IB29" i="8" a="1"/>
  <c r="IB29" i="8" s="1"/>
  <c r="IC16" i="9" a="1"/>
  <c r="IC16" i="9" s="1"/>
  <c r="IC16" i="11" a="1"/>
  <c r="IC16" i="11" s="1"/>
  <c r="IC16" i="10" a="1"/>
  <c r="IC16" i="10" s="1"/>
  <c r="IC16" i="8" a="1"/>
  <c r="IC16" i="8" s="1"/>
  <c r="HR27" i="11" a="1"/>
  <c r="HR27" i="11" s="1"/>
  <c r="HR27" i="10" a="1"/>
  <c r="HR27" i="10" s="1"/>
  <c r="HR27" i="9" a="1"/>
  <c r="HR27" i="9" s="1"/>
  <c r="HR27" i="8" a="1"/>
  <c r="HR27" i="8" s="1"/>
  <c r="EJ36" i="9"/>
  <c r="EQ36" i="9" s="1"/>
  <c r="EV36" i="9" s="1"/>
  <c r="GU36" i="9" s="1"/>
  <c r="X36" i="9"/>
  <c r="BJ36" i="9"/>
  <c r="BQ36" i="9" s="1"/>
  <c r="BV36" i="9" s="1"/>
  <c r="GC36" i="9" s="1"/>
  <c r="CW36" i="9"/>
  <c r="DD36" i="9" s="1"/>
  <c r="DI36" i="9" s="1"/>
  <c r="GL36" i="9" s="1"/>
  <c r="IG17" i="9" a="1"/>
  <c r="IG17" i="9" s="1"/>
  <c r="IG17" i="10" a="1"/>
  <c r="IG17" i="10" s="1"/>
  <c r="IG17" i="11" a="1"/>
  <c r="IG17" i="11" s="1"/>
  <c r="IG17" i="8" a="1"/>
  <c r="IG17" i="8" s="1"/>
  <c r="CW39" i="9"/>
  <c r="DD39" i="9" s="1"/>
  <c r="DI39" i="9" s="1"/>
  <c r="GL39" i="9" s="1"/>
  <c r="EJ39" i="9"/>
  <c r="EQ39" i="9" s="1"/>
  <c r="EV39" i="9" s="1"/>
  <c r="GU39" i="9" s="1"/>
  <c r="X39" i="9"/>
  <c r="BJ39" i="9"/>
  <c r="BQ39" i="9" s="1"/>
  <c r="BV39" i="9" s="1"/>
  <c r="GC39" i="9" s="1"/>
  <c r="IH15" i="10" a="1"/>
  <c r="IH15" i="10" s="1"/>
  <c r="IH15" i="11" a="1"/>
  <c r="IH15" i="11" s="1"/>
  <c r="IH15" i="8" a="1"/>
  <c r="IH15" i="8" s="1"/>
  <c r="IH15" i="9" a="1"/>
  <c r="IH15" i="9" s="1"/>
  <c r="HR18" i="9" a="1"/>
  <c r="HR18" i="9" s="1"/>
  <c r="HR18" i="10" a="1"/>
  <c r="HR18" i="10" s="1"/>
  <c r="HR18" i="11" a="1"/>
  <c r="HR18" i="11" s="1"/>
  <c r="HR18" i="8" a="1"/>
  <c r="HR18" i="8" s="1"/>
  <c r="HW26" i="9" a="1"/>
  <c r="HW26" i="9" s="1"/>
  <c r="HW26" i="10" a="1"/>
  <c r="HW26" i="10" s="1"/>
  <c r="HW26" i="11" a="1"/>
  <c r="HW26" i="11" s="1"/>
  <c r="HW26" i="8" a="1"/>
  <c r="HW26" i="8" s="1"/>
  <c r="IC10" i="8" a="1"/>
  <c r="IC10" i="8" s="1"/>
  <c r="IC10" i="11" a="1"/>
  <c r="IC10" i="11" s="1"/>
  <c r="IC10" i="10" a="1"/>
  <c r="IC10" i="10" s="1"/>
  <c r="IC10" i="9" a="1"/>
  <c r="IC10" i="9" s="1"/>
  <c r="HW37" i="11" a="1"/>
  <c r="HW37" i="11" s="1"/>
  <c r="HW37" i="10" a="1"/>
  <c r="HW37" i="10" s="1"/>
  <c r="HW37" i="9" a="1"/>
  <c r="HW37" i="9" s="1"/>
  <c r="HW37" i="8" a="1"/>
  <c r="HW37" i="8" s="1"/>
  <c r="CD13" i="11"/>
  <c r="CK13" i="11" s="1"/>
  <c r="CP13" i="11" s="1"/>
  <c r="GH13" i="11" s="1"/>
  <c r="Y13" i="11"/>
  <c r="DQ13" i="11"/>
  <c r="DX13" i="11" s="1"/>
  <c r="EC13" i="11" s="1"/>
  <c r="GQ13" i="11" s="1"/>
  <c r="FD13" i="11"/>
  <c r="FK13" i="11" s="1"/>
  <c r="FP13" i="11" s="1"/>
  <c r="GZ13" i="11" s="1"/>
  <c r="CW33" i="9"/>
  <c r="DD33" i="9" s="1"/>
  <c r="DI33" i="9" s="1"/>
  <c r="GL33" i="9" s="1"/>
  <c r="X33" i="9"/>
  <c r="BJ33" i="9"/>
  <c r="BQ33" i="9" s="1"/>
  <c r="BV33" i="9" s="1"/>
  <c r="GC33" i="9" s="1"/>
  <c r="EJ33" i="9"/>
  <c r="EQ33" i="9" s="1"/>
  <c r="EV33" i="9" s="1"/>
  <c r="GU33" i="9" s="1"/>
  <c r="HW38" i="11" a="1"/>
  <c r="HW38" i="11" s="1"/>
  <c r="HW38" i="9" a="1"/>
  <c r="HW38" i="9" s="1"/>
  <c r="HW38" i="10" a="1"/>
  <c r="HW38" i="10" s="1"/>
  <c r="HW38" i="8" a="1"/>
  <c r="HW38" i="8" s="1"/>
  <c r="DQ13" i="8"/>
  <c r="DX13" i="8" s="1"/>
  <c r="EC13" i="8" s="1"/>
  <c r="GQ13" i="8" s="1"/>
  <c r="Y13" i="8"/>
  <c r="FD13" i="8"/>
  <c r="FK13" i="8" s="1"/>
  <c r="FP13" i="8" s="1"/>
  <c r="GZ13" i="8" s="1"/>
  <c r="CD13" i="8"/>
  <c r="CK13" i="8" s="1"/>
  <c r="CP13" i="8" s="1"/>
  <c r="GH13" i="8" s="1"/>
  <c r="HW33" i="9" a="1"/>
  <c r="HW33" i="9" s="1"/>
  <c r="HW33" i="11" a="1"/>
  <c r="HW33" i="11" s="1"/>
  <c r="HW33" i="10" a="1"/>
  <c r="HW33" i="10" s="1"/>
  <c r="HW33" i="8" a="1"/>
  <c r="HW33" i="8" s="1"/>
  <c r="DQ16" i="11"/>
  <c r="DX16" i="11" s="1"/>
  <c r="EC16" i="11" s="1"/>
  <c r="GQ16" i="11" s="1"/>
  <c r="FD16" i="11"/>
  <c r="FK16" i="11" s="1"/>
  <c r="FP16" i="11" s="1"/>
  <c r="GZ16" i="11" s="1"/>
  <c r="Y16" i="11"/>
  <c r="CD16" i="11"/>
  <c r="CK16" i="11" s="1"/>
  <c r="CP16" i="11" s="1"/>
  <c r="GH16" i="11" s="1"/>
  <c r="X35" i="9"/>
  <c r="EJ35" i="9"/>
  <c r="EQ35" i="9" s="1"/>
  <c r="EV35" i="9" s="1"/>
  <c r="GU35" i="9" s="1"/>
  <c r="BJ35" i="9"/>
  <c r="BQ35" i="9" s="1"/>
  <c r="BV35" i="9" s="1"/>
  <c r="GC35" i="9" s="1"/>
  <c r="CW35" i="9"/>
  <c r="DD35" i="9" s="1"/>
  <c r="DI35" i="9" s="1"/>
  <c r="GL35" i="9" s="1"/>
  <c r="IH11" i="9" a="1"/>
  <c r="IH11" i="9" s="1"/>
  <c r="IH11" i="10" a="1"/>
  <c r="IH11" i="10" s="1"/>
  <c r="IH11" i="11" a="1"/>
  <c r="IH11" i="11" s="1"/>
  <c r="IH11" i="8" a="1"/>
  <c r="IH11" i="8" s="1"/>
  <c r="IB38" i="11" a="1"/>
  <c r="IB38" i="11" s="1"/>
  <c r="IB38" i="9" a="1"/>
  <c r="IB38" i="9" s="1"/>
  <c r="IB38" i="10" a="1"/>
  <c r="IB38" i="10" s="1"/>
  <c r="IB38" i="8" a="1"/>
  <c r="IB38" i="8" s="1"/>
  <c r="BJ19" i="8"/>
  <c r="BQ19" i="8" s="1"/>
  <c r="BV19" i="8" s="1"/>
  <c r="GC19" i="8" s="1"/>
  <c r="CW19" i="8"/>
  <c r="DD19" i="8" s="1"/>
  <c r="DI19" i="8" s="1"/>
  <c r="GL19" i="8" s="1"/>
  <c r="EJ19" i="8"/>
  <c r="X19" i="8"/>
  <c r="HR21" i="11" a="1"/>
  <c r="HR21" i="11" s="1"/>
  <c r="HR21" i="9" a="1"/>
  <c r="HR21" i="9" s="1"/>
  <c r="HR21" i="8" a="1"/>
  <c r="HR21" i="8" s="1"/>
  <c r="HR21" i="10" a="1"/>
  <c r="HR21" i="10" s="1"/>
  <c r="IB25" i="9" a="1"/>
  <c r="IB25" i="9" s="1"/>
  <c r="IB25" i="8" a="1"/>
  <c r="IB25" i="8" s="1"/>
  <c r="IB25" i="10" a="1"/>
  <c r="IB25" i="10" s="1"/>
  <c r="IB25" i="11" a="1"/>
  <c r="IB25" i="11" s="1"/>
  <c r="CW38" i="11"/>
  <c r="DD38" i="11" s="1"/>
  <c r="DI38" i="11" s="1"/>
  <c r="GL38" i="11" s="1"/>
  <c r="X38" i="11"/>
  <c r="EJ38" i="11"/>
  <c r="EQ38" i="11" s="1"/>
  <c r="EV38" i="11" s="1"/>
  <c r="GU38" i="11" s="1"/>
  <c r="BJ38" i="11"/>
  <c r="BQ38" i="11" s="1"/>
  <c r="BV38" i="11" s="1"/>
  <c r="GC38" i="11" s="1"/>
  <c r="IB33" i="9" a="1"/>
  <c r="IB33" i="9" s="1"/>
  <c r="IB33" i="10" a="1"/>
  <c r="IB33" i="10" s="1"/>
  <c r="IB33" i="11" a="1"/>
  <c r="IB33" i="11" s="1"/>
  <c r="IB33" i="8" a="1"/>
  <c r="IB33" i="8" s="1"/>
  <c r="X40" i="8"/>
  <c r="BJ40" i="8"/>
  <c r="BQ40" i="8" s="1"/>
  <c r="BV40" i="8" s="1"/>
  <c r="GC40" i="8" s="1"/>
  <c r="IH40" i="8" s="1" a="1"/>
  <c r="IH40" i="8" s="1"/>
  <c r="CW40" i="8"/>
  <c r="DD40" i="8" s="1"/>
  <c r="DI40" i="8" s="1"/>
  <c r="GL40" i="8" s="1"/>
  <c r="EJ40" i="8"/>
  <c r="IB39" i="8" a="1"/>
  <c r="IB39" i="8" s="1"/>
  <c r="CW31" i="8"/>
  <c r="DD31" i="8" s="1"/>
  <c r="DI31" i="8" s="1"/>
  <c r="GL31" i="8" s="1"/>
  <c r="EJ31" i="8"/>
  <c r="BJ31" i="8"/>
  <c r="BQ31" i="8" s="1"/>
  <c r="BV31" i="8" s="1"/>
  <c r="GC31" i="8" s="1"/>
  <c r="X31" i="8"/>
  <c r="HR34" i="9" a="1"/>
  <c r="HR34" i="9" s="1"/>
  <c r="HR34" i="10" a="1"/>
  <c r="HR34" i="10" s="1"/>
  <c r="HR34" i="11" a="1"/>
  <c r="HR34" i="11" s="1"/>
  <c r="HR34" i="8" a="1"/>
  <c r="HR34" i="8" s="1"/>
  <c r="FD10" i="10"/>
  <c r="FK10" i="10" s="1"/>
  <c r="FP10" i="10" s="1"/>
  <c r="GZ10" i="10" s="1"/>
  <c r="Y10" i="10"/>
  <c r="CD10" i="10"/>
  <c r="CK10" i="10" s="1"/>
  <c r="CP10" i="10" s="1"/>
  <c r="GH10" i="10" s="1"/>
  <c r="DQ10" i="10"/>
  <c r="DX10" i="10" s="1"/>
  <c r="EC10" i="10" s="1"/>
  <c r="GQ10" i="10" s="1"/>
  <c r="BJ23" i="9"/>
  <c r="BQ23" i="9" s="1"/>
  <c r="BV23" i="9" s="1"/>
  <c r="GC23" i="9" s="1"/>
  <c r="X23" i="9"/>
  <c r="EJ23" i="9"/>
  <c r="EQ23" i="9" s="1"/>
  <c r="EV23" i="9" s="1"/>
  <c r="GU23" i="9" s="1"/>
  <c r="CW23" i="9"/>
  <c r="DD23" i="9" s="1"/>
  <c r="DI23" i="9" s="1"/>
  <c r="GL23" i="9" s="1"/>
  <c r="DQ11" i="11"/>
  <c r="DX11" i="11" s="1"/>
  <c r="EC11" i="11" s="1"/>
  <c r="GQ11" i="11" s="1"/>
  <c r="Y11" i="11"/>
  <c r="CD11" i="11"/>
  <c r="CK11" i="11" s="1"/>
  <c r="CP11" i="11" s="1"/>
  <c r="GH11" i="11" s="1"/>
  <c r="FD11" i="11"/>
  <c r="FK11" i="11" s="1"/>
  <c r="FP11" i="11" s="1"/>
  <c r="GZ11" i="11" s="1"/>
  <c r="IB22" i="9" a="1"/>
  <c r="IB22" i="9" s="1"/>
  <c r="IB22" i="10" a="1"/>
  <c r="IB22" i="10" s="1"/>
  <c r="IB22" i="11" a="1"/>
  <c r="IB22" i="11" s="1"/>
  <c r="IB22" i="8" a="1"/>
  <c r="IB22" i="8" s="1"/>
  <c r="EJ32" i="8"/>
  <c r="X32" i="8"/>
  <c r="CW32" i="8"/>
  <c r="DD32" i="8" s="1"/>
  <c r="DI32" i="8" s="1"/>
  <c r="GL32" i="8" s="1"/>
  <c r="BJ32" i="8"/>
  <c r="BQ32" i="8" s="1"/>
  <c r="BV32" i="8" s="1"/>
  <c r="GC32" i="8" s="1"/>
  <c r="IB20" i="9" a="1"/>
  <c r="IB20" i="9" s="1"/>
  <c r="IB20" i="10" a="1"/>
  <c r="IB20" i="10" s="1"/>
  <c r="IB20" i="11" a="1"/>
  <c r="IB20" i="11" s="1"/>
  <c r="IB20" i="8" a="1"/>
  <c r="IB20" i="8" s="1"/>
  <c r="IH9" i="9" a="1"/>
  <c r="IH9" i="9" s="1"/>
  <c r="IH9" i="10" a="1"/>
  <c r="IH9" i="10" s="1"/>
  <c r="IH9" i="11" a="1"/>
  <c r="IH9" i="11" s="1"/>
  <c r="IH9" i="8" a="1"/>
  <c r="IH9" i="8" s="1"/>
  <c r="X20" i="10"/>
  <c r="EJ20" i="10"/>
  <c r="EQ20" i="10" s="1"/>
  <c r="EV20" i="10" s="1"/>
  <c r="GU20" i="10" s="1"/>
  <c r="BJ20" i="10"/>
  <c r="BQ20" i="10" s="1"/>
  <c r="BV20" i="10" s="1"/>
  <c r="GC20" i="10" s="1"/>
  <c r="CW20" i="10"/>
  <c r="DD20" i="10" s="1"/>
  <c r="DI20" i="10" s="1"/>
  <c r="GL20" i="10" s="1"/>
  <c r="CD15" i="10"/>
  <c r="CK15" i="10" s="1"/>
  <c r="CP15" i="10" s="1"/>
  <c r="GH15" i="10" s="1"/>
  <c r="FD15" i="10"/>
  <c r="FK15" i="10" s="1"/>
  <c r="FP15" i="10" s="1"/>
  <c r="GZ15" i="10" s="1"/>
  <c r="Y15" i="10"/>
  <c r="DQ15" i="10"/>
  <c r="DX15" i="10" s="1"/>
  <c r="EC15" i="10" s="1"/>
  <c r="GQ15" i="10" s="1"/>
  <c r="FD10" i="11"/>
  <c r="FK10" i="11" s="1"/>
  <c r="FP10" i="11" s="1"/>
  <c r="GZ10" i="11" s="1"/>
  <c r="CD10" i="11"/>
  <c r="CK10" i="11" s="1"/>
  <c r="CP10" i="11" s="1"/>
  <c r="GH10" i="11" s="1"/>
  <c r="DQ10" i="11"/>
  <c r="DX10" i="11" s="1"/>
  <c r="EC10" i="11" s="1"/>
  <c r="GQ10" i="11" s="1"/>
  <c r="Y10" i="11"/>
  <c r="EJ34" i="9"/>
  <c r="EQ34" i="9" s="1"/>
  <c r="EV34" i="9" s="1"/>
  <c r="GU34" i="9" s="1"/>
  <c r="BJ34" i="9"/>
  <c r="BQ34" i="9" s="1"/>
  <c r="BV34" i="9" s="1"/>
  <c r="GC34" i="9" s="1"/>
  <c r="CW34" i="9"/>
  <c r="DD34" i="9" s="1"/>
  <c r="DI34" i="9" s="1"/>
  <c r="GL34" i="9" s="1"/>
  <c r="X34" i="9"/>
  <c r="IB30" i="9" a="1"/>
  <c r="IB30" i="9" s="1"/>
  <c r="IB30" i="11" a="1"/>
  <c r="IB30" i="11" s="1"/>
  <c r="IB30" i="10" a="1"/>
  <c r="IB30" i="10" s="1"/>
  <c r="IB30" i="8" a="1"/>
  <c r="IB30" i="8" s="1"/>
  <c r="BJ28" i="8"/>
  <c r="BQ28" i="8" s="1"/>
  <c r="BV28" i="8" s="1"/>
  <c r="GC28" i="8" s="1"/>
  <c r="CW28" i="8"/>
  <c r="DD28" i="8" s="1"/>
  <c r="DI28" i="8" s="1"/>
  <c r="GL28" i="8" s="1"/>
  <c r="EJ28" i="8"/>
  <c r="X28" i="8"/>
  <c r="EJ33" i="10"/>
  <c r="EQ33" i="10" s="1"/>
  <c r="EV33" i="10" s="1"/>
  <c r="GU33" i="10" s="1"/>
  <c r="BJ33" i="10"/>
  <c r="BQ33" i="10" s="1"/>
  <c r="BV33" i="10" s="1"/>
  <c r="GC33" i="10" s="1"/>
  <c r="CW33" i="10"/>
  <c r="DD33" i="10" s="1"/>
  <c r="DI33" i="10" s="1"/>
  <c r="GL33" i="10" s="1"/>
  <c r="X33" i="10"/>
  <c r="X29" i="11"/>
  <c r="CW29" i="11"/>
  <c r="DD29" i="11" s="1"/>
  <c r="DI29" i="11" s="1"/>
  <c r="GL29" i="11" s="1"/>
  <c r="BJ29" i="11"/>
  <c r="BQ29" i="11" s="1"/>
  <c r="BV29" i="11" s="1"/>
  <c r="GC29" i="11" s="1"/>
  <c r="EJ29" i="11"/>
  <c r="EQ29" i="11" s="1"/>
  <c r="EV29" i="11" s="1"/>
  <c r="GU29" i="11" s="1"/>
  <c r="CW35" i="8"/>
  <c r="DD35" i="8" s="1"/>
  <c r="DI35" i="8" s="1"/>
  <c r="GL35" i="8" s="1"/>
  <c r="X35" i="8"/>
  <c r="EJ35" i="8"/>
  <c r="BJ35" i="8"/>
  <c r="BQ35" i="8" s="1"/>
  <c r="BV35" i="8" s="1"/>
  <c r="GC35" i="8" s="1"/>
  <c r="HR29" i="9" a="1"/>
  <c r="HR29" i="9" s="1"/>
  <c r="HR29" i="10" a="1"/>
  <c r="HR29" i="10" s="1"/>
  <c r="HR29" i="11" a="1"/>
  <c r="HR29" i="11" s="1"/>
  <c r="HR29" i="8" a="1"/>
  <c r="HR29" i="8" s="1"/>
  <c r="IH16" i="9" a="1"/>
  <c r="IH16" i="9" s="1"/>
  <c r="IH16" i="10" a="1"/>
  <c r="IH16" i="10" s="1"/>
  <c r="IH16" i="11" a="1"/>
  <c r="IH16" i="11" s="1"/>
  <c r="IH16" i="8" a="1"/>
  <c r="IH16" i="8" s="1"/>
  <c r="IC5" i="8" a="1"/>
  <c r="IC5" i="8" s="1"/>
  <c r="IC5" i="10" a="1"/>
  <c r="IC5" i="10" s="1"/>
  <c r="IC5" i="11" a="1"/>
  <c r="IC5" i="11" s="1"/>
  <c r="IC5" i="9" a="1"/>
  <c r="IC5" i="9" s="1"/>
  <c r="HW27" i="11" a="1"/>
  <c r="HW27" i="11" s="1"/>
  <c r="HW27" i="9" a="1"/>
  <c r="HW27" i="9" s="1"/>
  <c r="HW27" i="10" a="1"/>
  <c r="HW27" i="10" s="1"/>
  <c r="HW27" i="8" a="1"/>
  <c r="HW27" i="8" s="1"/>
  <c r="IC15" i="9" a="1"/>
  <c r="IC15" i="9" s="1"/>
  <c r="IC15" i="10" a="1"/>
  <c r="IC15" i="10" s="1"/>
  <c r="IC15" i="11" a="1"/>
  <c r="IC15" i="11" s="1"/>
  <c r="IC15" i="8" a="1"/>
  <c r="IC15" i="8" s="1"/>
  <c r="HW18" i="10" a="1"/>
  <c r="HW18" i="10" s="1"/>
  <c r="HW18" i="9" a="1"/>
  <c r="HW18" i="9" s="1"/>
  <c r="HW18" i="11" a="1"/>
  <c r="HW18" i="11" s="1"/>
  <c r="HW18" i="8" a="1"/>
  <c r="HW18" i="8" s="1"/>
  <c r="IB26" i="9" a="1"/>
  <c r="IB26" i="9" s="1"/>
  <c r="IB26" i="10" a="1"/>
  <c r="IB26" i="10" s="1"/>
  <c r="IB26" i="11" a="1"/>
  <c r="IB26" i="11" s="1"/>
  <c r="IB26" i="8" a="1"/>
  <c r="IB26" i="8" s="1"/>
  <c r="EJ26" i="9"/>
  <c r="EQ26" i="9" s="1"/>
  <c r="EV26" i="9" s="1"/>
  <c r="GU26" i="9" s="1"/>
  <c r="CW26" i="9"/>
  <c r="DD26" i="9" s="1"/>
  <c r="DI26" i="9" s="1"/>
  <c r="GL26" i="9" s="1"/>
  <c r="BJ26" i="9"/>
  <c r="BQ26" i="9" s="1"/>
  <c r="BV26" i="9" s="1"/>
  <c r="GC26" i="9" s="1"/>
  <c r="X26" i="9"/>
  <c r="IG37" i="9" a="1"/>
  <c r="IG37" i="9" s="1"/>
  <c r="IG37" i="10" a="1"/>
  <c r="IG37" i="10" s="1"/>
  <c r="IG37" i="11" a="1"/>
  <c r="IG37" i="11" s="1"/>
  <c r="IG37" i="8" a="1"/>
  <c r="IG37" i="8" s="1"/>
  <c r="FD11" i="9"/>
  <c r="FK11" i="9" s="1"/>
  <c r="FP11" i="9" s="1"/>
  <c r="GZ11" i="9" s="1"/>
  <c r="Y11" i="9"/>
  <c r="DQ11" i="9"/>
  <c r="DX11" i="9" s="1"/>
  <c r="EC11" i="9" s="1"/>
  <c r="GQ11" i="9" s="1"/>
  <c r="CD11" i="9"/>
  <c r="CK11" i="9" s="1"/>
  <c r="CP11" i="9" s="1"/>
  <c r="GH11" i="9" s="1"/>
  <c r="EJ22" i="10"/>
  <c r="EQ22" i="10" s="1"/>
  <c r="EV22" i="10" s="1"/>
  <c r="GU22" i="10" s="1"/>
  <c r="X22" i="10"/>
  <c r="CW22" i="10"/>
  <c r="DD22" i="10" s="1"/>
  <c r="DI22" i="10" s="1"/>
  <c r="GL22" i="10" s="1"/>
  <c r="BJ22" i="10"/>
  <c r="BQ22" i="10" s="1"/>
  <c r="BV22" i="10" s="1"/>
  <c r="GC22" i="10" s="1"/>
  <c r="IH8" i="9" a="1"/>
  <c r="IH8" i="9" s="1"/>
  <c r="IH8" i="10" a="1"/>
  <c r="IH8" i="10" s="1"/>
  <c r="IH8" i="11" a="1"/>
  <c r="IH8" i="11" s="1"/>
  <c r="IH8" i="8" a="1"/>
  <c r="IH8" i="8" s="1"/>
  <c r="IB19" i="9" a="1"/>
  <c r="IB19" i="9" s="1"/>
  <c r="IB19" i="11" a="1"/>
  <c r="IB19" i="11" s="1"/>
  <c r="IB19" i="10" a="1"/>
  <c r="IB19" i="10" s="1"/>
  <c r="IB19" i="8" a="1"/>
  <c r="IB19" i="8" s="1"/>
  <c r="CW23" i="8"/>
  <c r="DD23" i="8" s="1"/>
  <c r="DI23" i="8" s="1"/>
  <c r="GL23" i="8" s="1"/>
  <c r="X23" i="8"/>
  <c r="BJ23" i="8"/>
  <c r="BQ23" i="8" s="1"/>
  <c r="BV23" i="8" s="1"/>
  <c r="GC23" i="8" s="1"/>
  <c r="EJ23" i="8"/>
  <c r="HR25" i="11" a="1"/>
  <c r="HR25" i="11" s="1"/>
  <c r="HR25" i="8" a="1"/>
  <c r="HR25" i="8" s="1"/>
  <c r="HR25" i="10" a="1"/>
  <c r="HR25" i="10" s="1"/>
  <c r="HR25" i="9" a="1"/>
  <c r="HR25" i="9" s="1"/>
  <c r="IG20" i="9" a="1"/>
  <c r="IG20" i="9" s="1"/>
  <c r="IG20" i="10" a="1"/>
  <c r="IG20" i="10" s="1"/>
  <c r="IG20" i="11" a="1"/>
  <c r="IG20" i="11" s="1"/>
  <c r="IG20" i="8" a="1"/>
  <c r="IG20" i="8" s="1"/>
  <c r="IB28" i="9" a="1"/>
  <c r="IB28" i="9" s="1"/>
  <c r="IB28" i="11" a="1"/>
  <c r="IB28" i="11" s="1"/>
  <c r="IB28" i="10" a="1"/>
  <c r="IB28" i="10" s="1"/>
  <c r="IB28" i="8" a="1"/>
  <c r="IB28" i="8" s="1"/>
  <c r="X27" i="10"/>
  <c r="BJ27" i="10"/>
  <c r="BQ27" i="10" s="1"/>
  <c r="BV27" i="10" s="1"/>
  <c r="GC27" i="10" s="1"/>
  <c r="CW27" i="10"/>
  <c r="DD27" i="10" s="1"/>
  <c r="DI27" i="10" s="1"/>
  <c r="GL27" i="10" s="1"/>
  <c r="EJ27" i="10"/>
  <c r="EQ27" i="10" s="1"/>
  <c r="EV27" i="10" s="1"/>
  <c r="GU27" i="10" s="1"/>
  <c r="BJ28" i="10"/>
  <c r="BQ28" i="10" s="1"/>
  <c r="BV28" i="10" s="1"/>
  <c r="GC28" i="10" s="1"/>
  <c r="X28" i="10"/>
  <c r="EJ28" i="10"/>
  <c r="EQ28" i="10" s="1"/>
  <c r="EV28" i="10" s="1"/>
  <c r="GU28" i="10" s="1"/>
  <c r="CW28" i="10"/>
  <c r="DD28" i="10" s="1"/>
  <c r="DI28" i="10" s="1"/>
  <c r="GL28" i="10" s="1"/>
  <c r="HR38" i="11" a="1"/>
  <c r="HR38" i="11" s="1"/>
  <c r="HR38" i="9" a="1"/>
  <c r="HR38" i="9" s="1"/>
  <c r="HR38" i="10" a="1"/>
  <c r="HR38" i="10" s="1"/>
  <c r="HR38" i="8" a="1"/>
  <c r="HR38" i="8" s="1"/>
  <c r="IG19" i="9" a="1"/>
  <c r="IG19" i="9" s="1"/>
  <c r="IG19" i="10" a="1"/>
  <c r="IG19" i="10" s="1"/>
  <c r="IG19" i="8" a="1"/>
  <c r="IG19" i="8" s="1"/>
  <c r="IG19" i="11" a="1"/>
  <c r="IG19" i="11" s="1"/>
  <c r="BJ27" i="9"/>
  <c r="BQ27" i="9" s="1"/>
  <c r="BV27" i="9" s="1"/>
  <c r="GC27" i="9" s="1"/>
  <c r="X27" i="9"/>
  <c r="CW27" i="9"/>
  <c r="DD27" i="9" s="1"/>
  <c r="DI27" i="9" s="1"/>
  <c r="GL27" i="9" s="1"/>
  <c r="EJ27" i="9"/>
  <c r="EQ27" i="9" s="1"/>
  <c r="EV27" i="9" s="1"/>
  <c r="GU27" i="9" s="1"/>
  <c r="EJ21" i="9"/>
  <c r="EQ21" i="9" s="1"/>
  <c r="EV21" i="9" s="1"/>
  <c r="GU21" i="9" s="1"/>
  <c r="CW21" i="9"/>
  <c r="DD21" i="9" s="1"/>
  <c r="DI21" i="9" s="1"/>
  <c r="GL21" i="9" s="1"/>
  <c r="X21" i="9"/>
  <c r="BJ21" i="9"/>
  <c r="BQ21" i="9" s="1"/>
  <c r="BV21" i="9" s="1"/>
  <c r="GC21" i="9" s="1"/>
  <c r="DQ7" i="8"/>
  <c r="DX7" i="8" s="1"/>
  <c r="EC7" i="8" s="1"/>
  <c r="GQ7" i="8" s="1"/>
  <c r="Y7" i="8"/>
  <c r="FD7" i="8"/>
  <c r="FK7" i="8" s="1"/>
  <c r="FP7" i="8" s="1"/>
  <c r="GZ7" i="8" s="1"/>
  <c r="CD7" i="8"/>
  <c r="CK7" i="8" s="1"/>
  <c r="CP7" i="8" s="1"/>
  <c r="GH7" i="8" s="1"/>
  <c r="HW23" i="9" a="1"/>
  <c r="HW23" i="9" s="1"/>
  <c r="HW23" i="10" a="1"/>
  <c r="HW23" i="10" s="1"/>
  <c r="HW23" i="11" a="1"/>
  <c r="HW23" i="11" s="1"/>
  <c r="HW23" i="8" a="1"/>
  <c r="HW23" i="8" s="1"/>
  <c r="IG21" i="9" a="1"/>
  <c r="IG21" i="9" s="1"/>
  <c r="IG21" i="11" a="1"/>
  <c r="IG21" i="11" s="1"/>
  <c r="IG21" i="8" a="1"/>
  <c r="IG21" i="8" s="1"/>
  <c r="IG21" i="10" a="1"/>
  <c r="IG21" i="10" s="1"/>
  <c r="HW25" i="11" a="1"/>
  <c r="HW25" i="11" s="1"/>
  <c r="HW25" i="10" a="1"/>
  <c r="HW25" i="10" s="1"/>
  <c r="HW25" i="9" a="1"/>
  <c r="HW25" i="9" s="1"/>
  <c r="HW25" i="8" a="1"/>
  <c r="HW25" i="8" s="1"/>
  <c r="IC13" i="9" a="1"/>
  <c r="IC13" i="9" s="1"/>
  <c r="IC13" i="8" a="1"/>
  <c r="IC13" i="8" s="1"/>
  <c r="IC13" i="11" a="1"/>
  <c r="IC13" i="11" s="1"/>
  <c r="IC13" i="10" a="1"/>
  <c r="IC13" i="10" s="1"/>
  <c r="CW29" i="10"/>
  <c r="DD29" i="10" s="1"/>
  <c r="DI29" i="10" s="1"/>
  <c r="GL29" i="10" s="1"/>
  <c r="X29" i="10"/>
  <c r="EJ29" i="10"/>
  <c r="EQ29" i="10" s="1"/>
  <c r="EV29" i="10" s="1"/>
  <c r="GU29" i="10" s="1"/>
  <c r="BJ29" i="10"/>
  <c r="BQ29" i="10" s="1"/>
  <c r="BV29" i="10" s="1"/>
  <c r="GC29" i="10" s="1"/>
  <c r="EJ37" i="11"/>
  <c r="EQ37" i="11" s="1"/>
  <c r="EV37" i="11" s="1"/>
  <c r="GU37" i="11" s="1"/>
  <c r="BJ37" i="11"/>
  <c r="BQ37" i="11" s="1"/>
  <c r="BV37" i="11" s="1"/>
  <c r="GC37" i="11" s="1"/>
  <c r="CW37" i="11"/>
  <c r="DD37" i="11" s="1"/>
  <c r="DI37" i="11" s="1"/>
  <c r="GL37" i="11" s="1"/>
  <c r="X37" i="11"/>
  <c r="CW39" i="8"/>
  <c r="DD39" i="8" s="1"/>
  <c r="DI39" i="8" s="1"/>
  <c r="GL39" i="8" s="1"/>
  <c r="X39" i="8"/>
  <c r="BJ39" i="8"/>
  <c r="BQ39" i="8" s="1"/>
  <c r="BV39" i="8" s="1"/>
  <c r="GC39" i="8" s="1"/>
  <c r="EJ39" i="8"/>
  <c r="IG33" i="9" a="1"/>
  <c r="IG33" i="9" s="1"/>
  <c r="IG33" i="10" a="1"/>
  <c r="IG33" i="10" s="1"/>
  <c r="IG33" i="11" a="1"/>
  <c r="IG33" i="11" s="1"/>
  <c r="IG33" i="8" a="1"/>
  <c r="IG33" i="8" s="1"/>
  <c r="IG40" i="11" a="1"/>
  <c r="IG40" i="11" s="1"/>
  <c r="IG40" i="10" a="1"/>
  <c r="IG40" i="10" s="1"/>
  <c r="IG40" i="9" a="1"/>
  <c r="IG40" i="9" s="1"/>
  <c r="IG39" i="8" a="1"/>
  <c r="IG39" i="8" s="1"/>
  <c r="HW31" i="10" a="1"/>
  <c r="HW31" i="10" s="1"/>
  <c r="HW31" i="9" a="1"/>
  <c r="HW31" i="9" s="1"/>
  <c r="HW31" i="11" a="1"/>
  <c r="HW31" i="11" s="1"/>
  <c r="HW31" i="8" a="1"/>
  <c r="HW31" i="8" s="1"/>
  <c r="CD14" i="9"/>
  <c r="CK14" i="9" s="1"/>
  <c r="CP14" i="9" s="1"/>
  <c r="GH14" i="9" s="1"/>
  <c r="Y14" i="9"/>
  <c r="FD14" i="9"/>
  <c r="FK14" i="9" s="1"/>
  <c r="FP14" i="9" s="1"/>
  <c r="GZ14" i="9" s="1"/>
  <c r="DQ14" i="9"/>
  <c r="DX14" i="9" s="1"/>
  <c r="EC14" i="9" s="1"/>
  <c r="GQ14" i="9" s="1"/>
  <c r="BJ22" i="9"/>
  <c r="BQ22" i="9" s="1"/>
  <c r="BV22" i="9" s="1"/>
  <c r="GC22" i="9" s="1"/>
  <c r="CW22" i="9"/>
  <c r="DD22" i="9" s="1"/>
  <c r="DI22" i="9" s="1"/>
  <c r="GL22" i="9" s="1"/>
  <c r="X22" i="9"/>
  <c r="EJ22" i="9"/>
  <c r="EQ22" i="9" s="1"/>
  <c r="EV22" i="9" s="1"/>
  <c r="GU22" i="9" s="1"/>
  <c r="IB34" i="9" a="1"/>
  <c r="IB34" i="9" s="1"/>
  <c r="IB34" i="10" a="1"/>
  <c r="IB34" i="10" s="1"/>
  <c r="IB34" i="11" a="1"/>
  <c r="IB34" i="11" s="1"/>
  <c r="IB34" i="8" a="1"/>
  <c r="IB34" i="8" s="1"/>
  <c r="HR32" i="11" a="1"/>
  <c r="HR32" i="11" s="1"/>
  <c r="HR32" i="9" a="1"/>
  <c r="HR32" i="9" s="1"/>
  <c r="HR32" i="10" a="1"/>
  <c r="HR32" i="10" s="1"/>
  <c r="HR32" i="8" a="1"/>
  <c r="HR32" i="8" s="1"/>
  <c r="IC9" i="9" a="1"/>
  <c r="IC9" i="9" s="1"/>
  <c r="IC9" i="8" a="1"/>
  <c r="IC9" i="8" s="1"/>
  <c r="IC9" i="10" a="1"/>
  <c r="IC9" i="10" s="1"/>
  <c r="IC9" i="11" a="1"/>
  <c r="IC9" i="11" s="1"/>
  <c r="HU2" i="8"/>
  <c r="GK3" i="8"/>
  <c r="BJ23" i="11"/>
  <c r="BQ23" i="11" s="1"/>
  <c r="BV23" i="11" s="1"/>
  <c r="GC23" i="11" s="1"/>
  <c r="X23" i="11"/>
  <c r="CW23" i="11"/>
  <c r="DD23" i="11" s="1"/>
  <c r="DI23" i="11" s="1"/>
  <c r="GL23" i="11" s="1"/>
  <c r="EJ23" i="11"/>
  <c r="EQ23" i="11" s="1"/>
  <c r="EV23" i="11" s="1"/>
  <c r="GU23" i="11" s="1"/>
  <c r="HR28" i="9" a="1"/>
  <c r="HR28" i="9" s="1"/>
  <c r="HR28" i="11" a="1"/>
  <c r="HR28" i="11" s="1"/>
  <c r="HR28" i="10" a="1"/>
  <c r="HR28" i="10" s="1"/>
  <c r="HR28" i="8" a="1"/>
  <c r="HR28" i="8" s="1"/>
  <c r="IC14" i="9" a="1"/>
  <c r="IC14" i="9" s="1"/>
  <c r="IC14" i="10" a="1"/>
  <c r="IC14" i="10" s="1"/>
  <c r="IC14" i="11" a="1"/>
  <c r="IC14" i="11" s="1"/>
  <c r="IC14" i="8" a="1"/>
  <c r="IC14" i="8" s="1"/>
  <c r="HR35" i="11" a="1"/>
  <c r="HR35" i="11" s="1"/>
  <c r="HR35" i="9" a="1"/>
  <c r="HR35" i="9" s="1"/>
  <c r="HR35" i="10" a="1"/>
  <c r="HR35" i="10" s="1"/>
  <c r="HR35" i="8" a="1"/>
  <c r="HR35" i="8" s="1"/>
  <c r="IG29" i="11" a="1"/>
  <c r="IG29" i="11" s="1"/>
  <c r="IG29" i="10" a="1"/>
  <c r="IG29" i="10" s="1"/>
  <c r="IG29" i="9" a="1"/>
  <c r="IG29" i="9" s="1"/>
  <c r="IG29" i="8" a="1"/>
  <c r="IG29" i="8" s="1"/>
  <c r="IH5" i="8" a="1"/>
  <c r="IH5" i="8" s="1"/>
  <c r="IH5" i="9" a="1"/>
  <c r="IH5" i="9" s="1"/>
  <c r="IH5" i="11" a="1"/>
  <c r="IH5" i="11" s="1"/>
  <c r="IH5" i="10" a="1"/>
  <c r="IH5" i="10" s="1"/>
  <c r="FD8" i="10"/>
  <c r="FK8" i="10" s="1"/>
  <c r="FP8" i="10" s="1"/>
  <c r="GZ8" i="10" s="1"/>
  <c r="DQ8" i="10"/>
  <c r="DX8" i="10" s="1"/>
  <c r="EC8" i="10" s="1"/>
  <c r="GQ8" i="10" s="1"/>
  <c r="Y8" i="10"/>
  <c r="CD8" i="10"/>
  <c r="CK8" i="10" s="1"/>
  <c r="CP8" i="10" s="1"/>
  <c r="GH8" i="10" s="1"/>
  <c r="DQ12" i="9"/>
  <c r="DX12" i="9" s="1"/>
  <c r="EC12" i="9" s="1"/>
  <c r="GQ12" i="9" s="1"/>
  <c r="Y12" i="9"/>
  <c r="FD12" i="9"/>
  <c r="FK12" i="9" s="1"/>
  <c r="FP12" i="9" s="1"/>
  <c r="GZ12" i="9" s="1"/>
  <c r="CD12" i="9"/>
  <c r="CK12" i="9" s="1"/>
  <c r="CP12" i="9" s="1"/>
  <c r="GH12" i="9" s="1"/>
  <c r="BJ17" i="8"/>
  <c r="BQ17" i="8" s="1"/>
  <c r="BV17" i="8" s="1"/>
  <c r="GC17" i="8" s="1"/>
  <c r="EJ17" i="8"/>
  <c r="X17" i="8"/>
  <c r="CW17" i="8"/>
  <c r="DD17" i="8" s="1"/>
  <c r="DI17" i="8" s="1"/>
  <c r="GL17" i="8" s="1"/>
  <c r="DQ15" i="8"/>
  <c r="DX15" i="8" s="1"/>
  <c r="EC15" i="8" s="1"/>
  <c r="GQ15" i="8" s="1"/>
  <c r="CD15" i="8"/>
  <c r="CK15" i="8" s="1"/>
  <c r="CP15" i="8" s="1"/>
  <c r="GH15" i="8" s="1"/>
  <c r="Y15" i="8"/>
  <c r="FD15" i="8"/>
  <c r="FK15" i="8" s="1"/>
  <c r="FP15" i="8" s="1"/>
  <c r="GZ15" i="8" s="1"/>
  <c r="IG18" i="9" a="1"/>
  <c r="IG18" i="9" s="1"/>
  <c r="IG18" i="10" a="1"/>
  <c r="IG18" i="10" s="1"/>
  <c r="IG18" i="11" a="1"/>
  <c r="IG18" i="11" s="1"/>
  <c r="IG18" i="8" a="1"/>
  <c r="IG18" i="8" s="1"/>
  <c r="HR26" i="11" a="1"/>
  <c r="HR26" i="11" s="1"/>
  <c r="HR26" i="9" a="1"/>
  <c r="HR26" i="9" s="1"/>
  <c r="HR26" i="10" a="1"/>
  <c r="HR26" i="10" s="1"/>
  <c r="HR26" i="8" a="1"/>
  <c r="HR26" i="8" s="1"/>
  <c r="BJ20" i="9"/>
  <c r="BQ20" i="9" s="1"/>
  <c r="BV20" i="9" s="1"/>
  <c r="GC20" i="9" s="1"/>
  <c r="X20" i="9"/>
  <c r="EJ20" i="9"/>
  <c r="EQ20" i="9" s="1"/>
  <c r="EV20" i="9" s="1"/>
  <c r="GU20" i="9" s="1"/>
  <c r="CW20" i="9"/>
  <c r="DD20" i="9" s="1"/>
  <c r="DI20" i="9" s="1"/>
  <c r="GL20" i="9" s="1"/>
  <c r="IC8" i="9" a="1"/>
  <c r="IC8" i="9" s="1"/>
  <c r="IC8" i="8" a="1"/>
  <c r="IC8" i="8" s="1"/>
  <c r="IC8" i="10" a="1"/>
  <c r="IC8" i="10" s="1"/>
  <c r="IC8" i="11" a="1"/>
  <c r="IC8" i="11" s="1"/>
  <c r="FD14" i="11"/>
  <c r="FK14" i="11" s="1"/>
  <c r="FP14" i="11" s="1"/>
  <c r="GZ14" i="11" s="1"/>
  <c r="DQ14" i="11"/>
  <c r="DX14" i="11" s="1"/>
  <c r="EC14" i="11" s="1"/>
  <c r="GQ14" i="11" s="1"/>
  <c r="CD14" i="11"/>
  <c r="CK14" i="11" s="1"/>
  <c r="CP14" i="11" s="1"/>
  <c r="GH14" i="11" s="1"/>
  <c r="Y14" i="11"/>
  <c r="KA16" i="10"/>
  <c r="KA16" i="11"/>
  <c r="KA19" i="8"/>
  <c r="KA20" i="9"/>
  <c r="EB8" i="4"/>
  <c r="BY8" i="4"/>
  <c r="CF8" i="4"/>
  <c r="EI8" i="4"/>
  <c r="BZ25" i="6"/>
  <c r="BY26" i="6"/>
  <c r="BS27" i="6" s="1"/>
  <c r="Z29" i="6"/>
  <c r="Z23" i="6" s="1"/>
  <c r="AA28" i="6"/>
  <c r="BY22" i="4"/>
  <c r="EB22" i="4"/>
  <c r="EI22" i="4"/>
  <c r="CF22" i="4"/>
  <c r="CG29" i="4"/>
  <c r="EJ29" i="4"/>
  <c r="BY29" i="4"/>
  <c r="EB29" i="4"/>
  <c r="HX24" i="10" l="1" a="1"/>
  <c r="HX24" i="10" s="1"/>
  <c r="I102" i="6"/>
  <c r="D101" i="6"/>
  <c r="D115" i="6" s="1" a="1"/>
  <c r="D115" i="6" s="1"/>
  <c r="CO29" i="6"/>
  <c r="CO23" i="6" s="1"/>
  <c r="DF29" i="6"/>
  <c r="DF23" i="6" s="1"/>
  <c r="DG28" i="6"/>
  <c r="HX9" i="10" a="1"/>
  <c r="HX9" i="10" s="1"/>
  <c r="HX9" i="9" a="1"/>
  <c r="HX9" i="9" s="1"/>
  <c r="HX9" i="8" a="1"/>
  <c r="HX9" i="8" s="1"/>
  <c r="HX9" i="11" a="1"/>
  <c r="HX9" i="11" s="1"/>
  <c r="HY12" i="11" a="1"/>
  <c r="HY12" i="11" s="1"/>
  <c r="HY12" i="8" a="1"/>
  <c r="HY12" i="8" s="1"/>
  <c r="HY12" i="9" a="1"/>
  <c r="HY12" i="9" s="1"/>
  <c r="HY12" i="10" a="1"/>
  <c r="HY12" i="10" s="1"/>
  <c r="Z12" i="8"/>
  <c r="CX12" i="8"/>
  <c r="DE12" i="8" s="1"/>
  <c r="DJ12" i="8" s="1"/>
  <c r="GM12" i="8" s="1"/>
  <c r="EK12" i="8"/>
  <c r="ER12" i="8" s="1"/>
  <c r="EW12" i="8" s="1"/>
  <c r="GV12" i="8" s="1"/>
  <c r="Z30" i="10"/>
  <c r="CX30" i="10"/>
  <c r="DE30" i="10" s="1"/>
  <c r="DJ30" i="10" s="1"/>
  <c r="GM30" i="10" s="1"/>
  <c r="EK30" i="10"/>
  <c r="ER30" i="10" s="1"/>
  <c r="EW30" i="10" s="1"/>
  <c r="GV30" i="10" s="1"/>
  <c r="CX14" i="10"/>
  <c r="DE14" i="10" s="1"/>
  <c r="DJ14" i="10" s="1"/>
  <c r="GM14" i="10" s="1"/>
  <c r="Z14" i="10"/>
  <c r="EK14" i="10"/>
  <c r="ER14" i="10" s="1"/>
  <c r="EW14" i="10" s="1"/>
  <c r="GV14" i="10" s="1"/>
  <c r="DQ36" i="8"/>
  <c r="DX36" i="8" s="1"/>
  <c r="EC36" i="8" s="1"/>
  <c r="GQ36" i="8" s="1"/>
  <c r="CD36" i="8"/>
  <c r="CK36" i="8" s="1"/>
  <c r="CP36" i="8" s="1"/>
  <c r="GH36" i="8" s="1"/>
  <c r="Y36" i="8"/>
  <c r="FD36" i="8"/>
  <c r="FK36" i="8" s="1"/>
  <c r="GZ36" i="8" s="1"/>
  <c r="IH24" i="11" a="1"/>
  <c r="IH24" i="11" s="1"/>
  <c r="IH24" i="10" a="1"/>
  <c r="IH24" i="10" s="1"/>
  <c r="IH24" i="8" a="1"/>
  <c r="IH24" i="8" s="1"/>
  <c r="IH24" i="9" a="1"/>
  <c r="IH24" i="9" s="1"/>
  <c r="CD31" i="11"/>
  <c r="CK31" i="11" s="1"/>
  <c r="CP31" i="11" s="1"/>
  <c r="GH31" i="11" s="1"/>
  <c r="DQ31" i="11"/>
  <c r="DX31" i="11" s="1"/>
  <c r="EC31" i="11" s="1"/>
  <c r="GQ31" i="11" s="1"/>
  <c r="FD31" i="11"/>
  <c r="FK31" i="11" s="1"/>
  <c r="FP31" i="11" s="1"/>
  <c r="GZ31" i="11" s="1"/>
  <c r="Y31" i="11"/>
  <c r="IH36" i="10" a="1"/>
  <c r="IH36" i="10" s="1"/>
  <c r="IH36" i="9" a="1"/>
  <c r="IH36" i="9" s="1"/>
  <c r="IH36" i="11" a="1"/>
  <c r="IH36" i="11" s="1"/>
  <c r="IH36" i="8" a="1"/>
  <c r="IH36" i="8" s="1"/>
  <c r="HX11" i="11" a="1"/>
  <c r="HX11" i="11" s="1"/>
  <c r="Y38" i="10"/>
  <c r="DQ38" i="10"/>
  <c r="DX38" i="10" s="1"/>
  <c r="EC38" i="10" s="1"/>
  <c r="GQ38" i="10" s="1"/>
  <c r="CD38" i="10"/>
  <c r="CK38" i="10" s="1"/>
  <c r="CP38" i="10" s="1"/>
  <c r="GH38" i="10" s="1"/>
  <c r="FD38" i="10"/>
  <c r="FK38" i="10" s="1"/>
  <c r="FP38" i="10" s="1"/>
  <c r="GZ38" i="10" s="1"/>
  <c r="IC36" i="10" a="1"/>
  <c r="IC36" i="10" s="1"/>
  <c r="IC36" i="11" a="1"/>
  <c r="IC36" i="11" s="1"/>
  <c r="IC36" i="8" a="1"/>
  <c r="IC36" i="8" s="1"/>
  <c r="IC36" i="9" a="1"/>
  <c r="IC36" i="9" s="1"/>
  <c r="HX11" i="9" a="1"/>
  <c r="HX11" i="9" s="1"/>
  <c r="IC24" i="9" a="1"/>
  <c r="IC24" i="9" s="1"/>
  <c r="IC24" i="10" a="1"/>
  <c r="IC24" i="10" s="1"/>
  <c r="IC24" i="11" a="1"/>
  <c r="IC24" i="11" s="1"/>
  <c r="IC24" i="8" a="1"/>
  <c r="IC24" i="8" s="1"/>
  <c r="CD24" i="8"/>
  <c r="CK24" i="8" s="1"/>
  <c r="CP24" i="8" s="1"/>
  <c r="GH24" i="8" s="1"/>
  <c r="Y24" i="8"/>
  <c r="FD24" i="8"/>
  <c r="FK24" i="8" s="1"/>
  <c r="FP24" i="8" s="1"/>
  <c r="GZ24" i="8" s="1"/>
  <c r="DQ24" i="8"/>
  <c r="DX24" i="8" s="1"/>
  <c r="EC24" i="8" s="1"/>
  <c r="GQ24" i="8" s="1"/>
  <c r="CX7" i="11"/>
  <c r="DE7" i="11" s="1"/>
  <c r="DJ7" i="11" s="1"/>
  <c r="GM7" i="11" s="1"/>
  <c r="Z7" i="11"/>
  <c r="EK7" i="11"/>
  <c r="ER7" i="11" s="1"/>
  <c r="EW7" i="11" s="1"/>
  <c r="GV7" i="11" s="1"/>
  <c r="HX11" i="8" a="1"/>
  <c r="HX11" i="8" s="1"/>
  <c r="E177" i="6"/>
  <c r="E191" i="6" s="1" a="1"/>
  <c r="E191" i="6" s="1"/>
  <c r="ID12" i="9" a="1"/>
  <c r="ID12" i="9" s="1"/>
  <c r="ID12" i="10" a="1"/>
  <c r="ID12" i="10" s="1"/>
  <c r="ID12" i="11" a="1"/>
  <c r="ID12" i="11" s="1"/>
  <c r="ID12" i="8" a="1"/>
  <c r="ID12" i="8" s="1"/>
  <c r="FF31" i="9"/>
  <c r="FM31" i="9" s="1"/>
  <c r="FR31" i="9" s="1"/>
  <c r="HB31" i="9" s="1"/>
  <c r="AC31" i="9"/>
  <c r="AD31" i="9" s="1"/>
  <c r="AE31" i="9" s="1"/>
  <c r="AF31" i="9" s="1"/>
  <c r="AG31" i="9" s="1"/>
  <c r="AH31" i="9" s="1"/>
  <c r="Z18" i="10"/>
  <c r="EK18" i="10"/>
  <c r="ER18" i="10" s="1"/>
  <c r="EW18" i="10" s="1"/>
  <c r="GV18" i="10" s="1"/>
  <c r="CX18" i="10"/>
  <c r="DE18" i="10" s="1"/>
  <c r="DJ18" i="10" s="1"/>
  <c r="GM18" i="10" s="1"/>
  <c r="DQ26" i="10"/>
  <c r="DX26" i="10" s="1"/>
  <c r="EC26" i="10" s="1"/>
  <c r="GQ26" i="10" s="1"/>
  <c r="FD26" i="10"/>
  <c r="FK26" i="10" s="1"/>
  <c r="FP26" i="10" s="1"/>
  <c r="GZ26" i="10" s="1"/>
  <c r="CD26" i="10"/>
  <c r="CK26" i="10" s="1"/>
  <c r="CP26" i="10" s="1"/>
  <c r="GH26" i="10" s="1"/>
  <c r="Y26" i="10"/>
  <c r="II12" i="9" a="1"/>
  <c r="II12" i="9" s="1"/>
  <c r="II12" i="10" a="1"/>
  <c r="II12" i="10" s="1"/>
  <c r="II12" i="11" a="1"/>
  <c r="II12" i="11" s="1"/>
  <c r="II12" i="8" a="1"/>
  <c r="II12" i="8" s="1"/>
  <c r="FD19" i="11"/>
  <c r="FK19" i="11" s="1"/>
  <c r="FP19" i="11" s="1"/>
  <c r="GZ19" i="11" s="1"/>
  <c r="CD19" i="11"/>
  <c r="CK19" i="11" s="1"/>
  <c r="CP19" i="11" s="1"/>
  <c r="GH19" i="11" s="1"/>
  <c r="Y19" i="11"/>
  <c r="DQ19" i="11"/>
  <c r="DX19" i="11" s="1"/>
  <c r="EC19" i="11" s="1"/>
  <c r="GQ19" i="11" s="1"/>
  <c r="CQ28" i="6"/>
  <c r="CY28" i="6"/>
  <c r="CX29" i="6"/>
  <c r="CX23" i="6" s="1"/>
  <c r="CH28" i="6"/>
  <c r="CG29" i="6"/>
  <c r="CG23" i="6" s="1"/>
  <c r="D35" i="6"/>
  <c r="X7" i="7"/>
  <c r="C47" i="6"/>
  <c r="C54" i="6" s="1"/>
  <c r="C66" i="6"/>
  <c r="C80" i="6" s="1" a="1"/>
  <c r="C80" i="6" s="1"/>
  <c r="C34" i="6"/>
  <c r="P6" i="7"/>
  <c r="CF15" i="4"/>
  <c r="EI15" i="4"/>
  <c r="BX15" i="4"/>
  <c r="EA15" i="4"/>
  <c r="B135" i="6"/>
  <c r="B149" i="6" s="1" a="1"/>
  <c r="B149" i="6" s="1"/>
  <c r="E101" i="6"/>
  <c r="E115" i="6" s="1" a="1"/>
  <c r="E115" i="6" s="1"/>
  <c r="E171" i="6"/>
  <c r="E185" i="6" s="1" a="1"/>
  <c r="E185" i="6" s="1"/>
  <c r="E48" i="6"/>
  <c r="B35" i="6"/>
  <c r="H7" i="7"/>
  <c r="D55" i="6"/>
  <c r="E36" i="6"/>
  <c r="AF8" i="7"/>
  <c r="B41" i="6"/>
  <c r="B60" i="6"/>
  <c r="E95" i="6"/>
  <c r="E109" i="6" s="1"/>
  <c r="E42" i="6"/>
  <c r="E169" i="6"/>
  <c r="E183" i="6" s="1" a="1"/>
  <c r="E183" i="6" s="1"/>
  <c r="HX6" i="10" a="1"/>
  <c r="HX6" i="10" s="1"/>
  <c r="HX6" i="11" a="1"/>
  <c r="HX6" i="11" s="1"/>
  <c r="HX6" i="9" a="1"/>
  <c r="HX6" i="9" s="1"/>
  <c r="HX6" i="8" a="1"/>
  <c r="HX6" i="8" s="1"/>
  <c r="HX15" i="8" a="1"/>
  <c r="HX15" i="8" s="1"/>
  <c r="HX15" i="11" a="1"/>
  <c r="HX15" i="11" s="1"/>
  <c r="HX15" i="10" a="1"/>
  <c r="HX15" i="10" s="1"/>
  <c r="HX15" i="9" a="1"/>
  <c r="HX15" i="9" s="1"/>
  <c r="HX13" i="8" a="1"/>
  <c r="HX13" i="8" s="1"/>
  <c r="HX13" i="11" a="1"/>
  <c r="HX13" i="11" s="1"/>
  <c r="HX13" i="10" a="1"/>
  <c r="HX13" i="10" s="1"/>
  <c r="HX13" i="9" a="1"/>
  <c r="HX13" i="9" s="1"/>
  <c r="HX14" i="9" a="1"/>
  <c r="HX14" i="9" s="1"/>
  <c r="HX14" i="8" a="1"/>
  <c r="HX14" i="8" s="1"/>
  <c r="HX14" i="10" a="1"/>
  <c r="HX14" i="10" s="1"/>
  <c r="HX14" i="11" a="1"/>
  <c r="HX14" i="11" s="1"/>
  <c r="HX7" i="10" a="1"/>
  <c r="HX7" i="10" s="1"/>
  <c r="HX7" i="8" a="1"/>
  <c r="HX7" i="8" s="1"/>
  <c r="HX7" i="11" a="1"/>
  <c r="HX7" i="11" s="1"/>
  <c r="HX7" i="9" a="1"/>
  <c r="HX7" i="9" s="1"/>
  <c r="HX8" i="9" a="1"/>
  <c r="HX8" i="9" s="1"/>
  <c r="HX8" i="8" a="1"/>
  <c r="HX8" i="8" s="1"/>
  <c r="HX8" i="10" a="1"/>
  <c r="HX8" i="10" s="1"/>
  <c r="HX8" i="11" a="1"/>
  <c r="HX8" i="11" s="1"/>
  <c r="HX16" i="8" a="1"/>
  <c r="HX16" i="8" s="1"/>
  <c r="HX16" i="11" a="1"/>
  <c r="HX16" i="11" s="1"/>
  <c r="HX16" i="9" a="1"/>
  <c r="HX16" i="9" s="1"/>
  <c r="HX16" i="10" a="1"/>
  <c r="HX16" i="10" s="1"/>
  <c r="HX10" i="8" a="1"/>
  <c r="HX10" i="8" s="1"/>
  <c r="HX10" i="11" a="1"/>
  <c r="HX10" i="11" s="1"/>
  <c r="HX10" i="10" a="1"/>
  <c r="HX10" i="10" s="1"/>
  <c r="HX10" i="9" a="1"/>
  <c r="HX10" i="9" s="1"/>
  <c r="EQ32" i="8"/>
  <c r="EV32" i="8" s="1"/>
  <c r="GU32" i="8" s="1"/>
  <c r="EQ20" i="8"/>
  <c r="EV20" i="8" s="1"/>
  <c r="GU20" i="8" s="1"/>
  <c r="EQ21" i="8"/>
  <c r="EV21" i="8" s="1"/>
  <c r="GU21" i="8" s="1"/>
  <c r="EV37" i="8"/>
  <c r="GU37" i="8" s="1"/>
  <c r="EQ37" i="8"/>
  <c r="EQ27" i="8"/>
  <c r="EV27" i="8" s="1"/>
  <c r="GU27" i="8" s="1"/>
  <c r="EQ33" i="8"/>
  <c r="EV33" i="8" s="1"/>
  <c r="GU33" i="8" s="1"/>
  <c r="EQ28" i="8"/>
  <c r="EV28" i="8" s="1"/>
  <c r="GU28" i="8" s="1"/>
  <c r="EQ30" i="8"/>
  <c r="EV30" i="8" s="1"/>
  <c r="GU30" i="8" s="1"/>
  <c r="EQ31" i="8"/>
  <c r="EV31" i="8" s="1"/>
  <c r="GU31" i="8" s="1"/>
  <c r="HX5" i="10" a="1"/>
  <c r="HX5" i="10" s="1"/>
  <c r="EQ26" i="8"/>
  <c r="EV26" i="8" s="1"/>
  <c r="GU26" i="8" s="1"/>
  <c r="HX5" i="9" a="1"/>
  <c r="HX5" i="9" s="1"/>
  <c r="EQ38" i="8"/>
  <c r="EV38" i="8" s="1"/>
  <c r="GU38" i="8" s="1"/>
  <c r="HX5" i="8" a="1"/>
  <c r="HX5" i="8" s="1"/>
  <c r="EQ40" i="8"/>
  <c r="EV40" i="8" s="1"/>
  <c r="GU40" i="8" s="1"/>
  <c r="EQ18" i="8"/>
  <c r="EV18" i="8" s="1"/>
  <c r="GU18" i="8" s="1"/>
  <c r="EQ29" i="8"/>
  <c r="EV29" i="8" s="1"/>
  <c r="GU29" i="8" s="1"/>
  <c r="EQ35" i="8"/>
  <c r="EV35" i="8" s="1"/>
  <c r="GU35" i="8" s="1"/>
  <c r="EQ19" i="8"/>
  <c r="EV19" i="8" s="1"/>
  <c r="GU19" i="8" s="1"/>
  <c r="EQ17" i="8"/>
  <c r="EV17" i="8" s="1"/>
  <c r="GU17" i="8" s="1"/>
  <c r="EQ39" i="8"/>
  <c r="EV39" i="8" s="1"/>
  <c r="GU39" i="8" s="1"/>
  <c r="EQ23" i="8"/>
  <c r="EV23" i="8" s="1"/>
  <c r="GU23" i="8" s="1"/>
  <c r="EQ22" i="8"/>
  <c r="EV22" i="8" s="1"/>
  <c r="GU22" i="8" s="1"/>
  <c r="EQ25" i="8"/>
  <c r="EV25" i="8" s="1"/>
  <c r="GU25" i="8" s="1"/>
  <c r="EQ34" i="8"/>
  <c r="EV34" i="8" s="1"/>
  <c r="GU34" i="8" s="1"/>
  <c r="FE6" i="10"/>
  <c r="FL6" i="10" s="1"/>
  <c r="FQ6" i="10" s="1"/>
  <c r="HA6" i="10" s="1"/>
  <c r="DR6" i="10"/>
  <c r="DY6" i="10" s="1"/>
  <c r="ED6" i="10" s="1"/>
  <c r="GR6" i="10" s="1"/>
  <c r="AA6" i="10"/>
  <c r="DR19" i="9"/>
  <c r="DY19" i="9" s="1"/>
  <c r="ED19" i="9" s="1"/>
  <c r="GR19" i="9" s="1"/>
  <c r="FE19" i="9"/>
  <c r="FL19" i="9" s="1"/>
  <c r="FQ19" i="9" s="1"/>
  <c r="HA19" i="9" s="1"/>
  <c r="AA19" i="9"/>
  <c r="AA7" i="9"/>
  <c r="DR7" i="9"/>
  <c r="DY7" i="9" s="1"/>
  <c r="ED7" i="9" s="1"/>
  <c r="GR7" i="9" s="1"/>
  <c r="FE7" i="9"/>
  <c r="FL7" i="9" s="1"/>
  <c r="FQ7" i="9" s="1"/>
  <c r="HA7" i="9" s="1"/>
  <c r="AB13" i="10"/>
  <c r="EL13" i="10"/>
  <c r="ES13" i="10" s="1"/>
  <c r="EX13" i="10" s="1"/>
  <c r="GW13" i="10" s="1"/>
  <c r="Z24" i="11"/>
  <c r="CX24" i="11"/>
  <c r="DE24" i="11" s="1"/>
  <c r="DJ24" i="11" s="1"/>
  <c r="GM24" i="11" s="1"/>
  <c r="EK24" i="11"/>
  <c r="ER24" i="11" s="1"/>
  <c r="EW24" i="11" s="1"/>
  <c r="GV24" i="11" s="1"/>
  <c r="CX19" i="10"/>
  <c r="DE19" i="10" s="1"/>
  <c r="DJ19" i="10" s="1"/>
  <c r="GM19" i="10" s="1"/>
  <c r="Z19" i="10"/>
  <c r="EK19" i="10"/>
  <c r="ER19" i="10" s="1"/>
  <c r="EW19" i="10" s="1"/>
  <c r="GV19" i="10" s="1"/>
  <c r="AA7" i="10"/>
  <c r="FE7" i="10"/>
  <c r="FL7" i="10" s="1"/>
  <c r="FQ7" i="10" s="1"/>
  <c r="HA7" i="10" s="1"/>
  <c r="DR7" i="10"/>
  <c r="DY7" i="10" s="1"/>
  <c r="ED7" i="10" s="1"/>
  <c r="GR7" i="10" s="1"/>
  <c r="FE12" i="11"/>
  <c r="FL12" i="11" s="1"/>
  <c r="FQ12" i="11" s="1"/>
  <c r="HA12" i="11" s="1"/>
  <c r="DR12" i="11"/>
  <c r="DY12" i="11" s="1"/>
  <c r="ED12" i="11" s="1"/>
  <c r="GR12" i="11" s="1"/>
  <c r="AA12" i="11"/>
  <c r="Z31" i="10"/>
  <c r="CX31" i="10"/>
  <c r="DE31" i="10" s="1"/>
  <c r="DJ31" i="10" s="1"/>
  <c r="GM31" i="10" s="1"/>
  <c r="EK31" i="10"/>
  <c r="ER31" i="10" s="1"/>
  <c r="EW31" i="10" s="1"/>
  <c r="GV31" i="10" s="1"/>
  <c r="CX36" i="11"/>
  <c r="DE36" i="11" s="1"/>
  <c r="DJ36" i="11" s="1"/>
  <c r="GM36" i="11" s="1"/>
  <c r="EK36" i="11"/>
  <c r="ER36" i="11" s="1"/>
  <c r="EW36" i="11" s="1"/>
  <c r="GV36" i="11" s="1"/>
  <c r="Z36" i="11"/>
  <c r="CX11" i="9"/>
  <c r="DE11" i="9" s="1"/>
  <c r="DJ11" i="9" s="1"/>
  <c r="GM11" i="9" s="1"/>
  <c r="EK11" i="9"/>
  <c r="ER11" i="9" s="1"/>
  <c r="EW11" i="9" s="1"/>
  <c r="GV11" i="9" s="1"/>
  <c r="Z11" i="9"/>
  <c r="CX15" i="10"/>
  <c r="DE15" i="10" s="1"/>
  <c r="DJ15" i="10" s="1"/>
  <c r="GM15" i="10" s="1"/>
  <c r="Z15" i="10"/>
  <c r="EK15" i="10"/>
  <c r="ER15" i="10" s="1"/>
  <c r="EW15" i="10" s="1"/>
  <c r="GV15" i="10" s="1"/>
  <c r="II13" i="9" a="1"/>
  <c r="II13" i="9" s="1"/>
  <c r="II13" i="10" a="1"/>
  <c r="II13" i="10" s="1"/>
  <c r="II13" i="11" a="1"/>
  <c r="II13" i="11" s="1"/>
  <c r="II13" i="8" a="1"/>
  <c r="II13" i="8" s="1"/>
  <c r="CX9" i="9"/>
  <c r="DE9" i="9" s="1"/>
  <c r="DJ9" i="9" s="1"/>
  <c r="GM9" i="9" s="1"/>
  <c r="Z9" i="9"/>
  <c r="EK9" i="9"/>
  <c r="ER9" i="9" s="1"/>
  <c r="EW9" i="9" s="1"/>
  <c r="GV9" i="9" s="1"/>
  <c r="Z16" i="9"/>
  <c r="EK16" i="9"/>
  <c r="ER16" i="9" s="1"/>
  <c r="EW16" i="9" s="1"/>
  <c r="GV16" i="9" s="1"/>
  <c r="CX16" i="9"/>
  <c r="DE16" i="9" s="1"/>
  <c r="DJ16" i="9" s="1"/>
  <c r="GM16" i="9" s="1"/>
  <c r="IH18" i="9" a="1"/>
  <c r="IH18" i="9" s="1"/>
  <c r="IH18" i="10" a="1"/>
  <c r="IH18" i="10" s="1"/>
  <c r="IH18" i="11" a="1"/>
  <c r="IH18" i="11" s="1"/>
  <c r="IH18" i="8" a="1"/>
  <c r="IH18" i="8" s="1"/>
  <c r="Z10" i="9"/>
  <c r="CX10" i="9"/>
  <c r="DE10" i="9" s="1"/>
  <c r="DJ10" i="9" s="1"/>
  <c r="GM10" i="9" s="1"/>
  <c r="EK10" i="9"/>
  <c r="ER10" i="9" s="1"/>
  <c r="EW10" i="9" s="1"/>
  <c r="GV10" i="9" s="1"/>
  <c r="IC33" i="9" a="1"/>
  <c r="IC33" i="9" s="1"/>
  <c r="IC33" i="10" a="1"/>
  <c r="IC33" i="10" s="1"/>
  <c r="IC33" i="11" a="1"/>
  <c r="IC33" i="11" s="1"/>
  <c r="IC33" i="8" a="1"/>
  <c r="IC33" i="8" s="1"/>
  <c r="DQ29" i="8"/>
  <c r="DX29" i="8" s="1"/>
  <c r="EC29" i="8" s="1"/>
  <c r="GQ29" i="8" s="1"/>
  <c r="FD29" i="8"/>
  <c r="FK29" i="8" s="1"/>
  <c r="GZ29" i="8" s="1"/>
  <c r="CD29" i="8"/>
  <c r="CK29" i="8" s="1"/>
  <c r="CP29" i="8" s="1"/>
  <c r="GH29" i="8" s="1"/>
  <c r="Y29" i="8"/>
  <c r="CD32" i="10"/>
  <c r="CK32" i="10" s="1"/>
  <c r="CP32" i="10" s="1"/>
  <c r="GH32" i="10" s="1"/>
  <c r="FD32" i="10"/>
  <c r="FK32" i="10" s="1"/>
  <c r="FP32" i="10" s="1"/>
  <c r="GZ32" i="10" s="1"/>
  <c r="DQ32" i="10"/>
  <c r="DX32" i="10" s="1"/>
  <c r="EC32" i="10" s="1"/>
  <c r="GQ32" i="10" s="1"/>
  <c r="Y32" i="10"/>
  <c r="Y34" i="8"/>
  <c r="FD34" i="8"/>
  <c r="FK34" i="8" s="1"/>
  <c r="GZ34" i="8" s="1"/>
  <c r="CD34" i="8"/>
  <c r="CK34" i="8" s="1"/>
  <c r="CP34" i="8" s="1"/>
  <c r="GH34" i="8" s="1"/>
  <c r="DQ34" i="8"/>
  <c r="DX34" i="8" s="1"/>
  <c r="EC34" i="8" s="1"/>
  <c r="GQ34" i="8" s="1"/>
  <c r="CX15" i="8"/>
  <c r="DE15" i="8" s="1"/>
  <c r="DJ15" i="8" s="1"/>
  <c r="GM15" i="8" s="1"/>
  <c r="Z15" i="8"/>
  <c r="EK15" i="8"/>
  <c r="ER15" i="8" s="1"/>
  <c r="EW15" i="8" s="1"/>
  <c r="GV15" i="8" s="1"/>
  <c r="HV2" i="8"/>
  <c r="GL3" i="8"/>
  <c r="IH39" i="9" a="1"/>
  <c r="IH39" i="9" s="1"/>
  <c r="IH39" i="10" a="1"/>
  <c r="IH39" i="10" s="1"/>
  <c r="IH39" i="11" a="1"/>
  <c r="IH39" i="11" s="1"/>
  <c r="IH39" i="8" a="1"/>
  <c r="IH39" i="8" s="1"/>
  <c r="ID7" i="9" a="1"/>
  <c r="ID7" i="9" s="1"/>
  <c r="ID7" i="10" a="1"/>
  <c r="ID7" i="10" s="1"/>
  <c r="ID7" i="8" a="1"/>
  <c r="ID7" i="8" s="1"/>
  <c r="ID7" i="11" a="1"/>
  <c r="ID7" i="11" s="1"/>
  <c r="IH23" i="9" a="1"/>
  <c r="IH23" i="9" s="1"/>
  <c r="IH23" i="8" a="1"/>
  <c r="IH23" i="8" s="1"/>
  <c r="IH23" i="10" a="1"/>
  <c r="IH23" i="10" s="1"/>
  <c r="IH23" i="11" a="1"/>
  <c r="IH23" i="11" s="1"/>
  <c r="Y29" i="11"/>
  <c r="DQ29" i="11"/>
  <c r="DX29" i="11" s="1"/>
  <c r="EC29" i="11" s="1"/>
  <c r="GQ29" i="11" s="1"/>
  <c r="FD29" i="11"/>
  <c r="FK29" i="11" s="1"/>
  <c r="FP29" i="11" s="1"/>
  <c r="GZ29" i="11" s="1"/>
  <c r="CD29" i="11"/>
  <c r="CK29" i="11" s="1"/>
  <c r="CP29" i="11" s="1"/>
  <c r="GH29" i="11" s="1"/>
  <c r="Y28" i="8"/>
  <c r="FD28" i="8"/>
  <c r="FK28" i="8" s="1"/>
  <c r="FP28" i="8" s="1"/>
  <c r="GZ28" i="8" s="1"/>
  <c r="DQ28" i="8"/>
  <c r="DX28" i="8" s="1"/>
  <c r="EC28" i="8" s="1"/>
  <c r="GQ28" i="8" s="1"/>
  <c r="CD28" i="8"/>
  <c r="CK28" i="8" s="1"/>
  <c r="CP28" i="8" s="1"/>
  <c r="GH28" i="8" s="1"/>
  <c r="EK10" i="11"/>
  <c r="ER10" i="11" s="1"/>
  <c r="EW10" i="11" s="1"/>
  <c r="GV10" i="11" s="1"/>
  <c r="CX10" i="11"/>
  <c r="DE10" i="11" s="1"/>
  <c r="DJ10" i="11" s="1"/>
  <c r="GM10" i="11" s="1"/>
  <c r="Z10" i="11"/>
  <c r="IC32" i="11" a="1"/>
  <c r="IC32" i="11" s="1"/>
  <c r="IC32" i="9" a="1"/>
  <c r="IC32" i="9" s="1"/>
  <c r="IC32" i="10" a="1"/>
  <c r="IC32" i="10" s="1"/>
  <c r="IC32" i="8" a="1"/>
  <c r="IC32" i="8" s="1"/>
  <c r="IC31" i="10" a="1"/>
  <c r="IC31" i="10" s="1"/>
  <c r="IC31" i="9" a="1"/>
  <c r="IC31" i="9" s="1"/>
  <c r="IC31" i="11" a="1"/>
  <c r="IC31" i="11" s="1"/>
  <c r="IC31" i="8" a="1"/>
  <c r="IC31" i="8" s="1"/>
  <c r="HY13" i="10" a="1"/>
  <c r="HY13" i="10" s="1"/>
  <c r="HY13" i="9" a="1"/>
  <c r="HY13" i="9" s="1"/>
  <c r="HY13" i="11" a="1"/>
  <c r="HY13" i="11" s="1"/>
  <c r="HY13" i="8" a="1"/>
  <c r="HY13" i="8" s="1"/>
  <c r="EK6" i="9"/>
  <c r="ER6" i="9" s="1"/>
  <c r="EW6" i="9" s="1"/>
  <c r="GV6" i="9" s="1"/>
  <c r="CX6" i="9"/>
  <c r="DE6" i="9" s="1"/>
  <c r="DJ6" i="9" s="1"/>
  <c r="GM6" i="9" s="1"/>
  <c r="Z6" i="9"/>
  <c r="Y26" i="11"/>
  <c r="DQ26" i="11"/>
  <c r="DX26" i="11" s="1"/>
  <c r="EC26" i="11" s="1"/>
  <c r="GQ26" i="11" s="1"/>
  <c r="CD26" i="11"/>
  <c r="CK26" i="11" s="1"/>
  <c r="CP26" i="11" s="1"/>
  <c r="GH26" i="11" s="1"/>
  <c r="FD26" i="11"/>
  <c r="FK26" i="11" s="1"/>
  <c r="FP26" i="11" s="1"/>
  <c r="GZ26" i="11" s="1"/>
  <c r="FD36" i="10"/>
  <c r="FK36" i="10" s="1"/>
  <c r="FP36" i="10" s="1"/>
  <c r="GZ36" i="10" s="1"/>
  <c r="DQ36" i="10"/>
  <c r="DX36" i="10" s="1"/>
  <c r="EC36" i="10" s="1"/>
  <c r="GQ36" i="10" s="1"/>
  <c r="CD36" i="10"/>
  <c r="CK36" i="10" s="1"/>
  <c r="CP36" i="10" s="1"/>
  <c r="GH36" i="10" s="1"/>
  <c r="Y36" i="10"/>
  <c r="FD34" i="11"/>
  <c r="FK34" i="11" s="1"/>
  <c r="FP34" i="11" s="1"/>
  <c r="GZ34" i="11" s="1"/>
  <c r="DQ34" i="11"/>
  <c r="DX34" i="11" s="1"/>
  <c r="EC34" i="11" s="1"/>
  <c r="GQ34" i="11" s="1"/>
  <c r="CD34" i="11"/>
  <c r="CK34" i="11" s="1"/>
  <c r="CP34" i="11" s="1"/>
  <c r="GH34" i="11" s="1"/>
  <c r="Y34" i="11"/>
  <c r="Z8" i="9"/>
  <c r="EK8" i="9"/>
  <c r="ER8" i="9" s="1"/>
  <c r="EW8" i="9" s="1"/>
  <c r="GV8" i="9" s="1"/>
  <c r="CX8" i="9"/>
  <c r="DE8" i="9" s="1"/>
  <c r="DJ8" i="9" s="1"/>
  <c r="GM8" i="9" s="1"/>
  <c r="FF25" i="10"/>
  <c r="FM25" i="10" s="1"/>
  <c r="FR25" i="10" s="1"/>
  <c r="HB25" i="10" s="1"/>
  <c r="AC25" i="10"/>
  <c r="AD25" i="10" s="1"/>
  <c r="AE25" i="10" s="1"/>
  <c r="AF25" i="10" s="1"/>
  <c r="AG25" i="10" s="1"/>
  <c r="AH25" i="10" s="1"/>
  <c r="II11" i="9" a="1"/>
  <c r="II11" i="9" s="1"/>
  <c r="II11" i="8" a="1"/>
  <c r="II11" i="8" s="1"/>
  <c r="II11" i="11" a="1"/>
  <c r="II11" i="11" s="1"/>
  <c r="II11" i="10" a="1"/>
  <c r="II11" i="10" s="1"/>
  <c r="ID5" i="9" a="1"/>
  <c r="ID5" i="9" s="1"/>
  <c r="ID5" i="11" a="1"/>
  <c r="ID5" i="11" s="1"/>
  <c r="ID5" i="10" a="1"/>
  <c r="ID5" i="10" s="1"/>
  <c r="ID5" i="8" a="1"/>
  <c r="ID5" i="8" s="1"/>
  <c r="CX15" i="9"/>
  <c r="DE15" i="9" s="1"/>
  <c r="DJ15" i="9" s="1"/>
  <c r="GM15" i="9" s="1"/>
  <c r="EK15" i="9"/>
  <c r="ER15" i="9" s="1"/>
  <c r="EW15" i="9" s="1"/>
  <c r="GV15" i="9" s="1"/>
  <c r="Z15" i="9"/>
  <c r="CD32" i="9"/>
  <c r="CK32" i="9" s="1"/>
  <c r="CP32" i="9" s="1"/>
  <c r="GH32" i="9" s="1"/>
  <c r="Y32" i="9"/>
  <c r="DQ32" i="9"/>
  <c r="DX32" i="9" s="1"/>
  <c r="EC32" i="9" s="1"/>
  <c r="GQ32" i="9" s="1"/>
  <c r="FD32" i="9"/>
  <c r="FK32" i="9" s="1"/>
  <c r="FP32" i="9" s="1"/>
  <c r="GZ32" i="9" s="1"/>
  <c r="IH37" i="9" a="1"/>
  <c r="IH37" i="9" s="1"/>
  <c r="IH37" i="10" a="1"/>
  <c r="IH37" i="10" s="1"/>
  <c r="IH37" i="11" a="1"/>
  <c r="IH37" i="11" s="1"/>
  <c r="IH37" i="8" a="1"/>
  <c r="IH37" i="8" s="1"/>
  <c r="Y26" i="8"/>
  <c r="FD26" i="8"/>
  <c r="FK26" i="8" s="1"/>
  <c r="FP26" i="8" s="1"/>
  <c r="GZ26" i="8" s="1"/>
  <c r="CD26" i="8"/>
  <c r="CK26" i="8" s="1"/>
  <c r="CP26" i="8" s="1"/>
  <c r="GH26" i="8" s="1"/>
  <c r="DQ26" i="8"/>
  <c r="DX26" i="8" s="1"/>
  <c r="EC26" i="8" s="1"/>
  <c r="GQ26" i="8" s="1"/>
  <c r="IH27" i="9" a="1"/>
  <c r="IH27" i="9" s="1"/>
  <c r="IH27" i="10" a="1"/>
  <c r="IH27" i="10" s="1"/>
  <c r="IH27" i="11" a="1"/>
  <c r="IH27" i="11" s="1"/>
  <c r="IH27" i="8" a="1"/>
  <c r="IH27" i="8" s="1"/>
  <c r="DQ40" i="9"/>
  <c r="DX40" i="9" s="1"/>
  <c r="EC40" i="9" s="1"/>
  <c r="GQ40" i="9" s="1"/>
  <c r="Y40" i="9"/>
  <c r="CD40" i="9"/>
  <c r="CK40" i="9" s="1"/>
  <c r="CP40" i="9" s="1"/>
  <c r="GH40" i="9" s="1"/>
  <c r="FD40" i="9"/>
  <c r="FK40" i="9" s="1"/>
  <c r="FP40" i="9" s="1"/>
  <c r="GZ40" i="9" s="1"/>
  <c r="EK14" i="8"/>
  <c r="ER14" i="8" s="1"/>
  <c r="EW14" i="8" s="1"/>
  <c r="GV14" i="8" s="1"/>
  <c r="Z14" i="8"/>
  <c r="CX14" i="8"/>
  <c r="DE14" i="8" s="1"/>
  <c r="DJ14" i="8" s="1"/>
  <c r="GM14" i="8" s="1"/>
  <c r="II9" i="9" a="1"/>
  <c r="II9" i="9" s="1"/>
  <c r="II9" i="11" a="1"/>
  <c r="II9" i="11" s="1"/>
  <c r="II9" i="8" a="1"/>
  <c r="II9" i="8" s="1"/>
  <c r="II9" i="10" a="1"/>
  <c r="II9" i="10" s="1"/>
  <c r="HY6" i="11" a="1"/>
  <c r="HY6" i="11" s="1"/>
  <c r="HY6" i="9" a="1"/>
  <c r="HY6" i="9" s="1"/>
  <c r="HY6" i="8" a="1"/>
  <c r="HY6" i="8" s="1"/>
  <c r="HY6" i="10" a="1"/>
  <c r="HY6" i="10" s="1"/>
  <c r="DQ18" i="9"/>
  <c r="DX18" i="9" s="1"/>
  <c r="EC18" i="9" s="1"/>
  <c r="GQ18" i="9" s="1"/>
  <c r="Y18" i="9"/>
  <c r="CD18" i="9"/>
  <c r="CK18" i="9" s="1"/>
  <c r="CP18" i="9" s="1"/>
  <c r="GH18" i="9" s="1"/>
  <c r="FD18" i="9"/>
  <c r="FK18" i="9" s="1"/>
  <c r="FP18" i="9" s="1"/>
  <c r="GZ18" i="9" s="1"/>
  <c r="Y34" i="10"/>
  <c r="CD34" i="10"/>
  <c r="CK34" i="10" s="1"/>
  <c r="CP34" i="10" s="1"/>
  <c r="GH34" i="10" s="1"/>
  <c r="FD34" i="10"/>
  <c r="FK34" i="10" s="1"/>
  <c r="FP34" i="10" s="1"/>
  <c r="GZ34" i="10" s="1"/>
  <c r="DQ34" i="10"/>
  <c r="DX34" i="10" s="1"/>
  <c r="EC34" i="10" s="1"/>
  <c r="GQ34" i="10" s="1"/>
  <c r="HY10" i="11" a="1"/>
  <c r="HY10" i="11" s="1"/>
  <c r="HY10" i="9" a="1"/>
  <c r="HY10" i="9" s="1"/>
  <c r="HY10" i="8" a="1"/>
  <c r="HY10" i="8" s="1"/>
  <c r="HY10" i="10" a="1"/>
  <c r="HY10" i="10" s="1"/>
  <c r="IC18" i="9" a="1"/>
  <c r="IC18" i="9" s="1"/>
  <c r="IC18" i="8" a="1"/>
  <c r="IC18" i="8" s="1"/>
  <c r="IC18" i="11" a="1"/>
  <c r="IC18" i="11" s="1"/>
  <c r="IC18" i="10" a="1"/>
  <c r="IC18" i="10" s="1"/>
  <c r="Y40" i="11"/>
  <c r="DQ40" i="11"/>
  <c r="DX40" i="11" s="1"/>
  <c r="EC40" i="11" s="1"/>
  <c r="GQ40" i="11" s="1"/>
  <c r="CD40" i="11"/>
  <c r="CK40" i="11" s="1"/>
  <c r="CP40" i="11" s="1"/>
  <c r="GH40" i="11" s="1"/>
  <c r="FD40" i="11"/>
  <c r="FK40" i="11" s="1"/>
  <c r="FP40" i="11" s="1"/>
  <c r="GZ40" i="11" s="1"/>
  <c r="Z15" i="11"/>
  <c r="CX15" i="11"/>
  <c r="DE15" i="11" s="1"/>
  <c r="DJ15" i="11" s="1"/>
  <c r="GM15" i="11" s="1"/>
  <c r="EK15" i="11"/>
  <c r="ER15" i="11" s="1"/>
  <c r="EW15" i="11" s="1"/>
  <c r="GV15" i="11" s="1"/>
  <c r="FD33" i="8"/>
  <c r="FK33" i="8" s="1"/>
  <c r="GZ33" i="8" s="1"/>
  <c r="CD33" i="8"/>
  <c r="CK33" i="8" s="1"/>
  <c r="CP33" i="8" s="1"/>
  <c r="GH33" i="8" s="1"/>
  <c r="DQ33" i="8"/>
  <c r="DX33" i="8" s="1"/>
  <c r="EC33" i="8" s="1"/>
  <c r="GQ33" i="8" s="1"/>
  <c r="Y33" i="8"/>
  <c r="IC25" i="10" a="1"/>
  <c r="IC25" i="10" s="1"/>
  <c r="IC25" i="11" a="1"/>
  <c r="IC25" i="11" s="1"/>
  <c r="IC25" i="8" a="1"/>
  <c r="IC25" i="8" s="1"/>
  <c r="IC25" i="9" a="1"/>
  <c r="IC25" i="9" s="1"/>
  <c r="IH29" i="10" a="1"/>
  <c r="IH29" i="10" s="1"/>
  <c r="IH29" i="9" a="1"/>
  <c r="IH29" i="9" s="1"/>
  <c r="IH29" i="11" a="1"/>
  <c r="IH29" i="11" s="1"/>
  <c r="IH29" i="8" a="1"/>
  <c r="IH29" i="8" s="1"/>
  <c r="CD20" i="11"/>
  <c r="CK20" i="11" s="1"/>
  <c r="CP20" i="11" s="1"/>
  <c r="GH20" i="11" s="1"/>
  <c r="Y20" i="11"/>
  <c r="FD20" i="11"/>
  <c r="FK20" i="11" s="1"/>
  <c r="FP20" i="11" s="1"/>
  <c r="GZ20" i="11" s="1"/>
  <c r="DQ20" i="11"/>
  <c r="DX20" i="11" s="1"/>
  <c r="EC20" i="11" s="1"/>
  <c r="GQ20" i="11" s="1"/>
  <c r="Z7" i="8"/>
  <c r="CX7" i="8"/>
  <c r="DE7" i="8" s="1"/>
  <c r="DJ7" i="8" s="1"/>
  <c r="GM7" i="8" s="1"/>
  <c r="EK7" i="8"/>
  <c r="ER7" i="8" s="1"/>
  <c r="EW7" i="8" s="1"/>
  <c r="GV7" i="8" s="1"/>
  <c r="Y20" i="8"/>
  <c r="FD20" i="8"/>
  <c r="FK20" i="8" s="1"/>
  <c r="FP20" i="8" s="1"/>
  <c r="GZ20" i="8" s="1"/>
  <c r="CD20" i="8"/>
  <c r="CK20" i="8" s="1"/>
  <c r="CP20" i="8" s="1"/>
  <c r="GH20" i="8" s="1"/>
  <c r="DQ20" i="8"/>
  <c r="DX20" i="8" s="1"/>
  <c r="EC20" i="8" s="1"/>
  <c r="GQ20" i="8" s="1"/>
  <c r="ID11" i="9" a="1"/>
  <c r="ID11" i="9" s="1"/>
  <c r="ID11" i="10" a="1"/>
  <c r="ID11" i="10" s="1"/>
  <c r="ID11" i="11" a="1"/>
  <c r="ID11" i="11" s="1"/>
  <c r="ID11" i="8" a="1"/>
  <c r="ID11" i="8" s="1"/>
  <c r="IC37" i="10" a="1"/>
  <c r="IC37" i="10" s="1"/>
  <c r="IC37" i="11" a="1"/>
  <c r="IC37" i="11" s="1"/>
  <c r="IC37" i="9" a="1"/>
  <c r="IC37" i="9" s="1"/>
  <c r="IC37" i="8" a="1"/>
  <c r="IC37" i="8" s="1"/>
  <c r="IC27" i="10" a="1"/>
  <c r="IC27" i="10" s="1"/>
  <c r="IC27" i="11" a="1"/>
  <c r="IC27" i="11" s="1"/>
  <c r="IC27" i="9" a="1"/>
  <c r="IC27" i="9" s="1"/>
  <c r="IC27" i="8" a="1"/>
  <c r="IC27" i="8" s="1"/>
  <c r="IH30" i="9" a="1"/>
  <c r="IH30" i="9" s="1"/>
  <c r="IH30" i="10" a="1"/>
  <c r="IH30" i="10" s="1"/>
  <c r="IH30" i="11" a="1"/>
  <c r="IH30" i="11" s="1"/>
  <c r="IH30" i="8" a="1"/>
  <c r="IH30" i="8" s="1"/>
  <c r="DQ21" i="11"/>
  <c r="DX21" i="11" s="1"/>
  <c r="EC21" i="11" s="1"/>
  <c r="GQ21" i="11" s="1"/>
  <c r="CD21" i="11"/>
  <c r="CK21" i="11" s="1"/>
  <c r="CP21" i="11" s="1"/>
  <c r="GH21" i="11" s="1"/>
  <c r="FD21" i="11"/>
  <c r="FK21" i="11" s="1"/>
  <c r="FP21" i="11" s="1"/>
  <c r="GZ21" i="11" s="1"/>
  <c r="Y21" i="11"/>
  <c r="DQ37" i="9"/>
  <c r="DX37" i="9" s="1"/>
  <c r="EC37" i="9" s="1"/>
  <c r="GQ37" i="9" s="1"/>
  <c r="Y37" i="9"/>
  <c r="CD37" i="9"/>
  <c r="CK37" i="9" s="1"/>
  <c r="CP37" i="9" s="1"/>
  <c r="GH37" i="9" s="1"/>
  <c r="FD37" i="9"/>
  <c r="FK37" i="9" s="1"/>
  <c r="FP37" i="9" s="1"/>
  <c r="GZ37" i="9" s="1"/>
  <c r="CD20" i="9"/>
  <c r="CK20" i="9" s="1"/>
  <c r="CP20" i="9" s="1"/>
  <c r="GH20" i="9" s="1"/>
  <c r="Y20" i="9"/>
  <c r="FD20" i="9"/>
  <c r="FK20" i="9" s="1"/>
  <c r="FP20" i="9" s="1"/>
  <c r="GZ20" i="9" s="1"/>
  <c r="DQ20" i="9"/>
  <c r="DX20" i="9" s="1"/>
  <c r="EC20" i="9" s="1"/>
  <c r="GQ20" i="9" s="1"/>
  <c r="II15" i="9" a="1"/>
  <c r="II15" i="9" s="1"/>
  <c r="II15" i="10" a="1"/>
  <c r="II15" i="10" s="1"/>
  <c r="II15" i="11" a="1"/>
  <c r="II15" i="11" s="1"/>
  <c r="II15" i="8" a="1"/>
  <c r="II15" i="8" s="1"/>
  <c r="IH17" i="9" a="1"/>
  <c r="IH17" i="9" s="1"/>
  <c r="IH17" i="10" a="1"/>
  <c r="IH17" i="10" s="1"/>
  <c r="IH17" i="11" a="1"/>
  <c r="IH17" i="11" s="1"/>
  <c r="IH17" i="8" a="1"/>
  <c r="IH17" i="8" s="1"/>
  <c r="EK12" i="9"/>
  <c r="ER12" i="9" s="1"/>
  <c r="EW12" i="9" s="1"/>
  <c r="GV12" i="9" s="1"/>
  <c r="CX12" i="9"/>
  <c r="DE12" i="9" s="1"/>
  <c r="DJ12" i="9" s="1"/>
  <c r="GM12" i="9" s="1"/>
  <c r="Z12" i="9"/>
  <c r="Y39" i="8"/>
  <c r="CD39" i="8"/>
  <c r="CK39" i="8" s="1"/>
  <c r="CP39" i="8" s="1"/>
  <c r="GH39" i="8" s="1"/>
  <c r="DQ39" i="8"/>
  <c r="DX39" i="8" s="1"/>
  <c r="EC39" i="8" s="1"/>
  <c r="GQ39" i="8" s="1"/>
  <c r="FD39" i="8"/>
  <c r="FK39" i="8" s="1"/>
  <c r="GZ39" i="8" s="1"/>
  <c r="DQ27" i="9"/>
  <c r="DX27" i="9" s="1"/>
  <c r="EC27" i="9" s="1"/>
  <c r="GQ27" i="9" s="1"/>
  <c r="Y27" i="9"/>
  <c r="FD27" i="9"/>
  <c r="FK27" i="9" s="1"/>
  <c r="FP27" i="9" s="1"/>
  <c r="GZ27" i="9" s="1"/>
  <c r="CD27" i="9"/>
  <c r="CK27" i="9" s="1"/>
  <c r="CP27" i="9" s="1"/>
  <c r="GH27" i="9" s="1"/>
  <c r="FD28" i="10"/>
  <c r="FK28" i="10" s="1"/>
  <c r="FP28" i="10" s="1"/>
  <c r="GZ28" i="10" s="1"/>
  <c r="DQ28" i="10"/>
  <c r="DX28" i="10" s="1"/>
  <c r="EC28" i="10" s="1"/>
  <c r="GQ28" i="10" s="1"/>
  <c r="Y28" i="10"/>
  <c r="CD28" i="10"/>
  <c r="CK28" i="10" s="1"/>
  <c r="CP28" i="10" s="1"/>
  <c r="GH28" i="10" s="1"/>
  <c r="FD23" i="8"/>
  <c r="FK23" i="8" s="1"/>
  <c r="FP23" i="8" s="1"/>
  <c r="GZ23" i="8" s="1"/>
  <c r="DQ23" i="8"/>
  <c r="DX23" i="8" s="1"/>
  <c r="EC23" i="8" s="1"/>
  <c r="GQ23" i="8" s="1"/>
  <c r="CD23" i="8"/>
  <c r="CK23" i="8" s="1"/>
  <c r="CP23" i="8" s="1"/>
  <c r="GH23" i="8" s="1"/>
  <c r="Y23" i="8"/>
  <c r="FD22" i="10"/>
  <c r="FK22" i="10" s="1"/>
  <c r="FP22" i="10" s="1"/>
  <c r="GZ22" i="10" s="1"/>
  <c r="DQ22" i="10"/>
  <c r="DX22" i="10" s="1"/>
  <c r="EC22" i="10" s="1"/>
  <c r="GQ22" i="10" s="1"/>
  <c r="CD22" i="10"/>
  <c r="CK22" i="10" s="1"/>
  <c r="CP22" i="10" s="1"/>
  <c r="GH22" i="10" s="1"/>
  <c r="Y22" i="10"/>
  <c r="IH35" i="10" a="1"/>
  <c r="IH35" i="10" s="1"/>
  <c r="IH35" i="9" a="1"/>
  <c r="IH35" i="9" s="1"/>
  <c r="IH35" i="11" a="1"/>
  <c r="IH35" i="11" s="1"/>
  <c r="IH35" i="8" a="1"/>
  <c r="IH35" i="8" s="1"/>
  <c r="FD33" i="10"/>
  <c r="FK33" i="10" s="1"/>
  <c r="FP33" i="10" s="1"/>
  <c r="GZ33" i="10" s="1"/>
  <c r="Y33" i="10"/>
  <c r="DQ33" i="10"/>
  <c r="DX33" i="10" s="1"/>
  <c r="EC33" i="10" s="1"/>
  <c r="GQ33" i="10" s="1"/>
  <c r="CD33" i="10"/>
  <c r="CK33" i="10" s="1"/>
  <c r="CP33" i="10" s="1"/>
  <c r="GH33" i="10" s="1"/>
  <c r="FD32" i="8"/>
  <c r="FK32" i="8" s="1"/>
  <c r="GZ32" i="8" s="1"/>
  <c r="DQ32" i="8"/>
  <c r="DX32" i="8" s="1"/>
  <c r="EC32" i="8" s="1"/>
  <c r="GQ32" i="8" s="1"/>
  <c r="CD32" i="8"/>
  <c r="CK32" i="8" s="1"/>
  <c r="CP32" i="8" s="1"/>
  <c r="GH32" i="8" s="1"/>
  <c r="Y32" i="8"/>
  <c r="CD23" i="9"/>
  <c r="CK23" i="9" s="1"/>
  <c r="CP23" i="9" s="1"/>
  <c r="GH23" i="9" s="1"/>
  <c r="Y23" i="9"/>
  <c r="FD23" i="9"/>
  <c r="FK23" i="9" s="1"/>
  <c r="FP23" i="9" s="1"/>
  <c r="GZ23" i="9" s="1"/>
  <c r="DQ23" i="9"/>
  <c r="DX23" i="9" s="1"/>
  <c r="EC23" i="9" s="1"/>
  <c r="GQ23" i="9" s="1"/>
  <c r="IC19" i="11" a="1"/>
  <c r="IC19" i="11" s="1"/>
  <c r="IC19" i="10" a="1"/>
  <c r="IC19" i="10" s="1"/>
  <c r="IC19" i="9" a="1"/>
  <c r="IC19" i="9" s="1"/>
  <c r="IC19" i="8" a="1"/>
  <c r="IC19" i="8" s="1"/>
  <c r="CX13" i="8"/>
  <c r="DE13" i="8" s="1"/>
  <c r="DJ13" i="8" s="1"/>
  <c r="GM13" i="8" s="1"/>
  <c r="Z13" i="8"/>
  <c r="EK13" i="8"/>
  <c r="ER13" i="8" s="1"/>
  <c r="EW13" i="8" s="1"/>
  <c r="GV13" i="8" s="1"/>
  <c r="EK13" i="11"/>
  <c r="ER13" i="11" s="1"/>
  <c r="EW13" i="11" s="1"/>
  <c r="GV13" i="11" s="1"/>
  <c r="Z13" i="11"/>
  <c r="CX13" i="11"/>
  <c r="DE13" i="11" s="1"/>
  <c r="DJ13" i="11" s="1"/>
  <c r="GM13" i="11" s="1"/>
  <c r="DQ36" i="9"/>
  <c r="DX36" i="9" s="1"/>
  <c r="EC36" i="9" s="1"/>
  <c r="GQ36" i="9" s="1"/>
  <c r="Y36" i="9"/>
  <c r="CD36" i="9"/>
  <c r="CK36" i="9" s="1"/>
  <c r="CP36" i="9" s="1"/>
  <c r="GH36" i="9" s="1"/>
  <c r="FD36" i="9"/>
  <c r="FK36" i="9" s="1"/>
  <c r="FP36" i="9" s="1"/>
  <c r="GZ36" i="9" s="1"/>
  <c r="CX16" i="10"/>
  <c r="DE16" i="10" s="1"/>
  <c r="DJ16" i="10" s="1"/>
  <c r="GM16" i="10" s="1"/>
  <c r="EK16" i="10"/>
  <c r="ER16" i="10" s="1"/>
  <c r="EW16" i="10" s="1"/>
  <c r="GV16" i="10" s="1"/>
  <c r="Z16" i="10"/>
  <c r="HY11" i="8" a="1"/>
  <c r="HY11" i="8" s="1"/>
  <c r="HY11" i="9" a="1"/>
  <c r="HY11" i="9" s="1"/>
  <c r="HY11" i="10" a="1"/>
  <c r="HY11" i="10" s="1"/>
  <c r="HY11" i="11" a="1"/>
  <c r="HY11" i="11" s="1"/>
  <c r="EK5" i="8"/>
  <c r="ER5" i="8" s="1"/>
  <c r="EW5" i="8" s="1"/>
  <c r="GV5" i="8" s="1"/>
  <c r="CX5" i="8"/>
  <c r="DE5" i="8" s="1"/>
  <c r="DJ5" i="8" s="1"/>
  <c r="GM5" i="8" s="1"/>
  <c r="Z5" i="8"/>
  <c r="HX37" i="9" a="1"/>
  <c r="HX37" i="9" s="1"/>
  <c r="HX37" i="11" a="1"/>
  <c r="HX37" i="11" s="1"/>
  <c r="HX37" i="10" a="1"/>
  <c r="HX37" i="10" s="1"/>
  <c r="HX37" i="8" a="1"/>
  <c r="HX37" i="8" s="1"/>
  <c r="IH26" i="9" a="1"/>
  <c r="IH26" i="9" s="1"/>
  <c r="IH26" i="11" a="1"/>
  <c r="IH26" i="11" s="1"/>
  <c r="IH26" i="8" a="1"/>
  <c r="IH26" i="8" s="1"/>
  <c r="IH26" i="10" a="1"/>
  <c r="IH26" i="10" s="1"/>
  <c r="ID14" i="8" a="1"/>
  <c r="ID14" i="8" s="1"/>
  <c r="ID14" i="9" a="1"/>
  <c r="ID14" i="9" s="1"/>
  <c r="ID14" i="10" a="1"/>
  <c r="ID14" i="10" s="1"/>
  <c r="ID14" i="11" a="1"/>
  <c r="ID14" i="11" s="1"/>
  <c r="CD29" i="9"/>
  <c r="CK29" i="9" s="1"/>
  <c r="CP29" i="9" s="1"/>
  <c r="GH29" i="9" s="1"/>
  <c r="Y29" i="9"/>
  <c r="FD29" i="9"/>
  <c r="FK29" i="9" s="1"/>
  <c r="FP29" i="9" s="1"/>
  <c r="GZ29" i="9" s="1"/>
  <c r="DQ29" i="9"/>
  <c r="DX29" i="9" s="1"/>
  <c r="EC29" i="9" s="1"/>
  <c r="GQ29" i="9" s="1"/>
  <c r="FD30" i="8"/>
  <c r="FK30" i="8" s="1"/>
  <c r="GZ30" i="8" s="1"/>
  <c r="DQ30" i="8"/>
  <c r="DX30" i="8" s="1"/>
  <c r="EC30" i="8" s="1"/>
  <c r="GQ30" i="8" s="1"/>
  <c r="CD30" i="8"/>
  <c r="CK30" i="8" s="1"/>
  <c r="CP30" i="8" s="1"/>
  <c r="GH30" i="8" s="1"/>
  <c r="Y30" i="8"/>
  <c r="FD21" i="10"/>
  <c r="FK21" i="10" s="1"/>
  <c r="FP21" i="10" s="1"/>
  <c r="GZ21" i="10" s="1"/>
  <c r="DQ21" i="10"/>
  <c r="DX21" i="10" s="1"/>
  <c r="EC21" i="10" s="1"/>
  <c r="GQ21" i="10" s="1"/>
  <c r="Y21" i="10"/>
  <c r="CD21" i="10"/>
  <c r="CK21" i="10" s="1"/>
  <c r="CP21" i="10" s="1"/>
  <c r="GH21" i="10" s="1"/>
  <c r="II6" i="11" a="1"/>
  <c r="II6" i="11" s="1"/>
  <c r="II6" i="10" a="1"/>
  <c r="II6" i="10" s="1"/>
  <c r="II6" i="9" a="1"/>
  <c r="II6" i="9" s="1"/>
  <c r="II6" i="8" a="1"/>
  <c r="II6" i="8" s="1"/>
  <c r="II10" i="9" a="1"/>
  <c r="II10" i="9" s="1"/>
  <c r="II10" i="10" a="1"/>
  <c r="II10" i="10" s="1"/>
  <c r="II10" i="11" a="1"/>
  <c r="II10" i="11" s="1"/>
  <c r="II10" i="8" a="1"/>
  <c r="II10" i="8" s="1"/>
  <c r="CX6" i="11"/>
  <c r="DE6" i="11" s="1"/>
  <c r="DJ6" i="11" s="1"/>
  <c r="GM6" i="11" s="1"/>
  <c r="Z6" i="11"/>
  <c r="EK6" i="11"/>
  <c r="ER6" i="11" s="1"/>
  <c r="EW6" i="11" s="1"/>
  <c r="GV6" i="11" s="1"/>
  <c r="IH25" i="10" a="1"/>
  <c r="IH25" i="10" s="1"/>
  <c r="IH25" i="9" a="1"/>
  <c r="IH25" i="9" s="1"/>
  <c r="IH25" i="8" a="1"/>
  <c r="IH25" i="8" s="1"/>
  <c r="IH25" i="11" a="1"/>
  <c r="IH25" i="11" s="1"/>
  <c r="DQ28" i="11"/>
  <c r="DX28" i="11" s="1"/>
  <c r="EC28" i="11" s="1"/>
  <c r="GQ28" i="11" s="1"/>
  <c r="FD28" i="11"/>
  <c r="FK28" i="11" s="1"/>
  <c r="FP28" i="11" s="1"/>
  <c r="GZ28" i="11" s="1"/>
  <c r="CD28" i="11"/>
  <c r="CK28" i="11" s="1"/>
  <c r="CP28" i="11" s="1"/>
  <c r="GH28" i="11" s="1"/>
  <c r="Y28" i="11"/>
  <c r="DQ27" i="11"/>
  <c r="DX27" i="11" s="1"/>
  <c r="EC27" i="11" s="1"/>
  <c r="GQ27" i="11" s="1"/>
  <c r="Y27" i="11"/>
  <c r="FD27" i="11"/>
  <c r="FK27" i="11" s="1"/>
  <c r="FP27" i="11" s="1"/>
  <c r="GZ27" i="11" s="1"/>
  <c r="CD27" i="11"/>
  <c r="CK27" i="11" s="1"/>
  <c r="CP27" i="11" s="1"/>
  <c r="GH27" i="11" s="1"/>
  <c r="CX9" i="11"/>
  <c r="DE9" i="11" s="1"/>
  <c r="DJ9" i="11" s="1"/>
  <c r="GM9" i="11" s="1"/>
  <c r="Z9" i="11"/>
  <c r="EK9" i="11"/>
  <c r="ER9" i="11" s="1"/>
  <c r="EW9" i="11" s="1"/>
  <c r="GV9" i="11" s="1"/>
  <c r="EK10" i="10"/>
  <c r="ER10" i="10" s="1"/>
  <c r="EW10" i="10" s="1"/>
  <c r="GV10" i="10" s="1"/>
  <c r="Z10" i="10"/>
  <c r="CX10" i="10"/>
  <c r="DE10" i="10" s="1"/>
  <c r="DJ10" i="10" s="1"/>
  <c r="GM10" i="10" s="1"/>
  <c r="CD39" i="10"/>
  <c r="CK39" i="10" s="1"/>
  <c r="CP39" i="10" s="1"/>
  <c r="GH39" i="10" s="1"/>
  <c r="FD39" i="10"/>
  <c r="FK39" i="10" s="1"/>
  <c r="FP39" i="10" s="1"/>
  <c r="GZ39" i="10" s="1"/>
  <c r="Y39" i="10"/>
  <c r="DQ39" i="10"/>
  <c r="DX39" i="10" s="1"/>
  <c r="EC39" i="10" s="1"/>
  <c r="GQ39" i="10" s="1"/>
  <c r="CX16" i="8"/>
  <c r="DE16" i="8" s="1"/>
  <c r="DJ16" i="8" s="1"/>
  <c r="GM16" i="8" s="1"/>
  <c r="Z16" i="8"/>
  <c r="EK16" i="8"/>
  <c r="ER16" i="8" s="1"/>
  <c r="EW16" i="8" s="1"/>
  <c r="GV16" i="8" s="1"/>
  <c r="ID15" i="8" a="1"/>
  <c r="ID15" i="8" s="1"/>
  <c r="ID15" i="9" a="1"/>
  <c r="ID15" i="9" s="1"/>
  <c r="ID15" i="10" a="1"/>
  <c r="ID15" i="10" s="1"/>
  <c r="ID15" i="11" a="1"/>
  <c r="ID15" i="11" s="1"/>
  <c r="IC39" i="10" a="1"/>
  <c r="IC39" i="10" s="1"/>
  <c r="IC39" i="11" a="1"/>
  <c r="IC39" i="11" s="1"/>
  <c r="IC39" i="9" a="1"/>
  <c r="IC39" i="9" s="1"/>
  <c r="IC39" i="8" a="1"/>
  <c r="IC39" i="8" s="1"/>
  <c r="Y21" i="9"/>
  <c r="CD21" i="9"/>
  <c r="CK21" i="9" s="1"/>
  <c r="CP21" i="9" s="1"/>
  <c r="GH21" i="9" s="1"/>
  <c r="DQ21" i="9"/>
  <c r="DX21" i="9" s="1"/>
  <c r="EC21" i="9" s="1"/>
  <c r="GQ21" i="9" s="1"/>
  <c r="FD21" i="9"/>
  <c r="FK21" i="9" s="1"/>
  <c r="FP21" i="9" s="1"/>
  <c r="GZ21" i="9" s="1"/>
  <c r="IC23" i="9" a="1"/>
  <c r="IC23" i="9" s="1"/>
  <c r="IC23" i="10" a="1"/>
  <c r="IC23" i="10" s="1"/>
  <c r="IC23" i="8" a="1"/>
  <c r="IC23" i="8" s="1"/>
  <c r="IC23" i="11" a="1"/>
  <c r="IC23" i="11" s="1"/>
  <c r="IC28" i="9" a="1"/>
  <c r="IC28" i="9" s="1"/>
  <c r="IC28" i="11" a="1"/>
  <c r="IC28" i="11" s="1"/>
  <c r="IC28" i="10" a="1"/>
  <c r="IC28" i="10" s="1"/>
  <c r="IC28" i="8" a="1"/>
  <c r="IC28" i="8" s="1"/>
  <c r="Y34" i="9"/>
  <c r="FD34" i="9"/>
  <c r="FK34" i="9" s="1"/>
  <c r="FP34" i="9" s="1"/>
  <c r="GZ34" i="9" s="1"/>
  <c r="CD34" i="9"/>
  <c r="CK34" i="9" s="1"/>
  <c r="CP34" i="9" s="1"/>
  <c r="GH34" i="9" s="1"/>
  <c r="DQ34" i="9"/>
  <c r="DX34" i="9" s="1"/>
  <c r="EC34" i="9" s="1"/>
  <c r="GQ34" i="9" s="1"/>
  <c r="DQ20" i="10"/>
  <c r="DX20" i="10" s="1"/>
  <c r="EC20" i="10" s="1"/>
  <c r="GQ20" i="10" s="1"/>
  <c r="Y20" i="10"/>
  <c r="FD20" i="10"/>
  <c r="FK20" i="10" s="1"/>
  <c r="FP20" i="10" s="1"/>
  <c r="GZ20" i="10" s="1"/>
  <c r="CD20" i="10"/>
  <c r="CK20" i="10" s="1"/>
  <c r="CP20" i="10" s="1"/>
  <c r="GH20" i="10" s="1"/>
  <c r="IH19" i="10" a="1"/>
  <c r="IH19" i="10" s="1"/>
  <c r="IH19" i="11" a="1"/>
  <c r="IH19" i="11" s="1"/>
  <c r="IH19" i="9" a="1"/>
  <c r="IH19" i="9" s="1"/>
  <c r="IH19" i="8" a="1"/>
  <c r="IH19" i="8" s="1"/>
  <c r="DQ35" i="9"/>
  <c r="DX35" i="9" s="1"/>
  <c r="EC35" i="9" s="1"/>
  <c r="GQ35" i="9" s="1"/>
  <c r="CD35" i="9"/>
  <c r="CK35" i="9" s="1"/>
  <c r="CP35" i="9" s="1"/>
  <c r="GH35" i="9" s="1"/>
  <c r="Y35" i="9"/>
  <c r="FD35" i="9"/>
  <c r="FK35" i="9" s="1"/>
  <c r="FP35" i="9" s="1"/>
  <c r="GZ35" i="9" s="1"/>
  <c r="ID13" i="11" a="1"/>
  <c r="ID13" i="11" s="1"/>
  <c r="ID13" i="8" a="1"/>
  <c r="ID13" i="8" s="1"/>
  <c r="ID13" i="9" a="1"/>
  <c r="ID13" i="9" s="1"/>
  <c r="ID13" i="10" a="1"/>
  <c r="ID13" i="10" s="1"/>
  <c r="IC21" i="9" a="1"/>
  <c r="IC21" i="9" s="1"/>
  <c r="IC21" i="11" a="1"/>
  <c r="IC21" i="11" s="1"/>
  <c r="IC21" i="8" a="1"/>
  <c r="IC21" i="8" s="1"/>
  <c r="IC21" i="10" a="1"/>
  <c r="IC21" i="10" s="1"/>
  <c r="Z11" i="8"/>
  <c r="CX11" i="8"/>
  <c r="DE11" i="8" s="1"/>
  <c r="DJ11" i="8" s="1"/>
  <c r="GM11" i="8" s="1"/>
  <c r="EK11" i="8"/>
  <c r="ER11" i="8" s="1"/>
  <c r="EW11" i="8" s="1"/>
  <c r="GV11" i="8" s="1"/>
  <c r="II5" i="10" a="1"/>
  <c r="II5" i="10" s="1"/>
  <c r="II5" i="8" a="1"/>
  <c r="II5" i="8" s="1"/>
  <c r="II5" i="11" a="1"/>
  <c r="II5" i="11" s="1"/>
  <c r="II5" i="9" a="1"/>
  <c r="II5" i="9" s="1"/>
  <c r="CX12" i="10"/>
  <c r="DE12" i="10" s="1"/>
  <c r="DJ12" i="10" s="1"/>
  <c r="GM12" i="10" s="1"/>
  <c r="Z12" i="10"/>
  <c r="EK12" i="10"/>
  <c r="ER12" i="10" s="1"/>
  <c r="EW12" i="10" s="1"/>
  <c r="GV12" i="10" s="1"/>
  <c r="II8" i="10" a="1"/>
  <c r="II8" i="10" s="1"/>
  <c r="II8" i="9" a="1"/>
  <c r="II8" i="9" s="1"/>
  <c r="II8" i="11" a="1"/>
  <c r="II8" i="11" s="1"/>
  <c r="II8" i="8" a="1"/>
  <c r="II8" i="8" s="1"/>
  <c r="Z5" i="10"/>
  <c r="CX5" i="10"/>
  <c r="DE5" i="10" s="1"/>
  <c r="DJ5" i="10" s="1"/>
  <c r="GM5" i="10" s="1"/>
  <c r="EK5" i="10"/>
  <c r="ER5" i="10" s="1"/>
  <c r="EW5" i="10" s="1"/>
  <c r="GV5" i="10" s="1"/>
  <c r="Z13" i="9"/>
  <c r="CX13" i="9"/>
  <c r="DE13" i="9" s="1"/>
  <c r="DJ13" i="9" s="1"/>
  <c r="GM13" i="9" s="1"/>
  <c r="EK13" i="9"/>
  <c r="ER13" i="9" s="1"/>
  <c r="EW13" i="9" s="1"/>
  <c r="GV13" i="9" s="1"/>
  <c r="IC30" i="10" a="1"/>
  <c r="IC30" i="10" s="1"/>
  <c r="IC30" i="9" a="1"/>
  <c r="IC30" i="9" s="1"/>
  <c r="IC30" i="11" a="1"/>
  <c r="IC30" i="11" s="1"/>
  <c r="IC30" i="8" a="1"/>
  <c r="IC30" i="8" s="1"/>
  <c r="ID6" i="8" a="1"/>
  <c r="ID6" i="8" s="1"/>
  <c r="ID6" i="10" a="1"/>
  <c r="ID6" i="10" s="1"/>
  <c r="ID6" i="11" a="1"/>
  <c r="ID6" i="11" s="1"/>
  <c r="ID6" i="9" a="1"/>
  <c r="ID6" i="9" s="1"/>
  <c r="Z9" i="10"/>
  <c r="CX9" i="10"/>
  <c r="DE9" i="10" s="1"/>
  <c r="DJ9" i="10" s="1"/>
  <c r="GM9" i="10" s="1"/>
  <c r="EK9" i="10"/>
  <c r="ER9" i="10" s="1"/>
  <c r="EW9" i="10" s="1"/>
  <c r="GV9" i="10" s="1"/>
  <c r="DQ33" i="11"/>
  <c r="DX33" i="11" s="1"/>
  <c r="EC33" i="11" s="1"/>
  <c r="GQ33" i="11" s="1"/>
  <c r="Y33" i="11"/>
  <c r="FD33" i="11"/>
  <c r="FK33" i="11" s="1"/>
  <c r="FP33" i="11" s="1"/>
  <c r="GZ33" i="11" s="1"/>
  <c r="CD33" i="11"/>
  <c r="CK33" i="11" s="1"/>
  <c r="CP33" i="11" s="1"/>
  <c r="GH33" i="11" s="1"/>
  <c r="EK10" i="8"/>
  <c r="ER10" i="8" s="1"/>
  <c r="EW10" i="8" s="1"/>
  <c r="GV10" i="8" s="1"/>
  <c r="CX10" i="8"/>
  <c r="DE10" i="8" s="1"/>
  <c r="DJ10" i="8" s="1"/>
  <c r="GM10" i="8" s="1"/>
  <c r="Z10" i="8"/>
  <c r="ID16" i="9" a="1"/>
  <c r="ID16" i="9" s="1"/>
  <c r="ID16" i="11" a="1"/>
  <c r="ID16" i="11" s="1"/>
  <c r="ID16" i="10" a="1"/>
  <c r="ID16" i="10" s="1"/>
  <c r="ID16" i="8" a="1"/>
  <c r="ID16" i="8" s="1"/>
  <c r="DQ17" i="11"/>
  <c r="DX17" i="11" s="1"/>
  <c r="EC17" i="11" s="1"/>
  <c r="GQ17" i="11" s="1"/>
  <c r="CD17" i="11"/>
  <c r="CK17" i="11" s="1"/>
  <c r="CP17" i="11" s="1"/>
  <c r="GH17" i="11" s="1"/>
  <c r="FD17" i="11"/>
  <c r="FK17" i="11" s="1"/>
  <c r="FP17" i="11" s="1"/>
  <c r="GZ17" i="11" s="1"/>
  <c r="Y17" i="11"/>
  <c r="IC22" i="9" a="1"/>
  <c r="IC22" i="9" s="1"/>
  <c r="IC22" i="10" a="1"/>
  <c r="IC22" i="10" s="1"/>
  <c r="IC22" i="8" a="1"/>
  <c r="IC22" i="8" s="1"/>
  <c r="IC22" i="11" a="1"/>
  <c r="IC22" i="11" s="1"/>
  <c r="DQ22" i="11"/>
  <c r="DX22" i="11" s="1"/>
  <c r="EC22" i="11" s="1"/>
  <c r="GQ22" i="11" s="1"/>
  <c r="CD22" i="11"/>
  <c r="CK22" i="11" s="1"/>
  <c r="CP22" i="11" s="1"/>
  <c r="GH22" i="11" s="1"/>
  <c r="Y22" i="11"/>
  <c r="FD22" i="11"/>
  <c r="FK22" i="11" s="1"/>
  <c r="FP22" i="11" s="1"/>
  <c r="GZ22" i="11" s="1"/>
  <c r="Y35" i="10"/>
  <c r="FD35" i="10"/>
  <c r="FK35" i="10" s="1"/>
  <c r="FP35" i="10" s="1"/>
  <c r="GZ35" i="10" s="1"/>
  <c r="CD35" i="10"/>
  <c r="CK35" i="10" s="1"/>
  <c r="CP35" i="10" s="1"/>
  <c r="GH35" i="10" s="1"/>
  <c r="DQ35" i="10"/>
  <c r="DX35" i="10" s="1"/>
  <c r="EC35" i="10" s="1"/>
  <c r="GQ35" i="10" s="1"/>
  <c r="HY15" i="9" a="1"/>
  <c r="HY15" i="9" s="1"/>
  <c r="HY15" i="10" a="1"/>
  <c r="HY15" i="10" s="1"/>
  <c r="HY15" i="11" a="1"/>
  <c r="HY15" i="11" s="1"/>
  <c r="HY15" i="8" a="1"/>
  <c r="HY15" i="8" s="1"/>
  <c r="IH32" i="9" a="1"/>
  <c r="IH32" i="9" s="1"/>
  <c r="IH32" i="10" a="1"/>
  <c r="IH32" i="10" s="1"/>
  <c r="IH32" i="11" a="1"/>
  <c r="IH32" i="11" s="1"/>
  <c r="IH32" i="8" a="1"/>
  <c r="IH32" i="8" s="1"/>
  <c r="Y19" i="8"/>
  <c r="FD19" i="8"/>
  <c r="FK19" i="8" s="1"/>
  <c r="FP19" i="8" s="1"/>
  <c r="GZ19" i="8" s="1"/>
  <c r="CD19" i="8"/>
  <c r="CK19" i="8" s="1"/>
  <c r="CP19" i="8" s="1"/>
  <c r="GH19" i="8" s="1"/>
  <c r="DQ19" i="8"/>
  <c r="DX19" i="8" s="1"/>
  <c r="EC19" i="8" s="1"/>
  <c r="GQ19" i="8" s="1"/>
  <c r="CX8" i="11"/>
  <c r="DE8" i="11" s="1"/>
  <c r="DJ8" i="11" s="1"/>
  <c r="GM8" i="11" s="1"/>
  <c r="Z8" i="11"/>
  <c r="EK8" i="11"/>
  <c r="ER8" i="11" s="1"/>
  <c r="EW8" i="11" s="1"/>
  <c r="GV8" i="11" s="1"/>
  <c r="ID8" i="11" a="1"/>
  <c r="ID8" i="11" s="1"/>
  <c r="ID8" i="9" a="1"/>
  <c r="ID8" i="9" s="1"/>
  <c r="ID8" i="8" a="1"/>
  <c r="ID8" i="8" s="1"/>
  <c r="ID8" i="10" a="1"/>
  <c r="ID8" i="10" s="1"/>
  <c r="CX9" i="8"/>
  <c r="DE9" i="8" s="1"/>
  <c r="DJ9" i="8" s="1"/>
  <c r="GM9" i="8" s="1"/>
  <c r="EK9" i="8"/>
  <c r="ER9" i="8" s="1"/>
  <c r="EW9" i="8" s="1"/>
  <c r="GV9" i="8" s="1"/>
  <c r="Z9" i="8"/>
  <c r="CX6" i="8"/>
  <c r="DE6" i="8" s="1"/>
  <c r="DJ6" i="8" s="1"/>
  <c r="GM6" i="8" s="1"/>
  <c r="EK6" i="8"/>
  <c r="ER6" i="8" s="1"/>
  <c r="EW6" i="8" s="1"/>
  <c r="GV6" i="8" s="1"/>
  <c r="Z6" i="8"/>
  <c r="CX14" i="11"/>
  <c r="DE14" i="11" s="1"/>
  <c r="DJ14" i="11" s="1"/>
  <c r="GM14" i="11" s="1"/>
  <c r="EK14" i="11"/>
  <c r="ER14" i="11" s="1"/>
  <c r="EW14" i="11" s="1"/>
  <c r="GV14" i="11" s="1"/>
  <c r="Z14" i="11"/>
  <c r="EK14" i="9"/>
  <c r="ER14" i="9" s="1"/>
  <c r="EW14" i="9" s="1"/>
  <c r="GV14" i="9" s="1"/>
  <c r="Z14" i="9"/>
  <c r="CX14" i="9"/>
  <c r="DE14" i="9" s="1"/>
  <c r="DJ14" i="9" s="1"/>
  <c r="GM14" i="9" s="1"/>
  <c r="DQ37" i="11"/>
  <c r="DX37" i="11" s="1"/>
  <c r="EC37" i="11" s="1"/>
  <c r="GQ37" i="11" s="1"/>
  <c r="CD37" i="11"/>
  <c r="CK37" i="11" s="1"/>
  <c r="CP37" i="11" s="1"/>
  <c r="GH37" i="11" s="1"/>
  <c r="Y37" i="11"/>
  <c r="FD37" i="11"/>
  <c r="FK37" i="11" s="1"/>
  <c r="FP37" i="11" s="1"/>
  <c r="GZ37" i="11" s="1"/>
  <c r="DQ29" i="10"/>
  <c r="DX29" i="10" s="1"/>
  <c r="EC29" i="10" s="1"/>
  <c r="GQ29" i="10" s="1"/>
  <c r="FD29" i="10"/>
  <c r="FK29" i="10" s="1"/>
  <c r="FP29" i="10" s="1"/>
  <c r="GZ29" i="10" s="1"/>
  <c r="CD29" i="10"/>
  <c r="CK29" i="10" s="1"/>
  <c r="CP29" i="10" s="1"/>
  <c r="GH29" i="10" s="1"/>
  <c r="Y29" i="10"/>
  <c r="II7" i="11" a="1"/>
  <c r="II7" i="11" s="1"/>
  <c r="II7" i="10" a="1"/>
  <c r="II7" i="10" s="1"/>
  <c r="II7" i="8" a="1"/>
  <c r="II7" i="8" s="1"/>
  <c r="II7" i="9" a="1"/>
  <c r="II7" i="9" s="1"/>
  <c r="Y35" i="8"/>
  <c r="DQ35" i="8"/>
  <c r="DX35" i="8" s="1"/>
  <c r="EC35" i="8" s="1"/>
  <c r="GQ35" i="8" s="1"/>
  <c r="FD35" i="8"/>
  <c r="FK35" i="8" s="1"/>
  <c r="GZ35" i="8" s="1"/>
  <c r="CD35" i="8"/>
  <c r="CK35" i="8" s="1"/>
  <c r="CP35" i="8" s="1"/>
  <c r="GH35" i="8" s="1"/>
  <c r="IH28" i="11" a="1"/>
  <c r="IH28" i="11" s="1"/>
  <c r="IH28" i="9" a="1"/>
  <c r="IH28" i="9" s="1"/>
  <c r="IH28" i="10" a="1"/>
  <c r="IH28" i="10" s="1"/>
  <c r="IH28" i="8" a="1"/>
  <c r="IH28" i="8" s="1"/>
  <c r="CX11" i="11"/>
  <c r="DE11" i="11" s="1"/>
  <c r="DJ11" i="11" s="1"/>
  <c r="GM11" i="11" s="1"/>
  <c r="EK11" i="11"/>
  <c r="ER11" i="11" s="1"/>
  <c r="EW11" i="11" s="1"/>
  <c r="GV11" i="11" s="1"/>
  <c r="Z11" i="11"/>
  <c r="FD31" i="8"/>
  <c r="FK31" i="8" s="1"/>
  <c r="GZ31" i="8" s="1"/>
  <c r="Y31" i="8"/>
  <c r="CD31" i="8"/>
  <c r="CK31" i="8" s="1"/>
  <c r="CP31" i="8" s="1"/>
  <c r="GH31" i="8" s="1"/>
  <c r="DQ31" i="8"/>
  <c r="DX31" i="8" s="1"/>
  <c r="EC31" i="8" s="1"/>
  <c r="GQ31" i="8" s="1"/>
  <c r="IC40" i="9" a="1"/>
  <c r="IC40" i="9" s="1"/>
  <c r="IC40" i="10" a="1"/>
  <c r="IC40" i="10" s="1"/>
  <c r="IC40" i="11" a="1"/>
  <c r="IC40" i="11" s="1"/>
  <c r="FD38" i="11"/>
  <c r="FK38" i="11" s="1"/>
  <c r="FP38" i="11" s="1"/>
  <c r="GZ38" i="11" s="1"/>
  <c r="DQ38" i="11"/>
  <c r="DX38" i="11" s="1"/>
  <c r="EC38" i="11" s="1"/>
  <c r="GQ38" i="11" s="1"/>
  <c r="CD38" i="11"/>
  <c r="CK38" i="11" s="1"/>
  <c r="CP38" i="11" s="1"/>
  <c r="GH38" i="11" s="1"/>
  <c r="Y38" i="11"/>
  <c r="DQ33" i="9"/>
  <c r="DX33" i="9" s="1"/>
  <c r="EC33" i="9" s="1"/>
  <c r="GQ33" i="9" s="1"/>
  <c r="FD33" i="9"/>
  <c r="FK33" i="9" s="1"/>
  <c r="FP33" i="9" s="1"/>
  <c r="GZ33" i="9" s="1"/>
  <c r="Y33" i="9"/>
  <c r="CD33" i="9"/>
  <c r="CK33" i="9" s="1"/>
  <c r="CP33" i="9" s="1"/>
  <c r="GH33" i="9" s="1"/>
  <c r="IH20" i="10" a="1"/>
  <c r="IH20" i="10" s="1"/>
  <c r="IH20" i="9" a="1"/>
  <c r="IH20" i="9" s="1"/>
  <c r="IH20" i="8" a="1"/>
  <c r="IH20" i="8" s="1"/>
  <c r="IH20" i="11" a="1"/>
  <c r="IH20" i="11" s="1"/>
  <c r="IH21" i="8" a="1"/>
  <c r="IH21" i="8" s="1"/>
  <c r="IH21" i="9" a="1"/>
  <c r="IH21" i="9" s="1"/>
  <c r="IH21" i="10" a="1"/>
  <c r="IH21" i="10" s="1"/>
  <c r="IH21" i="11" a="1"/>
  <c r="IH21" i="11" s="1"/>
  <c r="DQ17" i="10"/>
  <c r="DX17" i="10" s="1"/>
  <c r="EC17" i="10" s="1"/>
  <c r="GQ17" i="10" s="1"/>
  <c r="FD17" i="10"/>
  <c r="FK17" i="10" s="1"/>
  <c r="FP17" i="10" s="1"/>
  <c r="GZ17" i="10" s="1"/>
  <c r="CD17" i="10"/>
  <c r="CK17" i="10" s="1"/>
  <c r="CP17" i="10" s="1"/>
  <c r="GH17" i="10" s="1"/>
  <c r="Y17" i="10"/>
  <c r="EK11" i="10"/>
  <c r="ER11" i="10" s="1"/>
  <c r="EW11" i="10" s="1"/>
  <c r="GV11" i="10" s="1"/>
  <c r="Z11" i="10"/>
  <c r="CX11" i="10"/>
  <c r="DE11" i="10" s="1"/>
  <c r="DJ11" i="10" s="1"/>
  <c r="GM11" i="10" s="1"/>
  <c r="CD30" i="9"/>
  <c r="CK30" i="9" s="1"/>
  <c r="CP30" i="9" s="1"/>
  <c r="GH30" i="9" s="1"/>
  <c r="DQ30" i="9"/>
  <c r="DX30" i="9" s="1"/>
  <c r="EC30" i="9" s="1"/>
  <c r="GQ30" i="9" s="1"/>
  <c r="FD30" i="9"/>
  <c r="FK30" i="9" s="1"/>
  <c r="FP30" i="9" s="1"/>
  <c r="GZ30" i="9" s="1"/>
  <c r="Y30" i="9"/>
  <c r="HY8" i="10" a="1"/>
  <c r="HY8" i="10" s="1"/>
  <c r="HY8" i="11" a="1"/>
  <c r="HY8" i="11" s="1"/>
  <c r="HY8" i="9" a="1"/>
  <c r="HY8" i="9" s="1"/>
  <c r="HY8" i="8" a="1"/>
  <c r="HY8" i="8" s="1"/>
  <c r="DQ40" i="10"/>
  <c r="DX40" i="10" s="1"/>
  <c r="EC40" i="10" s="1"/>
  <c r="GQ40" i="10" s="1"/>
  <c r="Y40" i="10"/>
  <c r="CD40" i="10"/>
  <c r="CK40" i="10" s="1"/>
  <c r="CP40" i="10" s="1"/>
  <c r="GH40" i="10" s="1"/>
  <c r="FD40" i="10"/>
  <c r="FK40" i="10" s="1"/>
  <c r="FP40" i="10" s="1"/>
  <c r="GZ40" i="10" s="1"/>
  <c r="ID9" i="9" a="1"/>
  <c r="ID9" i="9" s="1"/>
  <c r="ID9" i="8" a="1"/>
  <c r="ID9" i="8" s="1"/>
  <c r="ID9" i="10" a="1"/>
  <c r="ID9" i="10" s="1"/>
  <c r="ID9" i="11" a="1"/>
  <c r="ID9" i="11" s="1"/>
  <c r="DQ30" i="11"/>
  <c r="DX30" i="11" s="1"/>
  <c r="EC30" i="11" s="1"/>
  <c r="GQ30" i="11" s="1"/>
  <c r="Y30" i="11"/>
  <c r="CD30" i="11"/>
  <c r="CK30" i="11" s="1"/>
  <c r="CP30" i="11" s="1"/>
  <c r="GH30" i="11" s="1"/>
  <c r="FD30" i="11"/>
  <c r="FK30" i="11" s="1"/>
  <c r="FP30" i="11" s="1"/>
  <c r="GZ30" i="11" s="1"/>
  <c r="Y38" i="8"/>
  <c r="DQ38" i="8"/>
  <c r="DX38" i="8" s="1"/>
  <c r="EC38" i="8" s="1"/>
  <c r="GQ38" i="8" s="1"/>
  <c r="FD38" i="8"/>
  <c r="FK38" i="8" s="1"/>
  <c r="GZ38" i="8" s="1"/>
  <c r="CD38" i="8"/>
  <c r="CK38" i="8" s="1"/>
  <c r="CP38" i="8" s="1"/>
  <c r="GH38" i="8" s="1"/>
  <c r="Y25" i="9"/>
  <c r="CD25" i="9"/>
  <c r="CK25" i="9" s="1"/>
  <c r="CP25" i="9" s="1"/>
  <c r="GH25" i="9" s="1"/>
  <c r="FD25" i="9"/>
  <c r="FK25" i="9" s="1"/>
  <c r="FP25" i="9" s="1"/>
  <c r="GZ25" i="9" s="1"/>
  <c r="DQ25" i="9"/>
  <c r="DX25" i="9" s="1"/>
  <c r="EC25" i="9" s="1"/>
  <c r="GQ25" i="9" s="1"/>
  <c r="ID10" i="10" a="1"/>
  <c r="ID10" i="10" s="1"/>
  <c r="ID10" i="11" a="1"/>
  <c r="ID10" i="11" s="1"/>
  <c r="ID10" i="8" a="1"/>
  <c r="ID10" i="8" s="1"/>
  <c r="ID10" i="9" a="1"/>
  <c r="ID10" i="9" s="1"/>
  <c r="CX5" i="9"/>
  <c r="DE5" i="9" s="1"/>
  <c r="DJ5" i="9" s="1"/>
  <c r="GM5" i="9" s="1"/>
  <c r="Z5" i="9"/>
  <c r="EK5" i="9"/>
  <c r="ER5" i="9" s="1"/>
  <c r="EW5" i="9" s="1"/>
  <c r="GV5" i="9" s="1"/>
  <c r="II16" i="11" a="1"/>
  <c r="II16" i="11" s="1"/>
  <c r="II16" i="8" a="1"/>
  <c r="II16" i="8" s="1"/>
  <c r="II16" i="9" a="1"/>
  <c r="II16" i="9" s="1"/>
  <c r="II16" i="10" a="1"/>
  <c r="II16" i="10" s="1"/>
  <c r="DQ22" i="8"/>
  <c r="DX22" i="8" s="1"/>
  <c r="EC22" i="8" s="1"/>
  <c r="GQ22" i="8" s="1"/>
  <c r="FD22" i="8"/>
  <c r="FK22" i="8" s="1"/>
  <c r="FP22" i="8" s="1"/>
  <c r="GZ22" i="8" s="1"/>
  <c r="Y22" i="8"/>
  <c r="CD22" i="8"/>
  <c r="CK22" i="8" s="1"/>
  <c r="CP22" i="8" s="1"/>
  <c r="GH22" i="8" s="1"/>
  <c r="EK5" i="11"/>
  <c r="ER5" i="11" s="1"/>
  <c r="EW5" i="11" s="1"/>
  <c r="GV5" i="11" s="1"/>
  <c r="Z5" i="11"/>
  <c r="CX5" i="11"/>
  <c r="DE5" i="11" s="1"/>
  <c r="DJ5" i="11" s="1"/>
  <c r="GM5" i="11" s="1"/>
  <c r="FD24" i="10"/>
  <c r="FK24" i="10" s="1"/>
  <c r="FP24" i="10" s="1"/>
  <c r="GZ24" i="10" s="1"/>
  <c r="CD24" i="10"/>
  <c r="CK24" i="10" s="1"/>
  <c r="CP24" i="10" s="1"/>
  <c r="GH24" i="10" s="1"/>
  <c r="DQ24" i="10"/>
  <c r="DX24" i="10" s="1"/>
  <c r="EC24" i="10" s="1"/>
  <c r="GQ24" i="10" s="1"/>
  <c r="Y24" i="10"/>
  <c r="IC34" i="10" a="1"/>
  <c r="IC34" i="10" s="1"/>
  <c r="IC34" i="11" a="1"/>
  <c r="IC34" i="11" s="1"/>
  <c r="IC34" i="9" a="1"/>
  <c r="IC34" i="9" s="1"/>
  <c r="IC34" i="8" a="1"/>
  <c r="IC34" i="8" s="1"/>
  <c r="Y17" i="8"/>
  <c r="FD17" i="8"/>
  <c r="FK17" i="8" s="1"/>
  <c r="FP17" i="8" s="1"/>
  <c r="GZ17" i="8" s="1"/>
  <c r="CD17" i="8"/>
  <c r="CK17" i="8" s="1"/>
  <c r="CP17" i="8" s="1"/>
  <c r="GH17" i="8" s="1"/>
  <c r="DQ17" i="8"/>
  <c r="DX17" i="8" s="1"/>
  <c r="EC17" i="8" s="1"/>
  <c r="GQ17" i="8" s="1"/>
  <c r="DQ26" i="9"/>
  <c r="DX26" i="9" s="1"/>
  <c r="EC26" i="9" s="1"/>
  <c r="GQ26" i="9" s="1"/>
  <c r="CD26" i="9"/>
  <c r="CK26" i="9" s="1"/>
  <c r="CP26" i="9" s="1"/>
  <c r="GH26" i="9" s="1"/>
  <c r="Y26" i="9"/>
  <c r="FD26" i="9"/>
  <c r="FK26" i="9" s="1"/>
  <c r="FP26" i="9" s="1"/>
  <c r="GZ26" i="9" s="1"/>
  <c r="FD40" i="8"/>
  <c r="FK40" i="8" s="1"/>
  <c r="GZ40" i="8" s="1"/>
  <c r="CD40" i="8"/>
  <c r="CK40" i="8" s="1"/>
  <c r="CP40" i="8" s="1"/>
  <c r="GH40" i="8" s="1"/>
  <c r="Y40" i="8"/>
  <c r="DQ40" i="8"/>
  <c r="DX40" i="8" s="1"/>
  <c r="EC40" i="8" s="1"/>
  <c r="GQ40" i="8" s="1"/>
  <c r="HY5" i="9" a="1"/>
  <c r="HY5" i="9" s="1"/>
  <c r="HY5" i="11" a="1"/>
  <c r="HY5" i="11" s="1"/>
  <c r="HY5" i="10" a="1"/>
  <c r="HY5" i="10" s="1"/>
  <c r="HY5" i="8" a="1"/>
  <c r="HY5" i="8" s="1"/>
  <c r="HY14" i="9" a="1"/>
  <c r="HY14" i="9" s="1"/>
  <c r="HY14" i="10" a="1"/>
  <c r="HY14" i="10" s="1"/>
  <c r="HY14" i="11" a="1"/>
  <c r="HY14" i="11" s="1"/>
  <c r="HY14" i="8" a="1"/>
  <c r="HY14" i="8" s="1"/>
  <c r="DQ38" i="9"/>
  <c r="DX38" i="9" s="1"/>
  <c r="EC38" i="9" s="1"/>
  <c r="GQ38" i="9" s="1"/>
  <c r="Y38" i="9"/>
  <c r="CD38" i="9"/>
  <c r="CK38" i="9" s="1"/>
  <c r="CP38" i="9" s="1"/>
  <c r="GH38" i="9" s="1"/>
  <c r="FD38" i="9"/>
  <c r="FK38" i="9" s="1"/>
  <c r="FP38" i="9" s="1"/>
  <c r="GZ38" i="9" s="1"/>
  <c r="IC38" i="9" a="1"/>
  <c r="IC38" i="9" s="1"/>
  <c r="IC38" i="10" a="1"/>
  <c r="IC38" i="10" s="1"/>
  <c r="IC38" i="11" a="1"/>
  <c r="IC38" i="11" s="1"/>
  <c r="IC38" i="8" a="1"/>
  <c r="IC38" i="8" s="1"/>
  <c r="IC17" i="9" a="1"/>
  <c r="IC17" i="9" s="1"/>
  <c r="IC17" i="8" a="1"/>
  <c r="IC17" i="8" s="1"/>
  <c r="IC17" i="10" a="1"/>
  <c r="IC17" i="10" s="1"/>
  <c r="IC17" i="11" a="1"/>
  <c r="IC17" i="11" s="1"/>
  <c r="Z8" i="10"/>
  <c r="CX8" i="10"/>
  <c r="DE8" i="10" s="1"/>
  <c r="DJ8" i="10" s="1"/>
  <c r="GM8" i="10" s="1"/>
  <c r="EK8" i="10"/>
  <c r="ER8" i="10" s="1"/>
  <c r="EW8" i="10" s="1"/>
  <c r="GV8" i="10" s="1"/>
  <c r="CD23" i="11"/>
  <c r="CK23" i="11" s="1"/>
  <c r="CP23" i="11" s="1"/>
  <c r="GH23" i="11" s="1"/>
  <c r="DQ23" i="11"/>
  <c r="DX23" i="11" s="1"/>
  <c r="EC23" i="11" s="1"/>
  <c r="GQ23" i="11" s="1"/>
  <c r="FD23" i="11"/>
  <c r="FK23" i="11" s="1"/>
  <c r="FP23" i="11" s="1"/>
  <c r="GZ23" i="11" s="1"/>
  <c r="Y23" i="11"/>
  <c r="CD22" i="9"/>
  <c r="CK22" i="9" s="1"/>
  <c r="CP22" i="9" s="1"/>
  <c r="GH22" i="9" s="1"/>
  <c r="Y22" i="9"/>
  <c r="DQ22" i="9"/>
  <c r="DX22" i="9" s="1"/>
  <c r="EC22" i="9" s="1"/>
  <c r="GQ22" i="9" s="1"/>
  <c r="FD22" i="9"/>
  <c r="FK22" i="9" s="1"/>
  <c r="FP22" i="9" s="1"/>
  <c r="GZ22" i="9" s="1"/>
  <c r="HY7" i="9" a="1"/>
  <c r="HY7" i="9" s="1"/>
  <c r="HY7" i="10" a="1"/>
  <c r="HY7" i="10" s="1"/>
  <c r="HY7" i="8" a="1"/>
  <c r="HY7" i="8" s="1"/>
  <c r="HY7" i="11" a="1"/>
  <c r="HY7" i="11" s="1"/>
  <c r="FD27" i="10"/>
  <c r="FK27" i="10" s="1"/>
  <c r="FP27" i="10" s="1"/>
  <c r="GZ27" i="10" s="1"/>
  <c r="DQ27" i="10"/>
  <c r="DX27" i="10" s="1"/>
  <c r="EC27" i="10" s="1"/>
  <c r="GQ27" i="10" s="1"/>
  <c r="Y27" i="10"/>
  <c r="CD27" i="10"/>
  <c r="CK27" i="10" s="1"/>
  <c r="CP27" i="10" s="1"/>
  <c r="GH27" i="10" s="1"/>
  <c r="IC35" i="10" a="1"/>
  <c r="IC35" i="10" s="1"/>
  <c r="IC35" i="9" a="1"/>
  <c r="IC35" i="9" s="1"/>
  <c r="IC35" i="11" a="1"/>
  <c r="IC35" i="11" s="1"/>
  <c r="IC35" i="8" a="1"/>
  <c r="IC35" i="8" s="1"/>
  <c r="IH31" i="10" a="1"/>
  <c r="IH31" i="10" s="1"/>
  <c r="IH31" i="11" a="1"/>
  <c r="IH31" i="11" s="1"/>
  <c r="IH31" i="9" a="1"/>
  <c r="IH31" i="9" s="1"/>
  <c r="IH31" i="8" a="1"/>
  <c r="IH31" i="8" s="1"/>
  <c r="IH40" i="9" a="1"/>
  <c r="IH40" i="9" s="1"/>
  <c r="IH40" i="10" a="1"/>
  <c r="IH40" i="10" s="1"/>
  <c r="IH40" i="11" a="1"/>
  <c r="IH40" i="11" s="1"/>
  <c r="CX16" i="11"/>
  <c r="DE16" i="11" s="1"/>
  <c r="DJ16" i="11" s="1"/>
  <c r="GM16" i="11" s="1"/>
  <c r="Z16" i="11"/>
  <c r="EK16" i="11"/>
  <c r="ER16" i="11" s="1"/>
  <c r="EW16" i="11" s="1"/>
  <c r="GV16" i="11" s="1"/>
  <c r="DQ39" i="9"/>
  <c r="DX39" i="9" s="1"/>
  <c r="EC39" i="9" s="1"/>
  <c r="GQ39" i="9" s="1"/>
  <c r="Y39" i="9"/>
  <c r="FD39" i="9"/>
  <c r="FK39" i="9" s="1"/>
  <c r="FP39" i="9" s="1"/>
  <c r="GZ39" i="9" s="1"/>
  <c r="CD39" i="9"/>
  <c r="CK39" i="9" s="1"/>
  <c r="CP39" i="9" s="1"/>
  <c r="GH39" i="9" s="1"/>
  <c r="IC20" i="9" a="1"/>
  <c r="IC20" i="9" s="1"/>
  <c r="IC20" i="10" a="1"/>
  <c r="IC20" i="10" s="1"/>
  <c r="IC20" i="11" a="1"/>
  <c r="IC20" i="11" s="1"/>
  <c r="IC20" i="8" a="1"/>
  <c r="IC20" i="8" s="1"/>
  <c r="IC40" i="8" a="1"/>
  <c r="IC40" i="8" s="1"/>
  <c r="DQ21" i="8"/>
  <c r="DX21" i="8" s="1"/>
  <c r="EC21" i="8" s="1"/>
  <c r="GQ21" i="8" s="1"/>
  <c r="CD21" i="8"/>
  <c r="CK21" i="8" s="1"/>
  <c r="CP21" i="8" s="1"/>
  <c r="GH21" i="8" s="1"/>
  <c r="Y21" i="8"/>
  <c r="FD21" i="8"/>
  <c r="FK21" i="8" s="1"/>
  <c r="FP21" i="8" s="1"/>
  <c r="GZ21" i="8" s="1"/>
  <c r="Y35" i="11"/>
  <c r="FD35" i="11"/>
  <c r="FK35" i="11" s="1"/>
  <c r="FP35" i="11" s="1"/>
  <c r="GZ35" i="11" s="1"/>
  <c r="CD35" i="11"/>
  <c r="CK35" i="11" s="1"/>
  <c r="CP35" i="11" s="1"/>
  <c r="GH35" i="11" s="1"/>
  <c r="DQ35" i="11"/>
  <c r="DX35" i="11" s="1"/>
  <c r="EC35" i="11" s="1"/>
  <c r="GQ35" i="11" s="1"/>
  <c r="CX8" i="8"/>
  <c r="DE8" i="8" s="1"/>
  <c r="DJ8" i="8" s="1"/>
  <c r="GM8" i="8" s="1"/>
  <c r="Z8" i="8"/>
  <c r="EK8" i="8"/>
  <c r="ER8" i="8" s="1"/>
  <c r="EW8" i="8" s="1"/>
  <c r="GV8" i="8" s="1"/>
  <c r="DQ37" i="8"/>
  <c r="DX37" i="8" s="1"/>
  <c r="EC37" i="8" s="1"/>
  <c r="GQ37" i="8" s="1"/>
  <c r="Y37" i="8"/>
  <c r="CD37" i="8"/>
  <c r="CK37" i="8" s="1"/>
  <c r="CP37" i="8" s="1"/>
  <c r="GH37" i="8" s="1"/>
  <c r="FD37" i="8"/>
  <c r="FK37" i="8" s="1"/>
  <c r="GZ37" i="8" s="1"/>
  <c r="CD28" i="9"/>
  <c r="CK28" i="9" s="1"/>
  <c r="CP28" i="9" s="1"/>
  <c r="GH28" i="9" s="1"/>
  <c r="DQ28" i="9"/>
  <c r="DX28" i="9" s="1"/>
  <c r="EC28" i="9" s="1"/>
  <c r="GQ28" i="9" s="1"/>
  <c r="FD28" i="9"/>
  <c r="FK28" i="9" s="1"/>
  <c r="FP28" i="9" s="1"/>
  <c r="GZ28" i="9" s="1"/>
  <c r="Y28" i="9"/>
  <c r="IC26" i="9" a="1"/>
  <c r="IC26" i="9" s="1"/>
  <c r="IC26" i="10" a="1"/>
  <c r="IC26" i="10" s="1"/>
  <c r="IC26" i="8" a="1"/>
  <c r="IC26" i="8" s="1"/>
  <c r="IC26" i="11" a="1"/>
  <c r="IC26" i="11" s="1"/>
  <c r="FD27" i="8"/>
  <c r="FK27" i="8" s="1"/>
  <c r="FP27" i="8" s="1"/>
  <c r="GZ27" i="8" s="1"/>
  <c r="Y27" i="8"/>
  <c r="CD27" i="8"/>
  <c r="CK27" i="8" s="1"/>
  <c r="CP27" i="8" s="1"/>
  <c r="GH27" i="8" s="1"/>
  <c r="DQ27" i="8"/>
  <c r="DX27" i="8" s="1"/>
  <c r="EC27" i="8" s="1"/>
  <c r="GQ27" i="8" s="1"/>
  <c r="CD24" i="9"/>
  <c r="CK24" i="9" s="1"/>
  <c r="CP24" i="9" s="1"/>
  <c r="GH24" i="9" s="1"/>
  <c r="Y24" i="9"/>
  <c r="FD24" i="9"/>
  <c r="FK24" i="9" s="1"/>
  <c r="FP24" i="9" s="1"/>
  <c r="GZ24" i="9" s="1"/>
  <c r="DQ24" i="9"/>
  <c r="DX24" i="9" s="1"/>
  <c r="EC24" i="9" s="1"/>
  <c r="GQ24" i="9" s="1"/>
  <c r="II14" i="10" a="1"/>
  <c r="II14" i="10" s="1"/>
  <c r="II14" i="11" a="1"/>
  <c r="II14" i="11" s="1"/>
  <c r="II14" i="8" a="1"/>
  <c r="II14" i="8" s="1"/>
  <c r="II14" i="9" a="1"/>
  <c r="II14" i="9" s="1"/>
  <c r="HY9" i="8" a="1"/>
  <c r="HY9" i="8" s="1"/>
  <c r="HY9" i="11" a="1"/>
  <c r="HY9" i="11" s="1"/>
  <c r="HY9" i="10" a="1"/>
  <c r="HY9" i="10" s="1"/>
  <c r="HY9" i="9" a="1"/>
  <c r="HY9" i="9" s="1"/>
  <c r="DQ18" i="11"/>
  <c r="DX18" i="11" s="1"/>
  <c r="EC18" i="11" s="1"/>
  <c r="GQ18" i="11" s="1"/>
  <c r="Y18" i="11"/>
  <c r="FD18" i="11"/>
  <c r="FK18" i="11" s="1"/>
  <c r="FP18" i="11" s="1"/>
  <c r="GZ18" i="11" s="1"/>
  <c r="CD18" i="11"/>
  <c r="CK18" i="11" s="1"/>
  <c r="CP18" i="11" s="1"/>
  <c r="GH18" i="11" s="1"/>
  <c r="AB37" i="10"/>
  <c r="EL37" i="10"/>
  <c r="ES37" i="10" s="1"/>
  <c r="EX37" i="10" s="1"/>
  <c r="GW37" i="10" s="1"/>
  <c r="IH38" i="10" a="1"/>
  <c r="IH38" i="10" s="1"/>
  <c r="IH38" i="11" a="1"/>
  <c r="IH38" i="11" s="1"/>
  <c r="IH38" i="9" a="1"/>
  <c r="IH38" i="9" s="1"/>
  <c r="IH38" i="8" a="1"/>
  <c r="IH38" i="8" s="1"/>
  <c r="DQ25" i="11"/>
  <c r="DX25" i="11" s="1"/>
  <c r="EC25" i="11" s="1"/>
  <c r="GQ25" i="11" s="1"/>
  <c r="Y25" i="11"/>
  <c r="FD25" i="11"/>
  <c r="FK25" i="11" s="1"/>
  <c r="FP25" i="11" s="1"/>
  <c r="GZ25" i="11" s="1"/>
  <c r="CD25" i="11"/>
  <c r="CK25" i="11" s="1"/>
  <c r="CP25" i="11" s="1"/>
  <c r="GH25" i="11" s="1"/>
  <c r="CD39" i="11"/>
  <c r="CK39" i="11" s="1"/>
  <c r="CP39" i="11" s="1"/>
  <c r="GH39" i="11" s="1"/>
  <c r="FD39" i="11"/>
  <c r="FK39" i="11" s="1"/>
  <c r="FP39" i="11" s="1"/>
  <c r="GZ39" i="11" s="1"/>
  <c r="DQ39" i="11"/>
  <c r="DX39" i="11" s="1"/>
  <c r="EC39" i="11" s="1"/>
  <c r="GQ39" i="11" s="1"/>
  <c r="Y39" i="11"/>
  <c r="FD32" i="11"/>
  <c r="FK32" i="11" s="1"/>
  <c r="FP32" i="11" s="1"/>
  <c r="GZ32" i="11" s="1"/>
  <c r="Y32" i="11"/>
  <c r="DQ32" i="11"/>
  <c r="DX32" i="11" s="1"/>
  <c r="EC32" i="11" s="1"/>
  <c r="GQ32" i="11" s="1"/>
  <c r="CD32" i="11"/>
  <c r="CK32" i="11" s="1"/>
  <c r="CP32" i="11" s="1"/>
  <c r="GH32" i="11" s="1"/>
  <c r="DQ18" i="8"/>
  <c r="DX18" i="8" s="1"/>
  <c r="EC18" i="8" s="1"/>
  <c r="GQ18" i="8" s="1"/>
  <c r="CD18" i="8"/>
  <c r="CK18" i="8" s="1"/>
  <c r="CP18" i="8" s="1"/>
  <c r="GH18" i="8" s="1"/>
  <c r="Y18" i="8"/>
  <c r="FD18" i="8"/>
  <c r="FK18" i="8" s="1"/>
  <c r="FP18" i="8" s="1"/>
  <c r="GZ18" i="8" s="1"/>
  <c r="Y23" i="10"/>
  <c r="DQ23" i="10"/>
  <c r="DX23" i="10" s="1"/>
  <c r="EC23" i="10" s="1"/>
  <c r="GQ23" i="10" s="1"/>
  <c r="FD23" i="10"/>
  <c r="FK23" i="10" s="1"/>
  <c r="FP23" i="10" s="1"/>
  <c r="GZ23" i="10" s="1"/>
  <c r="CD23" i="10"/>
  <c r="CK23" i="10" s="1"/>
  <c r="CP23" i="10" s="1"/>
  <c r="GH23" i="10" s="1"/>
  <c r="DQ17" i="9"/>
  <c r="DX17" i="9" s="1"/>
  <c r="EC17" i="9" s="1"/>
  <c r="GQ17" i="9" s="1"/>
  <c r="CD17" i="9"/>
  <c r="CK17" i="9" s="1"/>
  <c r="CP17" i="9" s="1"/>
  <c r="GH17" i="9" s="1"/>
  <c r="Y17" i="9"/>
  <c r="FD17" i="9"/>
  <c r="FK17" i="9" s="1"/>
  <c r="FP17" i="9" s="1"/>
  <c r="GZ17" i="9" s="1"/>
  <c r="HY16" i="10" a="1"/>
  <c r="HY16" i="10" s="1"/>
  <c r="HY16" i="8" a="1"/>
  <c r="HY16" i="8" s="1"/>
  <c r="HY16" i="11" a="1"/>
  <c r="HY16" i="11" s="1"/>
  <c r="HY16" i="9" a="1"/>
  <c r="HY16" i="9" s="1"/>
  <c r="IH22" i="9" a="1"/>
  <c r="IH22" i="9" s="1"/>
  <c r="IH22" i="10" a="1"/>
  <c r="IH22" i="10" s="1"/>
  <c r="IH22" i="11" a="1"/>
  <c r="IH22" i="11" s="1"/>
  <c r="IH22" i="8" a="1"/>
  <c r="IH22" i="8" s="1"/>
  <c r="IH33" i="9" a="1"/>
  <c r="IH33" i="9" s="1"/>
  <c r="IH33" i="11" a="1"/>
  <c r="IH33" i="11" s="1"/>
  <c r="IH33" i="10" a="1"/>
  <c r="IH33" i="10" s="1"/>
  <c r="IH33" i="8" a="1"/>
  <c r="IH33" i="8" s="1"/>
  <c r="Y25" i="8"/>
  <c r="DQ25" i="8"/>
  <c r="DX25" i="8" s="1"/>
  <c r="EC25" i="8" s="1"/>
  <c r="GQ25" i="8" s="1"/>
  <c r="FD25" i="8"/>
  <c r="FK25" i="8" s="1"/>
  <c r="FP25" i="8" s="1"/>
  <c r="GZ25" i="8" s="1"/>
  <c r="CD25" i="8"/>
  <c r="CK25" i="8" s="1"/>
  <c r="CP25" i="8" s="1"/>
  <c r="GH25" i="8" s="1"/>
  <c r="IC29" i="9" a="1"/>
  <c r="IC29" i="9" s="1"/>
  <c r="IC29" i="10" a="1"/>
  <c r="IC29" i="10" s="1"/>
  <c r="IC29" i="11" a="1"/>
  <c r="IC29" i="11" s="1"/>
  <c r="IC29" i="8" a="1"/>
  <c r="IC29" i="8" s="1"/>
  <c r="IH34" i="10" a="1"/>
  <c r="IH34" i="10" s="1"/>
  <c r="IH34" i="9" a="1"/>
  <c r="IH34" i="9" s="1"/>
  <c r="IH34" i="11" a="1"/>
  <c r="IH34" i="11" s="1"/>
  <c r="IH34" i="8" a="1"/>
  <c r="IH34" i="8" s="1"/>
  <c r="KA17" i="11"/>
  <c r="KA17" i="10"/>
  <c r="KA20" i="8"/>
  <c r="KA21" i="9"/>
  <c r="CG8" i="4"/>
  <c r="EJ8" i="4"/>
  <c r="BZ8" i="4"/>
  <c r="EC8" i="4"/>
  <c r="BU30" i="6"/>
  <c r="BU32" i="6" s="1"/>
  <c r="BU34" i="6" s="1"/>
  <c r="BU31" i="6"/>
  <c r="BS31" i="6"/>
  <c r="BZ30" i="6"/>
  <c r="BZ32" i="6" s="1"/>
  <c r="BZ34" i="6" s="1"/>
  <c r="BT31" i="6"/>
  <c r="BV31" i="6"/>
  <c r="BT30" i="6"/>
  <c r="BT32" i="6" s="1"/>
  <c r="BT34" i="6" s="1"/>
  <c r="BV30" i="6"/>
  <c r="BV32" i="6" s="1"/>
  <c r="BV34" i="6" s="1"/>
  <c r="BZ31" i="6"/>
  <c r="BS30" i="6"/>
  <c r="BS32" i="6" s="1"/>
  <c r="BS34" i="6" s="1"/>
  <c r="EC29" i="4"/>
  <c r="BZ29" i="4"/>
  <c r="EK29" i="4"/>
  <c r="CH29" i="4"/>
  <c r="BZ22" i="4"/>
  <c r="EC22" i="4"/>
  <c r="EJ22" i="4"/>
  <c r="CG22" i="4"/>
  <c r="AA29" i="6"/>
  <c r="AA23" i="6" s="1"/>
  <c r="AB28" i="6"/>
  <c r="CP29" i="6" l="1"/>
  <c r="CP23" i="6" s="1"/>
  <c r="DG29" i="6"/>
  <c r="DG23" i="6" s="1"/>
  <c r="DH28" i="6"/>
  <c r="DI23" i="6"/>
  <c r="HX19" i="10" a="1"/>
  <c r="HX19" i="10" s="1"/>
  <c r="HX19" i="11" a="1"/>
  <c r="HX19" i="11" s="1"/>
  <c r="HX19" i="8" a="1"/>
  <c r="HX19" i="8" s="1"/>
  <c r="HX19" i="9" a="1"/>
  <c r="HX19" i="9" s="1"/>
  <c r="HX29" i="8" a="1"/>
  <c r="HX29" i="8" s="1"/>
  <c r="HX29" i="9" a="1"/>
  <c r="HX29" i="9" s="1"/>
  <c r="HX29" i="10" a="1"/>
  <c r="HX29" i="10" s="1"/>
  <c r="HX29" i="11" a="1"/>
  <c r="HX29" i="11" s="1"/>
  <c r="HX20" i="11" a="1"/>
  <c r="HX20" i="11" s="1"/>
  <c r="HX20" i="8" a="1"/>
  <c r="HX20" i="8" s="1"/>
  <c r="HX32" i="11" a="1"/>
  <c r="HX32" i="11" s="1"/>
  <c r="HX32" i="9" a="1"/>
  <c r="HX32" i="9" s="1"/>
  <c r="HX32" i="10" a="1"/>
  <c r="HX32" i="10" s="1"/>
  <c r="HX32" i="8" a="1"/>
  <c r="HX32" i="8" s="1"/>
  <c r="HX35" i="10" a="1"/>
  <c r="HX35" i="10" s="1"/>
  <c r="HX35" i="9" a="1"/>
  <c r="HX35" i="9" s="1"/>
  <c r="HX33" i="9" a="1"/>
  <c r="HX33" i="9" s="1"/>
  <c r="HX33" i="8" a="1"/>
  <c r="HX33" i="8" s="1"/>
  <c r="HX33" i="10" a="1"/>
  <c r="HX33" i="10" s="1"/>
  <c r="HX33" i="11" a="1"/>
  <c r="HX33" i="11" s="1"/>
  <c r="FE18" i="10"/>
  <c r="FL18" i="10" s="1"/>
  <c r="FQ18" i="10" s="1"/>
  <c r="HA18" i="10" s="1"/>
  <c r="AA18" i="10"/>
  <c r="DR18" i="10"/>
  <c r="DY18" i="10" s="1"/>
  <c r="ED18" i="10" s="1"/>
  <c r="GR18" i="10" s="1"/>
  <c r="Z31" i="11"/>
  <c r="EK31" i="11"/>
  <c r="ER31" i="11" s="1"/>
  <c r="EW31" i="11" s="1"/>
  <c r="GV31" i="11" s="1"/>
  <c r="CX31" i="11"/>
  <c r="DE31" i="11" s="1"/>
  <c r="DJ31" i="11" s="1"/>
  <c r="GM31" i="11" s="1"/>
  <c r="Z19" i="11"/>
  <c r="CX19" i="11"/>
  <c r="DE19" i="11" s="1"/>
  <c r="DJ19" i="11" s="1"/>
  <c r="GM19" i="11" s="1"/>
  <c r="EK19" i="11"/>
  <c r="ER19" i="11" s="1"/>
  <c r="EW19" i="11" s="1"/>
  <c r="GV19" i="11" s="1"/>
  <c r="EK36" i="8"/>
  <c r="ER36" i="8" s="1"/>
  <c r="EW36" i="8" s="1"/>
  <c r="GV36" i="8" s="1"/>
  <c r="CX36" i="8"/>
  <c r="DE36" i="8" s="1"/>
  <c r="DJ36" i="8" s="1"/>
  <c r="GM36" i="8" s="1"/>
  <c r="Z36" i="8"/>
  <c r="AA30" i="10"/>
  <c r="FE30" i="10"/>
  <c r="FL30" i="10" s="1"/>
  <c r="FQ30" i="10" s="1"/>
  <c r="HA30" i="10" s="1"/>
  <c r="DR30" i="10"/>
  <c r="DY30" i="10" s="1"/>
  <c r="ED30" i="10" s="1"/>
  <c r="GR30" i="10" s="1"/>
  <c r="ID24" i="10" a="1"/>
  <c r="ID24" i="10" s="1"/>
  <c r="ID24" i="9" a="1"/>
  <c r="ID24" i="9" s="1"/>
  <c r="ID24" i="11" a="1"/>
  <c r="ID24" i="11" s="1"/>
  <c r="ID24" i="8" a="1"/>
  <c r="ID24" i="8" s="1"/>
  <c r="CX38" i="10"/>
  <c r="DE38" i="10" s="1"/>
  <c r="DJ38" i="10" s="1"/>
  <c r="GM38" i="10" s="1"/>
  <c r="Z38" i="10"/>
  <c r="EK38" i="10"/>
  <c r="ER38" i="10" s="1"/>
  <c r="EW38" i="10" s="1"/>
  <c r="GV38" i="10" s="1"/>
  <c r="II36" i="9" a="1"/>
  <c r="II36" i="9" s="1"/>
  <c r="II36" i="10" a="1"/>
  <c r="II36" i="10" s="1"/>
  <c r="II36" i="11" a="1"/>
  <c r="II36" i="11" s="1"/>
  <c r="II36" i="8" a="1"/>
  <c r="II36" i="8" s="1"/>
  <c r="IE12" i="9" a="1"/>
  <c r="IE12" i="9" s="1"/>
  <c r="IE12" i="8" a="1"/>
  <c r="IE12" i="8" s="1"/>
  <c r="IE12" i="11" a="1"/>
  <c r="IE12" i="11" s="1"/>
  <c r="IE12" i="10" a="1"/>
  <c r="IE12" i="10" s="1"/>
  <c r="HY24" i="11" a="1"/>
  <c r="HY24" i="11" s="1"/>
  <c r="HY24" i="8" a="1"/>
  <c r="HY24" i="8" s="1"/>
  <c r="HY24" i="9" a="1"/>
  <c r="HY24" i="9" s="1"/>
  <c r="HY24" i="10" a="1"/>
  <c r="HY24" i="10" s="1"/>
  <c r="ID36" i="8" a="1"/>
  <c r="ID36" i="8" s="1"/>
  <c r="ID36" i="9" a="1"/>
  <c r="ID36" i="9" s="1"/>
  <c r="ID36" i="10" a="1"/>
  <c r="ID36" i="10" s="1"/>
  <c r="ID36" i="11" a="1"/>
  <c r="ID36" i="11" s="1"/>
  <c r="IJ12" i="8" a="1"/>
  <c r="IJ12" i="8" s="1"/>
  <c r="IJ12" i="10" a="1"/>
  <c r="IJ12" i="10" s="1"/>
  <c r="IJ12" i="9" a="1"/>
  <c r="IJ12" i="9" s="1"/>
  <c r="IJ12" i="11" a="1"/>
  <c r="IJ12" i="11" s="1"/>
  <c r="Z26" i="10"/>
  <c r="EK26" i="10"/>
  <c r="ER26" i="10" s="1"/>
  <c r="EW26" i="10" s="1"/>
  <c r="GV26" i="10" s="1"/>
  <c r="CX26" i="10"/>
  <c r="DE26" i="10" s="1"/>
  <c r="DJ26" i="10" s="1"/>
  <c r="GM26" i="10" s="1"/>
  <c r="DR7" i="11"/>
  <c r="DY7" i="11" s="1"/>
  <c r="ED7" i="11" s="1"/>
  <c r="GR7" i="11" s="1"/>
  <c r="AA7" i="11"/>
  <c r="FE7" i="11"/>
  <c r="FL7" i="11" s="1"/>
  <c r="FQ7" i="11" s="1"/>
  <c r="HA7" i="11" s="1"/>
  <c r="Z24" i="8"/>
  <c r="EK24" i="8"/>
  <c r="ER24" i="8" s="1"/>
  <c r="EW24" i="8" s="1"/>
  <c r="GV24" i="8" s="1"/>
  <c r="CX24" i="8"/>
  <c r="DE24" i="8" s="1"/>
  <c r="DJ24" i="8" s="1"/>
  <c r="GM24" i="8" s="1"/>
  <c r="FE12" i="8"/>
  <c r="FL12" i="8" s="1"/>
  <c r="FQ12" i="8" s="1"/>
  <c r="HA12" i="8" s="1"/>
  <c r="AA12" i="8"/>
  <c r="DR12" i="8"/>
  <c r="DY12" i="8" s="1"/>
  <c r="ED12" i="8" s="1"/>
  <c r="GR12" i="8" s="1"/>
  <c r="II24" i="8" a="1"/>
  <c r="II24" i="8" s="1"/>
  <c r="II24" i="10" a="1"/>
  <c r="II24" i="10" s="1"/>
  <c r="II24" i="9" a="1"/>
  <c r="II24" i="9" s="1"/>
  <c r="II24" i="11" a="1"/>
  <c r="II24" i="11" s="1"/>
  <c r="FE14" i="10"/>
  <c r="FL14" i="10" s="1"/>
  <c r="FQ14" i="10" s="1"/>
  <c r="HA14" i="10" s="1"/>
  <c r="DR14" i="10"/>
  <c r="DY14" i="10" s="1"/>
  <c r="ED14" i="10" s="1"/>
  <c r="GR14" i="10" s="1"/>
  <c r="AA14" i="10"/>
  <c r="CY29" i="6"/>
  <c r="CY23" i="6" s="1"/>
  <c r="CZ28" i="6"/>
  <c r="CR28" i="6"/>
  <c r="CI28" i="6"/>
  <c r="CH29" i="6"/>
  <c r="CH23" i="6" s="1"/>
  <c r="D36" i="6"/>
  <c r="X8" i="7"/>
  <c r="D169" i="6"/>
  <c r="D183" i="6" s="1" a="1"/>
  <c r="D183" i="6" s="1"/>
  <c r="D177" i="6"/>
  <c r="D191" i="6" s="1" a="1"/>
  <c r="D191" i="6" s="1"/>
  <c r="D95" i="6"/>
  <c r="D109" i="6" s="1"/>
  <c r="D171" i="6"/>
  <c r="D185" i="6" s="1" a="1"/>
  <c r="D185" i="6" s="1"/>
  <c r="D42" i="6"/>
  <c r="BY15" i="4"/>
  <c r="EB15" i="4"/>
  <c r="P7" i="7"/>
  <c r="C35" i="6"/>
  <c r="EJ15" i="4"/>
  <c r="CG15" i="4"/>
  <c r="C135" i="6"/>
  <c r="C149" i="6" s="1" a="1"/>
  <c r="C149" i="6" s="1"/>
  <c r="C41" i="6"/>
  <c r="C141" i="6"/>
  <c r="C155" i="6" s="1" a="1"/>
  <c r="C155" i="6" s="1"/>
  <c r="C60" i="6"/>
  <c r="E37" i="6"/>
  <c r="AF9" i="7"/>
  <c r="E38" i="6" s="1"/>
  <c r="E277" i="6" s="1"/>
  <c r="E291" i="6" s="1" a="1"/>
  <c r="E291" i="6" s="1"/>
  <c r="E43" i="6"/>
  <c r="E62" i="6"/>
  <c r="E76" i="6" s="1" a="1"/>
  <c r="E76" i="6" s="1"/>
  <c r="E205" i="6"/>
  <c r="E219" i="6" s="1" a="1"/>
  <c r="E219" i="6" s="1"/>
  <c r="E131" i="6"/>
  <c r="E145" i="6" s="1"/>
  <c r="E211" i="6"/>
  <c r="E225" i="6" s="1" a="1"/>
  <c r="E225" i="6" s="1"/>
  <c r="B36" i="6"/>
  <c r="H8" i="7"/>
  <c r="G102" i="6"/>
  <c r="B74" i="6"/>
  <c r="B177" i="6"/>
  <c r="B191" i="6" s="1" a="1"/>
  <c r="B191" i="6" s="1"/>
  <c r="B95" i="6"/>
  <c r="B109" i="6" s="1"/>
  <c r="B42" i="6"/>
  <c r="B169" i="6"/>
  <c r="B183" i="6" s="1" a="1"/>
  <c r="B183" i="6" s="1"/>
  <c r="E55" i="6"/>
  <c r="E213" i="6"/>
  <c r="E227" i="6" s="1" a="1"/>
  <c r="E227" i="6" s="1"/>
  <c r="B101" i="6"/>
  <c r="B115" i="6" s="1" a="1"/>
  <c r="B115" i="6" s="1"/>
  <c r="B48" i="6"/>
  <c r="B171" i="6"/>
  <c r="B185" i="6" s="1" a="1"/>
  <c r="B185" i="6" s="1"/>
  <c r="E207" i="6"/>
  <c r="E221" i="6" s="1" a="1"/>
  <c r="E221" i="6" s="1"/>
  <c r="E49" i="6"/>
  <c r="E68" i="6"/>
  <c r="E82" i="6" s="1" a="1"/>
  <c r="E82" i="6" s="1"/>
  <c r="E137" i="6"/>
  <c r="E151" i="6" s="1" a="1"/>
  <c r="E151" i="6" s="1"/>
  <c r="HX28" i="10" a="1"/>
  <c r="HX28" i="10" s="1"/>
  <c r="HX28" i="9" a="1"/>
  <c r="HX28" i="9" s="1"/>
  <c r="HX28" i="11" a="1"/>
  <c r="HX28" i="11" s="1"/>
  <c r="HX28" i="8" a="1"/>
  <c r="HX28" i="8" s="1"/>
  <c r="HX34" i="9" a="1"/>
  <c r="HX34" i="9" s="1"/>
  <c r="HX34" i="11" a="1"/>
  <c r="HX34" i="11" s="1"/>
  <c r="HX34" i="10" a="1"/>
  <c r="HX34" i="10" s="1"/>
  <c r="HX34" i="8" a="1"/>
  <c r="HX34" i="8" s="1"/>
  <c r="HX25" i="9" a="1"/>
  <c r="HX25" i="9" s="1"/>
  <c r="HX25" i="8" a="1"/>
  <c r="HX25" i="8" s="1"/>
  <c r="HX25" i="10" a="1"/>
  <c r="HX25" i="10" s="1"/>
  <c r="HX25" i="11" a="1"/>
  <c r="HX25" i="11" s="1"/>
  <c r="HX18" i="10" a="1"/>
  <c r="HX18" i="10" s="1"/>
  <c r="HX18" i="11" a="1"/>
  <c r="HX18" i="11" s="1"/>
  <c r="HX18" i="8" a="1"/>
  <c r="HX18" i="8" s="1"/>
  <c r="HX18" i="9" a="1"/>
  <c r="HX18" i="9" s="1"/>
  <c r="HX22" i="9" a="1"/>
  <c r="HX22" i="9" s="1"/>
  <c r="HX22" i="10" a="1"/>
  <c r="HX22" i="10" s="1"/>
  <c r="HX22" i="11" a="1"/>
  <c r="HX22" i="11" s="1"/>
  <c r="HX22" i="8" a="1"/>
  <c r="HX22" i="8" s="1"/>
  <c r="HX40" i="10" a="1"/>
  <c r="HX40" i="10" s="1"/>
  <c r="HX40" i="11" a="1"/>
  <c r="HX40" i="11" s="1"/>
  <c r="HX40" i="9" a="1"/>
  <c r="HX40" i="9" s="1"/>
  <c r="HX40" i="8" a="1"/>
  <c r="HX40" i="8" s="1"/>
  <c r="HX23" i="9" a="1"/>
  <c r="HX23" i="9" s="1"/>
  <c r="HX23" i="10" a="1"/>
  <c r="HX23" i="10" s="1"/>
  <c r="HX23" i="8" a="1"/>
  <c r="HX23" i="8" s="1"/>
  <c r="HX23" i="11" a="1"/>
  <c r="HX23" i="11" s="1"/>
  <c r="HX27" i="10" a="1"/>
  <c r="HX27" i="10" s="1"/>
  <c r="HX27" i="9" a="1"/>
  <c r="HX27" i="9" s="1"/>
  <c r="HX27" i="11" a="1"/>
  <c r="HX27" i="11" s="1"/>
  <c r="HX27" i="8" a="1"/>
  <c r="HX27" i="8" s="1"/>
  <c r="HX39" i="9" a="1"/>
  <c r="HX39" i="9" s="1"/>
  <c r="HX39" i="10" a="1"/>
  <c r="HX39" i="10" s="1"/>
  <c r="HX39" i="11" a="1"/>
  <c r="HX39" i="11" s="1"/>
  <c r="HX39" i="8" a="1"/>
  <c r="HX39" i="8" s="1"/>
  <c r="HX38" i="10" a="1"/>
  <c r="HX38" i="10" s="1"/>
  <c r="HX38" i="9" a="1"/>
  <c r="HX38" i="9" s="1"/>
  <c r="HX38" i="11" a="1"/>
  <c r="HX38" i="11" s="1"/>
  <c r="HX38" i="8" a="1"/>
  <c r="HX38" i="8" s="1"/>
  <c r="HX31" i="10" a="1"/>
  <c r="HX31" i="10" s="1"/>
  <c r="HX31" i="8" a="1"/>
  <c r="HX31" i="8" s="1"/>
  <c r="HX31" i="9" a="1"/>
  <c r="HX31" i="9" s="1"/>
  <c r="HX31" i="11" a="1"/>
  <c r="HX31" i="11" s="1"/>
  <c r="HX17" i="9" a="1"/>
  <c r="HX17" i="9" s="1"/>
  <c r="HX17" i="10" a="1"/>
  <c r="HX17" i="10" s="1"/>
  <c r="HX17" i="11" a="1"/>
  <c r="HX17" i="11" s="1"/>
  <c r="HX17" i="8" a="1"/>
  <c r="HX17" i="8" s="1"/>
  <c r="HX21" i="8" a="1"/>
  <c r="HX21" i="8" s="1"/>
  <c r="HX21" i="10" a="1"/>
  <c r="HX21" i="10" s="1"/>
  <c r="HX21" i="9" a="1"/>
  <c r="HX21" i="9" s="1"/>
  <c r="HX21" i="11" a="1"/>
  <c r="HX21" i="11" s="1"/>
  <c r="HX30" i="8" a="1"/>
  <c r="HX30" i="8" s="1"/>
  <c r="HX30" i="9" a="1"/>
  <c r="HX30" i="9" s="1"/>
  <c r="HX30" i="10" a="1"/>
  <c r="HX30" i="10" s="1"/>
  <c r="HX30" i="11" a="1"/>
  <c r="HX30" i="11" s="1"/>
  <c r="HX26" i="10" a="1"/>
  <c r="HX26" i="10" s="1"/>
  <c r="HX26" i="8" a="1"/>
  <c r="HX26" i="8" s="1"/>
  <c r="HX26" i="9" a="1"/>
  <c r="HX26" i="9" s="1"/>
  <c r="HX26" i="11" a="1"/>
  <c r="HX26" i="11" s="1"/>
  <c r="HX35" i="8" a="1"/>
  <c r="HX35" i="8" s="1"/>
  <c r="HX20" i="10" a="1"/>
  <c r="HX20" i="10" s="1"/>
  <c r="HX35" i="11" a="1"/>
  <c r="HX35" i="11" s="1"/>
  <c r="HX20" i="9" a="1"/>
  <c r="HX20" i="9" s="1"/>
  <c r="AB7" i="9"/>
  <c r="EL7" i="9"/>
  <c r="ES7" i="9" s="1"/>
  <c r="EX7" i="9" s="1"/>
  <c r="GW7" i="9" s="1"/>
  <c r="AB19" i="9"/>
  <c r="EL19" i="9"/>
  <c r="ES19" i="9" s="1"/>
  <c r="EX19" i="9" s="1"/>
  <c r="GW19" i="9" s="1"/>
  <c r="AB6" i="10"/>
  <c r="EL6" i="10"/>
  <c r="ES6" i="10" s="1"/>
  <c r="EX6" i="10" s="1"/>
  <c r="GW6" i="10" s="1"/>
  <c r="FE36" i="11"/>
  <c r="FL36" i="11" s="1"/>
  <c r="FQ36" i="11" s="1"/>
  <c r="HA36" i="11" s="1"/>
  <c r="AA36" i="11"/>
  <c r="DR36" i="11"/>
  <c r="DY36" i="11" s="1"/>
  <c r="ED36" i="11" s="1"/>
  <c r="GR36" i="11" s="1"/>
  <c r="EL7" i="10"/>
  <c r="ES7" i="10" s="1"/>
  <c r="EX7" i="10" s="1"/>
  <c r="GW7" i="10" s="1"/>
  <c r="AB7" i="10"/>
  <c r="DR24" i="11"/>
  <c r="DY24" i="11" s="1"/>
  <c r="ED24" i="11" s="1"/>
  <c r="GR24" i="11" s="1"/>
  <c r="FE24" i="11"/>
  <c r="FL24" i="11" s="1"/>
  <c r="FQ24" i="11" s="1"/>
  <c r="HA24" i="11" s="1"/>
  <c r="AA24" i="11"/>
  <c r="AB12" i="11"/>
  <c r="EL12" i="11"/>
  <c r="ES12" i="11" s="1"/>
  <c r="EX12" i="11" s="1"/>
  <c r="GW12" i="11" s="1"/>
  <c r="DR19" i="10"/>
  <c r="DY19" i="10" s="1"/>
  <c r="ED19" i="10" s="1"/>
  <c r="GR19" i="10" s="1"/>
  <c r="FE19" i="10"/>
  <c r="FL19" i="10" s="1"/>
  <c r="FQ19" i="10" s="1"/>
  <c r="HA19" i="10" s="1"/>
  <c r="AA19" i="10"/>
  <c r="AC13" i="10"/>
  <c r="AD13" i="10" s="1"/>
  <c r="AE13" i="10" s="1"/>
  <c r="AF13" i="10" s="1"/>
  <c r="AG13" i="10" s="1"/>
  <c r="AH13" i="10" s="1"/>
  <c r="FF13" i="10"/>
  <c r="FM13" i="10" s="1"/>
  <c r="FR13" i="10" s="1"/>
  <c r="HB13" i="10" s="1"/>
  <c r="AA31" i="10"/>
  <c r="DR31" i="10"/>
  <c r="DY31" i="10" s="1"/>
  <c r="ED31" i="10" s="1"/>
  <c r="GR31" i="10" s="1"/>
  <c r="FE31" i="10"/>
  <c r="FL31" i="10" s="1"/>
  <c r="FQ31" i="10" s="1"/>
  <c r="HA31" i="10" s="1"/>
  <c r="IE10" i="10" a="1"/>
  <c r="IE10" i="10" s="1"/>
  <c r="IE10" i="9" a="1"/>
  <c r="IE10" i="9" s="1"/>
  <c r="IE10" i="11" a="1"/>
  <c r="IE10" i="11" s="1"/>
  <c r="IE10" i="8" a="1"/>
  <c r="IE10" i="8" s="1"/>
  <c r="EK21" i="9"/>
  <c r="ER21" i="9" s="1"/>
  <c r="EW21" i="9" s="1"/>
  <c r="GV21" i="9" s="1"/>
  <c r="CX21" i="9"/>
  <c r="DE21" i="9" s="1"/>
  <c r="DJ21" i="9" s="1"/>
  <c r="GM21" i="9" s="1"/>
  <c r="Z21" i="9"/>
  <c r="II32" i="9" a="1"/>
  <c r="II32" i="9" s="1"/>
  <c r="II32" i="11" a="1"/>
  <c r="II32" i="11" s="1"/>
  <c r="II32" i="10" a="1"/>
  <c r="II32" i="10" s="1"/>
  <c r="II32" i="8" a="1"/>
  <c r="II32" i="8" s="1"/>
  <c r="Z27" i="9"/>
  <c r="CX27" i="9"/>
  <c r="DE27" i="9" s="1"/>
  <c r="DJ27" i="9" s="1"/>
  <c r="GM27" i="9" s="1"/>
  <c r="EK27" i="9"/>
  <c r="ER27" i="9" s="1"/>
  <c r="EW27" i="9" s="1"/>
  <c r="GV27" i="9" s="1"/>
  <c r="EK20" i="11"/>
  <c r="ER20" i="11" s="1"/>
  <c r="EW20" i="11" s="1"/>
  <c r="GV20" i="11" s="1"/>
  <c r="CX20" i="11"/>
  <c r="DE20" i="11" s="1"/>
  <c r="DJ20" i="11" s="1"/>
  <c r="GM20" i="11" s="1"/>
  <c r="Z20" i="11"/>
  <c r="II33" i="9" a="1"/>
  <c r="II33" i="9" s="1"/>
  <c r="II33" i="11" a="1"/>
  <c r="II33" i="11" s="1"/>
  <c r="II33" i="10" a="1"/>
  <c r="II33" i="10" s="1"/>
  <c r="II33" i="8" a="1"/>
  <c r="II33" i="8" s="1"/>
  <c r="FE14" i="8"/>
  <c r="FL14" i="8" s="1"/>
  <c r="FQ14" i="8" s="1"/>
  <c r="HA14" i="8" s="1"/>
  <c r="AA14" i="8"/>
  <c r="DR14" i="8"/>
  <c r="DY14" i="8" s="1"/>
  <c r="ED14" i="8" s="1"/>
  <c r="GR14" i="8" s="1"/>
  <c r="HY26" i="11" a="1"/>
  <c r="HY26" i="11" s="1"/>
  <c r="HY26" i="9" a="1"/>
  <c r="HY26" i="9" s="1"/>
  <c r="HY26" i="10" a="1"/>
  <c r="HY26" i="10" s="1"/>
  <c r="HY26" i="8" a="1"/>
  <c r="HY26" i="8" s="1"/>
  <c r="DR6" i="9"/>
  <c r="DY6" i="9" s="1"/>
  <c r="ED6" i="9" s="1"/>
  <c r="GR6" i="9" s="1"/>
  <c r="AA6" i="9"/>
  <c r="FE6" i="9"/>
  <c r="FL6" i="9" s="1"/>
  <c r="FQ6" i="9" s="1"/>
  <c r="HA6" i="9" s="1"/>
  <c r="HY28" i="9" a="1"/>
  <c r="HY28" i="9" s="1"/>
  <c r="HY28" i="10" a="1"/>
  <c r="HY28" i="10" s="1"/>
  <c r="HY28" i="11" a="1"/>
  <c r="HY28" i="11" s="1"/>
  <c r="HY28" i="8" a="1"/>
  <c r="HY28" i="8" s="1"/>
  <c r="GM3" i="8"/>
  <c r="HW2" i="8"/>
  <c r="IE15" i="10" a="1"/>
  <c r="IE15" i="10" s="1"/>
  <c r="IE15" i="11" a="1"/>
  <c r="IE15" i="11" s="1"/>
  <c r="IE15" i="8" a="1"/>
  <c r="IE15" i="8" s="1"/>
  <c r="IE15" i="9" a="1"/>
  <c r="IE15" i="9" s="1"/>
  <c r="HY34" i="9" a="1"/>
  <c r="HY34" i="9" s="1"/>
  <c r="HY34" i="10" a="1"/>
  <c r="HY34" i="10" s="1"/>
  <c r="HY34" i="11" a="1"/>
  <c r="HY34" i="11" s="1"/>
  <c r="HY34" i="8" a="1"/>
  <c r="HY34" i="8" s="1"/>
  <c r="CX29" i="8"/>
  <c r="DE29" i="8" s="1"/>
  <c r="DJ29" i="8" s="1"/>
  <c r="GM29" i="8" s="1"/>
  <c r="Z29" i="8"/>
  <c r="EK29" i="8"/>
  <c r="ER29" i="8" s="1"/>
  <c r="EW29" i="8" s="1"/>
  <c r="GV29" i="8" s="1"/>
  <c r="FE15" i="10"/>
  <c r="FL15" i="10" s="1"/>
  <c r="FQ15" i="10" s="1"/>
  <c r="HA15" i="10" s="1"/>
  <c r="DR15" i="10"/>
  <c r="DY15" i="10" s="1"/>
  <c r="ED15" i="10" s="1"/>
  <c r="GR15" i="10" s="1"/>
  <c r="AA15" i="10"/>
  <c r="ID25" i="11" a="1"/>
  <c r="ID25" i="11" s="1"/>
  <c r="ID25" i="9" a="1"/>
  <c r="ID25" i="9" s="1"/>
  <c r="ID25" i="10" a="1"/>
  <c r="ID25" i="10" s="1"/>
  <c r="ID25" i="8" a="1"/>
  <c r="ID25" i="8" s="1"/>
  <c r="II18" i="11" a="1"/>
  <c r="II18" i="11" s="1"/>
  <c r="II18" i="8" a="1"/>
  <c r="II18" i="8" s="1"/>
  <c r="II18" i="9" a="1"/>
  <c r="II18" i="9" s="1"/>
  <c r="II18" i="10" a="1"/>
  <c r="II18" i="10" s="1"/>
  <c r="EK39" i="11"/>
  <c r="ER39" i="11" s="1"/>
  <c r="EW39" i="11" s="1"/>
  <c r="GV39" i="11" s="1"/>
  <c r="CX39" i="11"/>
  <c r="DE39" i="11" s="1"/>
  <c r="DJ39" i="11" s="1"/>
  <c r="GM39" i="11" s="1"/>
  <c r="Z39" i="11"/>
  <c r="EK25" i="11"/>
  <c r="ER25" i="11" s="1"/>
  <c r="EW25" i="11" s="1"/>
  <c r="GV25" i="11" s="1"/>
  <c r="CX25" i="11"/>
  <c r="DE25" i="11" s="1"/>
  <c r="DJ25" i="11" s="1"/>
  <c r="GM25" i="11" s="1"/>
  <c r="Z25" i="11"/>
  <c r="Z27" i="8"/>
  <c r="EK27" i="8"/>
  <c r="ER27" i="8" s="1"/>
  <c r="EW27" i="8" s="1"/>
  <c r="GV27" i="8" s="1"/>
  <c r="CX27" i="8"/>
  <c r="DE27" i="8" s="1"/>
  <c r="DJ27" i="8" s="1"/>
  <c r="GM27" i="8" s="1"/>
  <c r="EK28" i="9"/>
  <c r="ER28" i="9" s="1"/>
  <c r="EW28" i="9" s="1"/>
  <c r="GV28" i="9" s="1"/>
  <c r="Z28" i="9"/>
  <c r="CX28" i="9"/>
  <c r="DE28" i="9" s="1"/>
  <c r="DJ28" i="9" s="1"/>
  <c r="GM28" i="9" s="1"/>
  <c r="CX37" i="8"/>
  <c r="DE37" i="8" s="1"/>
  <c r="DJ37" i="8" s="1"/>
  <c r="GM37" i="8" s="1"/>
  <c r="EK37" i="8"/>
  <c r="ER37" i="8" s="1"/>
  <c r="EW37" i="8" s="1"/>
  <c r="GV37" i="8" s="1"/>
  <c r="Z37" i="8"/>
  <c r="ID21" i="9" a="1"/>
  <c r="ID21" i="9" s="1"/>
  <c r="ID21" i="11" a="1"/>
  <c r="ID21" i="11" s="1"/>
  <c r="ID21" i="10" a="1"/>
  <c r="ID21" i="10" s="1"/>
  <c r="ID21" i="8" a="1"/>
  <c r="ID21" i="8" s="1"/>
  <c r="DR16" i="11"/>
  <c r="DY16" i="11" s="1"/>
  <c r="ED16" i="11" s="1"/>
  <c r="GR16" i="11" s="1"/>
  <c r="FE16" i="11"/>
  <c r="FL16" i="11" s="1"/>
  <c r="FQ16" i="11" s="1"/>
  <c r="HA16" i="11" s="1"/>
  <c r="AA16" i="11"/>
  <c r="EK27" i="10"/>
  <c r="ER27" i="10" s="1"/>
  <c r="EW27" i="10" s="1"/>
  <c r="GV27" i="10" s="1"/>
  <c r="Z27" i="10"/>
  <c r="CX27" i="10"/>
  <c r="DE27" i="10" s="1"/>
  <c r="DJ27" i="10" s="1"/>
  <c r="GM27" i="10" s="1"/>
  <c r="ID17" i="9" a="1"/>
  <c r="ID17" i="9" s="1"/>
  <c r="ID17" i="11" a="1"/>
  <c r="ID17" i="11" s="1"/>
  <c r="ID17" i="8" a="1"/>
  <c r="ID17" i="8" s="1"/>
  <c r="ID17" i="10" a="1"/>
  <c r="ID17" i="10" s="1"/>
  <c r="AA11" i="11"/>
  <c r="FE11" i="11"/>
  <c r="FL11" i="11" s="1"/>
  <c r="FQ11" i="11" s="1"/>
  <c r="HA11" i="11" s="1"/>
  <c r="DR11" i="11"/>
  <c r="DY11" i="11" s="1"/>
  <c r="ED11" i="11" s="1"/>
  <c r="GR11" i="11" s="1"/>
  <c r="ID35" i="11" a="1"/>
  <c r="ID35" i="11" s="1"/>
  <c r="ID35" i="9" a="1"/>
  <c r="ID35" i="9" s="1"/>
  <c r="ID35" i="10" a="1"/>
  <c r="ID35" i="10" s="1"/>
  <c r="ID35" i="8" a="1"/>
  <c r="ID35" i="8" s="1"/>
  <c r="CX29" i="10"/>
  <c r="DE29" i="10" s="1"/>
  <c r="DJ29" i="10" s="1"/>
  <c r="GM29" i="10" s="1"/>
  <c r="Z29" i="10"/>
  <c r="EK29" i="10"/>
  <c r="ER29" i="10" s="1"/>
  <c r="EW29" i="10" s="1"/>
  <c r="GV29" i="10" s="1"/>
  <c r="AA6" i="8"/>
  <c r="FE6" i="8"/>
  <c r="FL6" i="8" s="1"/>
  <c r="FQ6" i="8" s="1"/>
  <c r="HA6" i="8" s="1"/>
  <c r="DR6" i="8"/>
  <c r="DY6" i="8" s="1"/>
  <c r="ED6" i="8" s="1"/>
  <c r="GR6" i="8" s="1"/>
  <c r="Z22" i="11"/>
  <c r="CX22" i="11"/>
  <c r="DE22" i="11" s="1"/>
  <c r="DJ22" i="11" s="1"/>
  <c r="GM22" i="11" s="1"/>
  <c r="EK22" i="11"/>
  <c r="ER22" i="11" s="1"/>
  <c r="EW22" i="11" s="1"/>
  <c r="GV22" i="11" s="1"/>
  <c r="DR9" i="10"/>
  <c r="DY9" i="10" s="1"/>
  <c r="ED9" i="10" s="1"/>
  <c r="GR9" i="10" s="1"/>
  <c r="AA9" i="10"/>
  <c r="FE9" i="10"/>
  <c r="FL9" i="10" s="1"/>
  <c r="FQ9" i="10" s="1"/>
  <c r="HA9" i="10" s="1"/>
  <c r="CX34" i="9"/>
  <c r="DE34" i="9" s="1"/>
  <c r="DJ34" i="9" s="1"/>
  <c r="GM34" i="9" s="1"/>
  <c r="Z34" i="9"/>
  <c r="EK34" i="9"/>
  <c r="ER34" i="9" s="1"/>
  <c r="EW34" i="9" s="1"/>
  <c r="GV34" i="9" s="1"/>
  <c r="FE6" i="11"/>
  <c r="FL6" i="11" s="1"/>
  <c r="FQ6" i="11" s="1"/>
  <c r="HA6" i="11" s="1"/>
  <c r="AA6" i="11"/>
  <c r="DR6" i="11"/>
  <c r="DY6" i="11" s="1"/>
  <c r="ED6" i="11" s="1"/>
  <c r="GR6" i="11" s="1"/>
  <c r="Z30" i="8"/>
  <c r="CX30" i="8"/>
  <c r="DE30" i="8" s="1"/>
  <c r="DJ30" i="8" s="1"/>
  <c r="GM30" i="8" s="1"/>
  <c r="EK30" i="8"/>
  <c r="ER30" i="8" s="1"/>
  <c r="EW30" i="8" s="1"/>
  <c r="GV30" i="8" s="1"/>
  <c r="EK29" i="9"/>
  <c r="ER29" i="9" s="1"/>
  <c r="EW29" i="9" s="1"/>
  <c r="GV29" i="9" s="1"/>
  <c r="Z29" i="9"/>
  <c r="CX29" i="9"/>
  <c r="DE29" i="9" s="1"/>
  <c r="DJ29" i="9" s="1"/>
  <c r="GM29" i="9" s="1"/>
  <c r="AA5" i="8"/>
  <c r="FE5" i="8"/>
  <c r="FL5" i="8" s="1"/>
  <c r="FQ5" i="8" s="1"/>
  <c r="HA5" i="8" s="1"/>
  <c r="DR5" i="8"/>
  <c r="DY5" i="8" s="1"/>
  <c r="ED5" i="8" s="1"/>
  <c r="GR5" i="8" s="1"/>
  <c r="Z36" i="9"/>
  <c r="EK36" i="9"/>
  <c r="ER36" i="9" s="1"/>
  <c r="EW36" i="9" s="1"/>
  <c r="GV36" i="9" s="1"/>
  <c r="CX36" i="9"/>
  <c r="DE36" i="9" s="1"/>
  <c r="DJ36" i="9" s="1"/>
  <c r="GM36" i="9" s="1"/>
  <c r="DR13" i="8"/>
  <c r="DY13" i="8" s="1"/>
  <c r="ED13" i="8" s="1"/>
  <c r="GR13" i="8" s="1"/>
  <c r="AA13" i="8"/>
  <c r="FE13" i="8"/>
  <c r="FL13" i="8" s="1"/>
  <c r="FQ13" i="8" s="1"/>
  <c r="HA13" i="8" s="1"/>
  <c r="ID32" i="9" a="1"/>
  <c r="ID32" i="9" s="1"/>
  <c r="ID32" i="11" a="1"/>
  <c r="ID32" i="11" s="1"/>
  <c r="ID32" i="10" a="1"/>
  <c r="ID32" i="10" s="1"/>
  <c r="ID32" i="8" a="1"/>
  <c r="ID32" i="8" s="1"/>
  <c r="CX28" i="10"/>
  <c r="DE28" i="10" s="1"/>
  <c r="DJ28" i="10" s="1"/>
  <c r="GM28" i="10" s="1"/>
  <c r="EK28" i="10"/>
  <c r="ER28" i="10" s="1"/>
  <c r="EW28" i="10" s="1"/>
  <c r="GV28" i="10" s="1"/>
  <c r="Z28" i="10"/>
  <c r="CX20" i="9"/>
  <c r="DE20" i="9" s="1"/>
  <c r="DJ20" i="9" s="1"/>
  <c r="GM20" i="9" s="1"/>
  <c r="EK20" i="9"/>
  <c r="ER20" i="9" s="1"/>
  <c r="EW20" i="9" s="1"/>
  <c r="GV20" i="9" s="1"/>
  <c r="Z20" i="9"/>
  <c r="ID20" i="10" a="1"/>
  <c r="ID20" i="10" s="1"/>
  <c r="ID20" i="9" a="1"/>
  <c r="ID20" i="9" s="1"/>
  <c r="ID20" i="8" a="1"/>
  <c r="ID20" i="8" s="1"/>
  <c r="ID20" i="11" a="1"/>
  <c r="ID20" i="11" s="1"/>
  <c r="HY33" i="10" a="1"/>
  <c r="HY33" i="10" s="1"/>
  <c r="HY33" i="11" a="1"/>
  <c r="HY33" i="11" s="1"/>
  <c r="HY33" i="9" a="1"/>
  <c r="HY33" i="9" s="1"/>
  <c r="HY33" i="8" a="1"/>
  <c r="HY33" i="8" s="1"/>
  <c r="IE14" i="11" a="1"/>
  <c r="IE14" i="11" s="1"/>
  <c r="IE14" i="8" a="1"/>
  <c r="IE14" i="8" s="1"/>
  <c r="IE14" i="9" a="1"/>
  <c r="IE14" i="9" s="1"/>
  <c r="IE14" i="10" a="1"/>
  <c r="IE14" i="10" s="1"/>
  <c r="Z26" i="8"/>
  <c r="EK26" i="8"/>
  <c r="ER26" i="8" s="1"/>
  <c r="EW26" i="8" s="1"/>
  <c r="GV26" i="8" s="1"/>
  <c r="CX26" i="8"/>
  <c r="DE26" i="8" s="1"/>
  <c r="DJ26" i="8" s="1"/>
  <c r="GM26" i="8" s="1"/>
  <c r="FE8" i="9"/>
  <c r="FL8" i="9" s="1"/>
  <c r="FQ8" i="9" s="1"/>
  <c r="HA8" i="9" s="1"/>
  <c r="DR8" i="9"/>
  <c r="DY8" i="9" s="1"/>
  <c r="ED8" i="9" s="1"/>
  <c r="GR8" i="9" s="1"/>
  <c r="AA8" i="9"/>
  <c r="AA10" i="11"/>
  <c r="FE10" i="11"/>
  <c r="FL10" i="11" s="1"/>
  <c r="FQ10" i="11" s="1"/>
  <c r="HA10" i="11" s="1"/>
  <c r="DR10" i="11"/>
  <c r="DY10" i="11" s="1"/>
  <c r="ED10" i="11" s="1"/>
  <c r="GR10" i="11" s="1"/>
  <c r="Z28" i="8"/>
  <c r="EK28" i="8"/>
  <c r="ER28" i="8" s="1"/>
  <c r="EW28" i="8" s="1"/>
  <c r="GV28" i="8" s="1"/>
  <c r="CX28" i="8"/>
  <c r="DE28" i="8" s="1"/>
  <c r="DJ28" i="8" s="1"/>
  <c r="GM28" i="8" s="1"/>
  <c r="DR15" i="8"/>
  <c r="DY15" i="8" s="1"/>
  <c r="ED15" i="8" s="1"/>
  <c r="GR15" i="8" s="1"/>
  <c r="AA15" i="8"/>
  <c r="FE15" i="8"/>
  <c r="FL15" i="8" s="1"/>
  <c r="FQ15" i="8" s="1"/>
  <c r="HA15" i="8" s="1"/>
  <c r="EK34" i="8"/>
  <c r="ER34" i="8" s="1"/>
  <c r="EW34" i="8" s="1"/>
  <c r="GV34" i="8" s="1"/>
  <c r="Z34" i="8"/>
  <c r="CX34" i="8"/>
  <c r="DE34" i="8" s="1"/>
  <c r="DJ34" i="8" s="1"/>
  <c r="GM34" i="8" s="1"/>
  <c r="II29" i="10" a="1"/>
  <c r="II29" i="10" s="1"/>
  <c r="II29" i="9" a="1"/>
  <c r="II29" i="9" s="1"/>
  <c r="II29" i="11" a="1"/>
  <c r="II29" i="11" s="1"/>
  <c r="II29" i="8" a="1"/>
  <c r="II29" i="8" s="1"/>
  <c r="Z23" i="11"/>
  <c r="CX23" i="11"/>
  <c r="DE23" i="11" s="1"/>
  <c r="DJ23" i="11" s="1"/>
  <c r="GM23" i="11" s="1"/>
  <c r="EK23" i="11"/>
  <c r="ER23" i="11" s="1"/>
  <c r="EW23" i="11" s="1"/>
  <c r="GV23" i="11" s="1"/>
  <c r="CX38" i="8"/>
  <c r="DE38" i="8" s="1"/>
  <c r="DJ38" i="8" s="1"/>
  <c r="GM38" i="8" s="1"/>
  <c r="Z38" i="8"/>
  <c r="EK38" i="8"/>
  <c r="ER38" i="8" s="1"/>
  <c r="EW38" i="8" s="1"/>
  <c r="GV38" i="8" s="1"/>
  <c r="DR12" i="9"/>
  <c r="DY12" i="9" s="1"/>
  <c r="ED12" i="9" s="1"/>
  <c r="GR12" i="9" s="1"/>
  <c r="AA12" i="9"/>
  <c r="FE12" i="9"/>
  <c r="FL12" i="9" s="1"/>
  <c r="FQ12" i="9" s="1"/>
  <c r="HA12" i="9" s="1"/>
  <c r="EK25" i="8"/>
  <c r="ER25" i="8" s="1"/>
  <c r="EW25" i="8" s="1"/>
  <c r="GV25" i="8" s="1"/>
  <c r="Z25" i="8"/>
  <c r="CX25" i="8"/>
  <c r="DE25" i="8" s="1"/>
  <c r="DJ25" i="8" s="1"/>
  <c r="GM25" i="8" s="1"/>
  <c r="ID18" i="8" a="1"/>
  <c r="ID18" i="8" s="1"/>
  <c r="ID18" i="9" a="1"/>
  <c r="ID18" i="9" s="1"/>
  <c r="ID18" i="11" a="1"/>
  <c r="ID18" i="11" s="1"/>
  <c r="ID18" i="10" a="1"/>
  <c r="ID18" i="10" s="1"/>
  <c r="AC37" i="10"/>
  <c r="AD37" i="10" s="1"/>
  <c r="AE37" i="10" s="1"/>
  <c r="AF37" i="10" s="1"/>
  <c r="AG37" i="10" s="1"/>
  <c r="AH37" i="10" s="1"/>
  <c r="FF37" i="10"/>
  <c r="FM37" i="10" s="1"/>
  <c r="FR37" i="10" s="1"/>
  <c r="HB37" i="10" s="1"/>
  <c r="HY27" i="9" a="1"/>
  <c r="HY27" i="9" s="1"/>
  <c r="HY27" i="11" a="1"/>
  <c r="HY27" i="11" s="1"/>
  <c r="HY27" i="10" a="1"/>
  <c r="HY27" i="10" s="1"/>
  <c r="HY27" i="8" a="1"/>
  <c r="HY27" i="8" s="1"/>
  <c r="ID37" i="11" a="1"/>
  <c r="ID37" i="11" s="1"/>
  <c r="ID37" i="9" a="1"/>
  <c r="ID37" i="9" s="1"/>
  <c r="ID37" i="10" a="1"/>
  <c r="ID37" i="10" s="1"/>
  <c r="ID37" i="8" a="1"/>
  <c r="ID37" i="8" s="1"/>
  <c r="CX26" i="9"/>
  <c r="DE26" i="9" s="1"/>
  <c r="DJ26" i="9" s="1"/>
  <c r="GM26" i="9" s="1"/>
  <c r="EK26" i="9"/>
  <c r="ER26" i="9" s="1"/>
  <c r="EW26" i="9" s="1"/>
  <c r="GV26" i="9" s="1"/>
  <c r="Z26" i="9"/>
  <c r="II17" i="11" a="1"/>
  <c r="II17" i="11" s="1"/>
  <c r="II17" i="10" a="1"/>
  <c r="II17" i="10" s="1"/>
  <c r="II17" i="8" a="1"/>
  <c r="II17" i="8" s="1"/>
  <c r="II17" i="9" a="1"/>
  <c r="II17" i="9" s="1"/>
  <c r="AA5" i="11"/>
  <c r="FE5" i="11"/>
  <c r="FL5" i="11" s="1"/>
  <c r="FQ5" i="11" s="1"/>
  <c r="HA5" i="11" s="1"/>
  <c r="DR5" i="11"/>
  <c r="DY5" i="11" s="1"/>
  <c r="ED5" i="11" s="1"/>
  <c r="GR5" i="11" s="1"/>
  <c r="II22" i="10" a="1"/>
  <c r="II22" i="10" s="1"/>
  <c r="II22" i="9" a="1"/>
  <c r="II22" i="9" s="1"/>
  <c r="II22" i="11" a="1"/>
  <c r="II22" i="11" s="1"/>
  <c r="II22" i="8" a="1"/>
  <c r="II22" i="8" s="1"/>
  <c r="Z25" i="9"/>
  <c r="EK25" i="9"/>
  <c r="ER25" i="9" s="1"/>
  <c r="EW25" i="9" s="1"/>
  <c r="GV25" i="9" s="1"/>
  <c r="CX25" i="9"/>
  <c r="DE25" i="9" s="1"/>
  <c r="DJ25" i="9" s="1"/>
  <c r="GM25" i="9" s="1"/>
  <c r="EK40" i="10"/>
  <c r="ER40" i="10" s="1"/>
  <c r="EW40" i="10" s="1"/>
  <c r="GV40" i="10" s="1"/>
  <c r="Z40" i="10"/>
  <c r="CX40" i="10"/>
  <c r="DE40" i="10" s="1"/>
  <c r="DJ40" i="10" s="1"/>
  <c r="GM40" i="10" s="1"/>
  <c r="FE11" i="10"/>
  <c r="FL11" i="10" s="1"/>
  <c r="FQ11" i="10" s="1"/>
  <c r="HA11" i="10" s="1"/>
  <c r="DR11" i="10"/>
  <c r="DY11" i="10" s="1"/>
  <c r="ED11" i="10" s="1"/>
  <c r="GR11" i="10" s="1"/>
  <c r="AA11" i="10"/>
  <c r="Z38" i="11"/>
  <c r="CX38" i="11"/>
  <c r="DE38" i="11" s="1"/>
  <c r="DJ38" i="11" s="1"/>
  <c r="GM38" i="11" s="1"/>
  <c r="EK38" i="11"/>
  <c r="ER38" i="11" s="1"/>
  <c r="EW38" i="11" s="1"/>
  <c r="GV38" i="11" s="1"/>
  <c r="CX35" i="8"/>
  <c r="DE35" i="8" s="1"/>
  <c r="DJ35" i="8" s="1"/>
  <c r="GM35" i="8" s="1"/>
  <c r="Z35" i="8"/>
  <c r="EK35" i="8"/>
  <c r="ER35" i="8" s="1"/>
  <c r="EW35" i="8" s="1"/>
  <c r="GV35" i="8" s="1"/>
  <c r="FE14" i="11"/>
  <c r="FL14" i="11" s="1"/>
  <c r="FQ14" i="11" s="1"/>
  <c r="HA14" i="11" s="1"/>
  <c r="DR14" i="11"/>
  <c r="DY14" i="11" s="1"/>
  <c r="ED14" i="11" s="1"/>
  <c r="GR14" i="11" s="1"/>
  <c r="AA14" i="11"/>
  <c r="IE6" i="11" a="1"/>
  <c r="IE6" i="11" s="1"/>
  <c r="IE6" i="8" a="1"/>
  <c r="IE6" i="8" s="1"/>
  <c r="IE6" i="9" a="1"/>
  <c r="IE6" i="9" s="1"/>
  <c r="IE6" i="10" a="1"/>
  <c r="IE6" i="10" s="1"/>
  <c r="ID19" i="8" a="1"/>
  <c r="ID19" i="8" s="1"/>
  <c r="ID19" i="11" a="1"/>
  <c r="ID19" i="11" s="1"/>
  <c r="ID19" i="9" a="1"/>
  <c r="ID19" i="9" s="1"/>
  <c r="ID19" i="10" a="1"/>
  <c r="ID19" i="10" s="1"/>
  <c r="Z17" i="11"/>
  <c r="CX17" i="11"/>
  <c r="DE17" i="11" s="1"/>
  <c r="DJ17" i="11" s="1"/>
  <c r="GM17" i="11" s="1"/>
  <c r="EK17" i="11"/>
  <c r="ER17" i="11" s="1"/>
  <c r="EW17" i="11" s="1"/>
  <c r="GV17" i="11" s="1"/>
  <c r="CX27" i="11"/>
  <c r="DE27" i="11" s="1"/>
  <c r="DJ27" i="11" s="1"/>
  <c r="GM27" i="11" s="1"/>
  <c r="EK27" i="11"/>
  <c r="ER27" i="11" s="1"/>
  <c r="EW27" i="11" s="1"/>
  <c r="GV27" i="11" s="1"/>
  <c r="Z27" i="11"/>
  <c r="II30" i="10" a="1"/>
  <c r="II30" i="10" s="1"/>
  <c r="II30" i="9" a="1"/>
  <c r="II30" i="9" s="1"/>
  <c r="II30" i="11" a="1"/>
  <c r="II30" i="11" s="1"/>
  <c r="II30" i="8" a="1"/>
  <c r="II30" i="8" s="1"/>
  <c r="IJ5" i="9" a="1"/>
  <c r="IJ5" i="9" s="1"/>
  <c r="IJ5" i="11" a="1"/>
  <c r="IJ5" i="11" s="1"/>
  <c r="IJ5" i="10" a="1"/>
  <c r="IJ5" i="10" s="1"/>
  <c r="IJ5" i="8" a="1"/>
  <c r="IJ5" i="8" s="1"/>
  <c r="DR16" i="10"/>
  <c r="DY16" i="10" s="1"/>
  <c r="ED16" i="10" s="1"/>
  <c r="GR16" i="10" s="1"/>
  <c r="AA16" i="10"/>
  <c r="FE16" i="10"/>
  <c r="FL16" i="10" s="1"/>
  <c r="FQ16" i="10" s="1"/>
  <c r="HA16" i="10" s="1"/>
  <c r="IJ13" i="11" a="1"/>
  <c r="IJ13" i="11" s="1"/>
  <c r="IJ13" i="8" a="1"/>
  <c r="IJ13" i="8" s="1"/>
  <c r="IJ13" i="9" a="1"/>
  <c r="IJ13" i="9" s="1"/>
  <c r="IJ13" i="10" a="1"/>
  <c r="IJ13" i="10" s="1"/>
  <c r="HY32" i="10" a="1"/>
  <c r="HY32" i="10" s="1"/>
  <c r="HY32" i="9" a="1"/>
  <c r="HY32" i="9" s="1"/>
  <c r="HY32" i="11" a="1"/>
  <c r="HY32" i="11" s="1"/>
  <c r="HY32" i="8" a="1"/>
  <c r="HY32" i="8" s="1"/>
  <c r="CX23" i="8"/>
  <c r="DE23" i="8" s="1"/>
  <c r="DJ23" i="8" s="1"/>
  <c r="GM23" i="8" s="1"/>
  <c r="Z23" i="8"/>
  <c r="EK23" i="8"/>
  <c r="ER23" i="8" s="1"/>
  <c r="EW23" i="8" s="1"/>
  <c r="GV23" i="8" s="1"/>
  <c r="HY39" i="9" a="1"/>
  <c r="HY39" i="9" s="1"/>
  <c r="HY39" i="11" a="1"/>
  <c r="HY39" i="11" s="1"/>
  <c r="HY39" i="10" a="1"/>
  <c r="HY39" i="10" s="1"/>
  <c r="HY39" i="8" a="1"/>
  <c r="HY39" i="8" s="1"/>
  <c r="II20" i="10" a="1"/>
  <c r="II20" i="10" s="1"/>
  <c r="II20" i="9" a="1"/>
  <c r="II20" i="9" s="1"/>
  <c r="II20" i="8" a="1"/>
  <c r="II20" i="8" s="1"/>
  <c r="II20" i="11" a="1"/>
  <c r="II20" i="11" s="1"/>
  <c r="Z40" i="11"/>
  <c r="EK40" i="11"/>
  <c r="ER40" i="11" s="1"/>
  <c r="EW40" i="11" s="1"/>
  <c r="GV40" i="11" s="1"/>
  <c r="CX40" i="11"/>
  <c r="DE40" i="11" s="1"/>
  <c r="DJ40" i="11" s="1"/>
  <c r="GM40" i="11" s="1"/>
  <c r="CX34" i="10"/>
  <c r="DE34" i="10" s="1"/>
  <c r="DJ34" i="10" s="1"/>
  <c r="GM34" i="10" s="1"/>
  <c r="EK34" i="10"/>
  <c r="ER34" i="10" s="1"/>
  <c r="EW34" i="10" s="1"/>
  <c r="GV34" i="10" s="1"/>
  <c r="Z34" i="10"/>
  <c r="EK32" i="9"/>
  <c r="ER32" i="9" s="1"/>
  <c r="EW32" i="9" s="1"/>
  <c r="GV32" i="9" s="1"/>
  <c r="Z32" i="9"/>
  <c r="CX32" i="9"/>
  <c r="DE32" i="9" s="1"/>
  <c r="DJ32" i="9" s="1"/>
  <c r="GM32" i="9" s="1"/>
  <c r="Z34" i="11"/>
  <c r="CX34" i="11"/>
  <c r="DE34" i="11" s="1"/>
  <c r="DJ34" i="11" s="1"/>
  <c r="GM34" i="11" s="1"/>
  <c r="EK34" i="11"/>
  <c r="ER34" i="11" s="1"/>
  <c r="EW34" i="11" s="1"/>
  <c r="GV34" i="11" s="1"/>
  <c r="IJ15" i="9" a="1"/>
  <c r="IJ15" i="9" s="1"/>
  <c r="IJ15" i="10" a="1"/>
  <c r="IJ15" i="10" s="1"/>
  <c r="IJ15" i="11" a="1"/>
  <c r="IJ15" i="11" s="1"/>
  <c r="IJ15" i="8" a="1"/>
  <c r="IJ15" i="8" s="1"/>
  <c r="EK32" i="10"/>
  <c r="ER32" i="10" s="1"/>
  <c r="EW32" i="10" s="1"/>
  <c r="GV32" i="10" s="1"/>
  <c r="CX32" i="10"/>
  <c r="DE32" i="10" s="1"/>
  <c r="DJ32" i="10" s="1"/>
  <c r="GM32" i="10" s="1"/>
  <c r="Z32" i="10"/>
  <c r="HY29" i="9" a="1"/>
  <c r="HY29" i="9" s="1"/>
  <c r="HY29" i="10" a="1"/>
  <c r="HY29" i="10" s="1"/>
  <c r="HY29" i="11" a="1"/>
  <c r="HY29" i="11" s="1"/>
  <c r="HY29" i="8" a="1"/>
  <c r="HY29" i="8" s="1"/>
  <c r="DR10" i="9"/>
  <c r="DY10" i="9" s="1"/>
  <c r="ED10" i="9" s="1"/>
  <c r="GR10" i="9" s="1"/>
  <c r="AA10" i="9"/>
  <c r="FE10" i="9"/>
  <c r="FL10" i="9" s="1"/>
  <c r="FQ10" i="9" s="1"/>
  <c r="HA10" i="9" s="1"/>
  <c r="DR11" i="9"/>
  <c r="DY11" i="9" s="1"/>
  <c r="ED11" i="9" s="1"/>
  <c r="GR11" i="9" s="1"/>
  <c r="AA11" i="9"/>
  <c r="FE11" i="9"/>
  <c r="FL11" i="9" s="1"/>
  <c r="FQ11" i="9" s="1"/>
  <c r="HA11" i="9" s="1"/>
  <c r="HY25" i="8" a="1"/>
  <c r="HY25" i="8" s="1"/>
  <c r="HY25" i="11" a="1"/>
  <c r="HY25" i="11" s="1"/>
  <c r="HY25" i="9" a="1"/>
  <c r="HY25" i="9" s="1"/>
  <c r="HY25" i="10" a="1"/>
  <c r="HY25" i="10" s="1"/>
  <c r="II27" i="9" a="1"/>
  <c r="II27" i="9" s="1"/>
  <c r="II27" i="11" a="1"/>
  <c r="II27" i="11" s="1"/>
  <c r="II27" i="10" a="1"/>
  <c r="II27" i="10" s="1"/>
  <c r="II27" i="8" a="1"/>
  <c r="II27" i="8" s="1"/>
  <c r="Z37" i="11"/>
  <c r="CX37" i="11"/>
  <c r="DE37" i="11" s="1"/>
  <c r="DJ37" i="11" s="1"/>
  <c r="GM37" i="11" s="1"/>
  <c r="EK37" i="11"/>
  <c r="ER37" i="11" s="1"/>
  <c r="EW37" i="11" s="1"/>
  <c r="GV37" i="11" s="1"/>
  <c r="DR13" i="9"/>
  <c r="DY13" i="9" s="1"/>
  <c r="ED13" i="9" s="1"/>
  <c r="GR13" i="9" s="1"/>
  <c r="AA13" i="9"/>
  <c r="FE13" i="9"/>
  <c r="FL13" i="9" s="1"/>
  <c r="FQ13" i="9" s="1"/>
  <c r="HA13" i="9" s="1"/>
  <c r="CX18" i="11"/>
  <c r="DE18" i="11" s="1"/>
  <c r="DJ18" i="11" s="1"/>
  <c r="GM18" i="11" s="1"/>
  <c r="Z18" i="11"/>
  <c r="EK18" i="11"/>
  <c r="ER18" i="11" s="1"/>
  <c r="EW18" i="11" s="1"/>
  <c r="GV18" i="11" s="1"/>
  <c r="EK24" i="9"/>
  <c r="ER24" i="9" s="1"/>
  <c r="EW24" i="9" s="1"/>
  <c r="GV24" i="9" s="1"/>
  <c r="Z24" i="9"/>
  <c r="CX24" i="9"/>
  <c r="DE24" i="9" s="1"/>
  <c r="DJ24" i="9" s="1"/>
  <c r="GM24" i="9" s="1"/>
  <c r="IE8" i="10" a="1"/>
  <c r="IE8" i="10" s="1"/>
  <c r="IE8" i="8" a="1"/>
  <c r="IE8" i="8" s="1"/>
  <c r="IE8" i="9" a="1"/>
  <c r="IE8" i="9" s="1"/>
  <c r="IE8" i="11" a="1"/>
  <c r="IE8" i="11" s="1"/>
  <c r="CX35" i="11"/>
  <c r="DE35" i="11" s="1"/>
  <c r="DJ35" i="11" s="1"/>
  <c r="GM35" i="11" s="1"/>
  <c r="EK35" i="11"/>
  <c r="ER35" i="11" s="1"/>
  <c r="EW35" i="11" s="1"/>
  <c r="GV35" i="11" s="1"/>
  <c r="Z35" i="11"/>
  <c r="Z39" i="9"/>
  <c r="EK39" i="9"/>
  <c r="ER39" i="9" s="1"/>
  <c r="EW39" i="9" s="1"/>
  <c r="GV39" i="9" s="1"/>
  <c r="CX39" i="9"/>
  <c r="DE39" i="9" s="1"/>
  <c r="DJ39" i="9" s="1"/>
  <c r="GM39" i="9" s="1"/>
  <c r="ID40" i="11" a="1"/>
  <c r="ID40" i="11" s="1"/>
  <c r="ID40" i="10" a="1"/>
  <c r="ID40" i="10" s="1"/>
  <c r="ID40" i="9" a="1"/>
  <c r="ID40" i="9" s="1"/>
  <c r="ID40" i="8" a="1"/>
  <c r="ID40" i="8" s="1"/>
  <c r="HY17" i="9" a="1"/>
  <c r="HY17" i="9" s="1"/>
  <c r="HY17" i="10" a="1"/>
  <c r="HY17" i="10" s="1"/>
  <c r="HY17" i="11" a="1"/>
  <c r="HY17" i="11" s="1"/>
  <c r="HY17" i="8" a="1"/>
  <c r="HY17" i="8" s="1"/>
  <c r="Z24" i="10"/>
  <c r="CX24" i="10"/>
  <c r="DE24" i="10" s="1"/>
  <c r="DJ24" i="10" s="1"/>
  <c r="GM24" i="10" s="1"/>
  <c r="EK24" i="10"/>
  <c r="ER24" i="10" s="1"/>
  <c r="EW24" i="10" s="1"/>
  <c r="GV24" i="10" s="1"/>
  <c r="EK22" i="8"/>
  <c r="ER22" i="8" s="1"/>
  <c r="EW22" i="8" s="1"/>
  <c r="GV22" i="8" s="1"/>
  <c r="Z22" i="8"/>
  <c r="CX22" i="8"/>
  <c r="DE22" i="8" s="1"/>
  <c r="DJ22" i="8" s="1"/>
  <c r="GM22" i="8" s="1"/>
  <c r="II38" i="9" a="1"/>
  <c r="II38" i="9" s="1"/>
  <c r="II38" i="11" a="1"/>
  <c r="II38" i="11" s="1"/>
  <c r="II38" i="10" a="1"/>
  <c r="II38" i="10" s="1"/>
  <c r="II38" i="8" a="1"/>
  <c r="II38" i="8" s="1"/>
  <c r="CX30" i="11"/>
  <c r="DE30" i="11" s="1"/>
  <c r="DJ30" i="11" s="1"/>
  <c r="GM30" i="11" s="1"/>
  <c r="EK30" i="11"/>
  <c r="ER30" i="11" s="1"/>
  <c r="EW30" i="11" s="1"/>
  <c r="GV30" i="11" s="1"/>
  <c r="Z30" i="11"/>
  <c r="Z30" i="9"/>
  <c r="CX30" i="9"/>
  <c r="DE30" i="9" s="1"/>
  <c r="DJ30" i="9" s="1"/>
  <c r="GM30" i="9" s="1"/>
  <c r="EK30" i="9"/>
  <c r="ER30" i="9" s="1"/>
  <c r="EW30" i="9" s="1"/>
  <c r="GV30" i="9" s="1"/>
  <c r="ID31" i="10" a="1"/>
  <c r="ID31" i="10" s="1"/>
  <c r="ID31" i="9" a="1"/>
  <c r="ID31" i="9" s="1"/>
  <c r="ID31" i="11" a="1"/>
  <c r="ID31" i="11" s="1"/>
  <c r="ID31" i="8" a="1"/>
  <c r="ID31" i="8" s="1"/>
  <c r="IJ6" i="8" a="1"/>
  <c r="IJ6" i="8" s="1"/>
  <c r="IJ6" i="10" a="1"/>
  <c r="IJ6" i="10" s="1"/>
  <c r="IJ6" i="11" a="1"/>
  <c r="IJ6" i="11" s="1"/>
  <c r="IJ6" i="9" a="1"/>
  <c r="IJ6" i="9" s="1"/>
  <c r="II19" i="11" a="1"/>
  <c r="II19" i="11" s="1"/>
  <c r="II19" i="9" a="1"/>
  <c r="II19" i="9" s="1"/>
  <c r="II19" i="8" a="1"/>
  <c r="II19" i="8" s="1"/>
  <c r="II19" i="10" a="1"/>
  <c r="II19" i="10" s="1"/>
  <c r="CX33" i="11"/>
  <c r="DE33" i="11" s="1"/>
  <c r="DJ33" i="11" s="1"/>
  <c r="GM33" i="11" s="1"/>
  <c r="Z33" i="11"/>
  <c r="EK33" i="11"/>
  <c r="ER33" i="11" s="1"/>
  <c r="EW33" i="11" s="1"/>
  <c r="GV33" i="11" s="1"/>
  <c r="DR5" i="10"/>
  <c r="DY5" i="10" s="1"/>
  <c r="ED5" i="10" s="1"/>
  <c r="GR5" i="10" s="1"/>
  <c r="FE5" i="10"/>
  <c r="FL5" i="10" s="1"/>
  <c r="FQ5" i="10" s="1"/>
  <c r="HA5" i="10" s="1"/>
  <c r="AA5" i="10"/>
  <c r="AA12" i="10"/>
  <c r="FE12" i="10"/>
  <c r="FL12" i="10" s="1"/>
  <c r="FQ12" i="10" s="1"/>
  <c r="HA12" i="10" s="1"/>
  <c r="DR12" i="10"/>
  <c r="DY12" i="10" s="1"/>
  <c r="ED12" i="10" s="1"/>
  <c r="GR12" i="10" s="1"/>
  <c r="IE11" i="11" a="1"/>
  <c r="IE11" i="11" s="1"/>
  <c r="IE11" i="8" a="1"/>
  <c r="IE11" i="8" s="1"/>
  <c r="IE11" i="10" a="1"/>
  <c r="IE11" i="10" s="1"/>
  <c r="IE11" i="9" a="1"/>
  <c r="IE11" i="9" s="1"/>
  <c r="IE16" i="10" a="1"/>
  <c r="IE16" i="10" s="1"/>
  <c r="IE16" i="8" a="1"/>
  <c r="IE16" i="8" s="1"/>
  <c r="IE16" i="11" a="1"/>
  <c r="IE16" i="11" s="1"/>
  <c r="IE16" i="9" a="1"/>
  <c r="IE16" i="9" s="1"/>
  <c r="FE10" i="10"/>
  <c r="FL10" i="10" s="1"/>
  <c r="FQ10" i="10" s="1"/>
  <c r="HA10" i="10" s="1"/>
  <c r="DR10" i="10"/>
  <c r="DY10" i="10" s="1"/>
  <c r="ED10" i="10" s="1"/>
  <c r="GR10" i="10" s="1"/>
  <c r="AA10" i="10"/>
  <c r="ID30" i="11" a="1"/>
  <c r="ID30" i="11" s="1"/>
  <c r="ID30" i="9" a="1"/>
  <c r="ID30" i="9" s="1"/>
  <c r="ID30" i="10" a="1"/>
  <c r="ID30" i="10" s="1"/>
  <c r="ID30" i="8" a="1"/>
  <c r="ID30" i="8" s="1"/>
  <c r="IE5" i="11" a="1"/>
  <c r="IE5" i="11" s="1"/>
  <c r="IE5" i="9" a="1"/>
  <c r="IE5" i="9" s="1"/>
  <c r="IE5" i="10" a="1"/>
  <c r="IE5" i="10" s="1"/>
  <c r="IE5" i="8" a="1"/>
  <c r="IE5" i="8" s="1"/>
  <c r="EK23" i="9"/>
  <c r="ER23" i="9" s="1"/>
  <c r="EW23" i="9" s="1"/>
  <c r="GV23" i="9" s="1"/>
  <c r="Z23" i="9"/>
  <c r="CX23" i="9"/>
  <c r="DE23" i="9" s="1"/>
  <c r="DJ23" i="9" s="1"/>
  <c r="GM23" i="9" s="1"/>
  <c r="EK33" i="10"/>
  <c r="ER33" i="10" s="1"/>
  <c r="EW33" i="10" s="1"/>
  <c r="GV33" i="10" s="1"/>
  <c r="Z33" i="10"/>
  <c r="CX33" i="10"/>
  <c r="DE33" i="10" s="1"/>
  <c r="DJ33" i="10" s="1"/>
  <c r="GM33" i="10" s="1"/>
  <c r="II23" i="9" a="1"/>
  <c r="II23" i="9" s="1"/>
  <c r="II23" i="8" a="1"/>
  <c r="II23" i="8" s="1"/>
  <c r="II23" i="11" a="1"/>
  <c r="II23" i="11" s="1"/>
  <c r="II23" i="10" a="1"/>
  <c r="II23" i="10" s="1"/>
  <c r="ID39" i="10" a="1"/>
  <c r="ID39" i="10" s="1"/>
  <c r="ID39" i="11" a="1"/>
  <c r="ID39" i="11" s="1"/>
  <c r="ID39" i="9" a="1"/>
  <c r="ID39" i="9" s="1"/>
  <c r="ID39" i="8" a="1"/>
  <c r="ID39" i="8" s="1"/>
  <c r="HY20" i="10" a="1"/>
  <c r="HY20" i="10" s="1"/>
  <c r="HY20" i="9" a="1"/>
  <c r="HY20" i="9" s="1"/>
  <c r="HY20" i="11" a="1"/>
  <c r="HY20" i="11" s="1"/>
  <c r="HY20" i="8" a="1"/>
  <c r="HY20" i="8" s="1"/>
  <c r="IE7" i="9" a="1"/>
  <c r="IE7" i="9" s="1"/>
  <c r="IE7" i="11" a="1"/>
  <c r="IE7" i="11" s="1"/>
  <c r="IE7" i="10" a="1"/>
  <c r="IE7" i="10" s="1"/>
  <c r="IE7" i="8" a="1"/>
  <c r="IE7" i="8" s="1"/>
  <c r="CX18" i="9"/>
  <c r="DE18" i="9" s="1"/>
  <c r="DJ18" i="9" s="1"/>
  <c r="GM18" i="9" s="1"/>
  <c r="Z18" i="9"/>
  <c r="EK18" i="9"/>
  <c r="ER18" i="9" s="1"/>
  <c r="EW18" i="9" s="1"/>
  <c r="GV18" i="9" s="1"/>
  <c r="ID29" i="9" a="1"/>
  <c r="ID29" i="9" s="1"/>
  <c r="ID29" i="11" a="1"/>
  <c r="ID29" i="11" s="1"/>
  <c r="ID29" i="10" a="1"/>
  <c r="ID29" i="10" s="1"/>
  <c r="ID29" i="8" a="1"/>
  <c r="ID29" i="8" s="1"/>
  <c r="FE16" i="9"/>
  <c r="FL16" i="9" s="1"/>
  <c r="FQ16" i="9" s="1"/>
  <c r="HA16" i="9" s="1"/>
  <c r="DR16" i="9"/>
  <c r="DY16" i="9" s="1"/>
  <c r="ED16" i="9" s="1"/>
  <c r="GR16" i="9" s="1"/>
  <c r="AA16" i="9"/>
  <c r="EK18" i="8"/>
  <c r="ER18" i="8" s="1"/>
  <c r="EW18" i="8" s="1"/>
  <c r="GV18" i="8" s="1"/>
  <c r="Z18" i="8"/>
  <c r="CX18" i="8"/>
  <c r="DE18" i="8" s="1"/>
  <c r="DJ18" i="8" s="1"/>
  <c r="GM18" i="8" s="1"/>
  <c r="II21" i="9" a="1"/>
  <c r="II21" i="9" s="1"/>
  <c r="II21" i="10" a="1"/>
  <c r="II21" i="10" s="1"/>
  <c r="II21" i="11" a="1"/>
  <c r="II21" i="11" s="1"/>
  <c r="II21" i="8" a="1"/>
  <c r="II21" i="8" s="1"/>
  <c r="DR8" i="10"/>
  <c r="DY8" i="10" s="1"/>
  <c r="ED8" i="10" s="1"/>
  <c r="GR8" i="10" s="1"/>
  <c r="AA8" i="10"/>
  <c r="FE8" i="10"/>
  <c r="FL8" i="10" s="1"/>
  <c r="FQ8" i="10" s="1"/>
  <c r="HA8" i="10" s="1"/>
  <c r="HY40" i="10" a="1"/>
  <c r="HY40" i="10" s="1"/>
  <c r="HY40" i="11" a="1"/>
  <c r="HY40" i="11" s="1"/>
  <c r="HY40" i="9" a="1"/>
  <c r="HY40" i="9" s="1"/>
  <c r="HY40" i="8" a="1"/>
  <c r="HY40" i="8" s="1"/>
  <c r="HY31" i="9" a="1"/>
  <c r="HY31" i="9" s="1"/>
  <c r="HY31" i="11" a="1"/>
  <c r="HY31" i="11" s="1"/>
  <c r="HY31" i="10" a="1"/>
  <c r="HY31" i="10" s="1"/>
  <c r="HY31" i="8" a="1"/>
  <c r="HY31" i="8" s="1"/>
  <c r="IE13" i="8" a="1"/>
  <c r="IE13" i="8" s="1"/>
  <c r="IE13" i="11" a="1"/>
  <c r="IE13" i="11" s="1"/>
  <c r="IE13" i="10" a="1"/>
  <c r="IE13" i="10" s="1"/>
  <c r="IE13" i="9" a="1"/>
  <c r="IE13" i="9" s="1"/>
  <c r="Z17" i="9"/>
  <c r="CX17" i="9"/>
  <c r="DE17" i="9" s="1"/>
  <c r="DJ17" i="9" s="1"/>
  <c r="GM17" i="9" s="1"/>
  <c r="EK17" i="9"/>
  <c r="ER17" i="9" s="1"/>
  <c r="EW17" i="9" s="1"/>
  <c r="GV17" i="9" s="1"/>
  <c r="CX23" i="10"/>
  <c r="DE23" i="10" s="1"/>
  <c r="DJ23" i="10" s="1"/>
  <c r="GM23" i="10" s="1"/>
  <c r="Z23" i="10"/>
  <c r="EK23" i="10"/>
  <c r="ER23" i="10" s="1"/>
  <c r="EW23" i="10" s="1"/>
  <c r="GV23" i="10" s="1"/>
  <c r="FE8" i="8"/>
  <c r="FL8" i="8" s="1"/>
  <c r="FQ8" i="8" s="1"/>
  <c r="HA8" i="8" s="1"/>
  <c r="DR8" i="8"/>
  <c r="DY8" i="8" s="1"/>
  <c r="ED8" i="8" s="1"/>
  <c r="GR8" i="8" s="1"/>
  <c r="AA8" i="8"/>
  <c r="HY21" i="9" a="1"/>
  <c r="HY21" i="9" s="1"/>
  <c r="HY21" i="10" a="1"/>
  <c r="HY21" i="10" s="1"/>
  <c r="HY21" i="11" a="1"/>
  <c r="HY21" i="11" s="1"/>
  <c r="HY21" i="8" a="1"/>
  <c r="HY21" i="8" s="1"/>
  <c r="EK22" i="9"/>
  <c r="ER22" i="9" s="1"/>
  <c r="EW22" i="9" s="1"/>
  <c r="GV22" i="9" s="1"/>
  <c r="CX22" i="9"/>
  <c r="DE22" i="9" s="1"/>
  <c r="DJ22" i="9" s="1"/>
  <c r="GM22" i="9" s="1"/>
  <c r="Z22" i="9"/>
  <c r="EK40" i="8"/>
  <c r="ER40" i="8" s="1"/>
  <c r="EW40" i="8" s="1"/>
  <c r="GV40" i="8" s="1"/>
  <c r="CX40" i="8"/>
  <c r="DE40" i="8" s="1"/>
  <c r="DJ40" i="8" s="1"/>
  <c r="GM40" i="8" s="1"/>
  <c r="Z40" i="8"/>
  <c r="Z17" i="8"/>
  <c r="EK17" i="8"/>
  <c r="ER17" i="8" s="1"/>
  <c r="EW17" i="8" s="1"/>
  <c r="GV17" i="8" s="1"/>
  <c r="CX17" i="8"/>
  <c r="DE17" i="8" s="1"/>
  <c r="DJ17" i="8" s="1"/>
  <c r="GM17" i="8" s="1"/>
  <c r="HY22" i="10" a="1"/>
  <c r="HY22" i="10" s="1"/>
  <c r="HY22" i="11" a="1"/>
  <c r="HY22" i="11" s="1"/>
  <c r="HY22" i="9" a="1"/>
  <c r="HY22" i="9" s="1"/>
  <c r="HY22" i="8" a="1"/>
  <c r="HY22" i="8" s="1"/>
  <c r="HY38" i="10" a="1"/>
  <c r="HY38" i="10" s="1"/>
  <c r="HY38" i="9" a="1"/>
  <c r="HY38" i="9" s="1"/>
  <c r="HY38" i="11" a="1"/>
  <c r="HY38" i="11" s="1"/>
  <c r="HY38" i="8" a="1"/>
  <c r="HY38" i="8" s="1"/>
  <c r="EK17" i="10"/>
  <c r="ER17" i="10" s="1"/>
  <c r="EW17" i="10" s="1"/>
  <c r="GV17" i="10" s="1"/>
  <c r="CX17" i="10"/>
  <c r="DE17" i="10" s="1"/>
  <c r="DJ17" i="10" s="1"/>
  <c r="GM17" i="10" s="1"/>
  <c r="Z17" i="10"/>
  <c r="II31" i="9" a="1"/>
  <c r="II31" i="9" s="1"/>
  <c r="II31" i="10" a="1"/>
  <c r="II31" i="10" s="1"/>
  <c r="II31" i="11" a="1"/>
  <c r="II31" i="11" s="1"/>
  <c r="II31" i="8" a="1"/>
  <c r="II31" i="8" s="1"/>
  <c r="IF36" i="9" a="1"/>
  <c r="IF36" i="9" s="1"/>
  <c r="IF36" i="11" a="1"/>
  <c r="IF36" i="11" s="1"/>
  <c r="IF36" i="10" a="1"/>
  <c r="IF36" i="10" s="1"/>
  <c r="IF36" i="8" a="1"/>
  <c r="IF36" i="8" s="1"/>
  <c r="DR14" i="9"/>
  <c r="DY14" i="9" s="1"/>
  <c r="ED14" i="9" s="1"/>
  <c r="GR14" i="9" s="1"/>
  <c r="AA14" i="9"/>
  <c r="FE14" i="9"/>
  <c r="FL14" i="9" s="1"/>
  <c r="FQ14" i="9" s="1"/>
  <c r="HA14" i="9" s="1"/>
  <c r="DR9" i="8"/>
  <c r="DY9" i="8" s="1"/>
  <c r="ED9" i="8" s="1"/>
  <c r="GR9" i="8" s="1"/>
  <c r="AA9" i="8"/>
  <c r="FE9" i="8"/>
  <c r="FL9" i="8" s="1"/>
  <c r="FQ9" i="8" s="1"/>
  <c r="HA9" i="8" s="1"/>
  <c r="HY19" i="8" a="1"/>
  <c r="HY19" i="8" s="1"/>
  <c r="HY19" i="11" a="1"/>
  <c r="HY19" i="11" s="1"/>
  <c r="HY19" i="9" a="1"/>
  <c r="HY19" i="9" s="1"/>
  <c r="HY19" i="10" a="1"/>
  <c r="HY19" i="10" s="1"/>
  <c r="FE10" i="8"/>
  <c r="FL10" i="8" s="1"/>
  <c r="FQ10" i="8" s="1"/>
  <c r="HA10" i="8" s="1"/>
  <c r="AA10" i="8"/>
  <c r="DR10" i="8"/>
  <c r="DY10" i="8" s="1"/>
  <c r="ED10" i="8" s="1"/>
  <c r="GR10" i="8" s="1"/>
  <c r="IJ11" i="9" a="1"/>
  <c r="IJ11" i="9" s="1"/>
  <c r="IJ11" i="10" a="1"/>
  <c r="IJ11" i="10" s="1"/>
  <c r="IJ11" i="11" a="1"/>
  <c r="IJ11" i="11" s="1"/>
  <c r="IJ11" i="8" a="1"/>
  <c r="IJ11" i="8" s="1"/>
  <c r="Z35" i="9"/>
  <c r="CX35" i="9"/>
  <c r="DE35" i="9" s="1"/>
  <c r="DJ35" i="9" s="1"/>
  <c r="GM35" i="9" s="1"/>
  <c r="EK35" i="9"/>
  <c r="ER35" i="9" s="1"/>
  <c r="EW35" i="9" s="1"/>
  <c r="GV35" i="9" s="1"/>
  <c r="EK20" i="10"/>
  <c r="ER20" i="10" s="1"/>
  <c r="EW20" i="10" s="1"/>
  <c r="GV20" i="10" s="1"/>
  <c r="Z20" i="10"/>
  <c r="CX20" i="10"/>
  <c r="DE20" i="10" s="1"/>
  <c r="DJ20" i="10" s="1"/>
  <c r="GM20" i="10" s="1"/>
  <c r="DR16" i="8"/>
  <c r="DY16" i="8" s="1"/>
  <c r="ED16" i="8" s="1"/>
  <c r="GR16" i="8" s="1"/>
  <c r="AA16" i="8"/>
  <c r="FE16" i="8"/>
  <c r="FL16" i="8" s="1"/>
  <c r="FQ16" i="8" s="1"/>
  <c r="HA16" i="8" s="1"/>
  <c r="FE9" i="11"/>
  <c r="FL9" i="11" s="1"/>
  <c r="FQ9" i="11" s="1"/>
  <c r="HA9" i="11" s="1"/>
  <c r="DR9" i="11"/>
  <c r="DY9" i="11" s="1"/>
  <c r="ED9" i="11" s="1"/>
  <c r="GR9" i="11" s="1"/>
  <c r="AA9" i="11"/>
  <c r="CX28" i="11"/>
  <c r="DE28" i="11" s="1"/>
  <c r="DJ28" i="11" s="1"/>
  <c r="GM28" i="11" s="1"/>
  <c r="EK28" i="11"/>
  <c r="ER28" i="11" s="1"/>
  <c r="EW28" i="11" s="1"/>
  <c r="GV28" i="11" s="1"/>
  <c r="Z28" i="11"/>
  <c r="Z21" i="10"/>
  <c r="CX21" i="10"/>
  <c r="DE21" i="10" s="1"/>
  <c r="DJ21" i="10" s="1"/>
  <c r="GM21" i="10" s="1"/>
  <c r="EK21" i="10"/>
  <c r="ER21" i="10" s="1"/>
  <c r="EW21" i="10" s="1"/>
  <c r="GV21" i="10" s="1"/>
  <c r="HY30" i="9" a="1"/>
  <c r="HY30" i="9" s="1"/>
  <c r="HY30" i="10" a="1"/>
  <c r="HY30" i="10" s="1"/>
  <c r="HY30" i="11" a="1"/>
  <c r="HY30" i="11" s="1"/>
  <c r="HY30" i="8" a="1"/>
  <c r="HY30" i="8" s="1"/>
  <c r="FE13" i="11"/>
  <c r="FL13" i="11" s="1"/>
  <c r="FQ13" i="11" s="1"/>
  <c r="HA13" i="11" s="1"/>
  <c r="DR13" i="11"/>
  <c r="DY13" i="11" s="1"/>
  <c r="ED13" i="11" s="1"/>
  <c r="GR13" i="11" s="1"/>
  <c r="AA13" i="11"/>
  <c r="Z22" i="10"/>
  <c r="EK22" i="10"/>
  <c r="ER22" i="10" s="1"/>
  <c r="EW22" i="10" s="1"/>
  <c r="GV22" i="10" s="1"/>
  <c r="CX22" i="10"/>
  <c r="DE22" i="10" s="1"/>
  <c r="DJ22" i="10" s="1"/>
  <c r="GM22" i="10" s="1"/>
  <c r="ID23" i="11" a="1"/>
  <c r="ID23" i="11" s="1"/>
  <c r="ID23" i="8" a="1"/>
  <c r="ID23" i="8" s="1"/>
  <c r="ID23" i="9" a="1"/>
  <c r="ID23" i="9" s="1"/>
  <c r="ID23" i="10" a="1"/>
  <c r="ID23" i="10" s="1"/>
  <c r="II39" i="9" a="1"/>
  <c r="II39" i="9" s="1"/>
  <c r="II39" i="11" a="1"/>
  <c r="II39" i="11" s="1"/>
  <c r="II39" i="10" a="1"/>
  <c r="II39" i="10" s="1"/>
  <c r="II39" i="8" a="1"/>
  <c r="II39" i="8" s="1"/>
  <c r="CX20" i="8"/>
  <c r="DE20" i="8" s="1"/>
  <c r="DJ20" i="8" s="1"/>
  <c r="GM20" i="8" s="1"/>
  <c r="Z20" i="8"/>
  <c r="EK20" i="8"/>
  <c r="ER20" i="8" s="1"/>
  <c r="EW20" i="8" s="1"/>
  <c r="GV20" i="8" s="1"/>
  <c r="IJ7" i="8" a="1"/>
  <c r="IJ7" i="8" s="1"/>
  <c r="IJ7" i="11" a="1"/>
  <c r="IJ7" i="11" s="1"/>
  <c r="IJ7" i="9" a="1"/>
  <c r="IJ7" i="9" s="1"/>
  <c r="IJ7" i="10" a="1"/>
  <c r="IJ7" i="10" s="1"/>
  <c r="CX33" i="8"/>
  <c r="DE33" i="8" s="1"/>
  <c r="DJ33" i="8" s="1"/>
  <c r="GM33" i="8" s="1"/>
  <c r="Z33" i="8"/>
  <c r="EK33" i="8"/>
  <c r="ER33" i="8" s="1"/>
  <c r="EW33" i="8" s="1"/>
  <c r="GV33" i="8" s="1"/>
  <c r="AA15" i="11"/>
  <c r="DR15" i="11"/>
  <c r="DY15" i="11" s="1"/>
  <c r="ED15" i="11" s="1"/>
  <c r="GR15" i="11" s="1"/>
  <c r="FE15" i="11"/>
  <c r="FL15" i="11" s="1"/>
  <c r="FQ15" i="11" s="1"/>
  <c r="HA15" i="11" s="1"/>
  <c r="CX40" i="9"/>
  <c r="DE40" i="9" s="1"/>
  <c r="DJ40" i="9" s="1"/>
  <c r="GM40" i="9" s="1"/>
  <c r="EK40" i="9"/>
  <c r="ER40" i="9" s="1"/>
  <c r="EW40" i="9" s="1"/>
  <c r="GV40" i="9" s="1"/>
  <c r="Z40" i="9"/>
  <c r="ID26" i="9" a="1"/>
  <c r="ID26" i="9" s="1"/>
  <c r="ID26" i="10" a="1"/>
  <c r="ID26" i="10" s="1"/>
  <c r="ID26" i="11" a="1"/>
  <c r="ID26" i="11" s="1"/>
  <c r="ID26" i="8" a="1"/>
  <c r="ID26" i="8" s="1"/>
  <c r="FE15" i="9"/>
  <c r="FL15" i="9" s="1"/>
  <c r="FQ15" i="9" s="1"/>
  <c r="HA15" i="9" s="1"/>
  <c r="AA15" i="9"/>
  <c r="DR15" i="9"/>
  <c r="DY15" i="9" s="1"/>
  <c r="ED15" i="9" s="1"/>
  <c r="GR15" i="9" s="1"/>
  <c r="Z36" i="10"/>
  <c r="EK36" i="10"/>
  <c r="ER36" i="10" s="1"/>
  <c r="EW36" i="10" s="1"/>
  <c r="GV36" i="10" s="1"/>
  <c r="CX36" i="10"/>
  <c r="DE36" i="10" s="1"/>
  <c r="DJ36" i="10" s="1"/>
  <c r="GM36" i="10" s="1"/>
  <c r="II28" i="10" a="1"/>
  <c r="II28" i="10" s="1"/>
  <c r="II28" i="11" a="1"/>
  <c r="II28" i="11" s="1"/>
  <c r="II28" i="9" a="1"/>
  <c r="II28" i="9" s="1"/>
  <c r="II28" i="8" a="1"/>
  <c r="II28" i="8" s="1"/>
  <c r="ID34" i="9" a="1"/>
  <c r="ID34" i="9" s="1"/>
  <c r="ID34" i="10" a="1"/>
  <c r="ID34" i="10" s="1"/>
  <c r="ID34" i="11" a="1"/>
  <c r="ID34" i="11" s="1"/>
  <c r="ID34" i="8" a="1"/>
  <c r="ID34" i="8" s="1"/>
  <c r="II37" i="10" a="1"/>
  <c r="II37" i="10" s="1"/>
  <c r="II37" i="11" a="1"/>
  <c r="II37" i="11" s="1"/>
  <c r="II37" i="9" a="1"/>
  <c r="II37" i="9" s="1"/>
  <c r="II37" i="8" a="1"/>
  <c r="II37" i="8" s="1"/>
  <c r="HY35" i="9" a="1"/>
  <c r="HY35" i="9" s="1"/>
  <c r="HY35" i="11" a="1"/>
  <c r="HY35" i="11" s="1"/>
  <c r="HY35" i="10" a="1"/>
  <c r="HY35" i="10" s="1"/>
  <c r="HY35" i="8" a="1"/>
  <c r="HY35" i="8" s="1"/>
  <c r="IJ9" i="9" a="1"/>
  <c r="IJ9" i="9" s="1"/>
  <c r="IJ9" i="8" a="1"/>
  <c r="IJ9" i="8" s="1"/>
  <c r="IJ9" i="10" a="1"/>
  <c r="IJ9" i="10" s="1"/>
  <c r="IJ9" i="11" a="1"/>
  <c r="IJ9" i="11" s="1"/>
  <c r="FE8" i="11"/>
  <c r="FL8" i="11" s="1"/>
  <c r="FQ8" i="11" s="1"/>
  <c r="HA8" i="11" s="1"/>
  <c r="DR8" i="11"/>
  <c r="DY8" i="11" s="1"/>
  <c r="ED8" i="11" s="1"/>
  <c r="GR8" i="11" s="1"/>
  <c r="AA8" i="11"/>
  <c r="II25" i="10" a="1"/>
  <c r="II25" i="10" s="1"/>
  <c r="II25" i="9" a="1"/>
  <c r="II25" i="9" s="1"/>
  <c r="II25" i="8" a="1"/>
  <c r="II25" i="8" s="1"/>
  <c r="II25" i="11" a="1"/>
  <c r="II25" i="11" s="1"/>
  <c r="HY18" i="8" a="1"/>
  <c r="HY18" i="8" s="1"/>
  <c r="HY18" i="11" a="1"/>
  <c r="HY18" i="11" s="1"/>
  <c r="HY18" i="9" a="1"/>
  <c r="HY18" i="9" s="1"/>
  <c r="HY18" i="10" a="1"/>
  <c r="HY18" i="10" s="1"/>
  <c r="CX32" i="11"/>
  <c r="DE32" i="11" s="1"/>
  <c r="DJ32" i="11" s="1"/>
  <c r="GM32" i="11" s="1"/>
  <c r="Z32" i="11"/>
  <c r="EK32" i="11"/>
  <c r="ER32" i="11" s="1"/>
  <c r="EW32" i="11" s="1"/>
  <c r="GV32" i="11" s="1"/>
  <c r="ID27" i="10" a="1"/>
  <c r="ID27" i="10" s="1"/>
  <c r="ID27" i="11" a="1"/>
  <c r="ID27" i="11" s="1"/>
  <c r="ID27" i="9" a="1"/>
  <c r="ID27" i="9" s="1"/>
  <c r="ID27" i="8" a="1"/>
  <c r="ID27" i="8" s="1"/>
  <c r="HY37" i="9" a="1"/>
  <c r="HY37" i="9" s="1"/>
  <c r="HY37" i="10" a="1"/>
  <c r="HY37" i="10" s="1"/>
  <c r="HY37" i="11" a="1"/>
  <c r="HY37" i="11" s="1"/>
  <c r="HY37" i="8" a="1"/>
  <c r="HY37" i="8" s="1"/>
  <c r="IJ8" i="11" a="1"/>
  <c r="IJ8" i="11" s="1"/>
  <c r="IJ8" i="10" a="1"/>
  <c r="IJ8" i="10" s="1"/>
  <c r="IJ8" i="9" a="1"/>
  <c r="IJ8" i="9" s="1"/>
  <c r="IJ8" i="8" a="1"/>
  <c r="IJ8" i="8" s="1"/>
  <c r="EK21" i="8"/>
  <c r="ER21" i="8" s="1"/>
  <c r="EW21" i="8" s="1"/>
  <c r="GV21" i="8" s="1"/>
  <c r="Z21" i="8"/>
  <c r="CX21" i="8"/>
  <c r="DE21" i="8" s="1"/>
  <c r="DJ21" i="8" s="1"/>
  <c r="GM21" i="8" s="1"/>
  <c r="EK38" i="9"/>
  <c r="ER38" i="9" s="1"/>
  <c r="EW38" i="9" s="1"/>
  <c r="GV38" i="9" s="1"/>
  <c r="Z38" i="9"/>
  <c r="CX38" i="9"/>
  <c r="DE38" i="9" s="1"/>
  <c r="DJ38" i="9" s="1"/>
  <c r="GM38" i="9" s="1"/>
  <c r="II40" i="10" a="1"/>
  <c r="II40" i="10" s="1"/>
  <c r="II40" i="11" a="1"/>
  <c r="II40" i="11" s="1"/>
  <c r="II40" i="9" a="1"/>
  <c r="II40" i="9" s="1"/>
  <c r="II40" i="8" a="1"/>
  <c r="II40" i="8" s="1"/>
  <c r="ID22" i="9" a="1"/>
  <c r="ID22" i="9" s="1"/>
  <c r="ID22" i="10" a="1"/>
  <c r="ID22" i="10" s="1"/>
  <c r="ID22" i="11" a="1"/>
  <c r="ID22" i="11" s="1"/>
  <c r="ID22" i="8" a="1"/>
  <c r="ID22" i="8" s="1"/>
  <c r="DR5" i="9"/>
  <c r="DY5" i="9" s="1"/>
  <c r="ED5" i="9" s="1"/>
  <c r="GR5" i="9" s="1"/>
  <c r="AA5" i="9"/>
  <c r="FE5" i="9"/>
  <c r="FL5" i="9" s="1"/>
  <c r="FQ5" i="9" s="1"/>
  <c r="HA5" i="9" s="1"/>
  <c r="ID38" i="9" a="1"/>
  <c r="ID38" i="9" s="1"/>
  <c r="ID38" i="11" a="1"/>
  <c r="ID38" i="11" s="1"/>
  <c r="ID38" i="10" a="1"/>
  <c r="ID38" i="10" s="1"/>
  <c r="ID38" i="8" a="1"/>
  <c r="ID38" i="8" s="1"/>
  <c r="CX33" i="9"/>
  <c r="DE33" i="9" s="1"/>
  <c r="DJ33" i="9" s="1"/>
  <c r="GM33" i="9" s="1"/>
  <c r="Z33" i="9"/>
  <c r="EK33" i="9"/>
  <c r="ER33" i="9" s="1"/>
  <c r="EW33" i="9" s="1"/>
  <c r="GV33" i="9" s="1"/>
  <c r="CX31" i="8"/>
  <c r="DE31" i="8" s="1"/>
  <c r="DJ31" i="8" s="1"/>
  <c r="GM31" i="8" s="1"/>
  <c r="Z31" i="8"/>
  <c r="EK31" i="8"/>
  <c r="ER31" i="8" s="1"/>
  <c r="EW31" i="8" s="1"/>
  <c r="GV31" i="8" s="1"/>
  <c r="II35" i="10" a="1"/>
  <c r="II35" i="10" s="1"/>
  <c r="II35" i="9" a="1"/>
  <c r="II35" i="9" s="1"/>
  <c r="II35" i="11" a="1"/>
  <c r="II35" i="11" s="1"/>
  <c r="II35" i="8" a="1"/>
  <c r="II35" i="8" s="1"/>
  <c r="IE9" i="8" a="1"/>
  <c r="IE9" i="8" s="1"/>
  <c r="IE9" i="9" a="1"/>
  <c r="IE9" i="9" s="1"/>
  <c r="IE9" i="11" a="1"/>
  <c r="IE9" i="11" s="1"/>
  <c r="IE9" i="10" a="1"/>
  <c r="IE9" i="10" s="1"/>
  <c r="CX19" i="8"/>
  <c r="DE19" i="8" s="1"/>
  <c r="DJ19" i="8" s="1"/>
  <c r="GM19" i="8" s="1"/>
  <c r="Z19" i="8"/>
  <c r="EK19" i="8"/>
  <c r="ER19" i="8" s="1"/>
  <c r="EW19" i="8" s="1"/>
  <c r="GV19" i="8" s="1"/>
  <c r="Z35" i="10"/>
  <c r="CX35" i="10"/>
  <c r="DE35" i="10" s="1"/>
  <c r="DJ35" i="10" s="1"/>
  <c r="GM35" i="10" s="1"/>
  <c r="EK35" i="10"/>
  <c r="ER35" i="10" s="1"/>
  <c r="EW35" i="10" s="1"/>
  <c r="GV35" i="10" s="1"/>
  <c r="IJ10" i="9" a="1"/>
  <c r="IJ10" i="9" s="1"/>
  <c r="IJ10" i="11" a="1"/>
  <c r="IJ10" i="11" s="1"/>
  <c r="IJ10" i="8" a="1"/>
  <c r="IJ10" i="8" s="1"/>
  <c r="IJ10" i="10" a="1"/>
  <c r="IJ10" i="10" s="1"/>
  <c r="FE11" i="8"/>
  <c r="FL11" i="8" s="1"/>
  <c r="FQ11" i="8" s="1"/>
  <c r="HA11" i="8" s="1"/>
  <c r="DR11" i="8"/>
  <c r="DY11" i="8" s="1"/>
  <c r="ED11" i="8" s="1"/>
  <c r="GR11" i="8" s="1"/>
  <c r="AA11" i="8"/>
  <c r="IJ16" i="10" a="1"/>
  <c r="IJ16" i="10" s="1"/>
  <c r="IJ16" i="9" a="1"/>
  <c r="IJ16" i="9" s="1"/>
  <c r="IJ16" i="11" a="1"/>
  <c r="IJ16" i="11" s="1"/>
  <c r="IJ16" i="8" a="1"/>
  <c r="IJ16" i="8" s="1"/>
  <c r="EK39" i="10"/>
  <c r="ER39" i="10" s="1"/>
  <c r="EW39" i="10" s="1"/>
  <c r="GV39" i="10" s="1"/>
  <c r="Z39" i="10"/>
  <c r="CX39" i="10"/>
  <c r="DE39" i="10" s="1"/>
  <c r="DJ39" i="10" s="1"/>
  <c r="GM39" i="10" s="1"/>
  <c r="CX32" i="8"/>
  <c r="DE32" i="8" s="1"/>
  <c r="DJ32" i="8" s="1"/>
  <c r="GM32" i="8" s="1"/>
  <c r="Z32" i="8"/>
  <c r="EK32" i="8"/>
  <c r="ER32" i="8" s="1"/>
  <c r="EW32" i="8" s="1"/>
  <c r="GV32" i="8" s="1"/>
  <c r="HY23" i="9" a="1"/>
  <c r="HY23" i="9" s="1"/>
  <c r="HY23" i="10" a="1"/>
  <c r="HY23" i="10" s="1"/>
  <c r="HY23" i="11" a="1"/>
  <c r="HY23" i="11" s="1"/>
  <c r="HY23" i="8" a="1"/>
  <c r="HY23" i="8" s="1"/>
  <c r="EK39" i="8"/>
  <c r="ER39" i="8" s="1"/>
  <c r="EW39" i="8" s="1"/>
  <c r="GV39" i="8" s="1"/>
  <c r="CX39" i="8"/>
  <c r="DE39" i="8" s="1"/>
  <c r="DJ39" i="8" s="1"/>
  <c r="GM39" i="8" s="1"/>
  <c r="Z39" i="8"/>
  <c r="EK37" i="9"/>
  <c r="ER37" i="9" s="1"/>
  <c r="EW37" i="9" s="1"/>
  <c r="GV37" i="9" s="1"/>
  <c r="CX37" i="9"/>
  <c r="DE37" i="9" s="1"/>
  <c r="DJ37" i="9" s="1"/>
  <c r="GM37" i="9" s="1"/>
  <c r="Z37" i="9"/>
  <c r="EK21" i="11"/>
  <c r="ER21" i="11" s="1"/>
  <c r="EW21" i="11" s="1"/>
  <c r="GV21" i="11" s="1"/>
  <c r="Z21" i="11"/>
  <c r="CX21" i="11"/>
  <c r="DE21" i="11" s="1"/>
  <c r="DJ21" i="11" s="1"/>
  <c r="GM21" i="11" s="1"/>
  <c r="AA7" i="8"/>
  <c r="FE7" i="8"/>
  <c r="FL7" i="8" s="1"/>
  <c r="FQ7" i="8" s="1"/>
  <c r="HA7" i="8" s="1"/>
  <c r="DR7" i="8"/>
  <c r="DY7" i="8" s="1"/>
  <c r="ED7" i="8" s="1"/>
  <c r="GR7" i="8" s="1"/>
  <c r="ID33" i="10" a="1"/>
  <c r="ID33" i="10" s="1"/>
  <c r="ID33" i="11" a="1"/>
  <c r="ID33" i="11" s="1"/>
  <c r="ID33" i="9" a="1"/>
  <c r="ID33" i="9" s="1"/>
  <c r="ID33" i="8" a="1"/>
  <c r="ID33" i="8" s="1"/>
  <c r="IJ14" i="9" a="1"/>
  <c r="IJ14" i="9" s="1"/>
  <c r="IJ14" i="10" a="1"/>
  <c r="IJ14" i="10" s="1"/>
  <c r="IJ14" i="11" a="1"/>
  <c r="IJ14" i="11" s="1"/>
  <c r="IJ14" i="8" a="1"/>
  <c r="IJ14" i="8" s="1"/>
  <c r="II26" i="11" a="1"/>
  <c r="II26" i="11" s="1"/>
  <c r="II26" i="9" a="1"/>
  <c r="II26" i="9" s="1"/>
  <c r="II26" i="10" a="1"/>
  <c r="II26" i="10" s="1"/>
  <c r="II26" i="8" a="1"/>
  <c r="II26" i="8" s="1"/>
  <c r="Z26" i="11"/>
  <c r="EK26" i="11"/>
  <c r="ER26" i="11" s="1"/>
  <c r="EW26" i="11" s="1"/>
  <c r="GV26" i="11" s="1"/>
  <c r="CX26" i="11"/>
  <c r="DE26" i="11" s="1"/>
  <c r="DJ26" i="11" s="1"/>
  <c r="GM26" i="11" s="1"/>
  <c r="ID28" i="10" a="1"/>
  <c r="ID28" i="10" s="1"/>
  <c r="ID28" i="11" a="1"/>
  <c r="ID28" i="11" s="1"/>
  <c r="ID28" i="9" a="1"/>
  <c r="ID28" i="9" s="1"/>
  <c r="ID28" i="8" a="1"/>
  <c r="ID28" i="8" s="1"/>
  <c r="Z29" i="11"/>
  <c r="CX29" i="11"/>
  <c r="DE29" i="11" s="1"/>
  <c r="DJ29" i="11" s="1"/>
  <c r="GM29" i="11" s="1"/>
  <c r="EK29" i="11"/>
  <c r="ER29" i="11" s="1"/>
  <c r="EW29" i="11" s="1"/>
  <c r="GV29" i="11" s="1"/>
  <c r="II34" i="9" a="1"/>
  <c r="II34" i="9" s="1"/>
  <c r="II34" i="10" a="1"/>
  <c r="II34" i="10" s="1"/>
  <c r="II34" i="11" a="1"/>
  <c r="II34" i="11" s="1"/>
  <c r="II34" i="8" a="1"/>
  <c r="II34" i="8" s="1"/>
  <c r="AA9" i="9"/>
  <c r="FE9" i="9"/>
  <c r="FL9" i="9" s="1"/>
  <c r="FQ9" i="9" s="1"/>
  <c r="HA9" i="9" s="1"/>
  <c r="DR9" i="9"/>
  <c r="DY9" i="9" s="1"/>
  <c r="ED9" i="9" s="1"/>
  <c r="GR9" i="9" s="1"/>
  <c r="KA18" i="10"/>
  <c r="KA18" i="11"/>
  <c r="KA21" i="8"/>
  <c r="KA22" i="9"/>
  <c r="CP8" i="4"/>
  <c r="EK8" i="4"/>
  <c r="CH8" i="4"/>
  <c r="CA8" i="4"/>
  <c r="ED8" i="4"/>
  <c r="EK22" i="4"/>
  <c r="CH22" i="4"/>
  <c r="CA29" i="4"/>
  <c r="ED29" i="4"/>
  <c r="AB29" i="6"/>
  <c r="AB23" i="6" s="1"/>
  <c r="AC28" i="6"/>
  <c r="CI29" i="4"/>
  <c r="EL29" i="4"/>
  <c r="CP29" i="4"/>
  <c r="CA22" i="4"/>
  <c r="ED22" i="4"/>
  <c r="CQ29" i="6" l="1"/>
  <c r="CQ23" i="6" s="1"/>
  <c r="DH29" i="6"/>
  <c r="DH23" i="6" s="1"/>
  <c r="DI28" i="6"/>
  <c r="IJ24" i="11" a="1"/>
  <c r="IJ24" i="11" s="1"/>
  <c r="IJ24" i="9" a="1"/>
  <c r="IJ24" i="9" s="1"/>
  <c r="IJ24" i="10" a="1"/>
  <c r="IJ24" i="10" s="1"/>
  <c r="IJ24" i="8" a="1"/>
  <c r="IJ24" i="8" s="1"/>
  <c r="FE26" i="10"/>
  <c r="FL26" i="10" s="1"/>
  <c r="FQ26" i="10" s="1"/>
  <c r="HA26" i="10" s="1"/>
  <c r="AA26" i="10"/>
  <c r="DR26" i="10"/>
  <c r="DY26" i="10" s="1"/>
  <c r="ED26" i="10" s="1"/>
  <c r="GR26" i="10" s="1"/>
  <c r="IJ36" i="10" a="1"/>
  <c r="IJ36" i="10" s="1"/>
  <c r="IJ36" i="9" a="1"/>
  <c r="IJ36" i="9" s="1"/>
  <c r="IJ36" i="11" a="1"/>
  <c r="IJ36" i="11" s="1"/>
  <c r="IJ36" i="8" a="1"/>
  <c r="IJ36" i="8" s="1"/>
  <c r="IE24" i="11" a="1"/>
  <c r="IE24" i="11" s="1"/>
  <c r="IE24" i="10" a="1"/>
  <c r="IE24" i="10" s="1"/>
  <c r="IE24" i="8" a="1"/>
  <c r="IE24" i="8" s="1"/>
  <c r="IE24" i="9" a="1"/>
  <c r="IE24" i="9" s="1"/>
  <c r="IE36" i="11" a="1"/>
  <c r="IE36" i="11" s="1"/>
  <c r="IE36" i="9" a="1"/>
  <c r="IE36" i="9" s="1"/>
  <c r="IE36" i="10" a="1"/>
  <c r="IE36" i="10" s="1"/>
  <c r="IE36" i="8" a="1"/>
  <c r="IE36" i="8" s="1"/>
  <c r="AB18" i="10"/>
  <c r="EL18" i="10"/>
  <c r="ES18" i="10" s="1"/>
  <c r="EX18" i="10" s="1"/>
  <c r="GW18" i="10" s="1"/>
  <c r="AB7" i="11"/>
  <c r="EL7" i="11"/>
  <c r="ES7" i="11" s="1"/>
  <c r="EX7" i="11" s="1"/>
  <c r="GW7" i="11" s="1"/>
  <c r="DR19" i="11"/>
  <c r="DY19" i="11" s="1"/>
  <c r="ED19" i="11" s="1"/>
  <c r="GR19" i="11" s="1"/>
  <c r="FE19" i="11"/>
  <c r="FL19" i="11" s="1"/>
  <c r="FQ19" i="11" s="1"/>
  <c r="HA19" i="11" s="1"/>
  <c r="AA19" i="11"/>
  <c r="DR24" i="8"/>
  <c r="DY24" i="8" s="1"/>
  <c r="ED24" i="8" s="1"/>
  <c r="GR24" i="8" s="1"/>
  <c r="AA24" i="8"/>
  <c r="FE24" i="8"/>
  <c r="FL24" i="8" s="1"/>
  <c r="FQ24" i="8" s="1"/>
  <c r="HA24" i="8" s="1"/>
  <c r="IK12" i="11" a="1"/>
  <c r="IK12" i="11" s="1"/>
  <c r="IK12" i="10" a="1"/>
  <c r="IK12" i="10" s="1"/>
  <c r="IK12" i="8" a="1"/>
  <c r="IK12" i="8" s="1"/>
  <c r="IK12" i="9" a="1"/>
  <c r="IK12" i="9" s="1"/>
  <c r="EL14" i="10"/>
  <c r="ES14" i="10" s="1"/>
  <c r="EX14" i="10" s="1"/>
  <c r="GW14" i="10" s="1"/>
  <c r="AB14" i="10"/>
  <c r="EL12" i="8"/>
  <c r="ES12" i="8" s="1"/>
  <c r="EX12" i="8" s="1"/>
  <c r="GW12" i="8" s="1"/>
  <c r="AB12" i="8"/>
  <c r="AA38" i="10"/>
  <c r="FE38" i="10"/>
  <c r="FL38" i="10" s="1"/>
  <c r="FQ38" i="10" s="1"/>
  <c r="HA38" i="10" s="1"/>
  <c r="DR38" i="10"/>
  <c r="DY38" i="10" s="1"/>
  <c r="ED38" i="10" s="1"/>
  <c r="GR38" i="10" s="1"/>
  <c r="AB30" i="10"/>
  <c r="EL30" i="10"/>
  <c r="ES30" i="10" s="1"/>
  <c r="EX30" i="10" s="1"/>
  <c r="GW30" i="10" s="1"/>
  <c r="IF12" i="9" a="1"/>
  <c r="IF12" i="9" s="1"/>
  <c r="IF12" i="10" a="1"/>
  <c r="IF12" i="10" s="1"/>
  <c r="IF12" i="11" a="1"/>
  <c r="IF12" i="11" s="1"/>
  <c r="IF12" i="8" a="1"/>
  <c r="IF12" i="8" s="1"/>
  <c r="AA36" i="8"/>
  <c r="FE36" i="8"/>
  <c r="FL36" i="8" s="1"/>
  <c r="HA36" i="8" s="1"/>
  <c r="DR36" i="8"/>
  <c r="DY36" i="8" s="1"/>
  <c r="ED36" i="8" s="1"/>
  <c r="GR36" i="8" s="1"/>
  <c r="DR31" i="11"/>
  <c r="DY31" i="11" s="1"/>
  <c r="ED31" i="11" s="1"/>
  <c r="GR31" i="11" s="1"/>
  <c r="AA31" i="11"/>
  <c r="FE31" i="11"/>
  <c r="FL31" i="11" s="1"/>
  <c r="FQ31" i="11" s="1"/>
  <c r="HA31" i="11" s="1"/>
  <c r="CZ29" i="6"/>
  <c r="CZ23" i="6" s="1"/>
  <c r="DA28" i="6"/>
  <c r="CI29" i="6"/>
  <c r="D49" i="6"/>
  <c r="D207" i="6"/>
  <c r="D221" i="6" s="1" a="1"/>
  <c r="D221" i="6" s="1"/>
  <c r="D137" i="6"/>
  <c r="D151" i="6" s="1" a="1"/>
  <c r="D151" i="6" s="1"/>
  <c r="D68" i="6"/>
  <c r="D82" i="6" s="1" a="1"/>
  <c r="D82" i="6" s="1"/>
  <c r="D37" i="6"/>
  <c r="X9" i="7"/>
  <c r="D38" i="6" s="1"/>
  <c r="D43" i="6"/>
  <c r="D213" i="6"/>
  <c r="D227" i="6" s="1" a="1"/>
  <c r="D227" i="6" s="1"/>
  <c r="D205" i="6"/>
  <c r="D219" i="6" s="1" a="1"/>
  <c r="D219" i="6" s="1"/>
  <c r="D62" i="6"/>
  <c r="D76" i="6" s="1" a="1"/>
  <c r="D76" i="6" s="1"/>
  <c r="D131" i="6"/>
  <c r="D145" i="6" s="1"/>
  <c r="D211" i="6"/>
  <c r="D225" i="6" s="1" a="1"/>
  <c r="D225" i="6" s="1"/>
  <c r="CH15" i="4"/>
  <c r="EK15" i="4"/>
  <c r="C74" i="6"/>
  <c r="H102" i="6"/>
  <c r="C177" i="6"/>
  <c r="C191" i="6" s="1" a="1"/>
  <c r="C191" i="6" s="1"/>
  <c r="C42" i="6"/>
  <c r="C95" i="6"/>
  <c r="C109" i="6" s="1"/>
  <c r="C169" i="6"/>
  <c r="C183" i="6" s="1" a="1"/>
  <c r="C183" i="6" s="1"/>
  <c r="C36" i="6"/>
  <c r="P8" i="7"/>
  <c r="C101" i="6"/>
  <c r="C115" i="6" s="1" a="1"/>
  <c r="C115" i="6" s="1"/>
  <c r="C171" i="6"/>
  <c r="C185" i="6" s="1" a="1"/>
  <c r="C185" i="6" s="1"/>
  <c r="C48" i="6"/>
  <c r="EC15" i="4"/>
  <c r="BZ15" i="4"/>
  <c r="E56" i="6"/>
  <c r="E249" i="6"/>
  <c r="E263" i="6" s="1" a="1"/>
  <c r="E263" i="6" s="1"/>
  <c r="B55" i="6"/>
  <c r="B213" i="6"/>
  <c r="B227" i="6" s="1" a="1"/>
  <c r="B227" i="6" s="1"/>
  <c r="E88" i="6"/>
  <c r="AL5" i="7" s="1"/>
  <c r="AL28" i="7" s="1" a="1"/>
  <c r="AL28" i="7" s="1"/>
  <c r="AZ28" i="7" s="1"/>
  <c r="E86" i="6"/>
  <c r="AL3" i="7" s="1"/>
  <c r="AL26" i="7" s="1" a="1"/>
  <c r="AL26" i="7" s="1"/>
  <c r="AZ26" i="7" s="1"/>
  <c r="E89" i="6"/>
  <c r="AL6" i="7" s="1"/>
  <c r="AL29" i="7" s="1" a="1"/>
  <c r="AL29" i="7" s="1"/>
  <c r="AZ29" i="7" s="1"/>
  <c r="B37" i="6"/>
  <c r="H9" i="7"/>
  <c r="B38" i="6" s="1"/>
  <c r="B277" i="6" s="1"/>
  <c r="B291" i="6" s="1" a="1"/>
  <c r="B291" i="6" s="1"/>
  <c r="E50" i="6"/>
  <c r="E285" i="6" s="1"/>
  <c r="E299" i="6" s="1" a="1"/>
  <c r="E299" i="6" s="1"/>
  <c r="E173" i="6"/>
  <c r="E187" i="6" s="1" a="1"/>
  <c r="E187" i="6" s="1"/>
  <c r="E103" i="6"/>
  <c r="E117" i="6" s="1" a="1"/>
  <c r="E117" i="6" s="1"/>
  <c r="E243" i="6"/>
  <c r="E257" i="6" s="1" a="1"/>
  <c r="E257" i="6" s="1"/>
  <c r="E283" i="6"/>
  <c r="E297" i="6" s="1" a="1"/>
  <c r="E297" i="6" s="1"/>
  <c r="E275" i="6"/>
  <c r="E289" i="6" s="1"/>
  <c r="E301" i="6" s="1"/>
  <c r="BJ3" i="7" s="1"/>
  <c r="AX26" i="7" s="1" a="1"/>
  <c r="AX26" i="7" s="1"/>
  <c r="E133" i="6"/>
  <c r="E147" i="6" s="1" a="1"/>
  <c r="E147" i="6" s="1"/>
  <c r="E158" i="6" s="1"/>
  <c r="AT4" i="7" s="1"/>
  <c r="AP27" i="7" s="1" a="1"/>
  <c r="AP27" i="7" s="1"/>
  <c r="E64" i="6"/>
  <c r="E78" i="6" s="1" a="1"/>
  <c r="E78" i="6" s="1"/>
  <c r="E87" i="6" s="1"/>
  <c r="AL4" i="7" s="1"/>
  <c r="AL27" i="7" s="1" a="1"/>
  <c r="AL27" i="7" s="1"/>
  <c r="E281" i="6"/>
  <c r="E295" i="6" s="1" a="1"/>
  <c r="E295" i="6" s="1"/>
  <c r="E203" i="6"/>
  <c r="E217" i="6" s="1"/>
  <c r="E45" i="6"/>
  <c r="B43" i="6"/>
  <c r="B131" i="6"/>
  <c r="B145" i="6" s="1"/>
  <c r="B62" i="6"/>
  <c r="B76" i="6" s="1" a="1"/>
  <c r="B76" i="6" s="1"/>
  <c r="B86" i="6" s="1"/>
  <c r="AI3" i="7" s="1"/>
  <c r="AL11" i="7" s="1" a="1"/>
  <c r="AL11" i="7" s="1"/>
  <c r="AZ11" i="7" s="1"/>
  <c r="B205" i="6"/>
  <c r="B219" i="6" s="1" a="1"/>
  <c r="B219" i="6" s="1"/>
  <c r="B211" i="6"/>
  <c r="B225" i="6" s="1" a="1"/>
  <c r="B225" i="6" s="1"/>
  <c r="E167" i="6"/>
  <c r="E181" i="6" s="1"/>
  <c r="E44" i="6"/>
  <c r="E239" i="6"/>
  <c r="E253" i="6" s="1"/>
  <c r="E97" i="6"/>
  <c r="E111" i="6" s="1" a="1"/>
  <c r="E111" i="6" s="1"/>
  <c r="E247" i="6"/>
  <c r="E261" i="6" s="1" a="1"/>
  <c r="E261" i="6" s="1"/>
  <c r="E241" i="6"/>
  <c r="E255" i="6" s="1" a="1"/>
  <c r="E255" i="6" s="1"/>
  <c r="B68" i="6"/>
  <c r="B82" i="6" s="1" a="1"/>
  <c r="B82" i="6" s="1"/>
  <c r="B49" i="6"/>
  <c r="B137" i="6"/>
  <c r="B151" i="6" s="1" a="1"/>
  <c r="B151" i="6" s="1"/>
  <c r="B207" i="6"/>
  <c r="B221" i="6" s="1" a="1"/>
  <c r="B221" i="6" s="1"/>
  <c r="FF6" i="10"/>
  <c r="FM6" i="10" s="1"/>
  <c r="FR6" i="10" s="1"/>
  <c r="HB6" i="10" s="1"/>
  <c r="AC6" i="10"/>
  <c r="AD6" i="10" s="1"/>
  <c r="AE6" i="10" s="1"/>
  <c r="AF6" i="10" s="1"/>
  <c r="AG6" i="10" s="1"/>
  <c r="AH6" i="10" s="1"/>
  <c r="AC19" i="9"/>
  <c r="AD19" i="9" s="1"/>
  <c r="AE19" i="9" s="1"/>
  <c r="AF19" i="9" s="1"/>
  <c r="AG19" i="9" s="1"/>
  <c r="AH19" i="9" s="1"/>
  <c r="FF19" i="9"/>
  <c r="FM19" i="9" s="1"/>
  <c r="FR19" i="9" s="1"/>
  <c r="HB19" i="9" s="1"/>
  <c r="FF7" i="9"/>
  <c r="FM7" i="9" s="1"/>
  <c r="FR7" i="9" s="1"/>
  <c r="HB7" i="9" s="1"/>
  <c r="AC7" i="9"/>
  <c r="AD7" i="9" s="1"/>
  <c r="AE7" i="9" s="1"/>
  <c r="AF7" i="9" s="1"/>
  <c r="AG7" i="9" s="1"/>
  <c r="AH7" i="9" s="1"/>
  <c r="FF7" i="10"/>
  <c r="FM7" i="10" s="1"/>
  <c r="FR7" i="10" s="1"/>
  <c r="HB7" i="10" s="1"/>
  <c r="AC7" i="10"/>
  <c r="AD7" i="10" s="1"/>
  <c r="AE7" i="10" s="1"/>
  <c r="AF7" i="10" s="1"/>
  <c r="AG7" i="10" s="1"/>
  <c r="AH7" i="10" s="1"/>
  <c r="AB31" i="10"/>
  <c r="EL31" i="10"/>
  <c r="ES31" i="10" s="1"/>
  <c r="EX31" i="10" s="1"/>
  <c r="GW31" i="10" s="1"/>
  <c r="AC12" i="11"/>
  <c r="AD12" i="11" s="1"/>
  <c r="AE12" i="11" s="1"/>
  <c r="AF12" i="11" s="1"/>
  <c r="AG12" i="11" s="1"/>
  <c r="AH12" i="11" s="1"/>
  <c r="FF12" i="11"/>
  <c r="FM12" i="11" s="1"/>
  <c r="FR12" i="11" s="1"/>
  <c r="HB12" i="11" s="1"/>
  <c r="EL24" i="11"/>
  <c r="ES24" i="11" s="1"/>
  <c r="EX24" i="11" s="1"/>
  <c r="GW24" i="11" s="1"/>
  <c r="AB24" i="11"/>
  <c r="EL36" i="11"/>
  <c r="ES36" i="11" s="1"/>
  <c r="EX36" i="11" s="1"/>
  <c r="GW36" i="11" s="1"/>
  <c r="AB36" i="11"/>
  <c r="AB19" i="10"/>
  <c r="EL19" i="10"/>
  <c r="ES19" i="10" s="1"/>
  <c r="EX19" i="10" s="1"/>
  <c r="GW19" i="10" s="1"/>
  <c r="DR39" i="10"/>
  <c r="DY39" i="10" s="1"/>
  <c r="ED39" i="10" s="1"/>
  <c r="GR39" i="10" s="1"/>
  <c r="AA39" i="10"/>
  <c r="FE39" i="10"/>
  <c r="FL39" i="10" s="1"/>
  <c r="FQ39" i="10" s="1"/>
  <c r="HA39" i="10" s="1"/>
  <c r="IJ20" i="10" a="1"/>
  <c r="IJ20" i="10" s="1"/>
  <c r="IJ20" i="9" a="1"/>
  <c r="IJ20" i="9" s="1"/>
  <c r="IJ20" i="8" a="1"/>
  <c r="IJ20" i="8" s="1"/>
  <c r="IJ20" i="11" a="1"/>
  <c r="IJ20" i="11" s="1"/>
  <c r="IK16" i="8" a="1"/>
  <c r="IK16" i="8" s="1"/>
  <c r="IK16" i="9" a="1"/>
  <c r="IK16" i="9" s="1"/>
  <c r="IK16" i="10" a="1"/>
  <c r="IK16" i="10" s="1"/>
  <c r="IK16" i="11" a="1"/>
  <c r="IK16" i="11" s="1"/>
  <c r="IE40" i="11" a="1"/>
  <c r="IE40" i="11" s="1"/>
  <c r="IE40" i="9" a="1"/>
  <c r="IE40" i="9" s="1"/>
  <c r="IE40" i="10" a="1"/>
  <c r="IE40" i="10" s="1"/>
  <c r="IE40" i="8" a="1"/>
  <c r="IE40" i="8" s="1"/>
  <c r="AA23" i="9"/>
  <c r="FE23" i="9"/>
  <c r="FL23" i="9" s="1"/>
  <c r="FQ23" i="9" s="1"/>
  <c r="HA23" i="9" s="1"/>
  <c r="DR23" i="9"/>
  <c r="DY23" i="9" s="1"/>
  <c r="ED23" i="9" s="1"/>
  <c r="GR23" i="9" s="1"/>
  <c r="EL12" i="10"/>
  <c r="ES12" i="10" s="1"/>
  <c r="EX12" i="10" s="1"/>
  <c r="GW12" i="10" s="1"/>
  <c r="AB12" i="10"/>
  <c r="AA24" i="9"/>
  <c r="FE24" i="9"/>
  <c r="FL24" i="9" s="1"/>
  <c r="FQ24" i="9" s="1"/>
  <c r="HA24" i="9" s="1"/>
  <c r="DR24" i="9"/>
  <c r="DY24" i="9" s="1"/>
  <c r="ED24" i="9" s="1"/>
  <c r="GR24" i="9" s="1"/>
  <c r="DR34" i="10"/>
  <c r="DY34" i="10" s="1"/>
  <c r="ED34" i="10" s="1"/>
  <c r="GR34" i="10" s="1"/>
  <c r="FE34" i="10"/>
  <c r="FL34" i="10" s="1"/>
  <c r="FQ34" i="10" s="1"/>
  <c r="HA34" i="10" s="1"/>
  <c r="AA34" i="10"/>
  <c r="AA27" i="11"/>
  <c r="DR27" i="11"/>
  <c r="DY27" i="11" s="1"/>
  <c r="ED27" i="11" s="1"/>
  <c r="GR27" i="11" s="1"/>
  <c r="FE27" i="11"/>
  <c r="FL27" i="11" s="1"/>
  <c r="FQ27" i="11" s="1"/>
  <c r="HA27" i="11" s="1"/>
  <c r="IE34" i="11" a="1"/>
  <c r="IE34" i="11" s="1"/>
  <c r="IE34" i="9" a="1"/>
  <c r="IE34" i="9" s="1"/>
  <c r="IE34" i="10" a="1"/>
  <c r="IE34" i="10" s="1"/>
  <c r="IE34" i="8" a="1"/>
  <c r="IE34" i="8" s="1"/>
  <c r="AA28" i="8"/>
  <c r="FE28" i="8"/>
  <c r="FL28" i="8" s="1"/>
  <c r="FQ28" i="8" s="1"/>
  <c r="HA28" i="8" s="1"/>
  <c r="DR28" i="8"/>
  <c r="DY28" i="8" s="1"/>
  <c r="ED28" i="8" s="1"/>
  <c r="GR28" i="8" s="1"/>
  <c r="AA29" i="9"/>
  <c r="FE29" i="9"/>
  <c r="FL29" i="9" s="1"/>
  <c r="FQ29" i="9" s="1"/>
  <c r="HA29" i="9" s="1"/>
  <c r="DR29" i="9"/>
  <c r="DY29" i="9" s="1"/>
  <c r="ED29" i="9" s="1"/>
  <c r="GR29" i="9" s="1"/>
  <c r="EL6" i="11"/>
  <c r="ES6" i="11" s="1"/>
  <c r="EX6" i="11" s="1"/>
  <c r="GW6" i="11" s="1"/>
  <c r="AB6" i="11"/>
  <c r="EL9" i="10"/>
  <c r="ES9" i="10" s="1"/>
  <c r="EX9" i="10" s="1"/>
  <c r="GW9" i="10" s="1"/>
  <c r="AB9" i="10"/>
  <c r="IF6" i="10" a="1"/>
  <c r="IF6" i="10" s="1"/>
  <c r="IF6" i="9" a="1"/>
  <c r="IF6" i="9" s="1"/>
  <c r="IF6" i="11" a="1"/>
  <c r="IF6" i="11" s="1"/>
  <c r="IF6" i="8" a="1"/>
  <c r="IF6" i="8" s="1"/>
  <c r="AA37" i="8"/>
  <c r="FE37" i="8"/>
  <c r="FL37" i="8" s="1"/>
  <c r="HA37" i="8" s="1"/>
  <c r="DR37" i="8"/>
  <c r="DY37" i="8" s="1"/>
  <c r="ED37" i="8" s="1"/>
  <c r="GR37" i="8" s="1"/>
  <c r="IJ27" i="9" a="1"/>
  <c r="IJ27" i="9" s="1"/>
  <c r="IJ27" i="10" a="1"/>
  <c r="IJ27" i="10" s="1"/>
  <c r="IJ27" i="11" a="1"/>
  <c r="IJ27" i="11" s="1"/>
  <c r="IJ27" i="8" a="1"/>
  <c r="IJ27" i="8" s="1"/>
  <c r="DR39" i="11"/>
  <c r="DY39" i="11" s="1"/>
  <c r="ED39" i="11" s="1"/>
  <c r="GR39" i="11" s="1"/>
  <c r="AA39" i="11"/>
  <c r="FE39" i="11"/>
  <c r="FL39" i="11" s="1"/>
  <c r="FQ39" i="11" s="1"/>
  <c r="HA39" i="11" s="1"/>
  <c r="AB15" i="10"/>
  <c r="EL15" i="10"/>
  <c r="ES15" i="10" s="1"/>
  <c r="EX15" i="10" s="1"/>
  <c r="GW15" i="10" s="1"/>
  <c r="IF14" i="10" a="1"/>
  <c r="IF14" i="10" s="1"/>
  <c r="IF14" i="8" a="1"/>
  <c r="IF14" i="8" s="1"/>
  <c r="IF14" i="9" a="1"/>
  <c r="IF14" i="9" s="1"/>
  <c r="IF14" i="11" a="1"/>
  <c r="IF14" i="11" s="1"/>
  <c r="AB9" i="9"/>
  <c r="EL9" i="9"/>
  <c r="ES9" i="9" s="1"/>
  <c r="EX9" i="9" s="1"/>
  <c r="GW9" i="9" s="1"/>
  <c r="FE39" i="8"/>
  <c r="FL39" i="8" s="1"/>
  <c r="HA39" i="8" s="1"/>
  <c r="DR39" i="8"/>
  <c r="DY39" i="8" s="1"/>
  <c r="ED39" i="8" s="1"/>
  <c r="GR39" i="8" s="1"/>
  <c r="AA39" i="8"/>
  <c r="IK11" i="9" a="1"/>
  <c r="IK11" i="9" s="1"/>
  <c r="IK11" i="11" a="1"/>
  <c r="IK11" i="11" s="1"/>
  <c r="IK11" i="8" a="1"/>
  <c r="IK11" i="8" s="1"/>
  <c r="IK11" i="10" a="1"/>
  <c r="IK11" i="10" s="1"/>
  <c r="IJ31" i="10" a="1"/>
  <c r="IJ31" i="10" s="1"/>
  <c r="IJ31" i="11" a="1"/>
  <c r="IJ31" i="11" s="1"/>
  <c r="IJ31" i="9" a="1"/>
  <c r="IJ31" i="9" s="1"/>
  <c r="IJ31" i="8" a="1"/>
  <c r="IJ31" i="8" s="1"/>
  <c r="FE38" i="9"/>
  <c r="FL38" i="9" s="1"/>
  <c r="FQ38" i="9" s="1"/>
  <c r="HA38" i="9" s="1"/>
  <c r="DR38" i="9"/>
  <c r="DY38" i="9" s="1"/>
  <c r="ED38" i="9" s="1"/>
  <c r="GR38" i="9" s="1"/>
  <c r="AA38" i="9"/>
  <c r="FE32" i="11"/>
  <c r="FL32" i="11" s="1"/>
  <c r="FQ32" i="11" s="1"/>
  <c r="HA32" i="11" s="1"/>
  <c r="AA32" i="11"/>
  <c r="DR32" i="11"/>
  <c r="DY32" i="11" s="1"/>
  <c r="ED32" i="11" s="1"/>
  <c r="GR32" i="11" s="1"/>
  <c r="FE36" i="10"/>
  <c r="FL36" i="10" s="1"/>
  <c r="FQ36" i="10" s="1"/>
  <c r="HA36" i="10" s="1"/>
  <c r="DR36" i="10"/>
  <c r="DY36" i="10" s="1"/>
  <c r="ED36" i="10" s="1"/>
  <c r="GR36" i="10" s="1"/>
  <c r="AA36" i="10"/>
  <c r="AB9" i="11"/>
  <c r="EL9" i="11"/>
  <c r="ES9" i="11" s="1"/>
  <c r="EX9" i="11" s="1"/>
  <c r="GW9" i="11" s="1"/>
  <c r="IF10" i="8" a="1"/>
  <c r="IF10" i="8" s="1"/>
  <c r="IF10" i="9" a="1"/>
  <c r="IF10" i="9" s="1"/>
  <c r="IF10" i="10" a="1"/>
  <c r="IF10" i="10" s="1"/>
  <c r="IF10" i="11" a="1"/>
  <c r="IF10" i="11" s="1"/>
  <c r="AB9" i="8"/>
  <c r="EL9" i="8"/>
  <c r="ES9" i="8" s="1"/>
  <c r="EX9" i="8" s="1"/>
  <c r="GW9" i="8" s="1"/>
  <c r="IJ17" i="10" a="1"/>
  <c r="IJ17" i="10" s="1"/>
  <c r="IJ17" i="9" a="1"/>
  <c r="IJ17" i="9" s="1"/>
  <c r="IJ17" i="8" a="1"/>
  <c r="IJ17" i="8" s="1"/>
  <c r="IJ17" i="11" a="1"/>
  <c r="IJ17" i="11" s="1"/>
  <c r="DR22" i="9"/>
  <c r="DY22" i="9" s="1"/>
  <c r="ED22" i="9" s="1"/>
  <c r="GR22" i="9" s="1"/>
  <c r="AA22" i="9"/>
  <c r="FE22" i="9"/>
  <c r="FL22" i="9" s="1"/>
  <c r="FQ22" i="9" s="1"/>
  <c r="HA22" i="9" s="1"/>
  <c r="AB5" i="10"/>
  <c r="EL5" i="10"/>
  <c r="ES5" i="10" s="1"/>
  <c r="EX5" i="10" s="1"/>
  <c r="GW5" i="10" s="1"/>
  <c r="IE22" i="9" a="1"/>
  <c r="IE22" i="9" s="1"/>
  <c r="IE22" i="10" a="1"/>
  <c r="IE22" i="10" s="1"/>
  <c r="IE22" i="8" a="1"/>
  <c r="IE22" i="8" s="1"/>
  <c r="IE22" i="11" a="1"/>
  <c r="IE22" i="11" s="1"/>
  <c r="IJ35" i="10" a="1"/>
  <c r="IJ35" i="10" s="1"/>
  <c r="IJ35" i="11" a="1"/>
  <c r="IJ35" i="11" s="1"/>
  <c r="IJ35" i="9" a="1"/>
  <c r="IJ35" i="9" s="1"/>
  <c r="IJ35" i="8" a="1"/>
  <c r="IJ35" i="8" s="1"/>
  <c r="AA25" i="9"/>
  <c r="DR25" i="9"/>
  <c r="DY25" i="9" s="1"/>
  <c r="ED25" i="9" s="1"/>
  <c r="GR25" i="9" s="1"/>
  <c r="FE25" i="9"/>
  <c r="FL25" i="9" s="1"/>
  <c r="FQ25" i="9" s="1"/>
  <c r="HA25" i="9" s="1"/>
  <c r="DR26" i="9"/>
  <c r="DY26" i="9" s="1"/>
  <c r="ED26" i="9" s="1"/>
  <c r="GR26" i="9" s="1"/>
  <c r="AA26" i="9"/>
  <c r="FE26" i="9"/>
  <c r="FL26" i="9" s="1"/>
  <c r="FQ26" i="9" s="1"/>
  <c r="HA26" i="9" s="1"/>
  <c r="DR25" i="8"/>
  <c r="DY25" i="8" s="1"/>
  <c r="ED25" i="8" s="1"/>
  <c r="GR25" i="8" s="1"/>
  <c r="AA25" i="8"/>
  <c r="FE25" i="8"/>
  <c r="FL25" i="8" s="1"/>
  <c r="FQ25" i="8" s="1"/>
  <c r="HA25" i="8" s="1"/>
  <c r="AA38" i="8"/>
  <c r="FE38" i="8"/>
  <c r="FL38" i="8" s="1"/>
  <c r="HA38" i="8" s="1"/>
  <c r="DR38" i="8"/>
  <c r="DY38" i="8" s="1"/>
  <c r="ED38" i="8" s="1"/>
  <c r="GR38" i="8" s="1"/>
  <c r="IF15" i="10" a="1"/>
  <c r="IF15" i="10" s="1"/>
  <c r="IF15" i="8" a="1"/>
  <c r="IF15" i="8" s="1"/>
  <c r="IF15" i="9" a="1"/>
  <c r="IF15" i="9" s="1"/>
  <c r="IF15" i="11" a="1"/>
  <c r="IF15" i="11" s="1"/>
  <c r="IJ26" i="10" a="1"/>
  <c r="IJ26" i="10" s="1"/>
  <c r="IJ26" i="9" a="1"/>
  <c r="IJ26" i="9" s="1"/>
  <c r="IJ26" i="11" a="1"/>
  <c r="IJ26" i="11" s="1"/>
  <c r="IJ26" i="8" a="1"/>
  <c r="IJ26" i="8" s="1"/>
  <c r="DR28" i="10"/>
  <c r="DY28" i="10" s="1"/>
  <c r="ED28" i="10" s="1"/>
  <c r="GR28" i="10" s="1"/>
  <c r="AA28" i="10"/>
  <c r="FE28" i="10"/>
  <c r="FL28" i="10" s="1"/>
  <c r="FQ28" i="10" s="1"/>
  <c r="HA28" i="10" s="1"/>
  <c r="DR36" i="9"/>
  <c r="DY36" i="9" s="1"/>
  <c r="ED36" i="9" s="1"/>
  <c r="GR36" i="9" s="1"/>
  <c r="AA36" i="9"/>
  <c r="FE36" i="9"/>
  <c r="FL36" i="9" s="1"/>
  <c r="FQ36" i="9" s="1"/>
  <c r="HA36" i="9" s="1"/>
  <c r="AB6" i="8"/>
  <c r="EL6" i="8"/>
  <c r="ES6" i="8" s="1"/>
  <c r="EX6" i="8" s="1"/>
  <c r="GW6" i="8" s="1"/>
  <c r="IE37" i="10" a="1"/>
  <c r="IE37" i="10" s="1"/>
  <c r="IE37" i="11" a="1"/>
  <c r="IE37" i="11" s="1"/>
  <c r="IE37" i="9" a="1"/>
  <c r="IE37" i="9" s="1"/>
  <c r="IE37" i="8" a="1"/>
  <c r="IE37" i="8" s="1"/>
  <c r="IE27" i="9" a="1"/>
  <c r="IE27" i="9" s="1"/>
  <c r="IE27" i="10" a="1"/>
  <c r="IE27" i="10" s="1"/>
  <c r="IE27" i="11" a="1"/>
  <c r="IE27" i="11" s="1"/>
  <c r="IE27" i="8" a="1"/>
  <c r="IE27" i="8" s="1"/>
  <c r="IJ19" i="9" a="1"/>
  <c r="IJ19" i="9" s="1"/>
  <c r="IJ19" i="10" a="1"/>
  <c r="IJ19" i="10" s="1"/>
  <c r="IJ19" i="8" a="1"/>
  <c r="IJ19" i="8" s="1"/>
  <c r="IJ19" i="11" a="1"/>
  <c r="IJ19" i="11" s="1"/>
  <c r="EL13" i="11"/>
  <c r="ES13" i="11" s="1"/>
  <c r="EX13" i="11" s="1"/>
  <c r="GW13" i="11" s="1"/>
  <c r="AB13" i="11"/>
  <c r="IF9" i="11" a="1"/>
  <c r="IF9" i="11" s="1"/>
  <c r="IF9" i="10" a="1"/>
  <c r="IF9" i="10" s="1"/>
  <c r="IF9" i="8" a="1"/>
  <c r="IF9" i="8" s="1"/>
  <c r="IF9" i="9" a="1"/>
  <c r="IF9" i="9" s="1"/>
  <c r="FE23" i="10"/>
  <c r="FL23" i="10" s="1"/>
  <c r="FQ23" i="10" s="1"/>
  <c r="HA23" i="10" s="1"/>
  <c r="DR23" i="10"/>
  <c r="DY23" i="10" s="1"/>
  <c r="ED23" i="10" s="1"/>
  <c r="GR23" i="10" s="1"/>
  <c r="AA23" i="10"/>
  <c r="AB16" i="9"/>
  <c r="EL16" i="9"/>
  <c r="ES16" i="9" s="1"/>
  <c r="EX16" i="9" s="1"/>
  <c r="GW16" i="9" s="1"/>
  <c r="AB13" i="9"/>
  <c r="EL13" i="9"/>
  <c r="ES13" i="9" s="1"/>
  <c r="EX13" i="9" s="1"/>
  <c r="GW13" i="9" s="1"/>
  <c r="FE21" i="11"/>
  <c r="FL21" i="11" s="1"/>
  <c r="FQ21" i="11" s="1"/>
  <c r="HA21" i="11" s="1"/>
  <c r="AA21" i="11"/>
  <c r="DR21" i="11"/>
  <c r="DY21" i="11" s="1"/>
  <c r="ED21" i="11" s="1"/>
  <c r="GR21" i="11" s="1"/>
  <c r="IJ39" i="11" a="1"/>
  <c r="IJ39" i="11" s="1"/>
  <c r="IJ39" i="9" a="1"/>
  <c r="IJ39" i="9" s="1"/>
  <c r="IJ39" i="10" a="1"/>
  <c r="IJ39" i="10" s="1"/>
  <c r="IJ39" i="8" a="1"/>
  <c r="IJ39" i="8" s="1"/>
  <c r="IE32" i="11" a="1"/>
  <c r="IE32" i="11" s="1"/>
  <c r="IE32" i="9" a="1"/>
  <c r="IE32" i="9" s="1"/>
  <c r="IE32" i="10" a="1"/>
  <c r="IE32" i="10" s="1"/>
  <c r="IE32" i="8" a="1"/>
  <c r="IE32" i="8" s="1"/>
  <c r="IF11" i="10" a="1"/>
  <c r="IF11" i="10" s="1"/>
  <c r="IF11" i="8" a="1"/>
  <c r="IF11" i="8" s="1"/>
  <c r="IF11" i="11" a="1"/>
  <c r="IF11" i="11" s="1"/>
  <c r="IF11" i="9" a="1"/>
  <c r="IF11" i="9" s="1"/>
  <c r="EL5" i="9"/>
  <c r="ES5" i="9" s="1"/>
  <c r="EX5" i="9" s="1"/>
  <c r="GW5" i="9" s="1"/>
  <c r="AB5" i="9"/>
  <c r="EL15" i="11"/>
  <c r="ES15" i="11" s="1"/>
  <c r="EX15" i="11" s="1"/>
  <c r="GW15" i="11" s="1"/>
  <c r="AB15" i="11"/>
  <c r="DR20" i="10"/>
  <c r="DY20" i="10" s="1"/>
  <c r="ED20" i="10" s="1"/>
  <c r="GR20" i="10" s="1"/>
  <c r="FE20" i="10"/>
  <c r="FL20" i="10" s="1"/>
  <c r="FQ20" i="10" s="1"/>
  <c r="HA20" i="10" s="1"/>
  <c r="AA20" i="10"/>
  <c r="IK9" i="11" a="1"/>
  <c r="IK9" i="11" s="1"/>
  <c r="IK9" i="8" a="1"/>
  <c r="IK9" i="8" s="1"/>
  <c r="IK9" i="9" a="1"/>
  <c r="IK9" i="9" s="1"/>
  <c r="IK9" i="10" a="1"/>
  <c r="IK9" i="10" s="1"/>
  <c r="DR17" i="10"/>
  <c r="DY17" i="10" s="1"/>
  <c r="ED17" i="10" s="1"/>
  <c r="GR17" i="10" s="1"/>
  <c r="AA17" i="10"/>
  <c r="FE17" i="10"/>
  <c r="FL17" i="10" s="1"/>
  <c r="FQ17" i="10" s="1"/>
  <c r="HA17" i="10" s="1"/>
  <c r="IE17" i="11" a="1"/>
  <c r="IE17" i="11" s="1"/>
  <c r="IE17" i="10" a="1"/>
  <c r="IE17" i="10" s="1"/>
  <c r="IE17" i="8" a="1"/>
  <c r="IE17" i="8" s="1"/>
  <c r="IE17" i="9" a="1"/>
  <c r="IE17" i="9" s="1"/>
  <c r="EL8" i="8"/>
  <c r="ES8" i="8" s="1"/>
  <c r="EX8" i="8" s="1"/>
  <c r="GW8" i="8" s="1"/>
  <c r="AB8" i="8"/>
  <c r="AA18" i="9"/>
  <c r="FE18" i="9"/>
  <c r="FL18" i="9" s="1"/>
  <c r="FQ18" i="9" s="1"/>
  <c r="HA18" i="9" s="1"/>
  <c r="DR18" i="9"/>
  <c r="DY18" i="9" s="1"/>
  <c r="ED18" i="9" s="1"/>
  <c r="GR18" i="9" s="1"/>
  <c r="AB11" i="9"/>
  <c r="EL11" i="9"/>
  <c r="ES11" i="9" s="1"/>
  <c r="EX11" i="9" s="1"/>
  <c r="GW11" i="9" s="1"/>
  <c r="FE34" i="11"/>
  <c r="FL34" i="11" s="1"/>
  <c r="FQ34" i="11" s="1"/>
  <c r="HA34" i="11" s="1"/>
  <c r="DR34" i="11"/>
  <c r="DY34" i="11" s="1"/>
  <c r="ED34" i="11" s="1"/>
  <c r="GR34" i="11" s="1"/>
  <c r="AA34" i="11"/>
  <c r="IE23" i="10" a="1"/>
  <c r="IE23" i="10" s="1"/>
  <c r="IE23" i="8" a="1"/>
  <c r="IE23" i="8" s="1"/>
  <c r="IE23" i="11" a="1"/>
  <c r="IE23" i="11" s="1"/>
  <c r="IE23" i="9" a="1"/>
  <c r="IE23" i="9" s="1"/>
  <c r="AB16" i="10"/>
  <c r="EL16" i="10"/>
  <c r="ES16" i="10" s="1"/>
  <c r="EX16" i="10" s="1"/>
  <c r="GW16" i="10" s="1"/>
  <c r="EL14" i="11"/>
  <c r="ES14" i="11" s="1"/>
  <c r="EX14" i="11" s="1"/>
  <c r="GW14" i="11" s="1"/>
  <c r="AB14" i="11"/>
  <c r="EL5" i="11"/>
  <c r="ES5" i="11" s="1"/>
  <c r="EX5" i="11" s="1"/>
  <c r="GW5" i="11" s="1"/>
  <c r="AB5" i="11"/>
  <c r="IE25" i="10" a="1"/>
  <c r="IE25" i="10" s="1"/>
  <c r="IE25" i="8" a="1"/>
  <c r="IE25" i="8" s="1"/>
  <c r="IE25" i="11" a="1"/>
  <c r="IE25" i="11" s="1"/>
  <c r="IE25" i="9" a="1"/>
  <c r="IE25" i="9" s="1"/>
  <c r="IJ38" i="9" a="1"/>
  <c r="IJ38" i="9" s="1"/>
  <c r="IJ38" i="10" a="1"/>
  <c r="IJ38" i="10" s="1"/>
  <c r="IJ38" i="11" a="1"/>
  <c r="IJ38" i="11" s="1"/>
  <c r="IJ38" i="8" a="1"/>
  <c r="IJ38" i="8" s="1"/>
  <c r="AB15" i="8"/>
  <c r="EL15" i="8"/>
  <c r="ES15" i="8" s="1"/>
  <c r="EX15" i="8" s="1"/>
  <c r="GW15" i="8" s="1"/>
  <c r="IE26" i="11" a="1"/>
  <c r="IE26" i="11" s="1"/>
  <c r="IE26" i="10" a="1"/>
  <c r="IE26" i="10" s="1"/>
  <c r="IE26" i="9" a="1"/>
  <c r="IE26" i="9" s="1"/>
  <c r="IE26" i="8" a="1"/>
  <c r="IE26" i="8" s="1"/>
  <c r="IF13" i="8" a="1"/>
  <c r="IF13" i="8" s="1"/>
  <c r="IF13" i="9" a="1"/>
  <c r="IF13" i="9" s="1"/>
  <c r="IF13" i="10" a="1"/>
  <c r="IF13" i="10" s="1"/>
  <c r="IF13" i="11" a="1"/>
  <c r="IF13" i="11" s="1"/>
  <c r="IK5" i="8" a="1"/>
  <c r="IK5" i="8" s="1"/>
  <c r="IK5" i="10" a="1"/>
  <c r="IK5" i="10" s="1"/>
  <c r="IK5" i="11" a="1"/>
  <c r="IK5" i="11" s="1"/>
  <c r="IK5" i="9" a="1"/>
  <c r="IK5" i="9" s="1"/>
  <c r="IE30" i="10" a="1"/>
  <c r="IE30" i="10" s="1"/>
  <c r="IE30" i="9" a="1"/>
  <c r="IE30" i="9" s="1"/>
  <c r="IE30" i="11" a="1"/>
  <c r="IE30" i="11" s="1"/>
  <c r="IE30" i="8" a="1"/>
  <c r="IE30" i="8" s="1"/>
  <c r="IJ37" i="10" a="1"/>
  <c r="IJ37" i="10" s="1"/>
  <c r="IJ37" i="9" a="1"/>
  <c r="IJ37" i="9" s="1"/>
  <c r="IJ37" i="11" a="1"/>
  <c r="IJ37" i="11" s="1"/>
  <c r="IJ37" i="8" a="1"/>
  <c r="IJ37" i="8" s="1"/>
  <c r="DR27" i="8"/>
  <c r="DY27" i="8" s="1"/>
  <c r="ED27" i="8" s="1"/>
  <c r="GR27" i="8" s="1"/>
  <c r="FE27" i="8"/>
  <c r="FL27" i="8" s="1"/>
  <c r="FQ27" i="8" s="1"/>
  <c r="HA27" i="8" s="1"/>
  <c r="AA27" i="8"/>
  <c r="AB10" i="8"/>
  <c r="EL10" i="8"/>
  <c r="ES10" i="8" s="1"/>
  <c r="EX10" i="8" s="1"/>
  <c r="GW10" i="8" s="1"/>
  <c r="AA35" i="8"/>
  <c r="FE35" i="8"/>
  <c r="FL35" i="8" s="1"/>
  <c r="HA35" i="8" s="1"/>
  <c r="DR35" i="8"/>
  <c r="DY35" i="8" s="1"/>
  <c r="ED35" i="8" s="1"/>
  <c r="GR35" i="8" s="1"/>
  <c r="IE38" i="9" a="1"/>
  <c r="IE38" i="9" s="1"/>
  <c r="IE38" i="10" a="1"/>
  <c r="IE38" i="10" s="1"/>
  <c r="IE38" i="11" a="1"/>
  <c r="IE38" i="11" s="1"/>
  <c r="IE38" i="8" a="1"/>
  <c r="IE38" i="8" s="1"/>
  <c r="DR29" i="11"/>
  <c r="DY29" i="11" s="1"/>
  <c r="ED29" i="11" s="1"/>
  <c r="GR29" i="11" s="1"/>
  <c r="FE29" i="11"/>
  <c r="FL29" i="11" s="1"/>
  <c r="FQ29" i="11" s="1"/>
  <c r="HA29" i="11" s="1"/>
  <c r="AA29" i="11"/>
  <c r="AA26" i="11"/>
  <c r="FE26" i="11"/>
  <c r="FL26" i="11" s="1"/>
  <c r="FQ26" i="11" s="1"/>
  <c r="HA26" i="11" s="1"/>
  <c r="DR26" i="11"/>
  <c r="DY26" i="11" s="1"/>
  <c r="ED26" i="11" s="1"/>
  <c r="GR26" i="11" s="1"/>
  <c r="IE39" i="10" a="1"/>
  <c r="IE39" i="10" s="1"/>
  <c r="IE39" i="9" a="1"/>
  <c r="IE39" i="9" s="1"/>
  <c r="IE39" i="11" a="1"/>
  <c r="IE39" i="11" s="1"/>
  <c r="IE39" i="8" a="1"/>
  <c r="IE39" i="8" s="1"/>
  <c r="DR32" i="8"/>
  <c r="DY32" i="8" s="1"/>
  <c r="ED32" i="8" s="1"/>
  <c r="GR32" i="8" s="1"/>
  <c r="AA32" i="8"/>
  <c r="FE32" i="8"/>
  <c r="FL32" i="8" s="1"/>
  <c r="HA32" i="8" s="1"/>
  <c r="AA35" i="10"/>
  <c r="FE35" i="10"/>
  <c r="FL35" i="10" s="1"/>
  <c r="FQ35" i="10" s="1"/>
  <c r="HA35" i="10" s="1"/>
  <c r="DR35" i="10"/>
  <c r="DY35" i="10" s="1"/>
  <c r="ED35" i="10" s="1"/>
  <c r="GR35" i="10" s="1"/>
  <c r="AA33" i="9"/>
  <c r="DR33" i="9"/>
  <c r="DY33" i="9" s="1"/>
  <c r="ED33" i="9" s="1"/>
  <c r="GR33" i="9" s="1"/>
  <c r="FE33" i="9"/>
  <c r="FL33" i="9" s="1"/>
  <c r="FQ33" i="9" s="1"/>
  <c r="HA33" i="9" s="1"/>
  <c r="IJ21" i="8" a="1"/>
  <c r="IJ21" i="8" s="1"/>
  <c r="IJ21" i="10" a="1"/>
  <c r="IJ21" i="10" s="1"/>
  <c r="IJ21" i="11" a="1"/>
  <c r="IJ21" i="11" s="1"/>
  <c r="IJ21" i="9" a="1"/>
  <c r="IJ21" i="9" s="1"/>
  <c r="AB15" i="9"/>
  <c r="EL15" i="9"/>
  <c r="ES15" i="9" s="1"/>
  <c r="EX15" i="9" s="1"/>
  <c r="GW15" i="9" s="1"/>
  <c r="DR40" i="9"/>
  <c r="DY40" i="9" s="1"/>
  <c r="ED40" i="9" s="1"/>
  <c r="GR40" i="9" s="1"/>
  <c r="AA40" i="9"/>
  <c r="FE40" i="9"/>
  <c r="FL40" i="9" s="1"/>
  <c r="FQ40" i="9" s="1"/>
  <c r="HA40" i="9" s="1"/>
  <c r="IE33" i="9" a="1"/>
  <c r="IE33" i="9" s="1"/>
  <c r="IE33" i="10" a="1"/>
  <c r="IE33" i="10" s="1"/>
  <c r="IE33" i="11" a="1"/>
  <c r="IE33" i="11" s="1"/>
  <c r="IE33" i="8" a="1"/>
  <c r="IE33" i="8" s="1"/>
  <c r="AA21" i="10"/>
  <c r="FE21" i="10"/>
  <c r="FL21" i="10" s="1"/>
  <c r="FQ21" i="10" s="1"/>
  <c r="HA21" i="10" s="1"/>
  <c r="DR21" i="10"/>
  <c r="DY21" i="10" s="1"/>
  <c r="ED21" i="10" s="1"/>
  <c r="GR21" i="10" s="1"/>
  <c r="FE17" i="8"/>
  <c r="FL17" i="8" s="1"/>
  <c r="FQ17" i="8" s="1"/>
  <c r="HA17" i="8" s="1"/>
  <c r="DR17" i="8"/>
  <c r="DY17" i="8" s="1"/>
  <c r="ED17" i="8" s="1"/>
  <c r="GR17" i="8" s="1"/>
  <c r="AA17" i="8"/>
  <c r="IK8" i="8" a="1"/>
  <c r="IK8" i="8" s="1"/>
  <c r="IK8" i="9" a="1"/>
  <c r="IK8" i="9" s="1"/>
  <c r="IK8" i="10" a="1"/>
  <c r="IK8" i="10" s="1"/>
  <c r="IK8" i="11" a="1"/>
  <c r="IK8" i="11" s="1"/>
  <c r="AB8" i="10"/>
  <c r="EL8" i="10"/>
  <c r="ES8" i="10" s="1"/>
  <c r="EX8" i="10" s="1"/>
  <c r="GW8" i="10" s="1"/>
  <c r="IJ18" i="8" a="1"/>
  <c r="IJ18" i="8" s="1"/>
  <c r="IJ18" i="11" a="1"/>
  <c r="IJ18" i="11" s="1"/>
  <c r="IJ18" i="10" a="1"/>
  <c r="IJ18" i="10" s="1"/>
  <c r="IJ18" i="9" a="1"/>
  <c r="IJ18" i="9" s="1"/>
  <c r="FE33" i="10"/>
  <c r="FL33" i="10" s="1"/>
  <c r="FQ33" i="10" s="1"/>
  <c r="HA33" i="10" s="1"/>
  <c r="AA33" i="10"/>
  <c r="DR33" i="10"/>
  <c r="DY33" i="10" s="1"/>
  <c r="ED33" i="10" s="1"/>
  <c r="GR33" i="10" s="1"/>
  <c r="FE30" i="9"/>
  <c r="FL30" i="9" s="1"/>
  <c r="FQ30" i="9" s="1"/>
  <c r="HA30" i="9" s="1"/>
  <c r="DR30" i="9"/>
  <c r="DY30" i="9" s="1"/>
  <c r="ED30" i="9" s="1"/>
  <c r="GR30" i="9" s="1"/>
  <c r="AA30" i="9"/>
  <c r="FE39" i="9"/>
  <c r="FL39" i="9" s="1"/>
  <c r="FQ39" i="9" s="1"/>
  <c r="HA39" i="9" s="1"/>
  <c r="AA39" i="9"/>
  <c r="DR39" i="9"/>
  <c r="DY39" i="9" s="1"/>
  <c r="ED39" i="9" s="1"/>
  <c r="GR39" i="9" s="1"/>
  <c r="AA18" i="11"/>
  <c r="DR18" i="11"/>
  <c r="DY18" i="11" s="1"/>
  <c r="ED18" i="11" s="1"/>
  <c r="GR18" i="11" s="1"/>
  <c r="FE18" i="11"/>
  <c r="FL18" i="11" s="1"/>
  <c r="FQ18" i="11" s="1"/>
  <c r="HA18" i="11" s="1"/>
  <c r="DR23" i="8"/>
  <c r="DY23" i="8" s="1"/>
  <c r="ED23" i="8" s="1"/>
  <c r="GR23" i="8" s="1"/>
  <c r="AA23" i="8"/>
  <c r="FE23" i="8"/>
  <c r="FL23" i="8" s="1"/>
  <c r="FQ23" i="8" s="1"/>
  <c r="HA23" i="8" s="1"/>
  <c r="DR40" i="10"/>
  <c r="DY40" i="10" s="1"/>
  <c r="ED40" i="10" s="1"/>
  <c r="GR40" i="10" s="1"/>
  <c r="AA40" i="10"/>
  <c r="FE40" i="10"/>
  <c r="FL40" i="10" s="1"/>
  <c r="FQ40" i="10" s="1"/>
  <c r="HA40" i="10" s="1"/>
  <c r="IK15" i="8" a="1"/>
  <c r="IK15" i="8" s="1"/>
  <c r="IK15" i="11" a="1"/>
  <c r="IK15" i="11" s="1"/>
  <c r="IK15" i="10" a="1"/>
  <c r="IK15" i="10" s="1"/>
  <c r="IK15" i="9" a="1"/>
  <c r="IK15" i="9" s="1"/>
  <c r="AB10" i="11"/>
  <c r="EL10" i="11"/>
  <c r="ES10" i="11" s="1"/>
  <c r="EX10" i="11" s="1"/>
  <c r="GW10" i="11" s="1"/>
  <c r="FE26" i="8"/>
  <c r="FL26" i="8" s="1"/>
  <c r="FQ26" i="8" s="1"/>
  <c r="HA26" i="8" s="1"/>
  <c r="DR26" i="8"/>
  <c r="DY26" i="8" s="1"/>
  <c r="ED26" i="8" s="1"/>
  <c r="GR26" i="8" s="1"/>
  <c r="AA26" i="8"/>
  <c r="AB13" i="8"/>
  <c r="EL13" i="8"/>
  <c r="ES13" i="8" s="1"/>
  <c r="EX13" i="8" s="1"/>
  <c r="GW13" i="8" s="1"/>
  <c r="IF5" i="11" a="1"/>
  <c r="IF5" i="11" s="1"/>
  <c r="IF5" i="10" a="1"/>
  <c r="IF5" i="10" s="1"/>
  <c r="IF5" i="9" a="1"/>
  <c r="IF5" i="9" s="1"/>
  <c r="IF5" i="8" a="1"/>
  <c r="IF5" i="8" s="1"/>
  <c r="IJ30" i="11" a="1"/>
  <c r="IJ30" i="11" s="1"/>
  <c r="IJ30" i="9" a="1"/>
  <c r="IJ30" i="9" s="1"/>
  <c r="IJ30" i="10" a="1"/>
  <c r="IJ30" i="10" s="1"/>
  <c r="IJ30" i="8" a="1"/>
  <c r="IJ30" i="8" s="1"/>
  <c r="FE34" i="9"/>
  <c r="FL34" i="9" s="1"/>
  <c r="FQ34" i="9" s="1"/>
  <c r="HA34" i="9" s="1"/>
  <c r="DR34" i="9"/>
  <c r="DY34" i="9" s="1"/>
  <c r="ED34" i="9" s="1"/>
  <c r="GR34" i="9" s="1"/>
  <c r="AA34" i="9"/>
  <c r="FE29" i="10"/>
  <c r="FL29" i="10" s="1"/>
  <c r="FQ29" i="10" s="1"/>
  <c r="HA29" i="10" s="1"/>
  <c r="AA29" i="10"/>
  <c r="DR29" i="10"/>
  <c r="DY29" i="10" s="1"/>
  <c r="ED29" i="10" s="1"/>
  <c r="GR29" i="10" s="1"/>
  <c r="AA27" i="10"/>
  <c r="FE27" i="10"/>
  <c r="FL27" i="10" s="1"/>
  <c r="FQ27" i="10" s="1"/>
  <c r="HA27" i="10" s="1"/>
  <c r="DR27" i="10"/>
  <c r="DY27" i="10" s="1"/>
  <c r="ED27" i="10" s="1"/>
  <c r="GR27" i="10" s="1"/>
  <c r="AA25" i="11"/>
  <c r="DR25" i="11"/>
  <c r="DY25" i="11" s="1"/>
  <c r="ED25" i="11" s="1"/>
  <c r="GR25" i="11" s="1"/>
  <c r="FE25" i="11"/>
  <c r="FL25" i="11" s="1"/>
  <c r="FQ25" i="11" s="1"/>
  <c r="HA25" i="11" s="1"/>
  <c r="IE29" i="9" a="1"/>
  <c r="IE29" i="9" s="1"/>
  <c r="IE29" i="11" a="1"/>
  <c r="IE29" i="11" s="1"/>
  <c r="IE29" i="10" a="1"/>
  <c r="IE29" i="10" s="1"/>
  <c r="IE29" i="8" a="1"/>
  <c r="IE29" i="8" s="1"/>
  <c r="GN3" i="8"/>
  <c r="HX2" i="8"/>
  <c r="DR21" i="9"/>
  <c r="DY21" i="9" s="1"/>
  <c r="ED21" i="9" s="1"/>
  <c r="GR21" i="9" s="1"/>
  <c r="AA21" i="9"/>
  <c r="FE21" i="9"/>
  <c r="FL21" i="9" s="1"/>
  <c r="FQ21" i="9" s="1"/>
  <c r="HA21" i="9" s="1"/>
  <c r="AB7" i="8"/>
  <c r="EL7" i="8"/>
  <c r="ES7" i="8" s="1"/>
  <c r="EX7" i="8" s="1"/>
  <c r="GW7" i="8" s="1"/>
  <c r="AB11" i="8"/>
  <c r="EL11" i="8"/>
  <c r="ES11" i="8" s="1"/>
  <c r="EX11" i="8" s="1"/>
  <c r="GW11" i="8" s="1"/>
  <c r="DR35" i="9"/>
  <c r="DY35" i="9" s="1"/>
  <c r="ED35" i="9" s="1"/>
  <c r="GR35" i="9" s="1"/>
  <c r="FE35" i="9"/>
  <c r="FL35" i="9" s="1"/>
  <c r="FQ35" i="9" s="1"/>
  <c r="HA35" i="9" s="1"/>
  <c r="AA35" i="9"/>
  <c r="AA22" i="8"/>
  <c r="FE22" i="8"/>
  <c r="FL22" i="8" s="1"/>
  <c r="FQ22" i="8" s="1"/>
  <c r="HA22" i="8" s="1"/>
  <c r="DR22" i="8"/>
  <c r="DY22" i="8" s="1"/>
  <c r="ED22" i="8" s="1"/>
  <c r="GR22" i="8" s="1"/>
  <c r="IK7" i="9" a="1"/>
  <c r="IK7" i="9" s="1"/>
  <c r="IK7" i="11" a="1"/>
  <c r="IK7" i="11" s="1"/>
  <c r="IK7" i="10" a="1"/>
  <c r="IK7" i="10" s="1"/>
  <c r="IK7" i="8" a="1"/>
  <c r="IK7" i="8" s="1"/>
  <c r="DR37" i="9"/>
  <c r="DY37" i="9" s="1"/>
  <c r="ED37" i="9" s="1"/>
  <c r="GR37" i="9" s="1"/>
  <c r="AA37" i="9"/>
  <c r="FE37" i="9"/>
  <c r="FL37" i="9" s="1"/>
  <c r="FQ37" i="9" s="1"/>
  <c r="HA37" i="9" s="1"/>
  <c r="IJ32" i="9" a="1"/>
  <c r="IJ32" i="9" s="1"/>
  <c r="IJ32" i="10" a="1"/>
  <c r="IJ32" i="10" s="1"/>
  <c r="IJ32" i="11" a="1"/>
  <c r="IJ32" i="11" s="1"/>
  <c r="IJ32" i="8" a="1"/>
  <c r="IJ32" i="8" s="1"/>
  <c r="IE19" i="8" a="1"/>
  <c r="IE19" i="8" s="1"/>
  <c r="IE19" i="11" a="1"/>
  <c r="IE19" i="11" s="1"/>
  <c r="IE19" i="9" a="1"/>
  <c r="IE19" i="9" s="1"/>
  <c r="IE19" i="10" a="1"/>
  <c r="IE19" i="10" s="1"/>
  <c r="AA21" i="8"/>
  <c r="DR21" i="8"/>
  <c r="DY21" i="8" s="1"/>
  <c r="ED21" i="8" s="1"/>
  <c r="GR21" i="8" s="1"/>
  <c r="FE21" i="8"/>
  <c r="FL21" i="8" s="1"/>
  <c r="FQ21" i="8" s="1"/>
  <c r="HA21" i="8" s="1"/>
  <c r="DR33" i="8"/>
  <c r="DY33" i="8" s="1"/>
  <c r="ED33" i="8" s="1"/>
  <c r="GR33" i="8" s="1"/>
  <c r="AA33" i="8"/>
  <c r="FE33" i="8"/>
  <c r="FL33" i="8" s="1"/>
  <c r="HA33" i="8" s="1"/>
  <c r="IE20" i="10" a="1"/>
  <c r="IE20" i="10" s="1"/>
  <c r="IE20" i="9" a="1"/>
  <c r="IE20" i="9" s="1"/>
  <c r="IE20" i="11" a="1"/>
  <c r="IE20" i="11" s="1"/>
  <c r="IE20" i="8" a="1"/>
  <c r="IE20" i="8" s="1"/>
  <c r="DR28" i="11"/>
  <c r="DY28" i="11" s="1"/>
  <c r="ED28" i="11" s="1"/>
  <c r="GR28" i="11" s="1"/>
  <c r="AA28" i="11"/>
  <c r="FE28" i="11"/>
  <c r="FL28" i="11" s="1"/>
  <c r="FQ28" i="11" s="1"/>
  <c r="HA28" i="11" s="1"/>
  <c r="IF16" i="8" a="1"/>
  <c r="IF16" i="8" s="1"/>
  <c r="IF16" i="11" a="1"/>
  <c r="IF16" i="11" s="1"/>
  <c r="IF16" i="9" a="1"/>
  <c r="IF16" i="9" s="1"/>
  <c r="IF16" i="10" a="1"/>
  <c r="IF16" i="10" s="1"/>
  <c r="AB14" i="9"/>
  <c r="EL14" i="9"/>
  <c r="ES14" i="9" s="1"/>
  <c r="EX14" i="9" s="1"/>
  <c r="GW14" i="9" s="1"/>
  <c r="AA40" i="8"/>
  <c r="DR40" i="8"/>
  <c r="DY40" i="8" s="1"/>
  <c r="ED40" i="8" s="1"/>
  <c r="GR40" i="8" s="1"/>
  <c r="FE40" i="8"/>
  <c r="FL40" i="8" s="1"/>
  <c r="HA40" i="8" s="1"/>
  <c r="IF8" i="10" a="1"/>
  <c r="IF8" i="10" s="1"/>
  <c r="IF8" i="9" a="1"/>
  <c r="IF8" i="9" s="1"/>
  <c r="IF8" i="11" a="1"/>
  <c r="IF8" i="11" s="1"/>
  <c r="IF8" i="8" a="1"/>
  <c r="IF8" i="8" s="1"/>
  <c r="AA17" i="9"/>
  <c r="FE17" i="9"/>
  <c r="FL17" i="9" s="1"/>
  <c r="FQ17" i="9" s="1"/>
  <c r="HA17" i="9" s="1"/>
  <c r="DR17" i="9"/>
  <c r="DY17" i="9" s="1"/>
  <c r="ED17" i="9" s="1"/>
  <c r="GR17" i="9" s="1"/>
  <c r="AA18" i="8"/>
  <c r="DR18" i="8"/>
  <c r="DY18" i="8" s="1"/>
  <c r="ED18" i="8" s="1"/>
  <c r="GR18" i="8" s="1"/>
  <c r="FE18" i="8"/>
  <c r="FL18" i="8" s="1"/>
  <c r="FQ18" i="8" s="1"/>
  <c r="HA18" i="8" s="1"/>
  <c r="AA30" i="11"/>
  <c r="DR30" i="11"/>
  <c r="DY30" i="11" s="1"/>
  <c r="ED30" i="11" s="1"/>
  <c r="GR30" i="11" s="1"/>
  <c r="FE30" i="11"/>
  <c r="FL30" i="11" s="1"/>
  <c r="FQ30" i="11" s="1"/>
  <c r="HA30" i="11" s="1"/>
  <c r="FE24" i="10"/>
  <c r="FL24" i="10" s="1"/>
  <c r="FQ24" i="10" s="1"/>
  <c r="HA24" i="10" s="1"/>
  <c r="DR24" i="10"/>
  <c r="DY24" i="10" s="1"/>
  <c r="ED24" i="10" s="1"/>
  <c r="GR24" i="10" s="1"/>
  <c r="AA24" i="10"/>
  <c r="AA35" i="11"/>
  <c r="DR35" i="11"/>
  <c r="DY35" i="11" s="1"/>
  <c r="ED35" i="11" s="1"/>
  <c r="GR35" i="11" s="1"/>
  <c r="FE35" i="11"/>
  <c r="FL35" i="11" s="1"/>
  <c r="FQ35" i="11" s="1"/>
  <c r="HA35" i="11" s="1"/>
  <c r="AA37" i="11"/>
  <c r="DR37" i="11"/>
  <c r="DY37" i="11" s="1"/>
  <c r="ED37" i="11" s="1"/>
  <c r="GR37" i="11" s="1"/>
  <c r="FE37" i="11"/>
  <c r="FL37" i="11" s="1"/>
  <c r="FQ37" i="11" s="1"/>
  <c r="HA37" i="11" s="1"/>
  <c r="FE32" i="9"/>
  <c r="FL32" i="9" s="1"/>
  <c r="FQ32" i="9" s="1"/>
  <c r="HA32" i="9" s="1"/>
  <c r="AA32" i="9"/>
  <c r="DR32" i="9"/>
  <c r="DY32" i="9" s="1"/>
  <c r="ED32" i="9" s="1"/>
  <c r="GR32" i="9" s="1"/>
  <c r="IJ23" i="9" a="1"/>
  <c r="IJ23" i="9" s="1"/>
  <c r="IJ23" i="10" a="1"/>
  <c r="IJ23" i="10" s="1"/>
  <c r="IJ23" i="11" a="1"/>
  <c r="IJ23" i="11" s="1"/>
  <c r="IJ23" i="8" a="1"/>
  <c r="IJ23" i="8" s="1"/>
  <c r="FE38" i="11"/>
  <c r="FL38" i="11" s="1"/>
  <c r="FQ38" i="11" s="1"/>
  <c r="HA38" i="11" s="1"/>
  <c r="DR38" i="11"/>
  <c r="DY38" i="11" s="1"/>
  <c r="ED38" i="11" s="1"/>
  <c r="GR38" i="11" s="1"/>
  <c r="AA38" i="11"/>
  <c r="EL12" i="9"/>
  <c r="ES12" i="9" s="1"/>
  <c r="EX12" i="9" s="1"/>
  <c r="GW12" i="9" s="1"/>
  <c r="AB12" i="9"/>
  <c r="IJ34" i="11" a="1"/>
  <c r="IJ34" i="11" s="1"/>
  <c r="IJ34" i="9" a="1"/>
  <c r="IJ34" i="9" s="1"/>
  <c r="IJ34" i="10" a="1"/>
  <c r="IJ34" i="10" s="1"/>
  <c r="IJ34" i="8" a="1"/>
  <c r="IJ34" i="8" s="1"/>
  <c r="IJ28" i="10" a="1"/>
  <c r="IJ28" i="10" s="1"/>
  <c r="IJ28" i="11" a="1"/>
  <c r="IJ28" i="11" s="1"/>
  <c r="IJ28" i="9" a="1"/>
  <c r="IJ28" i="9" s="1"/>
  <c r="IJ28" i="8" a="1"/>
  <c r="IJ28" i="8" s="1"/>
  <c r="AB8" i="9"/>
  <c r="EL8" i="9"/>
  <c r="ES8" i="9" s="1"/>
  <c r="EX8" i="9" s="1"/>
  <c r="GW8" i="9" s="1"/>
  <c r="AA20" i="9"/>
  <c r="FE20" i="9"/>
  <c r="FL20" i="9" s="1"/>
  <c r="FQ20" i="9" s="1"/>
  <c r="HA20" i="9" s="1"/>
  <c r="DR20" i="9"/>
  <c r="DY20" i="9" s="1"/>
  <c r="ED20" i="9" s="1"/>
  <c r="GR20" i="9" s="1"/>
  <c r="IK13" i="11" a="1"/>
  <c r="IK13" i="11" s="1"/>
  <c r="IK13" i="8" a="1"/>
  <c r="IK13" i="8" s="1"/>
  <c r="IK13" i="9" a="1"/>
  <c r="IK13" i="9" s="1"/>
  <c r="IK13" i="10" a="1"/>
  <c r="IK13" i="10" s="1"/>
  <c r="AB5" i="8"/>
  <c r="EL5" i="8"/>
  <c r="ES5" i="8" s="1"/>
  <c r="EX5" i="8" s="1"/>
  <c r="GW5" i="8" s="1"/>
  <c r="DR30" i="8"/>
  <c r="DY30" i="8" s="1"/>
  <c r="ED30" i="8" s="1"/>
  <c r="GR30" i="8" s="1"/>
  <c r="AA30" i="8"/>
  <c r="FE30" i="8"/>
  <c r="FL30" i="8" s="1"/>
  <c r="HA30" i="8" s="1"/>
  <c r="AA22" i="11"/>
  <c r="FE22" i="11"/>
  <c r="FL22" i="11" s="1"/>
  <c r="FQ22" i="11" s="1"/>
  <c r="HA22" i="11" s="1"/>
  <c r="DR22" i="11"/>
  <c r="DY22" i="11" s="1"/>
  <c r="ED22" i="11" s="1"/>
  <c r="GR22" i="11" s="1"/>
  <c r="AA28" i="9"/>
  <c r="FE28" i="9"/>
  <c r="FL28" i="9" s="1"/>
  <c r="FQ28" i="9" s="1"/>
  <c r="HA28" i="9" s="1"/>
  <c r="DR28" i="9"/>
  <c r="DY28" i="9" s="1"/>
  <c r="ED28" i="9" s="1"/>
  <c r="GR28" i="9" s="1"/>
  <c r="DR29" i="8"/>
  <c r="DY29" i="8" s="1"/>
  <c r="ED29" i="8" s="1"/>
  <c r="GR29" i="8" s="1"/>
  <c r="AA29" i="8"/>
  <c r="FE29" i="8"/>
  <c r="FL29" i="8" s="1"/>
  <c r="HA29" i="8" s="1"/>
  <c r="EL6" i="9"/>
  <c r="ES6" i="9" s="1"/>
  <c r="EX6" i="9" s="1"/>
  <c r="GW6" i="9" s="1"/>
  <c r="AB6" i="9"/>
  <c r="IK14" i="10" a="1"/>
  <c r="IK14" i="10" s="1"/>
  <c r="IK14" i="9" a="1"/>
  <c r="IK14" i="9" s="1"/>
  <c r="IK14" i="11" a="1"/>
  <c r="IK14" i="11" s="1"/>
  <c r="IK14" i="8" a="1"/>
  <c r="IK14" i="8" s="1"/>
  <c r="AA27" i="9"/>
  <c r="FE27" i="9"/>
  <c r="FL27" i="9" s="1"/>
  <c r="FQ27" i="9" s="1"/>
  <c r="HA27" i="9" s="1"/>
  <c r="DR27" i="9"/>
  <c r="DY27" i="9" s="1"/>
  <c r="ED27" i="9" s="1"/>
  <c r="GR27" i="9" s="1"/>
  <c r="DR31" i="8"/>
  <c r="DY31" i="8" s="1"/>
  <c r="ED31" i="8" s="1"/>
  <c r="GR31" i="8" s="1"/>
  <c r="AA31" i="8"/>
  <c r="FE31" i="8"/>
  <c r="FL31" i="8" s="1"/>
  <c r="HA31" i="8" s="1"/>
  <c r="IJ25" i="9" a="1"/>
  <c r="IJ25" i="9" s="1"/>
  <c r="IJ25" i="10" a="1"/>
  <c r="IJ25" i="10" s="1"/>
  <c r="IJ25" i="8" a="1"/>
  <c r="IJ25" i="8" s="1"/>
  <c r="IJ25" i="11" a="1"/>
  <c r="IJ25" i="11" s="1"/>
  <c r="IF7" i="9" a="1"/>
  <c r="IF7" i="9" s="1"/>
  <c r="IF7" i="10" a="1"/>
  <c r="IF7" i="10" s="1"/>
  <c r="IF7" i="8" a="1"/>
  <c r="IF7" i="8" s="1"/>
  <c r="IF7" i="11" a="1"/>
  <c r="IF7" i="11" s="1"/>
  <c r="DR19" i="8"/>
  <c r="DY19" i="8" s="1"/>
  <c r="ED19" i="8" s="1"/>
  <c r="GR19" i="8" s="1"/>
  <c r="AA19" i="8"/>
  <c r="FE19" i="8"/>
  <c r="FL19" i="8" s="1"/>
  <c r="FQ19" i="8" s="1"/>
  <c r="HA19" i="8" s="1"/>
  <c r="IE31" i="10" a="1"/>
  <c r="IE31" i="10" s="1"/>
  <c r="IE31" i="11" a="1"/>
  <c r="IE31" i="11" s="1"/>
  <c r="IE31" i="9" a="1"/>
  <c r="IE31" i="9" s="1"/>
  <c r="IE31" i="8" a="1"/>
  <c r="IE31" i="8" s="1"/>
  <c r="IE21" i="9" a="1"/>
  <c r="IE21" i="9" s="1"/>
  <c r="IE21" i="10" a="1"/>
  <c r="IE21" i="10" s="1"/>
  <c r="IE21" i="8" a="1"/>
  <c r="IE21" i="8" s="1"/>
  <c r="IE21" i="11" a="1"/>
  <c r="IE21" i="11" s="1"/>
  <c r="AB8" i="11"/>
  <c r="EL8" i="11"/>
  <c r="ES8" i="11" s="1"/>
  <c r="EX8" i="11" s="1"/>
  <c r="GW8" i="11" s="1"/>
  <c r="IJ33" i="9" a="1"/>
  <c r="IJ33" i="9" s="1"/>
  <c r="IJ33" i="10" a="1"/>
  <c r="IJ33" i="10" s="1"/>
  <c r="IJ33" i="11" a="1"/>
  <c r="IJ33" i="11" s="1"/>
  <c r="IJ33" i="8" a="1"/>
  <c r="IJ33" i="8" s="1"/>
  <c r="FE20" i="8"/>
  <c r="FL20" i="8" s="1"/>
  <c r="FQ20" i="8" s="1"/>
  <c r="HA20" i="8" s="1"/>
  <c r="AA20" i="8"/>
  <c r="DR20" i="8"/>
  <c r="DY20" i="8" s="1"/>
  <c r="ED20" i="8" s="1"/>
  <c r="GR20" i="8" s="1"/>
  <c r="FE22" i="10"/>
  <c r="FL22" i="10" s="1"/>
  <c r="FQ22" i="10" s="1"/>
  <c r="HA22" i="10" s="1"/>
  <c r="AA22" i="10"/>
  <c r="DR22" i="10"/>
  <c r="DY22" i="10" s="1"/>
  <c r="ED22" i="10" s="1"/>
  <c r="GR22" i="10" s="1"/>
  <c r="AB16" i="8"/>
  <c r="EL16" i="8"/>
  <c r="ES16" i="8" s="1"/>
  <c r="EX16" i="8" s="1"/>
  <c r="GW16" i="8" s="1"/>
  <c r="IK10" i="11" a="1"/>
  <c r="IK10" i="11" s="1"/>
  <c r="IK10" i="8" a="1"/>
  <c r="IK10" i="8" s="1"/>
  <c r="IK10" i="9" a="1"/>
  <c r="IK10" i="9" s="1"/>
  <c r="IK10" i="10" a="1"/>
  <c r="IK10" i="10" s="1"/>
  <c r="IJ40" i="11" a="1"/>
  <c r="IJ40" i="11" s="1"/>
  <c r="IJ40" i="9" a="1"/>
  <c r="IJ40" i="9" s="1"/>
  <c r="IJ40" i="10" a="1"/>
  <c r="IJ40" i="10" s="1"/>
  <c r="IJ40" i="8" a="1"/>
  <c r="IJ40" i="8" s="1"/>
  <c r="IE18" i="10" a="1"/>
  <c r="IE18" i="10" s="1"/>
  <c r="IE18" i="11" a="1"/>
  <c r="IE18" i="11" s="1"/>
  <c r="IE18" i="8" a="1"/>
  <c r="IE18" i="8" s="1"/>
  <c r="IE18" i="9" a="1"/>
  <c r="IE18" i="9" s="1"/>
  <c r="EL10" i="10"/>
  <c r="ES10" i="10" s="1"/>
  <c r="EX10" i="10" s="1"/>
  <c r="GW10" i="10" s="1"/>
  <c r="AB10" i="10"/>
  <c r="AA33" i="11"/>
  <c r="DR33" i="11"/>
  <c r="DY33" i="11" s="1"/>
  <c r="ED33" i="11" s="1"/>
  <c r="GR33" i="11" s="1"/>
  <c r="FE33" i="11"/>
  <c r="FL33" i="11" s="1"/>
  <c r="FQ33" i="11" s="1"/>
  <c r="HA33" i="11" s="1"/>
  <c r="IJ22" i="9" a="1"/>
  <c r="IJ22" i="9" s="1"/>
  <c r="IJ22" i="10" a="1"/>
  <c r="IJ22" i="10" s="1"/>
  <c r="IJ22" i="8" a="1"/>
  <c r="IJ22" i="8" s="1"/>
  <c r="IJ22" i="11" a="1"/>
  <c r="IJ22" i="11" s="1"/>
  <c r="EL10" i="9"/>
  <c r="ES10" i="9" s="1"/>
  <c r="EX10" i="9" s="1"/>
  <c r="GW10" i="9" s="1"/>
  <c r="AB10" i="9"/>
  <c r="FE32" i="10"/>
  <c r="FL32" i="10" s="1"/>
  <c r="FQ32" i="10" s="1"/>
  <c r="HA32" i="10" s="1"/>
  <c r="DR32" i="10"/>
  <c r="DY32" i="10" s="1"/>
  <c r="ED32" i="10" s="1"/>
  <c r="GR32" i="10" s="1"/>
  <c r="AA32" i="10"/>
  <c r="FE40" i="11"/>
  <c r="FL40" i="11" s="1"/>
  <c r="FQ40" i="11" s="1"/>
  <c r="HA40" i="11" s="1"/>
  <c r="AA40" i="11"/>
  <c r="DR40" i="11"/>
  <c r="DY40" i="11" s="1"/>
  <c r="ED40" i="11" s="1"/>
  <c r="GR40" i="11" s="1"/>
  <c r="AA17" i="11"/>
  <c r="FE17" i="11"/>
  <c r="FL17" i="11" s="1"/>
  <c r="FQ17" i="11" s="1"/>
  <c r="HA17" i="11" s="1"/>
  <c r="DR17" i="11"/>
  <c r="DY17" i="11" s="1"/>
  <c r="ED17" i="11" s="1"/>
  <c r="GR17" i="11" s="1"/>
  <c r="IE35" i="10" a="1"/>
  <c r="IE35" i="10" s="1"/>
  <c r="IE35" i="9" a="1"/>
  <c r="IE35" i="9" s="1"/>
  <c r="IE35" i="11" a="1"/>
  <c r="IE35" i="11" s="1"/>
  <c r="IE35" i="8" a="1"/>
  <c r="IE35" i="8" s="1"/>
  <c r="AB11" i="10"/>
  <c r="EL11" i="10"/>
  <c r="ES11" i="10" s="1"/>
  <c r="EX11" i="10" s="1"/>
  <c r="GW11" i="10" s="1"/>
  <c r="FE23" i="11"/>
  <c r="FL23" i="11" s="1"/>
  <c r="FQ23" i="11" s="1"/>
  <c r="HA23" i="11" s="1"/>
  <c r="AA23" i="11"/>
  <c r="DR23" i="11"/>
  <c r="DY23" i="11" s="1"/>
  <c r="ED23" i="11" s="1"/>
  <c r="GR23" i="11" s="1"/>
  <c r="DR34" i="8"/>
  <c r="DY34" i="8" s="1"/>
  <c r="ED34" i="8" s="1"/>
  <c r="GR34" i="8" s="1"/>
  <c r="AA34" i="8"/>
  <c r="FE34" i="8"/>
  <c r="FL34" i="8" s="1"/>
  <c r="HA34" i="8" s="1"/>
  <c r="IE28" i="9" a="1"/>
  <c r="IE28" i="9" s="1"/>
  <c r="IE28" i="10" a="1"/>
  <c r="IE28" i="10" s="1"/>
  <c r="IE28" i="11" a="1"/>
  <c r="IE28" i="11" s="1"/>
  <c r="IE28" i="8" a="1"/>
  <c r="IE28" i="8" s="1"/>
  <c r="IK6" i="8" a="1"/>
  <c r="IK6" i="8" s="1"/>
  <c r="IK6" i="9" a="1"/>
  <c r="IK6" i="9" s="1"/>
  <c r="IK6" i="10" a="1"/>
  <c r="IK6" i="10" s="1"/>
  <c r="IK6" i="11" a="1"/>
  <c r="IK6" i="11" s="1"/>
  <c r="AB11" i="11"/>
  <c r="EL11" i="11"/>
  <c r="ES11" i="11" s="1"/>
  <c r="EX11" i="11" s="1"/>
  <c r="GW11" i="11" s="1"/>
  <c r="EL16" i="11"/>
  <c r="ES16" i="11" s="1"/>
  <c r="EX16" i="11" s="1"/>
  <c r="GW16" i="11" s="1"/>
  <c r="AB16" i="11"/>
  <c r="IJ29" i="10" a="1"/>
  <c r="IJ29" i="10" s="1"/>
  <c r="IJ29" i="9" a="1"/>
  <c r="IJ29" i="9" s="1"/>
  <c r="IJ29" i="11" a="1"/>
  <c r="IJ29" i="11" s="1"/>
  <c r="IJ29" i="8" a="1"/>
  <c r="IJ29" i="8" s="1"/>
  <c r="EL14" i="8"/>
  <c r="ES14" i="8" s="1"/>
  <c r="EX14" i="8" s="1"/>
  <c r="GW14" i="8" s="1"/>
  <c r="AB14" i="8"/>
  <c r="FE20" i="11"/>
  <c r="FL20" i="11" s="1"/>
  <c r="FQ20" i="11" s="1"/>
  <c r="HA20" i="11" s="1"/>
  <c r="DR20" i="11"/>
  <c r="DY20" i="11" s="1"/>
  <c r="ED20" i="11" s="1"/>
  <c r="GR20" i="11" s="1"/>
  <c r="AA20" i="11"/>
  <c r="KA19" i="11"/>
  <c r="KA19" i="10"/>
  <c r="KA22" i="8"/>
  <c r="KA23" i="9"/>
  <c r="EL8" i="4"/>
  <c r="CI8" i="4"/>
  <c r="CB8" i="4"/>
  <c r="EE8" i="4"/>
  <c r="CQ8" i="4"/>
  <c r="ET8" i="4"/>
  <c r="ET29" i="4"/>
  <c r="CQ29" i="4"/>
  <c r="EM29" i="4"/>
  <c r="CJ29" i="4"/>
  <c r="EE29" i="4"/>
  <c r="CB29" i="4"/>
  <c r="AC29" i="6"/>
  <c r="AC23" i="6" s="1"/>
  <c r="AD28" i="6"/>
  <c r="EE22" i="4"/>
  <c r="CB22" i="4"/>
  <c r="CP22" i="4"/>
  <c r="CI22" i="4"/>
  <c r="EL22" i="4"/>
  <c r="CR29" i="6" l="1"/>
  <c r="DJ28" i="6"/>
  <c r="DI29" i="6"/>
  <c r="AB36" i="8"/>
  <c r="EL36" i="8"/>
  <c r="ES36" i="8" s="1"/>
  <c r="EX36" i="8" s="1"/>
  <c r="GW36" i="8" s="1"/>
  <c r="EL38" i="10"/>
  <c r="ES38" i="10" s="1"/>
  <c r="EX38" i="10" s="1"/>
  <c r="GW38" i="10" s="1"/>
  <c r="AB38" i="10"/>
  <c r="FF7" i="11"/>
  <c r="FM7" i="11" s="1"/>
  <c r="FR7" i="11" s="1"/>
  <c r="HB7" i="11" s="1"/>
  <c r="AC7" i="11"/>
  <c r="AD7" i="11" s="1"/>
  <c r="AE7" i="11" s="1"/>
  <c r="AF7" i="11" s="1"/>
  <c r="AG7" i="11" s="1"/>
  <c r="AH7" i="11" s="1"/>
  <c r="AB26" i="10"/>
  <c r="EL26" i="10"/>
  <c r="ES26" i="10" s="1"/>
  <c r="EX26" i="10" s="1"/>
  <c r="GW26" i="10" s="1"/>
  <c r="AC12" i="8"/>
  <c r="AD12" i="8" s="1"/>
  <c r="AE12" i="8" s="1"/>
  <c r="AF12" i="8" s="1"/>
  <c r="AG12" i="8" s="1"/>
  <c r="AH12" i="8" s="1"/>
  <c r="FF12" i="8"/>
  <c r="FM12" i="8" s="1"/>
  <c r="FR12" i="8" s="1"/>
  <c r="HB12" i="8" s="1"/>
  <c r="IF24" i="9" a="1"/>
  <c r="IF24" i="9" s="1"/>
  <c r="IF24" i="8" a="1"/>
  <c r="IF24" i="8" s="1"/>
  <c r="IF24" i="10" a="1"/>
  <c r="IF24" i="10" s="1"/>
  <c r="IF24" i="11" a="1"/>
  <c r="IF24" i="11" s="1"/>
  <c r="IL12" i="10" a="1"/>
  <c r="IL12" i="10" s="1"/>
  <c r="IL12" i="9" a="1"/>
  <c r="IL12" i="9" s="1"/>
  <c r="IL12" i="11" a="1"/>
  <c r="IL12" i="11" s="1"/>
  <c r="IL12" i="8" a="1"/>
  <c r="IL12" i="8" s="1"/>
  <c r="AB24" i="8"/>
  <c r="EL24" i="8"/>
  <c r="ES24" i="8" s="1"/>
  <c r="EX24" i="8" s="1"/>
  <c r="GW24" i="8" s="1"/>
  <c r="FF18" i="10"/>
  <c r="FM18" i="10" s="1"/>
  <c r="FR18" i="10" s="1"/>
  <c r="HB18" i="10" s="1"/>
  <c r="AC18" i="10"/>
  <c r="AD18" i="10" s="1"/>
  <c r="AE18" i="10" s="1"/>
  <c r="AF18" i="10" s="1"/>
  <c r="AG18" i="10" s="1"/>
  <c r="AH18" i="10" s="1"/>
  <c r="AB31" i="11"/>
  <c r="EL31" i="11"/>
  <c r="ES31" i="11" s="1"/>
  <c r="EX31" i="11" s="1"/>
  <c r="GW31" i="11" s="1"/>
  <c r="FF14" i="10"/>
  <c r="FM14" i="10" s="1"/>
  <c r="FR14" i="10" s="1"/>
  <c r="HB14" i="10" s="1"/>
  <c r="AC14" i="10"/>
  <c r="AD14" i="10" s="1"/>
  <c r="AE14" i="10" s="1"/>
  <c r="AF14" i="10" s="1"/>
  <c r="AG14" i="10" s="1"/>
  <c r="AH14" i="10" s="1"/>
  <c r="IK24" i="10" a="1"/>
  <c r="IK24" i="10" s="1"/>
  <c r="IK24" i="11" a="1"/>
  <c r="IK24" i="11" s="1"/>
  <c r="IK24" i="8" a="1"/>
  <c r="IK24" i="8" s="1"/>
  <c r="IK24" i="9" a="1"/>
  <c r="IK24" i="9" s="1"/>
  <c r="EL19" i="11"/>
  <c r="ES19" i="11" s="1"/>
  <c r="EX19" i="11" s="1"/>
  <c r="GW19" i="11" s="1"/>
  <c r="AB19" i="11"/>
  <c r="IK36" i="8" a="1"/>
  <c r="IK36" i="8" s="1"/>
  <c r="IK36" i="9" a="1"/>
  <c r="IK36" i="9" s="1"/>
  <c r="IK36" i="11" a="1"/>
  <c r="IK36" i="11" s="1"/>
  <c r="IK36" i="10" a="1"/>
  <c r="IK36" i="10" s="1"/>
  <c r="AC30" i="10"/>
  <c r="AD30" i="10" s="1"/>
  <c r="AE30" i="10" s="1"/>
  <c r="AF30" i="10" s="1"/>
  <c r="AG30" i="10" s="1"/>
  <c r="AH30" i="10" s="1"/>
  <c r="FF30" i="10"/>
  <c r="FM30" i="10" s="1"/>
  <c r="FR30" i="10" s="1"/>
  <c r="HB30" i="10" s="1"/>
  <c r="DA29" i="6"/>
  <c r="D86" i="6"/>
  <c r="AK3" i="7" s="1"/>
  <c r="AL21" i="7" s="1" a="1"/>
  <c r="AL21" i="7" s="1"/>
  <c r="AZ21" i="7" s="1"/>
  <c r="D89" i="6"/>
  <c r="AK6" i="7" s="1"/>
  <c r="AL24" i="7" s="1" a="1"/>
  <c r="AL24" i="7" s="1"/>
  <c r="AZ24" i="7" s="1"/>
  <c r="D88" i="6"/>
  <c r="AK5" i="7" s="1"/>
  <c r="AL23" i="7" s="1" a="1"/>
  <c r="AL23" i="7" s="1"/>
  <c r="AZ23" i="7" s="1"/>
  <c r="D173" i="6"/>
  <c r="D187" i="6" s="1" a="1"/>
  <c r="D187" i="6" s="1"/>
  <c r="D103" i="6"/>
  <c r="D117" i="6" s="1" a="1"/>
  <c r="D117" i="6" s="1"/>
  <c r="D243" i="6"/>
  <c r="D257" i="6" s="1" a="1"/>
  <c r="D257" i="6" s="1"/>
  <c r="D50" i="6"/>
  <c r="D285" i="6" s="1"/>
  <c r="D299" i="6" s="1" a="1"/>
  <c r="D299" i="6" s="1"/>
  <c r="D277" i="6"/>
  <c r="D291" i="6" s="1" a="1"/>
  <c r="D291" i="6" s="1"/>
  <c r="D45" i="6"/>
  <c r="D283" i="6"/>
  <c r="D297" i="6" s="1" a="1"/>
  <c r="D297" i="6" s="1"/>
  <c r="D281" i="6"/>
  <c r="D295" i="6" s="1" a="1"/>
  <c r="D295" i="6" s="1"/>
  <c r="D275" i="6"/>
  <c r="D289" i="6" s="1"/>
  <c r="D203" i="6"/>
  <c r="D217" i="6" s="1"/>
  <c r="D133" i="6"/>
  <c r="D147" i="6" s="1" a="1"/>
  <c r="D147" i="6" s="1"/>
  <c r="D157" i="6" s="1"/>
  <c r="AS3" i="7" s="1"/>
  <c r="AP21" i="7" s="1" a="1"/>
  <c r="AP21" i="7" s="1"/>
  <c r="D64" i="6"/>
  <c r="D78" i="6" s="1" a="1"/>
  <c r="D78" i="6" s="1"/>
  <c r="D87" i="6" s="1"/>
  <c r="AK4" i="7" s="1"/>
  <c r="AL22" i="7" s="1" a="1"/>
  <c r="AL22" i="7" s="1"/>
  <c r="AZ22" i="7" s="1"/>
  <c r="D44" i="6"/>
  <c r="D239" i="6"/>
  <c r="D253" i="6" s="1"/>
  <c r="D167" i="6"/>
  <c r="D181" i="6" s="1"/>
  <c r="D97" i="6"/>
  <c r="D111" i="6" s="1" a="1"/>
  <c r="D111" i="6" s="1"/>
  <c r="D241" i="6"/>
  <c r="D255" i="6" s="1" a="1"/>
  <c r="D255" i="6" s="1"/>
  <c r="D247" i="6"/>
  <c r="D261" i="6" s="1" a="1"/>
  <c r="D261" i="6" s="1"/>
  <c r="D249" i="6"/>
  <c r="D263" i="6" s="1" a="1"/>
  <c r="D263" i="6" s="1"/>
  <c r="D56" i="6"/>
  <c r="C137" i="6"/>
  <c r="C151" i="6" s="1" a="1"/>
  <c r="C151" i="6" s="1"/>
  <c r="C207" i="6"/>
  <c r="C221" i="6" s="1" a="1"/>
  <c r="C221" i="6" s="1"/>
  <c r="C49" i="6"/>
  <c r="C68" i="6"/>
  <c r="C82" i="6" s="1" a="1"/>
  <c r="C82" i="6" s="1"/>
  <c r="C37" i="6"/>
  <c r="P9" i="7"/>
  <c r="C38" i="6" s="1"/>
  <c r="CA15" i="4"/>
  <c r="ED15" i="4"/>
  <c r="C43" i="6"/>
  <c r="C205" i="6"/>
  <c r="C219" i="6" s="1" a="1"/>
  <c r="C219" i="6" s="1"/>
  <c r="C131" i="6"/>
  <c r="C145" i="6" s="1"/>
  <c r="C62" i="6"/>
  <c r="C76" i="6" s="1" a="1"/>
  <c r="C76" i="6" s="1"/>
  <c r="C88" i="6" s="1"/>
  <c r="AJ5" i="7" s="1"/>
  <c r="AL18" i="7" s="1" a="1"/>
  <c r="AL18" i="7" s="1"/>
  <c r="AZ18" i="7" s="1"/>
  <c r="C211" i="6"/>
  <c r="C225" i="6" s="1" a="1"/>
  <c r="C225" i="6" s="1"/>
  <c r="C213" i="6"/>
  <c r="C227" i="6" s="1" a="1"/>
  <c r="C227" i="6" s="1"/>
  <c r="C55" i="6"/>
  <c r="EL15" i="4"/>
  <c r="CI15" i="4"/>
  <c r="CP15" i="4"/>
  <c r="B88" i="6"/>
  <c r="AI5" i="7" s="1"/>
  <c r="AL13" i="7" s="1" a="1"/>
  <c r="AL13" i="7" s="1"/>
  <c r="AZ13" i="7" s="1"/>
  <c r="E233" i="6"/>
  <c r="BB7" i="7" s="1"/>
  <c r="AT30" i="7" s="1" a="1"/>
  <c r="AT30" i="7" s="1"/>
  <c r="E229" i="6"/>
  <c r="BB3" i="7" s="1"/>
  <c r="AT26" i="7" s="1" a="1"/>
  <c r="AT26" i="7" s="1"/>
  <c r="E230" i="6"/>
  <c r="BB4" i="7" s="1"/>
  <c r="AT27" i="7" s="1" a="1"/>
  <c r="AT27" i="7" s="1"/>
  <c r="E232" i="6"/>
  <c r="BB6" i="7" s="1"/>
  <c r="AT29" i="7" s="1" a="1"/>
  <c r="AT29" i="7" s="1"/>
  <c r="B89" i="6"/>
  <c r="AI6" i="7" s="1"/>
  <c r="AL14" i="7" s="1" a="1"/>
  <c r="AL14" i="7" s="1"/>
  <c r="AZ14" i="7" s="1"/>
  <c r="E157" i="6"/>
  <c r="AT3" i="7" s="1"/>
  <c r="AP26" i="7" s="1" a="1"/>
  <c r="AP26" i="7" s="1"/>
  <c r="AZ27" i="7"/>
  <c r="E159" i="6"/>
  <c r="AT5" i="7" s="1"/>
  <c r="AP28" i="7" s="1" a="1"/>
  <c r="AP28" i="7" s="1"/>
  <c r="E123" i="6"/>
  <c r="AP5" i="7" s="1"/>
  <c r="AN28" i="7" s="1" a="1"/>
  <c r="AN28" i="7" s="1"/>
  <c r="E124" i="6"/>
  <c r="AP6" i="7" s="1"/>
  <c r="AN29" i="7" s="1" a="1"/>
  <c r="AN29" i="7" s="1"/>
  <c r="E121" i="6"/>
  <c r="AP3" i="7" s="1"/>
  <c r="AN26" i="7" s="1" a="1"/>
  <c r="AN26" i="7" s="1"/>
  <c r="E122" i="6"/>
  <c r="AP4" i="7" s="1"/>
  <c r="AN27" i="7" s="1" a="1"/>
  <c r="AN27" i="7" s="1"/>
  <c r="E161" i="6"/>
  <c r="AT7" i="7" s="1"/>
  <c r="AP30" i="7" s="1" a="1"/>
  <c r="AP30" i="7" s="1"/>
  <c r="E194" i="6"/>
  <c r="AX4" i="7" s="1"/>
  <c r="AR27" i="7" s="1" a="1"/>
  <c r="AR27" i="7" s="1"/>
  <c r="E195" i="6"/>
  <c r="AX5" i="7" s="1"/>
  <c r="AR28" i="7" s="1" a="1"/>
  <c r="AR28" i="7" s="1"/>
  <c r="E193" i="6"/>
  <c r="AX3" i="7" s="1"/>
  <c r="AR26" i="7" s="1" a="1"/>
  <c r="AR26" i="7" s="1"/>
  <c r="E197" i="6"/>
  <c r="AX7" i="7" s="1"/>
  <c r="AR30" i="7" s="1" a="1"/>
  <c r="AR30" i="7" s="1"/>
  <c r="B56" i="6"/>
  <c r="B249" i="6"/>
  <c r="B263" i="6" s="1" a="1"/>
  <c r="B263" i="6" s="1"/>
  <c r="E265" i="6"/>
  <c r="BF3" i="7" s="1"/>
  <c r="AV26" i="7" s="1" a="1"/>
  <c r="AV26" i="7" s="1"/>
  <c r="E269" i="6"/>
  <c r="BF7" i="7" s="1"/>
  <c r="AV30" i="7" s="1" a="1"/>
  <c r="AV30" i="7" s="1"/>
  <c r="E266" i="6"/>
  <c r="BF4" i="7" s="1"/>
  <c r="AV27" i="7" s="1" a="1"/>
  <c r="AV27" i="7" s="1"/>
  <c r="E268" i="6"/>
  <c r="BF6" i="7" s="1"/>
  <c r="AV29" i="7" s="1" a="1"/>
  <c r="AV29" i="7" s="1"/>
  <c r="B283" i="6"/>
  <c r="B297" i="6" s="1" a="1"/>
  <c r="B297" i="6" s="1"/>
  <c r="B64" i="6"/>
  <c r="B78" i="6" s="1" a="1"/>
  <c r="B78" i="6" s="1"/>
  <c r="B87" i="6" s="1"/>
  <c r="AI4" i="7" s="1"/>
  <c r="AL12" i="7" s="1" a="1"/>
  <c r="AL12" i="7" s="1"/>
  <c r="AZ12" i="7" s="1"/>
  <c r="B45" i="6"/>
  <c r="B133" i="6"/>
  <c r="B147" i="6" s="1" a="1"/>
  <c r="B147" i="6" s="1"/>
  <c r="B158" i="6" s="1"/>
  <c r="AQ4" i="7" s="1"/>
  <c r="AP12" i="7" s="1" a="1"/>
  <c r="AP12" i="7" s="1"/>
  <c r="B281" i="6"/>
  <c r="B295" i="6" s="1" a="1"/>
  <c r="B295" i="6" s="1"/>
  <c r="B275" i="6"/>
  <c r="B289" i="6" s="1"/>
  <c r="B203" i="6"/>
  <c r="B217" i="6" s="1"/>
  <c r="E139" i="6"/>
  <c r="E153" i="6" s="1" a="1"/>
  <c r="E153" i="6" s="1"/>
  <c r="E160" i="6" s="1"/>
  <c r="AT6" i="7" s="1"/>
  <c r="AP29" i="7" s="1" a="1"/>
  <c r="AP29" i="7" s="1"/>
  <c r="E51" i="6"/>
  <c r="E279" i="6"/>
  <c r="E293" i="6" s="1" a="1"/>
  <c r="E293" i="6" s="1"/>
  <c r="F302" i="6" s="1"/>
  <c r="E70" i="6"/>
  <c r="E84" i="6" s="1" a="1"/>
  <c r="E84" i="6" s="1"/>
  <c r="E90" i="6" s="1"/>
  <c r="AL7" i="7" s="1"/>
  <c r="AL30" i="7" s="1" a="1"/>
  <c r="AL30" i="7" s="1"/>
  <c r="AZ30" i="7" s="1"/>
  <c r="E209" i="6"/>
  <c r="E223" i="6" s="1" a="1"/>
  <c r="E223" i="6" s="1"/>
  <c r="E231" i="6" s="1"/>
  <c r="BB5" i="7" s="1"/>
  <c r="AT28" i="7" s="1" a="1"/>
  <c r="AT28" i="7" s="1"/>
  <c r="B173" i="6"/>
  <c r="B187" i="6" s="1" a="1"/>
  <c r="B187" i="6" s="1"/>
  <c r="B50" i="6"/>
  <c r="B285" i="6" s="1"/>
  <c r="B299" i="6" s="1" a="1"/>
  <c r="B299" i="6" s="1"/>
  <c r="B103" i="6"/>
  <c r="B117" i="6" s="1" a="1"/>
  <c r="B117" i="6" s="1"/>
  <c r="E105" i="6"/>
  <c r="E119" i="6" s="1" a="1"/>
  <c r="E119" i="6" s="1"/>
  <c r="E125" i="6" s="1"/>
  <c r="AP7" i="7" s="1"/>
  <c r="AN30" i="7" s="1" a="1"/>
  <c r="AN30" i="7" s="1"/>
  <c r="E52" i="6"/>
  <c r="E245" i="6"/>
  <c r="E259" i="6" s="1" a="1"/>
  <c r="E259" i="6" s="1"/>
  <c r="E267" i="6" s="1"/>
  <c r="BF5" i="7" s="1"/>
  <c r="AV28" i="7" s="1" a="1"/>
  <c r="AV28" i="7" s="1"/>
  <c r="E175" i="6"/>
  <c r="E189" i="6" s="1" a="1"/>
  <c r="E189" i="6" s="1"/>
  <c r="E196" i="6" s="1"/>
  <c r="AX6" i="7" s="1"/>
  <c r="AR29" i="7" s="1" a="1"/>
  <c r="AR29" i="7" s="1"/>
  <c r="B243" i="6"/>
  <c r="B257" i="6" s="1" a="1"/>
  <c r="B257" i="6" s="1"/>
  <c r="B44" i="6"/>
  <c r="B97" i="6"/>
  <c r="B111" i="6" s="1" a="1"/>
  <c r="B111" i="6" s="1"/>
  <c r="B167" i="6"/>
  <c r="B181" i="6" s="1"/>
  <c r="B239" i="6"/>
  <c r="B253" i="6" s="1"/>
  <c r="B247" i="6"/>
  <c r="B261" i="6" s="1" a="1"/>
  <c r="B261" i="6" s="1"/>
  <c r="B241" i="6"/>
  <c r="B255" i="6" s="1" a="1"/>
  <c r="B255" i="6" s="1"/>
  <c r="AC19" i="10"/>
  <c r="AD19" i="10" s="1"/>
  <c r="AE19" i="10" s="1"/>
  <c r="AF19" i="10" s="1"/>
  <c r="AG19" i="10" s="1"/>
  <c r="AH19" i="10" s="1"/>
  <c r="FF19" i="10"/>
  <c r="FM19" i="10" s="1"/>
  <c r="FR19" i="10" s="1"/>
  <c r="HB19" i="10" s="1"/>
  <c r="AC36" i="11"/>
  <c r="AD36" i="11" s="1"/>
  <c r="AE36" i="11" s="1"/>
  <c r="AF36" i="11" s="1"/>
  <c r="AG36" i="11" s="1"/>
  <c r="AH36" i="11" s="1"/>
  <c r="FF36" i="11"/>
  <c r="FM36" i="11" s="1"/>
  <c r="FR36" i="11" s="1"/>
  <c r="HB36" i="11" s="1"/>
  <c r="AC31" i="10"/>
  <c r="AD31" i="10" s="1"/>
  <c r="AE31" i="10" s="1"/>
  <c r="AF31" i="10" s="1"/>
  <c r="AG31" i="10" s="1"/>
  <c r="AH31" i="10" s="1"/>
  <c r="FF31" i="10"/>
  <c r="FM31" i="10" s="1"/>
  <c r="FR31" i="10" s="1"/>
  <c r="HB31" i="10" s="1"/>
  <c r="AC24" i="11"/>
  <c r="AD24" i="11" s="1"/>
  <c r="AE24" i="11" s="1"/>
  <c r="AF24" i="11" s="1"/>
  <c r="AG24" i="11" s="1"/>
  <c r="AH24" i="11" s="1"/>
  <c r="FF24" i="11"/>
  <c r="FM24" i="11" s="1"/>
  <c r="FR24" i="11" s="1"/>
  <c r="HB24" i="11" s="1"/>
  <c r="AC14" i="8"/>
  <c r="AD14" i="8" s="1"/>
  <c r="AE14" i="8" s="1"/>
  <c r="AF14" i="8" s="1"/>
  <c r="AG14" i="8" s="1"/>
  <c r="AH14" i="8" s="1"/>
  <c r="FF14" i="8"/>
  <c r="FM14" i="8" s="1"/>
  <c r="FR14" i="8" s="1"/>
  <c r="HB14" i="8" s="1"/>
  <c r="AB33" i="11"/>
  <c r="EL33" i="11"/>
  <c r="ES33" i="11" s="1"/>
  <c r="EX33" i="11" s="1"/>
  <c r="GW33" i="11" s="1"/>
  <c r="IL5" i="8" a="1"/>
  <c r="IL5" i="8" s="1"/>
  <c r="IL5" i="10" a="1"/>
  <c r="IL5" i="10" s="1"/>
  <c r="IL5" i="11" a="1"/>
  <c r="IL5" i="11" s="1"/>
  <c r="IL5" i="9" a="1"/>
  <c r="IL5" i="9" s="1"/>
  <c r="AB26" i="11"/>
  <c r="EL26" i="11"/>
  <c r="ES26" i="11" s="1"/>
  <c r="EX26" i="11" s="1"/>
  <c r="GW26" i="11" s="1"/>
  <c r="IL15" i="9" a="1"/>
  <c r="IL15" i="9" s="1"/>
  <c r="IL15" i="10" a="1"/>
  <c r="IL15" i="10" s="1"/>
  <c r="IL15" i="8" a="1"/>
  <c r="IL15" i="8" s="1"/>
  <c r="IL15" i="11" a="1"/>
  <c r="IL15" i="11" s="1"/>
  <c r="AB25" i="8"/>
  <c r="EL25" i="8"/>
  <c r="ES25" i="8" s="1"/>
  <c r="EX25" i="8" s="1"/>
  <c r="GW25" i="8" s="1"/>
  <c r="FF9" i="9"/>
  <c r="FM9" i="9" s="1"/>
  <c r="FR9" i="9" s="1"/>
  <c r="HB9" i="9" s="1"/>
  <c r="AC9" i="9"/>
  <c r="AD9" i="9" s="1"/>
  <c r="AE9" i="9" s="1"/>
  <c r="AF9" i="9" s="1"/>
  <c r="AG9" i="9" s="1"/>
  <c r="AH9" i="9" s="1"/>
  <c r="AC15" i="10"/>
  <c r="AD15" i="10" s="1"/>
  <c r="AE15" i="10" s="1"/>
  <c r="AF15" i="10" s="1"/>
  <c r="AG15" i="10" s="1"/>
  <c r="AH15" i="10" s="1"/>
  <c r="FF15" i="10"/>
  <c r="FM15" i="10" s="1"/>
  <c r="FR15" i="10" s="1"/>
  <c r="HB15" i="10" s="1"/>
  <c r="AB28" i="8"/>
  <c r="EL28" i="8"/>
  <c r="ES28" i="8" s="1"/>
  <c r="EX28" i="8" s="1"/>
  <c r="GW28" i="8" s="1"/>
  <c r="EL23" i="9"/>
  <c r="ES23" i="9" s="1"/>
  <c r="EX23" i="9" s="1"/>
  <c r="GW23" i="9" s="1"/>
  <c r="AB23" i="9"/>
  <c r="IL14" i="8" a="1"/>
  <c r="IL14" i="8" s="1"/>
  <c r="IL14" i="11" a="1"/>
  <c r="IL14" i="11" s="1"/>
  <c r="IL14" i="9" a="1"/>
  <c r="IL14" i="9" s="1"/>
  <c r="IL14" i="10" a="1"/>
  <c r="IL14" i="10" s="1"/>
  <c r="AB34" i="8"/>
  <c r="EL34" i="8"/>
  <c r="ES34" i="8" s="1"/>
  <c r="EX34" i="8" s="1"/>
  <c r="GW34" i="8" s="1"/>
  <c r="FF11" i="10"/>
  <c r="FM11" i="10" s="1"/>
  <c r="FR11" i="10" s="1"/>
  <c r="HB11" i="10" s="1"/>
  <c r="AC11" i="10"/>
  <c r="AD11" i="10" s="1"/>
  <c r="AE11" i="10" s="1"/>
  <c r="AF11" i="10" s="1"/>
  <c r="AG11" i="10" s="1"/>
  <c r="AH11" i="10" s="1"/>
  <c r="AB29" i="8"/>
  <c r="EL29" i="8"/>
  <c r="ES29" i="8" s="1"/>
  <c r="EX29" i="8" s="1"/>
  <c r="GW29" i="8" s="1"/>
  <c r="AC5" i="8"/>
  <c r="AD5" i="8" s="1"/>
  <c r="AE5" i="8" s="1"/>
  <c r="AF5" i="8" s="1"/>
  <c r="AG5" i="8" s="1"/>
  <c r="AH5" i="8" s="1"/>
  <c r="FF5" i="8"/>
  <c r="FM5" i="8" s="1"/>
  <c r="FR5" i="8" s="1"/>
  <c r="HB5" i="8" s="1"/>
  <c r="AB35" i="11"/>
  <c r="EL35" i="11"/>
  <c r="ES35" i="11" s="1"/>
  <c r="EX35" i="11" s="1"/>
  <c r="GW35" i="11" s="1"/>
  <c r="AB30" i="11"/>
  <c r="EL30" i="11"/>
  <c r="ES30" i="11" s="1"/>
  <c r="EX30" i="11" s="1"/>
  <c r="GW30" i="11" s="1"/>
  <c r="IF40" i="9" a="1"/>
  <c r="IF40" i="9" s="1"/>
  <c r="IF40" i="10" a="1"/>
  <c r="IF40" i="10" s="1"/>
  <c r="IF40" i="11" a="1"/>
  <c r="IF40" i="11" s="1"/>
  <c r="IF40" i="8" a="1"/>
  <c r="IF40" i="8" s="1"/>
  <c r="IK33" i="9" a="1"/>
  <c r="IK33" i="9" s="1"/>
  <c r="IK33" i="10" a="1"/>
  <c r="IK33" i="10" s="1"/>
  <c r="IK33" i="11" a="1"/>
  <c r="IK33" i="11" s="1"/>
  <c r="IK33" i="8" a="1"/>
  <c r="IK33" i="8" s="1"/>
  <c r="AB35" i="9"/>
  <c r="EL35" i="9"/>
  <c r="ES35" i="9" s="1"/>
  <c r="EX35" i="9" s="1"/>
  <c r="GW35" i="9" s="1"/>
  <c r="AC7" i="8"/>
  <c r="AD7" i="8" s="1"/>
  <c r="AE7" i="8" s="1"/>
  <c r="AF7" i="8" s="1"/>
  <c r="AG7" i="8" s="1"/>
  <c r="AH7" i="8" s="1"/>
  <c r="FF7" i="8"/>
  <c r="FM7" i="8" s="1"/>
  <c r="FR7" i="8" s="1"/>
  <c r="HB7" i="8" s="1"/>
  <c r="AB25" i="11"/>
  <c r="EL25" i="11"/>
  <c r="ES25" i="11" s="1"/>
  <c r="EX25" i="11" s="1"/>
  <c r="GW25" i="11" s="1"/>
  <c r="IL13" i="8" a="1"/>
  <c r="IL13" i="8" s="1"/>
  <c r="IL13" i="11" a="1"/>
  <c r="IL13" i="11" s="1"/>
  <c r="IL13" i="9" a="1"/>
  <c r="IL13" i="9" s="1"/>
  <c r="IL13" i="10" a="1"/>
  <c r="IL13" i="10" s="1"/>
  <c r="FF10" i="11"/>
  <c r="FM10" i="11" s="1"/>
  <c r="FR10" i="11" s="1"/>
  <c r="HB10" i="11" s="1"/>
  <c r="AC10" i="11"/>
  <c r="AD10" i="11" s="1"/>
  <c r="AE10" i="11" s="1"/>
  <c r="AF10" i="11" s="1"/>
  <c r="AG10" i="11" s="1"/>
  <c r="AH10" i="11" s="1"/>
  <c r="AB40" i="10"/>
  <c r="EL40" i="10"/>
  <c r="ES40" i="10" s="1"/>
  <c r="EX40" i="10" s="1"/>
  <c r="GW40" i="10" s="1"/>
  <c r="EL33" i="9"/>
  <c r="ES33" i="9" s="1"/>
  <c r="EX33" i="9" s="1"/>
  <c r="GW33" i="9" s="1"/>
  <c r="AB33" i="9"/>
  <c r="EL29" i="11"/>
  <c r="ES29" i="11" s="1"/>
  <c r="EX29" i="11" s="1"/>
  <c r="GW29" i="11" s="1"/>
  <c r="AB29" i="11"/>
  <c r="EL27" i="8"/>
  <c r="ES27" i="8" s="1"/>
  <c r="EX27" i="8" s="1"/>
  <c r="GW27" i="8" s="1"/>
  <c r="AB27" i="8"/>
  <c r="AC15" i="8"/>
  <c r="AD15" i="8" s="1"/>
  <c r="AE15" i="8" s="1"/>
  <c r="AF15" i="8" s="1"/>
  <c r="AG15" i="8" s="1"/>
  <c r="AH15" i="8" s="1"/>
  <c r="FF15" i="8"/>
  <c r="FM15" i="8" s="1"/>
  <c r="FR15" i="8" s="1"/>
  <c r="HB15" i="8" s="1"/>
  <c r="AB21" i="11"/>
  <c r="EL21" i="11"/>
  <c r="ES21" i="11" s="1"/>
  <c r="EX21" i="11" s="1"/>
  <c r="GW21" i="11" s="1"/>
  <c r="EL23" i="10"/>
  <c r="ES23" i="10" s="1"/>
  <c r="EX23" i="10" s="1"/>
  <c r="GW23" i="10" s="1"/>
  <c r="AB23" i="10"/>
  <c r="AB36" i="9"/>
  <c r="EL36" i="9"/>
  <c r="ES36" i="9" s="1"/>
  <c r="EX36" i="9" s="1"/>
  <c r="GW36" i="9" s="1"/>
  <c r="IK25" i="10" a="1"/>
  <c r="IK25" i="10" s="1"/>
  <c r="IK25" i="8" a="1"/>
  <c r="IK25" i="8" s="1"/>
  <c r="IK25" i="9" a="1"/>
  <c r="IK25" i="9" s="1"/>
  <c r="IK25" i="11" a="1"/>
  <c r="IK25" i="11" s="1"/>
  <c r="AB25" i="9"/>
  <c r="EL25" i="9"/>
  <c r="ES25" i="9" s="1"/>
  <c r="EX25" i="9" s="1"/>
  <c r="GW25" i="9" s="1"/>
  <c r="AB22" i="9"/>
  <c r="EL22" i="9"/>
  <c r="ES22" i="9" s="1"/>
  <c r="EX22" i="9" s="1"/>
  <c r="GW22" i="9" s="1"/>
  <c r="IL9" i="11" a="1"/>
  <c r="IL9" i="11" s="1"/>
  <c r="IL9" i="8" a="1"/>
  <c r="IL9" i="8" s="1"/>
  <c r="IL9" i="10" a="1"/>
  <c r="IL9" i="10" s="1"/>
  <c r="IL9" i="9" a="1"/>
  <c r="IL9" i="9" s="1"/>
  <c r="AB32" i="11"/>
  <c r="EL32" i="11"/>
  <c r="ES32" i="11" s="1"/>
  <c r="EX32" i="11" s="1"/>
  <c r="GW32" i="11" s="1"/>
  <c r="AB27" i="11"/>
  <c r="EL27" i="11"/>
  <c r="ES27" i="11" s="1"/>
  <c r="EX27" i="11" s="1"/>
  <c r="GW27" i="11" s="1"/>
  <c r="AB24" i="9"/>
  <c r="EL24" i="9"/>
  <c r="ES24" i="9" s="1"/>
  <c r="EX24" i="9" s="1"/>
  <c r="GW24" i="9" s="1"/>
  <c r="IF34" i="10" a="1"/>
  <c r="IF34" i="10" s="1"/>
  <c r="IF34" i="9" a="1"/>
  <c r="IF34" i="9" s="1"/>
  <c r="IF34" i="11" a="1"/>
  <c r="IF34" i="11" s="1"/>
  <c r="IF34" i="8" a="1"/>
  <c r="IF34" i="8" s="1"/>
  <c r="AC16" i="8"/>
  <c r="AD16" i="8" s="1"/>
  <c r="AE16" i="8" s="1"/>
  <c r="AF16" i="8" s="1"/>
  <c r="AG16" i="8" s="1"/>
  <c r="AH16" i="8" s="1"/>
  <c r="FF16" i="8"/>
  <c r="FM16" i="8" s="1"/>
  <c r="FR16" i="8" s="1"/>
  <c r="HB16" i="8" s="1"/>
  <c r="AB33" i="8"/>
  <c r="EL33" i="8"/>
  <c r="ES33" i="8" s="1"/>
  <c r="EX33" i="8" s="1"/>
  <c r="GW33" i="8" s="1"/>
  <c r="AB22" i="8"/>
  <c r="EL22" i="8"/>
  <c r="ES22" i="8" s="1"/>
  <c r="EX22" i="8" s="1"/>
  <c r="GW22" i="8" s="1"/>
  <c r="IF17" i="10" a="1"/>
  <c r="IF17" i="10" s="1"/>
  <c r="IF17" i="8" a="1"/>
  <c r="IF17" i="8" s="1"/>
  <c r="IF17" i="11" a="1"/>
  <c r="IF17" i="11" s="1"/>
  <c r="IF17" i="9" a="1"/>
  <c r="IF17" i="9" s="1"/>
  <c r="AC15" i="9"/>
  <c r="AD15" i="9" s="1"/>
  <c r="AE15" i="9" s="1"/>
  <c r="AF15" i="9" s="1"/>
  <c r="AG15" i="9" s="1"/>
  <c r="AH15" i="9" s="1"/>
  <c r="FF15" i="9"/>
  <c r="FM15" i="9" s="1"/>
  <c r="FR15" i="9" s="1"/>
  <c r="HB15" i="9" s="1"/>
  <c r="IK34" i="9" a="1"/>
  <c r="IK34" i="9" s="1"/>
  <c r="IK34" i="10" a="1"/>
  <c r="IK34" i="10" s="1"/>
  <c r="IK34" i="11" a="1"/>
  <c r="IK34" i="11" s="1"/>
  <c r="IK34" i="8" a="1"/>
  <c r="IK34" i="8" s="1"/>
  <c r="AB17" i="11"/>
  <c r="EL17" i="11"/>
  <c r="ES17" i="11" s="1"/>
  <c r="EX17" i="11" s="1"/>
  <c r="GW17" i="11" s="1"/>
  <c r="AC10" i="10"/>
  <c r="AD10" i="10" s="1"/>
  <c r="AE10" i="10" s="1"/>
  <c r="AF10" i="10" s="1"/>
  <c r="AG10" i="10" s="1"/>
  <c r="AH10" i="10" s="1"/>
  <c r="FF10" i="10"/>
  <c r="FM10" i="10" s="1"/>
  <c r="FR10" i="10" s="1"/>
  <c r="HB10" i="10" s="1"/>
  <c r="EL22" i="10"/>
  <c r="ES22" i="10" s="1"/>
  <c r="EX22" i="10" s="1"/>
  <c r="GW22" i="10" s="1"/>
  <c r="AB22" i="10"/>
  <c r="IF31" i="9" a="1"/>
  <c r="IF31" i="9" s="1"/>
  <c r="IF31" i="11" a="1"/>
  <c r="IF31" i="11" s="1"/>
  <c r="IF31" i="10" a="1"/>
  <c r="IF31" i="10" s="1"/>
  <c r="IF31" i="8" a="1"/>
  <c r="IF31" i="8" s="1"/>
  <c r="IK29" i="11" a="1"/>
  <c r="IK29" i="11" s="1"/>
  <c r="IK29" i="9" a="1"/>
  <c r="IK29" i="9" s="1"/>
  <c r="IK29" i="10" a="1"/>
  <c r="IK29" i="10" s="1"/>
  <c r="IK29" i="8" a="1"/>
  <c r="IK29" i="8" s="1"/>
  <c r="AB22" i="11"/>
  <c r="EL22" i="11"/>
  <c r="ES22" i="11" s="1"/>
  <c r="EX22" i="11" s="1"/>
  <c r="GW22" i="11" s="1"/>
  <c r="EL20" i="9"/>
  <c r="ES20" i="9" s="1"/>
  <c r="EX20" i="9" s="1"/>
  <c r="GW20" i="9" s="1"/>
  <c r="AB20" i="9"/>
  <c r="FF12" i="9"/>
  <c r="FM12" i="9" s="1"/>
  <c r="FR12" i="9" s="1"/>
  <c r="HB12" i="9" s="1"/>
  <c r="AC12" i="9"/>
  <c r="AD12" i="9" s="1"/>
  <c r="AE12" i="9" s="1"/>
  <c r="AF12" i="9" s="1"/>
  <c r="AG12" i="9" s="1"/>
  <c r="AH12" i="9" s="1"/>
  <c r="AB24" i="10"/>
  <c r="EL24" i="10"/>
  <c r="ES24" i="10" s="1"/>
  <c r="EX24" i="10" s="1"/>
  <c r="GW24" i="10" s="1"/>
  <c r="AB17" i="9"/>
  <c r="EL17" i="9"/>
  <c r="ES17" i="9" s="1"/>
  <c r="EX17" i="9" s="1"/>
  <c r="GW17" i="9" s="1"/>
  <c r="IK40" i="10" a="1"/>
  <c r="IK40" i="10" s="1"/>
  <c r="IK40" i="9" a="1"/>
  <c r="IK40" i="9" s="1"/>
  <c r="IK40" i="11" a="1"/>
  <c r="IK40" i="11" s="1"/>
  <c r="IK40" i="8" a="1"/>
  <c r="IK40" i="8" s="1"/>
  <c r="IF21" i="9" a="1"/>
  <c r="IF21" i="9" s="1"/>
  <c r="IF21" i="8" a="1"/>
  <c r="IF21" i="8" s="1"/>
  <c r="IF21" i="11" a="1"/>
  <c r="IF21" i="11" s="1"/>
  <c r="IF21" i="10" a="1"/>
  <c r="IF21" i="10" s="1"/>
  <c r="AB34" i="9"/>
  <c r="EL34" i="9"/>
  <c r="ES34" i="9" s="1"/>
  <c r="EX34" i="9" s="1"/>
  <c r="GW34" i="9" s="1"/>
  <c r="AC13" i="8"/>
  <c r="AD13" i="8" s="1"/>
  <c r="AE13" i="8" s="1"/>
  <c r="AF13" i="8" s="1"/>
  <c r="AG13" i="8" s="1"/>
  <c r="AH13" i="8" s="1"/>
  <c r="FF13" i="8"/>
  <c r="FM13" i="8" s="1"/>
  <c r="FR13" i="8" s="1"/>
  <c r="HB13" i="8" s="1"/>
  <c r="AB18" i="11"/>
  <c r="EL18" i="11"/>
  <c r="ES18" i="11" s="1"/>
  <c r="EX18" i="11" s="1"/>
  <c r="GW18" i="11" s="1"/>
  <c r="EL35" i="10"/>
  <c r="ES35" i="10" s="1"/>
  <c r="EX35" i="10" s="1"/>
  <c r="GW35" i="10" s="1"/>
  <c r="AB35" i="10"/>
  <c r="IK35" i="10" a="1"/>
  <c r="IK35" i="10" s="1"/>
  <c r="IK35" i="9" a="1"/>
  <c r="IK35" i="9" s="1"/>
  <c r="IK35" i="11" a="1"/>
  <c r="IK35" i="11" s="1"/>
  <c r="IK35" i="8" a="1"/>
  <c r="IK35" i="8" s="1"/>
  <c r="IF27" i="9" a="1"/>
  <c r="IF27" i="9" s="1"/>
  <c r="IF27" i="11" a="1"/>
  <c r="IF27" i="11" s="1"/>
  <c r="IF27" i="10" a="1"/>
  <c r="IF27" i="10" s="1"/>
  <c r="IF27" i="8" a="1"/>
  <c r="IF27" i="8" s="1"/>
  <c r="EL34" i="11"/>
  <c r="ES34" i="11" s="1"/>
  <c r="EX34" i="11" s="1"/>
  <c r="GW34" i="11" s="1"/>
  <c r="AB34" i="11"/>
  <c r="AC15" i="11"/>
  <c r="AD15" i="11" s="1"/>
  <c r="AE15" i="11" s="1"/>
  <c r="AF15" i="11" s="1"/>
  <c r="AG15" i="11" s="1"/>
  <c r="AH15" i="11" s="1"/>
  <c r="FF15" i="11"/>
  <c r="FM15" i="11" s="1"/>
  <c r="FR15" i="11" s="1"/>
  <c r="HB15" i="11" s="1"/>
  <c r="AC13" i="11"/>
  <c r="AD13" i="11" s="1"/>
  <c r="AE13" i="11" s="1"/>
  <c r="AF13" i="11" s="1"/>
  <c r="AG13" i="11" s="1"/>
  <c r="AH13" i="11" s="1"/>
  <c r="FF13" i="11"/>
  <c r="FM13" i="11" s="1"/>
  <c r="FR13" i="11" s="1"/>
  <c r="HB13" i="11" s="1"/>
  <c r="IK38" i="11" a="1"/>
  <c r="IK38" i="11" s="1"/>
  <c r="IK38" i="10" a="1"/>
  <c r="IK38" i="10" s="1"/>
  <c r="IK38" i="9" a="1"/>
  <c r="IK38" i="9" s="1"/>
  <c r="IK38" i="8" a="1"/>
  <c r="IK38" i="8" s="1"/>
  <c r="AC9" i="8"/>
  <c r="AD9" i="8" s="1"/>
  <c r="AE9" i="8" s="1"/>
  <c r="AF9" i="8" s="1"/>
  <c r="AG9" i="8" s="1"/>
  <c r="AH9" i="8" s="1"/>
  <c r="FF9" i="8"/>
  <c r="FM9" i="8" s="1"/>
  <c r="FR9" i="8" s="1"/>
  <c r="HB9" i="8" s="1"/>
  <c r="FF9" i="11"/>
  <c r="FM9" i="11" s="1"/>
  <c r="FR9" i="11" s="1"/>
  <c r="HB9" i="11" s="1"/>
  <c r="AC9" i="11"/>
  <c r="AD9" i="11" s="1"/>
  <c r="AE9" i="11" s="1"/>
  <c r="AF9" i="11" s="1"/>
  <c r="AG9" i="11" s="1"/>
  <c r="AH9" i="11" s="1"/>
  <c r="AB39" i="8"/>
  <c r="EL39" i="8"/>
  <c r="ES39" i="8" s="1"/>
  <c r="EX39" i="8" s="1"/>
  <c r="GW39" i="8" s="1"/>
  <c r="EL39" i="11"/>
  <c r="ES39" i="11" s="1"/>
  <c r="EX39" i="11" s="1"/>
  <c r="GW39" i="11" s="1"/>
  <c r="AB39" i="11"/>
  <c r="IK37" i="11" a="1"/>
  <c r="IK37" i="11" s="1"/>
  <c r="IK37" i="9" a="1"/>
  <c r="IK37" i="9" s="1"/>
  <c r="IK37" i="10" a="1"/>
  <c r="IK37" i="10" s="1"/>
  <c r="IK37" i="8" a="1"/>
  <c r="IK37" i="8" s="1"/>
  <c r="EL34" i="10"/>
  <c r="ES34" i="10" s="1"/>
  <c r="EX34" i="10" s="1"/>
  <c r="GW34" i="10" s="1"/>
  <c r="AB34" i="10"/>
  <c r="AC12" i="10"/>
  <c r="AD12" i="10" s="1"/>
  <c r="AE12" i="10" s="1"/>
  <c r="AF12" i="10" s="1"/>
  <c r="AG12" i="10" s="1"/>
  <c r="AH12" i="10" s="1"/>
  <c r="FF12" i="10"/>
  <c r="FM12" i="10" s="1"/>
  <c r="FR12" i="10" s="1"/>
  <c r="HB12" i="10" s="1"/>
  <c r="EL39" i="10"/>
  <c r="ES39" i="10" s="1"/>
  <c r="EX39" i="10" s="1"/>
  <c r="GW39" i="10" s="1"/>
  <c r="AB39" i="10"/>
  <c r="IF20" i="10" a="1"/>
  <c r="IF20" i="10" s="1"/>
  <c r="IF20" i="9" a="1"/>
  <c r="IF20" i="9" s="1"/>
  <c r="IF20" i="8" a="1"/>
  <c r="IF20" i="8" s="1"/>
  <c r="IF20" i="11" a="1"/>
  <c r="IF20" i="11" s="1"/>
  <c r="AC10" i="8"/>
  <c r="AD10" i="8" s="1"/>
  <c r="AE10" i="8" s="1"/>
  <c r="AF10" i="8" s="1"/>
  <c r="AG10" i="8" s="1"/>
  <c r="AH10" i="8" s="1"/>
  <c r="FF10" i="8"/>
  <c r="FM10" i="8" s="1"/>
  <c r="FR10" i="8" s="1"/>
  <c r="HB10" i="8" s="1"/>
  <c r="AC14" i="11"/>
  <c r="AD14" i="11" s="1"/>
  <c r="AE14" i="11" s="1"/>
  <c r="AF14" i="11" s="1"/>
  <c r="AG14" i="11" s="1"/>
  <c r="AH14" i="11" s="1"/>
  <c r="FF14" i="11"/>
  <c r="FM14" i="11" s="1"/>
  <c r="FR14" i="11" s="1"/>
  <c r="HB14" i="11" s="1"/>
  <c r="AC11" i="9"/>
  <c r="AD11" i="9" s="1"/>
  <c r="AE11" i="9" s="1"/>
  <c r="AF11" i="9" s="1"/>
  <c r="AG11" i="9" s="1"/>
  <c r="AH11" i="9" s="1"/>
  <c r="FF11" i="9"/>
  <c r="FM11" i="9" s="1"/>
  <c r="FR11" i="9" s="1"/>
  <c r="HB11" i="9" s="1"/>
  <c r="FF16" i="9"/>
  <c r="FM16" i="9" s="1"/>
  <c r="FR16" i="9" s="1"/>
  <c r="HB16" i="9" s="1"/>
  <c r="AC16" i="9"/>
  <c r="AD16" i="9" s="1"/>
  <c r="AE16" i="9" s="1"/>
  <c r="AF16" i="9" s="1"/>
  <c r="AG16" i="9" s="1"/>
  <c r="AH16" i="9" s="1"/>
  <c r="EL20" i="11"/>
  <c r="ES20" i="11" s="1"/>
  <c r="EX20" i="11" s="1"/>
  <c r="GW20" i="11" s="1"/>
  <c r="AB20" i="11"/>
  <c r="AC11" i="11"/>
  <c r="AD11" i="11" s="1"/>
  <c r="AE11" i="11" s="1"/>
  <c r="AF11" i="11" s="1"/>
  <c r="AG11" i="11" s="1"/>
  <c r="AH11" i="11" s="1"/>
  <c r="FF11" i="11"/>
  <c r="FM11" i="11" s="1"/>
  <c r="FR11" i="11" s="1"/>
  <c r="HB11" i="11" s="1"/>
  <c r="AC10" i="9"/>
  <c r="AD10" i="9" s="1"/>
  <c r="AE10" i="9" s="1"/>
  <c r="AF10" i="9" s="1"/>
  <c r="AG10" i="9" s="1"/>
  <c r="AH10" i="9" s="1"/>
  <c r="FF10" i="9"/>
  <c r="FM10" i="9" s="1"/>
  <c r="FR10" i="9" s="1"/>
  <c r="HB10" i="9" s="1"/>
  <c r="IF19" i="8" a="1"/>
  <c r="IF19" i="8" s="1"/>
  <c r="IF19" i="11" a="1"/>
  <c r="IF19" i="11" s="1"/>
  <c r="IF19" i="10" a="1"/>
  <c r="IF19" i="10" s="1"/>
  <c r="IF19" i="9" a="1"/>
  <c r="IF19" i="9" s="1"/>
  <c r="EL31" i="8"/>
  <c r="ES31" i="8" s="1"/>
  <c r="EX31" i="8" s="1"/>
  <c r="GW31" i="8" s="1"/>
  <c r="AB31" i="8"/>
  <c r="IF30" i="10" a="1"/>
  <c r="IF30" i="10" s="1"/>
  <c r="IF30" i="11" a="1"/>
  <c r="IF30" i="11" s="1"/>
  <c r="IF30" i="9" a="1"/>
  <c r="IF30" i="9" s="1"/>
  <c r="IF30" i="8" a="1"/>
  <c r="IF30" i="8" s="1"/>
  <c r="IF18" i="8" a="1"/>
  <c r="IF18" i="8" s="1"/>
  <c r="IF18" i="11" a="1"/>
  <c r="IF18" i="11" s="1"/>
  <c r="IF18" i="9" a="1"/>
  <c r="IF18" i="9" s="1"/>
  <c r="IF18" i="10" a="1"/>
  <c r="IF18" i="10" s="1"/>
  <c r="AB40" i="8"/>
  <c r="EL40" i="8"/>
  <c r="ES40" i="8" s="1"/>
  <c r="EX40" i="8" s="1"/>
  <c r="GW40" i="8" s="1"/>
  <c r="IK21" i="9" a="1"/>
  <c r="IK21" i="9" s="1"/>
  <c r="IK21" i="10" a="1"/>
  <c r="IK21" i="10" s="1"/>
  <c r="IK21" i="11" a="1"/>
  <c r="IK21" i="11" s="1"/>
  <c r="IK21" i="8" a="1"/>
  <c r="IK21" i="8" s="1"/>
  <c r="AB21" i="9"/>
  <c r="EL21" i="9"/>
  <c r="ES21" i="9" s="1"/>
  <c r="EX21" i="9" s="1"/>
  <c r="GW21" i="9" s="1"/>
  <c r="AB26" i="8"/>
  <c r="EL26" i="8"/>
  <c r="ES26" i="8" s="1"/>
  <c r="EX26" i="8" s="1"/>
  <c r="GW26" i="8" s="1"/>
  <c r="IF23" i="9" a="1"/>
  <c r="IF23" i="9" s="1"/>
  <c r="IF23" i="10" a="1"/>
  <c r="IF23" i="10" s="1"/>
  <c r="IF23" i="8" a="1"/>
  <c r="IF23" i="8" s="1"/>
  <c r="IF23" i="11" a="1"/>
  <c r="IF23" i="11" s="1"/>
  <c r="AB21" i="10"/>
  <c r="EL21" i="10"/>
  <c r="ES21" i="10" s="1"/>
  <c r="EX21" i="10" s="1"/>
  <c r="GW21" i="10" s="1"/>
  <c r="EL40" i="9"/>
  <c r="ES40" i="9" s="1"/>
  <c r="EX40" i="9" s="1"/>
  <c r="GW40" i="9" s="1"/>
  <c r="AB40" i="9"/>
  <c r="IF32" i="10" a="1"/>
  <c r="IF32" i="10" s="1"/>
  <c r="IF32" i="9" a="1"/>
  <c r="IF32" i="9" s="1"/>
  <c r="IF32" i="11" a="1"/>
  <c r="IF32" i="11" s="1"/>
  <c r="IF32" i="8" a="1"/>
  <c r="IF32" i="8" s="1"/>
  <c r="IF35" i="11" a="1"/>
  <c r="IF35" i="11" s="1"/>
  <c r="IF35" i="9" a="1"/>
  <c r="IF35" i="9" s="1"/>
  <c r="IF35" i="10" a="1"/>
  <c r="IF35" i="10" s="1"/>
  <c r="IF35" i="8" a="1"/>
  <c r="IF35" i="8" s="1"/>
  <c r="IK27" i="11" a="1"/>
  <c r="IK27" i="11" s="1"/>
  <c r="IK27" i="10" a="1"/>
  <c r="IK27" i="10" s="1"/>
  <c r="IK27" i="9" a="1"/>
  <c r="IK27" i="9" s="1"/>
  <c r="IK27" i="8" a="1"/>
  <c r="IK27" i="8" s="1"/>
  <c r="AC16" i="10"/>
  <c r="AD16" i="10" s="1"/>
  <c r="AE16" i="10" s="1"/>
  <c r="AF16" i="10" s="1"/>
  <c r="AG16" i="10" s="1"/>
  <c r="AH16" i="10" s="1"/>
  <c r="FF16" i="10"/>
  <c r="FM16" i="10" s="1"/>
  <c r="FR16" i="10" s="1"/>
  <c r="HB16" i="10" s="1"/>
  <c r="AB18" i="9"/>
  <c r="EL18" i="9"/>
  <c r="ES18" i="9" s="1"/>
  <c r="EX18" i="9" s="1"/>
  <c r="GW18" i="9" s="1"/>
  <c r="IF38" i="9" a="1"/>
  <c r="IF38" i="9" s="1"/>
  <c r="IF38" i="10" a="1"/>
  <c r="IF38" i="10" s="1"/>
  <c r="IF38" i="11" a="1"/>
  <c r="IF38" i="11" s="1"/>
  <c r="IF38" i="8" a="1"/>
  <c r="IF38" i="8" s="1"/>
  <c r="EL26" i="9"/>
  <c r="ES26" i="9" s="1"/>
  <c r="EX26" i="9" s="1"/>
  <c r="GW26" i="9" s="1"/>
  <c r="AB26" i="9"/>
  <c r="AB36" i="10"/>
  <c r="EL36" i="10"/>
  <c r="ES36" i="10" s="1"/>
  <c r="EX36" i="10" s="1"/>
  <c r="GW36" i="10" s="1"/>
  <c r="AB38" i="9"/>
  <c r="EL38" i="9"/>
  <c r="ES38" i="9" s="1"/>
  <c r="EX38" i="9" s="1"/>
  <c r="GW38" i="9" s="1"/>
  <c r="IK39" i="9" a="1"/>
  <c r="IK39" i="9" s="1"/>
  <c r="IK39" i="10" a="1"/>
  <c r="IK39" i="10" s="1"/>
  <c r="IK39" i="11" a="1"/>
  <c r="IK39" i="11" s="1"/>
  <c r="IK39" i="8" a="1"/>
  <c r="IK39" i="8" s="1"/>
  <c r="IF37" i="9" a="1"/>
  <c r="IF37" i="9" s="1"/>
  <c r="IF37" i="11" a="1"/>
  <c r="IF37" i="11" s="1"/>
  <c r="IF37" i="10" a="1"/>
  <c r="IF37" i="10" s="1"/>
  <c r="IF37" i="8" a="1"/>
  <c r="IF37" i="8" s="1"/>
  <c r="AC9" i="10"/>
  <c r="AD9" i="10" s="1"/>
  <c r="AE9" i="10" s="1"/>
  <c r="AF9" i="10" s="1"/>
  <c r="AG9" i="10" s="1"/>
  <c r="AH9" i="10" s="1"/>
  <c r="FF9" i="10"/>
  <c r="FM9" i="10" s="1"/>
  <c r="FR9" i="10" s="1"/>
  <c r="HB9" i="10" s="1"/>
  <c r="AB29" i="9"/>
  <c r="EL29" i="9"/>
  <c r="ES29" i="9" s="1"/>
  <c r="EX29" i="9" s="1"/>
  <c r="GW29" i="9" s="1"/>
  <c r="AC16" i="11"/>
  <c r="AD16" i="11" s="1"/>
  <c r="AE16" i="11" s="1"/>
  <c r="AF16" i="11" s="1"/>
  <c r="AG16" i="11" s="1"/>
  <c r="AH16" i="11" s="1"/>
  <c r="FF16" i="11"/>
  <c r="FM16" i="11" s="1"/>
  <c r="FR16" i="11" s="1"/>
  <c r="HB16" i="11" s="1"/>
  <c r="IF29" i="11" a="1"/>
  <c r="IF29" i="11" s="1"/>
  <c r="IF29" i="10" a="1"/>
  <c r="IF29" i="10" s="1"/>
  <c r="IF29" i="9" a="1"/>
  <c r="IF29" i="9" s="1"/>
  <c r="IF29" i="8" a="1"/>
  <c r="IF29" i="8" s="1"/>
  <c r="GO3" i="8"/>
  <c r="HY2" i="8"/>
  <c r="AB23" i="11"/>
  <c r="EL23" i="11"/>
  <c r="ES23" i="11" s="1"/>
  <c r="EX23" i="11" s="1"/>
  <c r="GW23" i="11" s="1"/>
  <c r="AB40" i="11"/>
  <c r="EL40" i="11"/>
  <c r="ES40" i="11" s="1"/>
  <c r="EX40" i="11" s="1"/>
  <c r="GW40" i="11" s="1"/>
  <c r="IK20" i="9" a="1"/>
  <c r="IK20" i="9" s="1"/>
  <c r="IK20" i="10" a="1"/>
  <c r="IK20" i="10" s="1"/>
  <c r="IK20" i="11" a="1"/>
  <c r="IK20" i="11" s="1"/>
  <c r="IK20" i="8" a="1"/>
  <c r="IK20" i="8" s="1"/>
  <c r="AB19" i="8"/>
  <c r="EL19" i="8"/>
  <c r="ES19" i="8" s="1"/>
  <c r="EX19" i="8" s="1"/>
  <c r="GW19" i="8" s="1"/>
  <c r="IK31" i="11" a="1"/>
  <c r="IK31" i="11" s="1"/>
  <c r="IK31" i="9" a="1"/>
  <c r="IK31" i="9" s="1"/>
  <c r="IK31" i="10" a="1"/>
  <c r="IK31" i="10" s="1"/>
  <c r="IK31" i="8" a="1"/>
  <c r="IK31" i="8" s="1"/>
  <c r="AC6" i="9"/>
  <c r="AD6" i="9" s="1"/>
  <c r="AE6" i="9" s="1"/>
  <c r="AF6" i="9" s="1"/>
  <c r="AG6" i="9" s="1"/>
  <c r="AH6" i="9" s="1"/>
  <c r="FF6" i="9"/>
  <c r="FM6" i="9" s="1"/>
  <c r="FR6" i="9" s="1"/>
  <c r="HB6" i="9" s="1"/>
  <c r="AB30" i="8"/>
  <c r="EL30" i="8"/>
  <c r="ES30" i="8" s="1"/>
  <c r="EX30" i="8" s="1"/>
  <c r="GW30" i="8" s="1"/>
  <c r="EL38" i="11"/>
  <c r="ES38" i="11" s="1"/>
  <c r="EX38" i="11" s="1"/>
  <c r="GW38" i="11" s="1"/>
  <c r="AB38" i="11"/>
  <c r="EL37" i="11"/>
  <c r="ES37" i="11" s="1"/>
  <c r="EX37" i="11" s="1"/>
  <c r="GW37" i="11" s="1"/>
  <c r="AB37" i="11"/>
  <c r="IK18" i="8" a="1"/>
  <c r="IK18" i="8" s="1"/>
  <c r="IK18" i="11" a="1"/>
  <c r="IK18" i="11" s="1"/>
  <c r="IK18" i="9" a="1"/>
  <c r="IK18" i="9" s="1"/>
  <c r="IK18" i="10" a="1"/>
  <c r="IK18" i="10" s="1"/>
  <c r="AB21" i="8"/>
  <c r="EL21" i="8"/>
  <c r="ES21" i="8" s="1"/>
  <c r="EX21" i="8" s="1"/>
  <c r="GW21" i="8" s="1"/>
  <c r="AB37" i="9"/>
  <c r="EL37" i="9"/>
  <c r="ES37" i="9" s="1"/>
  <c r="EX37" i="9" s="1"/>
  <c r="GW37" i="9" s="1"/>
  <c r="IK22" i="9" a="1"/>
  <c r="IK22" i="9" s="1"/>
  <c r="IK22" i="11" a="1"/>
  <c r="IK22" i="11" s="1"/>
  <c r="IK22" i="10" a="1"/>
  <c r="IK22" i="10" s="1"/>
  <c r="IK22" i="8" a="1"/>
  <c r="IK22" i="8" s="1"/>
  <c r="IL11" i="10" a="1"/>
  <c r="IL11" i="10" s="1"/>
  <c r="IL11" i="8" a="1"/>
  <c r="IL11" i="8" s="1"/>
  <c r="IL11" i="11" a="1"/>
  <c r="IL11" i="11" s="1"/>
  <c r="IL11" i="9" a="1"/>
  <c r="IL11" i="9" s="1"/>
  <c r="AB27" i="10"/>
  <c r="EL27" i="10"/>
  <c r="ES27" i="10" s="1"/>
  <c r="EX27" i="10" s="1"/>
  <c r="GW27" i="10" s="1"/>
  <c r="IK26" i="9" a="1"/>
  <c r="IK26" i="9" s="1"/>
  <c r="IK26" i="11" a="1"/>
  <c r="IK26" i="11" s="1"/>
  <c r="IK26" i="10" a="1"/>
  <c r="IK26" i="10" s="1"/>
  <c r="IK26" i="8" a="1"/>
  <c r="IK26" i="8" s="1"/>
  <c r="AB23" i="8"/>
  <c r="EL23" i="8"/>
  <c r="ES23" i="8" s="1"/>
  <c r="EX23" i="8" s="1"/>
  <c r="GW23" i="8" s="1"/>
  <c r="EL39" i="9"/>
  <c r="ES39" i="9" s="1"/>
  <c r="EX39" i="9" s="1"/>
  <c r="GW39" i="9" s="1"/>
  <c r="AB39" i="9"/>
  <c r="EL33" i="10"/>
  <c r="ES33" i="10" s="1"/>
  <c r="EX33" i="10" s="1"/>
  <c r="GW33" i="10" s="1"/>
  <c r="AB33" i="10"/>
  <c r="EL17" i="8"/>
  <c r="ES17" i="8" s="1"/>
  <c r="EX17" i="8" s="1"/>
  <c r="GW17" i="8" s="1"/>
  <c r="AB17" i="8"/>
  <c r="AB32" i="8"/>
  <c r="EL32" i="8"/>
  <c r="ES32" i="8" s="1"/>
  <c r="EX32" i="8" s="1"/>
  <c r="GW32" i="8" s="1"/>
  <c r="AB35" i="8"/>
  <c r="EL35" i="8"/>
  <c r="ES35" i="8" s="1"/>
  <c r="EX35" i="8" s="1"/>
  <c r="GW35" i="8" s="1"/>
  <c r="AC5" i="11"/>
  <c r="AD5" i="11" s="1"/>
  <c r="AE5" i="11" s="1"/>
  <c r="AF5" i="11" s="1"/>
  <c r="AG5" i="11" s="1"/>
  <c r="AH5" i="11" s="1"/>
  <c r="FF5" i="11"/>
  <c r="FM5" i="11" s="1"/>
  <c r="FR5" i="11" s="1"/>
  <c r="HB5" i="11" s="1"/>
  <c r="AC8" i="8"/>
  <c r="AD8" i="8" s="1"/>
  <c r="AE8" i="8" s="1"/>
  <c r="AF8" i="8" s="1"/>
  <c r="AG8" i="8" s="1"/>
  <c r="AH8" i="8" s="1"/>
  <c r="FF8" i="8"/>
  <c r="FM8" i="8" s="1"/>
  <c r="FR8" i="8" s="1"/>
  <c r="HB8" i="8" s="1"/>
  <c r="AC5" i="9"/>
  <c r="AD5" i="9" s="1"/>
  <c r="AE5" i="9" s="1"/>
  <c r="AF5" i="9" s="1"/>
  <c r="AG5" i="9" s="1"/>
  <c r="AH5" i="9" s="1"/>
  <c r="FF5" i="9"/>
  <c r="FM5" i="9" s="1"/>
  <c r="FR5" i="9" s="1"/>
  <c r="HB5" i="9" s="1"/>
  <c r="AC13" i="9"/>
  <c r="AD13" i="9" s="1"/>
  <c r="AE13" i="9" s="1"/>
  <c r="AF13" i="9" s="1"/>
  <c r="AG13" i="9" s="1"/>
  <c r="AH13" i="9" s="1"/>
  <c r="FF13" i="9"/>
  <c r="FM13" i="9" s="1"/>
  <c r="FR13" i="9" s="1"/>
  <c r="HB13" i="9" s="1"/>
  <c r="IL6" i="9" a="1"/>
  <c r="IL6" i="9" s="1"/>
  <c r="IL6" i="8" a="1"/>
  <c r="IL6" i="8" s="1"/>
  <c r="IL6" i="11" a="1"/>
  <c r="IL6" i="11" s="1"/>
  <c r="IL6" i="10" a="1"/>
  <c r="IL6" i="10" s="1"/>
  <c r="AB28" i="10"/>
  <c r="EL28" i="10"/>
  <c r="ES28" i="10" s="1"/>
  <c r="EX28" i="10" s="1"/>
  <c r="GW28" i="10" s="1"/>
  <c r="AB38" i="8"/>
  <c r="EL38" i="8"/>
  <c r="ES38" i="8" s="1"/>
  <c r="EX38" i="8" s="1"/>
  <c r="GW38" i="8" s="1"/>
  <c r="IF39" i="11" a="1"/>
  <c r="IF39" i="11" s="1"/>
  <c r="IF39" i="9" a="1"/>
  <c r="IF39" i="9" s="1"/>
  <c r="IF39" i="10" a="1"/>
  <c r="IF39" i="10" s="1"/>
  <c r="IF39" i="8" a="1"/>
  <c r="IF39" i="8" s="1"/>
  <c r="EL37" i="8"/>
  <c r="ES37" i="8" s="1"/>
  <c r="EX37" i="8" s="1"/>
  <c r="GW37" i="8" s="1"/>
  <c r="AB37" i="8"/>
  <c r="IK28" i="10" a="1"/>
  <c r="IK28" i="10" s="1"/>
  <c r="IK28" i="9" a="1"/>
  <c r="IK28" i="9" s="1"/>
  <c r="IK28" i="11" a="1"/>
  <c r="IK28" i="11" s="1"/>
  <c r="IK28" i="8" a="1"/>
  <c r="IK28" i="8" s="1"/>
  <c r="AB32" i="10"/>
  <c r="EL32" i="10"/>
  <c r="ES32" i="10" s="1"/>
  <c r="EX32" i="10" s="1"/>
  <c r="GW32" i="10" s="1"/>
  <c r="AC8" i="11"/>
  <c r="AD8" i="11" s="1"/>
  <c r="AE8" i="11" s="1"/>
  <c r="AF8" i="11" s="1"/>
  <c r="AG8" i="11" s="1"/>
  <c r="AH8" i="11" s="1"/>
  <c r="FF8" i="11"/>
  <c r="FM8" i="11" s="1"/>
  <c r="FR8" i="11" s="1"/>
  <c r="HB8" i="11" s="1"/>
  <c r="EL32" i="9"/>
  <c r="ES32" i="9" s="1"/>
  <c r="EX32" i="9" s="1"/>
  <c r="GW32" i="9" s="1"/>
  <c r="AB32" i="9"/>
  <c r="IL7" i="11" a="1"/>
  <c r="IL7" i="11" s="1"/>
  <c r="IL7" i="8" a="1"/>
  <c r="IL7" i="8" s="1"/>
  <c r="IL7" i="10" a="1"/>
  <c r="IL7" i="10" s="1"/>
  <c r="IL7" i="9" a="1"/>
  <c r="IL7" i="9" s="1"/>
  <c r="EL29" i="10"/>
  <c r="ES29" i="10" s="1"/>
  <c r="EX29" i="10" s="1"/>
  <c r="GW29" i="10" s="1"/>
  <c r="AB29" i="10"/>
  <c r="EL30" i="9"/>
  <c r="ES30" i="9" s="1"/>
  <c r="EX30" i="9" s="1"/>
  <c r="GW30" i="9" s="1"/>
  <c r="AB30" i="9"/>
  <c r="IL16" i="9" a="1"/>
  <c r="IL16" i="9" s="1"/>
  <c r="IL16" i="11" a="1"/>
  <c r="IL16" i="11" s="1"/>
  <c r="IL16" i="8" a="1"/>
  <c r="IL16" i="8" s="1"/>
  <c r="IL16" i="10" a="1"/>
  <c r="IL16" i="10" s="1"/>
  <c r="AB20" i="8"/>
  <c r="EL20" i="8"/>
  <c r="ES20" i="8" s="1"/>
  <c r="EX20" i="8" s="1"/>
  <c r="GW20" i="8" s="1"/>
  <c r="IK19" i="9" a="1"/>
  <c r="IK19" i="9" s="1"/>
  <c r="IK19" i="8" a="1"/>
  <c r="IK19" i="8" s="1"/>
  <c r="IK19" i="10" a="1"/>
  <c r="IK19" i="10" s="1"/>
  <c r="IK19" i="11" a="1"/>
  <c r="IK19" i="11" s="1"/>
  <c r="AB27" i="9"/>
  <c r="EL27" i="9"/>
  <c r="ES27" i="9" s="1"/>
  <c r="EX27" i="9" s="1"/>
  <c r="GW27" i="9" s="1"/>
  <c r="AB28" i="9"/>
  <c r="EL28" i="9"/>
  <c r="ES28" i="9" s="1"/>
  <c r="EX28" i="9" s="1"/>
  <c r="GW28" i="9" s="1"/>
  <c r="IK30" i="9" a="1"/>
  <c r="IK30" i="9" s="1"/>
  <c r="IK30" i="10" a="1"/>
  <c r="IK30" i="10" s="1"/>
  <c r="IK30" i="11" a="1"/>
  <c r="IK30" i="11" s="1"/>
  <c r="IK30" i="8" a="1"/>
  <c r="IK30" i="8" s="1"/>
  <c r="AC8" i="9"/>
  <c r="AD8" i="9" s="1"/>
  <c r="AE8" i="9" s="1"/>
  <c r="AF8" i="9" s="1"/>
  <c r="AG8" i="9" s="1"/>
  <c r="AH8" i="9" s="1"/>
  <c r="FF8" i="9"/>
  <c r="FM8" i="9" s="1"/>
  <c r="FR8" i="9" s="1"/>
  <c r="HB8" i="9" s="1"/>
  <c r="AB18" i="8"/>
  <c r="EL18" i="8"/>
  <c r="ES18" i="8" s="1"/>
  <c r="EX18" i="8" s="1"/>
  <c r="GW18" i="8" s="1"/>
  <c r="AC14" i="9"/>
  <c r="AD14" i="9" s="1"/>
  <c r="AE14" i="9" s="1"/>
  <c r="AF14" i="9" s="1"/>
  <c r="AG14" i="9" s="1"/>
  <c r="AH14" i="9" s="1"/>
  <c r="FF14" i="9"/>
  <c r="FM14" i="9" s="1"/>
  <c r="FR14" i="9" s="1"/>
  <c r="HB14" i="9" s="1"/>
  <c r="EL28" i="11"/>
  <c r="ES28" i="11" s="1"/>
  <c r="EX28" i="11" s="1"/>
  <c r="GW28" i="11" s="1"/>
  <c r="AB28" i="11"/>
  <c r="IF33" i="11" a="1"/>
  <c r="IF33" i="11" s="1"/>
  <c r="IF33" i="10" a="1"/>
  <c r="IF33" i="10" s="1"/>
  <c r="IF33" i="9" a="1"/>
  <c r="IF33" i="9" s="1"/>
  <c r="IF33" i="8" a="1"/>
  <c r="IF33" i="8" s="1"/>
  <c r="IM36" i="9" a="1"/>
  <c r="IM36" i="9" s="1"/>
  <c r="IM36" i="10" a="1"/>
  <c r="IM36" i="10" s="1"/>
  <c r="IM36" i="11" a="1"/>
  <c r="IM36" i="11" s="1"/>
  <c r="IM36" i="8" a="1"/>
  <c r="IM36" i="8" s="1"/>
  <c r="IF22" i="9" a="1"/>
  <c r="IF22" i="9" s="1"/>
  <c r="IF22" i="8" a="1"/>
  <c r="IF22" i="8" s="1"/>
  <c r="IF22" i="10" a="1"/>
  <c r="IF22" i="10" s="1"/>
  <c r="IF22" i="11" a="1"/>
  <c r="IF22" i="11" s="1"/>
  <c r="AC11" i="8"/>
  <c r="AD11" i="8" s="1"/>
  <c r="AE11" i="8" s="1"/>
  <c r="AF11" i="8" s="1"/>
  <c r="AG11" i="8" s="1"/>
  <c r="AH11" i="8" s="1"/>
  <c r="FF11" i="8"/>
  <c r="FM11" i="8" s="1"/>
  <c r="FR11" i="8" s="1"/>
  <c r="HB11" i="8" s="1"/>
  <c r="IF26" i="9" a="1"/>
  <c r="IF26" i="9" s="1"/>
  <c r="IF26" i="11" a="1"/>
  <c r="IF26" i="11" s="1"/>
  <c r="IF26" i="8" a="1"/>
  <c r="IF26" i="8" s="1"/>
  <c r="IF26" i="10" a="1"/>
  <c r="IF26" i="10" s="1"/>
  <c r="IK23" i="9" a="1"/>
  <c r="IK23" i="9" s="1"/>
  <c r="IK23" i="8" a="1"/>
  <c r="IK23" i="8" s="1"/>
  <c r="IK23" i="10" a="1"/>
  <c r="IK23" i="10" s="1"/>
  <c r="IK23" i="11" a="1"/>
  <c r="IK23" i="11" s="1"/>
  <c r="FF8" i="10"/>
  <c r="FM8" i="10" s="1"/>
  <c r="FR8" i="10" s="1"/>
  <c r="HB8" i="10" s="1"/>
  <c r="AC8" i="10"/>
  <c r="AD8" i="10" s="1"/>
  <c r="AE8" i="10" s="1"/>
  <c r="AF8" i="10" s="1"/>
  <c r="AG8" i="10" s="1"/>
  <c r="AH8" i="10" s="1"/>
  <c r="IK17" i="10" a="1"/>
  <c r="IK17" i="10" s="1"/>
  <c r="IK17" i="9" a="1"/>
  <c r="IK17" i="9" s="1"/>
  <c r="IK17" i="8" a="1"/>
  <c r="IK17" i="8" s="1"/>
  <c r="IK17" i="11" a="1"/>
  <c r="IK17" i="11" s="1"/>
  <c r="IK32" i="10" a="1"/>
  <c r="IK32" i="10" s="1"/>
  <c r="IK32" i="11" a="1"/>
  <c r="IK32" i="11" s="1"/>
  <c r="IK32" i="9" a="1"/>
  <c r="IK32" i="9" s="1"/>
  <c r="IK32" i="8" a="1"/>
  <c r="IK32" i="8" s="1"/>
  <c r="IL10" i="8" a="1"/>
  <c r="IL10" i="8" s="1"/>
  <c r="IL10" i="9" a="1"/>
  <c r="IL10" i="9" s="1"/>
  <c r="IL10" i="10" a="1"/>
  <c r="IL10" i="10" s="1"/>
  <c r="IL10" i="11" a="1"/>
  <c r="IL10" i="11" s="1"/>
  <c r="IL8" i="9" a="1"/>
  <c r="IL8" i="9" s="1"/>
  <c r="IL8" i="11" a="1"/>
  <c r="IL8" i="11" s="1"/>
  <c r="IL8" i="8" a="1"/>
  <c r="IL8" i="8" s="1"/>
  <c r="IL8" i="10" a="1"/>
  <c r="IL8" i="10" s="1"/>
  <c r="EL17" i="10"/>
  <c r="ES17" i="10" s="1"/>
  <c r="EX17" i="10" s="1"/>
  <c r="GW17" i="10" s="1"/>
  <c r="AB17" i="10"/>
  <c r="AB20" i="10"/>
  <c r="EL20" i="10"/>
  <c r="ES20" i="10" s="1"/>
  <c r="EX20" i="10" s="1"/>
  <c r="GW20" i="10" s="1"/>
  <c r="AC6" i="8"/>
  <c r="AD6" i="8" s="1"/>
  <c r="AE6" i="8" s="1"/>
  <c r="AF6" i="8" s="1"/>
  <c r="AG6" i="8" s="1"/>
  <c r="AH6" i="8" s="1"/>
  <c r="FF6" i="8"/>
  <c r="FM6" i="8" s="1"/>
  <c r="FR6" i="8" s="1"/>
  <c r="HB6" i="8" s="1"/>
  <c r="IF25" i="10" a="1"/>
  <c r="IF25" i="10" s="1"/>
  <c r="IF25" i="9" a="1"/>
  <c r="IF25" i="9" s="1"/>
  <c r="IF25" i="11" a="1"/>
  <c r="IF25" i="11" s="1"/>
  <c r="IF25" i="8" a="1"/>
  <c r="IF25" i="8" s="1"/>
  <c r="AC5" i="10"/>
  <c r="AD5" i="10" s="1"/>
  <c r="AE5" i="10" s="1"/>
  <c r="AF5" i="10" s="1"/>
  <c r="AG5" i="10" s="1"/>
  <c r="AH5" i="10" s="1"/>
  <c r="FF5" i="10"/>
  <c r="FM5" i="10" s="1"/>
  <c r="FR5" i="10" s="1"/>
  <c r="HB5" i="10" s="1"/>
  <c r="AC6" i="11"/>
  <c r="AD6" i="11" s="1"/>
  <c r="AE6" i="11" s="1"/>
  <c r="AF6" i="11" s="1"/>
  <c r="AG6" i="11" s="1"/>
  <c r="AH6" i="11" s="1"/>
  <c r="FF6" i="11"/>
  <c r="FM6" i="11" s="1"/>
  <c r="FR6" i="11" s="1"/>
  <c r="HB6" i="11" s="1"/>
  <c r="IF28" i="11" a="1"/>
  <c r="IF28" i="11" s="1"/>
  <c r="IF28" i="10" a="1"/>
  <c r="IF28" i="10" s="1"/>
  <c r="IF28" i="9" a="1"/>
  <c r="IF28" i="9" s="1"/>
  <c r="IF28" i="8" a="1"/>
  <c r="IF28" i="8" s="1"/>
  <c r="KA20" i="10"/>
  <c r="KA20" i="11"/>
  <c r="KA23" i="8"/>
  <c r="KA24" i="9"/>
  <c r="EU8" i="4"/>
  <c r="CR8" i="4"/>
  <c r="EF8" i="4"/>
  <c r="CC8" i="4"/>
  <c r="EG8" i="4" s="1"/>
  <c r="CJ8" i="4"/>
  <c r="EM8" i="4"/>
  <c r="EM22" i="4"/>
  <c r="CJ22" i="4"/>
  <c r="EN29" i="4"/>
  <c r="CK29" i="4"/>
  <c r="AD29" i="6"/>
  <c r="AD23" i="6" s="1"/>
  <c r="AE28" i="6"/>
  <c r="CR29" i="4"/>
  <c r="EU29" i="4"/>
  <c r="ET22" i="4"/>
  <c r="CQ22" i="4"/>
  <c r="EF22" i="4"/>
  <c r="CC22" i="4"/>
  <c r="EG22" i="4" s="1"/>
  <c r="EF29" i="4"/>
  <c r="CC29" i="4"/>
  <c r="EG29" i="4" s="1"/>
  <c r="DJ29" i="6" l="1"/>
  <c r="AC31" i="11"/>
  <c r="AD31" i="11" s="1"/>
  <c r="AE31" i="11" s="1"/>
  <c r="AF31" i="11" s="1"/>
  <c r="AG31" i="11" s="1"/>
  <c r="AH31" i="11" s="1"/>
  <c r="FF31" i="11"/>
  <c r="FM31" i="11" s="1"/>
  <c r="FR31" i="11" s="1"/>
  <c r="HB31" i="11" s="1"/>
  <c r="AC26" i="10"/>
  <c r="AD26" i="10" s="1"/>
  <c r="AE26" i="10" s="1"/>
  <c r="AF26" i="10" s="1"/>
  <c r="AG26" i="10" s="1"/>
  <c r="AH26" i="10" s="1"/>
  <c r="FF26" i="10"/>
  <c r="FM26" i="10" s="1"/>
  <c r="FR26" i="10" s="1"/>
  <c r="HB26" i="10" s="1"/>
  <c r="IL24" i="10" a="1"/>
  <c r="IL24" i="10" s="1"/>
  <c r="IL24" i="11" a="1"/>
  <c r="IL24" i="11" s="1"/>
  <c r="IL24" i="8" a="1"/>
  <c r="IL24" i="8" s="1"/>
  <c r="IL24" i="9" a="1"/>
  <c r="IL24" i="9" s="1"/>
  <c r="FF24" i="8"/>
  <c r="FM24" i="8" s="1"/>
  <c r="FR24" i="8" s="1"/>
  <c r="HB24" i="8" s="1"/>
  <c r="AC24" i="8"/>
  <c r="AD24" i="8" s="1"/>
  <c r="AE24" i="8" s="1"/>
  <c r="AF24" i="8" s="1"/>
  <c r="AG24" i="8" s="1"/>
  <c r="AH24" i="8" s="1"/>
  <c r="FF38" i="10"/>
  <c r="FM38" i="10" s="1"/>
  <c r="FR38" i="10" s="1"/>
  <c r="HB38" i="10" s="1"/>
  <c r="AC38" i="10"/>
  <c r="AD38" i="10" s="1"/>
  <c r="AE38" i="10" s="1"/>
  <c r="AF38" i="10" s="1"/>
  <c r="AG38" i="10" s="1"/>
  <c r="AH38" i="10" s="1"/>
  <c r="IM12" i="8" a="1"/>
  <c r="IM12" i="8" s="1"/>
  <c r="KB12" i="8" s="1" a="1"/>
  <c r="IM12" i="11" a="1"/>
  <c r="IM12" i="11" s="1"/>
  <c r="KB12" i="11" s="1" a="1"/>
  <c r="KB12" i="11" s="1"/>
  <c r="KH12" i="11" s="1"/>
  <c r="IM12" i="9" a="1"/>
  <c r="IM12" i="9" s="1"/>
  <c r="KB12" i="9" s="1" a="1"/>
  <c r="IM12" i="10" a="1"/>
  <c r="IM12" i="10" s="1"/>
  <c r="KB12" i="10" s="1" a="1"/>
  <c r="KB12" i="10" s="1"/>
  <c r="KH12" i="10" s="1"/>
  <c r="IL36" i="9" a="1"/>
  <c r="IL36" i="9" s="1"/>
  <c r="IL36" i="11" a="1"/>
  <c r="IL36" i="11" s="1"/>
  <c r="IL36" i="10" a="1"/>
  <c r="IL36" i="10" s="1"/>
  <c r="IL36" i="8" a="1"/>
  <c r="IL36" i="8" s="1"/>
  <c r="AC19" i="11"/>
  <c r="AD19" i="11" s="1"/>
  <c r="AE19" i="11" s="1"/>
  <c r="AF19" i="11" s="1"/>
  <c r="AG19" i="11" s="1"/>
  <c r="AH19" i="11" s="1"/>
  <c r="FF19" i="11"/>
  <c r="FM19" i="11" s="1"/>
  <c r="FR19" i="11" s="1"/>
  <c r="HB19" i="11" s="1"/>
  <c r="AC36" i="8"/>
  <c r="AD36" i="8" s="1"/>
  <c r="AE36" i="8" s="1"/>
  <c r="AF36" i="8" s="1"/>
  <c r="AG36" i="8" s="1"/>
  <c r="AH36" i="8" s="1"/>
  <c r="FF36" i="8"/>
  <c r="FM36" i="8" s="1"/>
  <c r="HB36" i="8" s="1"/>
  <c r="D161" i="6"/>
  <c r="AS7" i="7" s="1"/>
  <c r="AP25" i="7" s="1" a="1"/>
  <c r="AP25" i="7" s="1"/>
  <c r="D52" i="6"/>
  <c r="D105" i="6"/>
  <c r="D119" i="6" s="1" a="1"/>
  <c r="D119" i="6" s="1"/>
  <c r="D125" i="6" s="1"/>
  <c r="AO7" i="7" s="1"/>
  <c r="AN25" i="7" s="1" a="1"/>
  <c r="AN25" i="7" s="1"/>
  <c r="D245" i="6"/>
  <c r="D259" i="6" s="1" a="1"/>
  <c r="D259" i="6" s="1"/>
  <c r="D267" i="6" s="1"/>
  <c r="BE5" i="7" s="1"/>
  <c r="AV23" i="7" s="1" a="1"/>
  <c r="AV23" i="7" s="1"/>
  <c r="D175" i="6"/>
  <c r="D189" i="6" s="1" a="1"/>
  <c r="D189" i="6" s="1"/>
  <c r="D196" i="6" s="1"/>
  <c r="AW6" i="7" s="1"/>
  <c r="AR24" i="7" s="1" a="1"/>
  <c r="AR24" i="7" s="1"/>
  <c r="D122" i="6"/>
  <c r="AO4" i="7" s="1"/>
  <c r="AN22" i="7" s="1" a="1"/>
  <c r="AN22" i="7" s="1"/>
  <c r="D123" i="6"/>
  <c r="AO5" i="7" s="1"/>
  <c r="AN23" i="7" s="1" a="1"/>
  <c r="AN23" i="7" s="1"/>
  <c r="D124" i="6"/>
  <c r="AO6" i="7" s="1"/>
  <c r="AN24" i="7" s="1" a="1"/>
  <c r="AN24" i="7" s="1"/>
  <c r="D121" i="6"/>
  <c r="AO3" i="7" s="1"/>
  <c r="AN21" i="7" s="1" a="1"/>
  <c r="AN21" i="7" s="1"/>
  <c r="D158" i="6"/>
  <c r="AS4" i="7" s="1"/>
  <c r="AP22" i="7" s="1" a="1"/>
  <c r="AP22" i="7" s="1"/>
  <c r="D194" i="6"/>
  <c r="AW4" i="7" s="1"/>
  <c r="AR22" i="7" s="1" a="1"/>
  <c r="AR22" i="7" s="1"/>
  <c r="D193" i="6"/>
  <c r="AW3" i="7" s="1"/>
  <c r="AR21" i="7" s="1" a="1"/>
  <c r="AR21" i="7" s="1"/>
  <c r="D197" i="6"/>
  <c r="AW7" i="7" s="1"/>
  <c r="AR25" i="7" s="1" a="1"/>
  <c r="AR25" i="7" s="1"/>
  <c r="D195" i="6"/>
  <c r="AW5" i="7" s="1"/>
  <c r="AR23" i="7" s="1" a="1"/>
  <c r="AR23" i="7" s="1"/>
  <c r="D266" i="6"/>
  <c r="BE4" i="7" s="1"/>
  <c r="AV22" i="7" s="1" a="1"/>
  <c r="AV22" i="7" s="1"/>
  <c r="D268" i="6"/>
  <c r="BE6" i="7" s="1"/>
  <c r="AV24" i="7" s="1" a="1"/>
  <c r="AV24" i="7" s="1"/>
  <c r="D265" i="6"/>
  <c r="BE3" i="7" s="1"/>
  <c r="AV21" i="7" s="1" a="1"/>
  <c r="AV21" i="7" s="1"/>
  <c r="D269" i="6"/>
  <c r="BE7" i="7" s="1"/>
  <c r="AV25" i="7" s="1" a="1"/>
  <c r="AV25" i="7" s="1"/>
  <c r="D51" i="6"/>
  <c r="D139" i="6"/>
  <c r="D153" i="6" s="1" a="1"/>
  <c r="D153" i="6" s="1"/>
  <c r="D160" i="6" s="1"/>
  <c r="AS6" i="7" s="1"/>
  <c r="AP24" i="7" s="1" a="1"/>
  <c r="AP24" i="7" s="1"/>
  <c r="D279" i="6"/>
  <c r="D293" i="6" s="1" a="1"/>
  <c r="D293" i="6" s="1"/>
  <c r="D302" i="6" s="1"/>
  <c r="BI4" i="7" s="1"/>
  <c r="AX22" i="7" s="1" a="1"/>
  <c r="AX22" i="7" s="1"/>
  <c r="D70" i="6"/>
  <c r="D84" i="6" s="1" a="1"/>
  <c r="D84" i="6" s="1"/>
  <c r="D90" i="6" s="1"/>
  <c r="AK7" i="7" s="1"/>
  <c r="AL25" i="7" s="1" a="1"/>
  <c r="AL25" i="7" s="1"/>
  <c r="AZ25" i="7" s="1"/>
  <c r="AF96" i="6" s="1"/>
  <c r="D209" i="6"/>
  <c r="D223" i="6" s="1" a="1"/>
  <c r="D223" i="6" s="1"/>
  <c r="D231" i="6" s="1"/>
  <c r="BA5" i="7" s="1"/>
  <c r="AT23" i="7" s="1" a="1"/>
  <c r="AT23" i="7" s="1"/>
  <c r="D233" i="6"/>
  <c r="BA7" i="7" s="1"/>
  <c r="AT25" i="7" s="1" a="1"/>
  <c r="AT25" i="7" s="1"/>
  <c r="D230" i="6"/>
  <c r="BA4" i="7" s="1"/>
  <c r="AT22" i="7" s="1" a="1"/>
  <c r="AT22" i="7" s="1"/>
  <c r="D229" i="6"/>
  <c r="BA3" i="7" s="1"/>
  <c r="AT21" i="7" s="1" a="1"/>
  <c r="AT21" i="7" s="1"/>
  <c r="D232" i="6"/>
  <c r="BA6" i="7" s="1"/>
  <c r="AT24" i="7" s="1" a="1"/>
  <c r="AT24" i="7" s="1"/>
  <c r="D305" i="6"/>
  <c r="BI7" i="7" s="1"/>
  <c r="AX25" i="7" s="1" a="1"/>
  <c r="AX25" i="7" s="1"/>
  <c r="D304" i="6"/>
  <c r="BI6" i="7" s="1"/>
  <c r="AX24" i="7" s="1" a="1"/>
  <c r="AX24" i="7" s="1"/>
  <c r="D303" i="6"/>
  <c r="BI5" i="7" s="1"/>
  <c r="AX23" i="7" s="1" a="1"/>
  <c r="AX23" i="7" s="1"/>
  <c r="D301" i="6"/>
  <c r="BI3" i="7" s="1"/>
  <c r="AX21" i="7" s="1" a="1"/>
  <c r="AX21" i="7" s="1"/>
  <c r="D159" i="6"/>
  <c r="AS5" i="7" s="1"/>
  <c r="AP23" i="7" s="1" a="1"/>
  <c r="AP23" i="7" s="1"/>
  <c r="B159" i="6"/>
  <c r="AQ5" i="7" s="1"/>
  <c r="AP13" i="7" s="1" a="1"/>
  <c r="AP13" i="7" s="1"/>
  <c r="C103" i="6"/>
  <c r="C117" i="6" s="1" a="1"/>
  <c r="C117" i="6" s="1"/>
  <c r="C50" i="6"/>
  <c r="C285" i="6" s="1"/>
  <c r="C299" i="6" s="1" a="1"/>
  <c r="C299" i="6" s="1"/>
  <c r="C243" i="6"/>
  <c r="C257" i="6" s="1" a="1"/>
  <c r="C257" i="6" s="1"/>
  <c r="C173" i="6"/>
  <c r="C187" i="6" s="1" a="1"/>
  <c r="C187" i="6" s="1"/>
  <c r="C249" i="6"/>
  <c r="C263" i="6" s="1" a="1"/>
  <c r="C263" i="6" s="1"/>
  <c r="C56" i="6"/>
  <c r="CQ15" i="4"/>
  <c r="ET15" i="4"/>
  <c r="C277" i="6"/>
  <c r="C291" i="6" s="1" a="1"/>
  <c r="C291" i="6" s="1"/>
  <c r="C203" i="6"/>
  <c r="C217" i="6" s="1"/>
  <c r="C275" i="6"/>
  <c r="C289" i="6" s="1"/>
  <c r="C133" i="6"/>
  <c r="C147" i="6" s="1" a="1"/>
  <c r="C147" i="6" s="1"/>
  <c r="C283" i="6"/>
  <c r="C297" i="6" s="1" a="1"/>
  <c r="C297" i="6" s="1"/>
  <c r="C64" i="6"/>
  <c r="C78" i="6" s="1" a="1"/>
  <c r="C78" i="6" s="1"/>
  <c r="C87" i="6" s="1"/>
  <c r="AJ4" i="7" s="1"/>
  <c r="AL17" i="7" s="1" a="1"/>
  <c r="AL17" i="7" s="1"/>
  <c r="AZ17" i="7" s="1"/>
  <c r="C281" i="6"/>
  <c r="C295" i="6" s="1" a="1"/>
  <c r="C295" i="6" s="1"/>
  <c r="C45" i="6"/>
  <c r="C89" i="6"/>
  <c r="AJ6" i="7" s="1"/>
  <c r="AL19" i="7" s="1" a="1"/>
  <c r="AL19" i="7" s="1"/>
  <c r="AZ19" i="7" s="1"/>
  <c r="CB15" i="4"/>
  <c r="EE15" i="4"/>
  <c r="EM15" i="4"/>
  <c r="CJ15" i="4"/>
  <c r="C44" i="6"/>
  <c r="C97" i="6"/>
  <c r="C111" i="6" s="1" a="1"/>
  <c r="C111" i="6" s="1"/>
  <c r="C167" i="6"/>
  <c r="C181" i="6" s="1"/>
  <c r="C241" i="6"/>
  <c r="C255" i="6" s="1" a="1"/>
  <c r="C255" i="6" s="1"/>
  <c r="C239" i="6"/>
  <c r="C253" i="6" s="1"/>
  <c r="C247" i="6"/>
  <c r="C261" i="6" s="1" a="1"/>
  <c r="C261" i="6" s="1"/>
  <c r="C86" i="6"/>
  <c r="AJ3" i="7" s="1"/>
  <c r="AL16" i="7" s="1" a="1"/>
  <c r="AL16" i="7" s="1"/>
  <c r="AZ16" i="7" s="1"/>
  <c r="B161" i="6"/>
  <c r="AQ7" i="7" s="1"/>
  <c r="AP15" i="7" s="1" a="1"/>
  <c r="AP15" i="7" s="1"/>
  <c r="B157" i="6"/>
  <c r="AQ3" i="7" s="1"/>
  <c r="AP11" i="7" s="1" a="1"/>
  <c r="AP11" i="7" s="1"/>
  <c r="R96" i="6"/>
  <c r="B279" i="6"/>
  <c r="B293" i="6" s="1" a="1"/>
  <c r="B293" i="6" s="1"/>
  <c r="B302" i="6" s="1"/>
  <c r="BG4" i="7" s="1"/>
  <c r="AX12" i="7" s="1" a="1"/>
  <c r="AX12" i="7" s="1"/>
  <c r="B70" i="6"/>
  <c r="B84" i="6" s="1" a="1"/>
  <c r="B84" i="6" s="1"/>
  <c r="B90" i="6" s="1"/>
  <c r="AI7" i="7" s="1"/>
  <c r="AL15" i="7" s="1" a="1"/>
  <c r="AL15" i="7" s="1"/>
  <c r="AZ15" i="7" s="1"/>
  <c r="B209" i="6"/>
  <c r="B223" i="6" s="1" a="1"/>
  <c r="B223" i="6" s="1"/>
  <c r="B231" i="6" s="1"/>
  <c r="AY5" i="7" s="1"/>
  <c r="AT13" i="7" s="1" a="1"/>
  <c r="AT13" i="7" s="1"/>
  <c r="B51" i="6"/>
  <c r="B139" i="6"/>
  <c r="B153" i="6" s="1" a="1"/>
  <c r="B153" i="6" s="1"/>
  <c r="B160" i="6" s="1"/>
  <c r="AQ6" i="7" s="1"/>
  <c r="AP14" i="7" s="1" a="1"/>
  <c r="AP14" i="7" s="1"/>
  <c r="B123" i="6"/>
  <c r="AM5" i="7" s="1"/>
  <c r="AN13" i="7" s="1" a="1"/>
  <c r="AN13" i="7" s="1"/>
  <c r="B121" i="6"/>
  <c r="AM3" i="7" s="1"/>
  <c r="AN11" i="7" s="1" a="1"/>
  <c r="AN11" i="7" s="1"/>
  <c r="B122" i="6"/>
  <c r="AM4" i="7" s="1"/>
  <c r="AN12" i="7" s="1" a="1"/>
  <c r="AN12" i="7" s="1"/>
  <c r="B124" i="6"/>
  <c r="AM6" i="7" s="1"/>
  <c r="AN14" i="7" s="1" a="1"/>
  <c r="AN14" i="7" s="1"/>
  <c r="B304" i="6"/>
  <c r="BG6" i="7" s="1"/>
  <c r="AX14" i="7" s="1" a="1"/>
  <c r="AX14" i="7" s="1"/>
  <c r="B303" i="6"/>
  <c r="BG5" i="7" s="1"/>
  <c r="AX13" i="7" s="1" a="1"/>
  <c r="AX13" i="7" s="1"/>
  <c r="B301" i="6"/>
  <c r="BG3" i="7" s="1"/>
  <c r="AX11" i="7" s="1" a="1"/>
  <c r="AX11" i="7" s="1"/>
  <c r="B305" i="6"/>
  <c r="BG7" i="7" s="1"/>
  <c r="AX15" i="7" s="1" a="1"/>
  <c r="AX15" i="7" s="1"/>
  <c r="B245" i="6"/>
  <c r="B259" i="6" s="1" a="1"/>
  <c r="B259" i="6" s="1"/>
  <c r="B267" i="6" s="1"/>
  <c r="BC5" i="7" s="1"/>
  <c r="AV13" i="7" s="1" a="1"/>
  <c r="AV13" i="7" s="1"/>
  <c r="B175" i="6"/>
  <c r="B189" i="6" s="1" a="1"/>
  <c r="B189" i="6" s="1"/>
  <c r="B196" i="6" s="1"/>
  <c r="AU6" i="7" s="1"/>
  <c r="AR14" i="7" s="1" a="1"/>
  <c r="AR14" i="7" s="1"/>
  <c r="B52" i="6"/>
  <c r="B105" i="6"/>
  <c r="B119" i="6" s="1" a="1"/>
  <c r="B119" i="6" s="1"/>
  <c r="B125" i="6" s="1"/>
  <c r="AM7" i="7" s="1"/>
  <c r="AN15" i="7" s="1" a="1"/>
  <c r="AN15" i="7" s="1"/>
  <c r="G302" i="6"/>
  <c r="E302" i="6" s="1"/>
  <c r="BJ4" i="7" s="1"/>
  <c r="AX27" i="7" s="1" a="1"/>
  <c r="AX27" i="7" s="1"/>
  <c r="B266" i="6"/>
  <c r="BC4" i="7" s="1"/>
  <c r="AV12" i="7" s="1" a="1"/>
  <c r="AV12" i="7" s="1"/>
  <c r="B265" i="6"/>
  <c r="BC3" i="7" s="1"/>
  <c r="AV11" i="7" s="1" a="1"/>
  <c r="AV11" i="7" s="1"/>
  <c r="B269" i="6"/>
  <c r="BC7" i="7" s="1"/>
  <c r="AV15" i="7" s="1" a="1"/>
  <c r="AV15" i="7" s="1"/>
  <c r="B268" i="6"/>
  <c r="BC6" i="7" s="1"/>
  <c r="AV14" i="7" s="1" a="1"/>
  <c r="AV14" i="7" s="1"/>
  <c r="B197" i="6"/>
  <c r="AU7" i="7" s="1"/>
  <c r="AR15" i="7" s="1" a="1"/>
  <c r="AR15" i="7" s="1"/>
  <c r="B195" i="6"/>
  <c r="AU5" i="7" s="1"/>
  <c r="AR13" i="7" s="1" a="1"/>
  <c r="AR13" i="7" s="1"/>
  <c r="B193" i="6"/>
  <c r="AU3" i="7" s="1"/>
  <c r="AR11" i="7" s="1" a="1"/>
  <c r="AR11" i="7" s="1"/>
  <c r="B194" i="6"/>
  <c r="AU4" i="7" s="1"/>
  <c r="AR12" i="7" s="1" a="1"/>
  <c r="AR12" i="7" s="1"/>
  <c r="B230" i="6"/>
  <c r="AY4" i="7" s="1"/>
  <c r="AT12" i="7" s="1" a="1"/>
  <c r="AT12" i="7" s="1"/>
  <c r="B229" i="6"/>
  <c r="AY3" i="7" s="1"/>
  <c r="AT11" i="7" s="1" a="1"/>
  <c r="AT11" i="7" s="1"/>
  <c r="B233" i="6"/>
  <c r="AY7" i="7" s="1"/>
  <c r="AT15" i="7" s="1" a="1"/>
  <c r="AT15" i="7" s="1"/>
  <c r="B232" i="6"/>
  <c r="AY6" i="7" s="1"/>
  <c r="AT14" i="7" s="1" a="1"/>
  <c r="AT14" i="7" s="1"/>
  <c r="AC22" i="8"/>
  <c r="AD22" i="8" s="1"/>
  <c r="AE22" i="8" s="1"/>
  <c r="AF22" i="8" s="1"/>
  <c r="AG22" i="8" s="1"/>
  <c r="AH22" i="8" s="1"/>
  <c r="FF22" i="8"/>
  <c r="FM22" i="8" s="1"/>
  <c r="FR22" i="8" s="1"/>
  <c r="HB22" i="8" s="1"/>
  <c r="AC23" i="10"/>
  <c r="AD23" i="10" s="1"/>
  <c r="AE23" i="10" s="1"/>
  <c r="AF23" i="10" s="1"/>
  <c r="AG23" i="10" s="1"/>
  <c r="AH23" i="10" s="1"/>
  <c r="FF23" i="10"/>
  <c r="FM23" i="10" s="1"/>
  <c r="FR23" i="10" s="1"/>
  <c r="HB23" i="10" s="1"/>
  <c r="FF27" i="8"/>
  <c r="FM27" i="8" s="1"/>
  <c r="FR27" i="8" s="1"/>
  <c r="HB27" i="8" s="1"/>
  <c r="AC27" i="8"/>
  <c r="AD27" i="8" s="1"/>
  <c r="AE27" i="8" s="1"/>
  <c r="AF27" i="8" s="1"/>
  <c r="AG27" i="8" s="1"/>
  <c r="AH27" i="8" s="1"/>
  <c r="AC30" i="11"/>
  <c r="AD30" i="11" s="1"/>
  <c r="AE30" i="11" s="1"/>
  <c r="AF30" i="11" s="1"/>
  <c r="AG30" i="11" s="1"/>
  <c r="AH30" i="11" s="1"/>
  <c r="FF30" i="11"/>
  <c r="FM30" i="11" s="1"/>
  <c r="FR30" i="11" s="1"/>
  <c r="HB30" i="11" s="1"/>
  <c r="IM11" i="10" a="1"/>
  <c r="IM11" i="10" s="1"/>
  <c r="KB11" i="10" s="1" a="1"/>
  <c r="KB11" i="10" s="1"/>
  <c r="KH11" i="10" s="1"/>
  <c r="IM11" i="8" a="1"/>
  <c r="IM11" i="8" s="1"/>
  <c r="KB11" i="8" s="1" a="1"/>
  <c r="KB11" i="8" s="1"/>
  <c r="KH11" i="8" s="1"/>
  <c r="IM11" i="9" a="1"/>
  <c r="IM11" i="9" s="1"/>
  <c r="KB11" i="9" s="1" a="1"/>
  <c r="KB11" i="9" s="1"/>
  <c r="KH11" i="9" s="1"/>
  <c r="IM11" i="11" a="1"/>
  <c r="IM11" i="11" s="1"/>
  <c r="KB11" i="11" s="1" a="1"/>
  <c r="KB11" i="11" s="1"/>
  <c r="KH11" i="11" s="1"/>
  <c r="IL18" i="9" a="1"/>
  <c r="IL18" i="9" s="1"/>
  <c r="IL18" i="8" a="1"/>
  <c r="IL18" i="8" s="1"/>
  <c r="IL18" i="10" a="1"/>
  <c r="IL18" i="10" s="1"/>
  <c r="IL18" i="11" a="1"/>
  <c r="IL18" i="11" s="1"/>
  <c r="AC29" i="10"/>
  <c r="AD29" i="10" s="1"/>
  <c r="AE29" i="10" s="1"/>
  <c r="AF29" i="10" s="1"/>
  <c r="AG29" i="10" s="1"/>
  <c r="AH29" i="10" s="1"/>
  <c r="FF29" i="10"/>
  <c r="FM29" i="10" s="1"/>
  <c r="FR29" i="10" s="1"/>
  <c r="HB29" i="10" s="1"/>
  <c r="FF32" i="9"/>
  <c r="FM32" i="9" s="1"/>
  <c r="FR32" i="9" s="1"/>
  <c r="HB32" i="9" s="1"/>
  <c r="AC32" i="9"/>
  <c r="AD32" i="9" s="1"/>
  <c r="AE32" i="9" s="1"/>
  <c r="AF32" i="9" s="1"/>
  <c r="AG32" i="9" s="1"/>
  <c r="AH32" i="9" s="1"/>
  <c r="AC32" i="8"/>
  <c r="AD32" i="8" s="1"/>
  <c r="AE32" i="8" s="1"/>
  <c r="AF32" i="8" s="1"/>
  <c r="AG32" i="8" s="1"/>
  <c r="AH32" i="8" s="1"/>
  <c r="FF32" i="8"/>
  <c r="FM32" i="8" s="1"/>
  <c r="HB32" i="8" s="1"/>
  <c r="AC37" i="9"/>
  <c r="AD37" i="9" s="1"/>
  <c r="AE37" i="9" s="1"/>
  <c r="AF37" i="9" s="1"/>
  <c r="AG37" i="9" s="1"/>
  <c r="AH37" i="9" s="1"/>
  <c r="FF37" i="9"/>
  <c r="FM37" i="9" s="1"/>
  <c r="FR37" i="9" s="1"/>
  <c r="HB37" i="9" s="1"/>
  <c r="AC30" i="8"/>
  <c r="AD30" i="8" s="1"/>
  <c r="AE30" i="8" s="1"/>
  <c r="AF30" i="8" s="1"/>
  <c r="AG30" i="8" s="1"/>
  <c r="AH30" i="8" s="1"/>
  <c r="FF30" i="8"/>
  <c r="FM30" i="8" s="1"/>
  <c r="HB30" i="8" s="1"/>
  <c r="AC26" i="9"/>
  <c r="AD26" i="9" s="1"/>
  <c r="AE26" i="9" s="1"/>
  <c r="AF26" i="9" s="1"/>
  <c r="AG26" i="9" s="1"/>
  <c r="AH26" i="9" s="1"/>
  <c r="FF26" i="9"/>
  <c r="FM26" i="9" s="1"/>
  <c r="FR26" i="9" s="1"/>
  <c r="HB26" i="9" s="1"/>
  <c r="IL26" i="10" a="1"/>
  <c r="IL26" i="10" s="1"/>
  <c r="IL26" i="9" a="1"/>
  <c r="IL26" i="9" s="1"/>
  <c r="IL26" i="11" a="1"/>
  <c r="IL26" i="11" s="1"/>
  <c r="IL26" i="8" a="1"/>
  <c r="IL26" i="8" s="1"/>
  <c r="AC31" i="8"/>
  <c r="AD31" i="8" s="1"/>
  <c r="AE31" i="8" s="1"/>
  <c r="AF31" i="8" s="1"/>
  <c r="AG31" i="8" s="1"/>
  <c r="AH31" i="8" s="1"/>
  <c r="FF31" i="8"/>
  <c r="FM31" i="8" s="1"/>
  <c r="HB31" i="8" s="1"/>
  <c r="IM10" i="11" a="1"/>
  <c r="IM10" i="11" s="1"/>
  <c r="KB10" i="11" s="1" a="1"/>
  <c r="KB10" i="11" s="1"/>
  <c r="KH10" i="11" s="1"/>
  <c r="IM10" i="9" a="1"/>
  <c r="IM10" i="9" s="1"/>
  <c r="KB10" i="9" s="1" a="1"/>
  <c r="IM10" i="8" a="1"/>
  <c r="IM10" i="8" s="1"/>
  <c r="KB10" i="8" s="1" a="1"/>
  <c r="KB10" i="8" s="1"/>
  <c r="KH10" i="8" s="1"/>
  <c r="IM10" i="10" a="1"/>
  <c r="IM10" i="10" s="1"/>
  <c r="KB10" i="10" s="1" a="1"/>
  <c r="AC39" i="10"/>
  <c r="AD39" i="10" s="1"/>
  <c r="AE39" i="10" s="1"/>
  <c r="AF39" i="10" s="1"/>
  <c r="AG39" i="10" s="1"/>
  <c r="AH39" i="10" s="1"/>
  <c r="FF39" i="10"/>
  <c r="FM39" i="10" s="1"/>
  <c r="FR39" i="10" s="1"/>
  <c r="HB39" i="10" s="1"/>
  <c r="IL39" i="9" a="1"/>
  <c r="IL39" i="9" s="1"/>
  <c r="IL39" i="10" a="1"/>
  <c r="IL39" i="10" s="1"/>
  <c r="IL39" i="11" a="1"/>
  <c r="IL39" i="11" s="1"/>
  <c r="IL39" i="8" a="1"/>
  <c r="IL39" i="8" s="1"/>
  <c r="AC20" i="9"/>
  <c r="AD20" i="9" s="1"/>
  <c r="AE20" i="9" s="1"/>
  <c r="AF20" i="9" s="1"/>
  <c r="AG20" i="9" s="1"/>
  <c r="AH20" i="9" s="1"/>
  <c r="FF20" i="9"/>
  <c r="FM20" i="9" s="1"/>
  <c r="FR20" i="9" s="1"/>
  <c r="HB20" i="9" s="1"/>
  <c r="AC22" i="10"/>
  <c r="AD22" i="10" s="1"/>
  <c r="AE22" i="10" s="1"/>
  <c r="AF22" i="10" s="1"/>
  <c r="AG22" i="10" s="1"/>
  <c r="AH22" i="10" s="1"/>
  <c r="FF22" i="10"/>
  <c r="FM22" i="10" s="1"/>
  <c r="FR22" i="10" s="1"/>
  <c r="HB22" i="10" s="1"/>
  <c r="IL33" i="9" a="1"/>
  <c r="IL33" i="9" s="1"/>
  <c r="IL33" i="11" a="1"/>
  <c r="IL33" i="11" s="1"/>
  <c r="IL33" i="10" a="1"/>
  <c r="IL33" i="10" s="1"/>
  <c r="IL33" i="8" a="1"/>
  <c r="IL33" i="8" s="1"/>
  <c r="IL27" i="11" a="1"/>
  <c r="IL27" i="11" s="1"/>
  <c r="IL27" i="9" a="1"/>
  <c r="IL27" i="9" s="1"/>
  <c r="IL27" i="10" a="1"/>
  <c r="IL27" i="10" s="1"/>
  <c r="IL27" i="8" a="1"/>
  <c r="IL27" i="8" s="1"/>
  <c r="AC40" i="10"/>
  <c r="AD40" i="10" s="1"/>
  <c r="AE40" i="10" s="1"/>
  <c r="AF40" i="10" s="1"/>
  <c r="AG40" i="10" s="1"/>
  <c r="AH40" i="10" s="1"/>
  <c r="FF40" i="10"/>
  <c r="FM40" i="10" s="1"/>
  <c r="FR40" i="10" s="1"/>
  <c r="HB40" i="10" s="1"/>
  <c r="FF35" i="9"/>
  <c r="FM35" i="9" s="1"/>
  <c r="FR35" i="9" s="1"/>
  <c r="HB35" i="9" s="1"/>
  <c r="AC35" i="9"/>
  <c r="AD35" i="9" s="1"/>
  <c r="AE35" i="9" s="1"/>
  <c r="AF35" i="9" s="1"/>
  <c r="AG35" i="9" s="1"/>
  <c r="AH35" i="9" s="1"/>
  <c r="AC23" i="9"/>
  <c r="AD23" i="9" s="1"/>
  <c r="AE23" i="9" s="1"/>
  <c r="AF23" i="9" s="1"/>
  <c r="AG23" i="9" s="1"/>
  <c r="AH23" i="9" s="1"/>
  <c r="FF23" i="9"/>
  <c r="FM23" i="9" s="1"/>
  <c r="FR23" i="9" s="1"/>
  <c r="HB23" i="9" s="1"/>
  <c r="FF27" i="9"/>
  <c r="FM27" i="9" s="1"/>
  <c r="FR27" i="9" s="1"/>
  <c r="HB27" i="9" s="1"/>
  <c r="AC27" i="9"/>
  <c r="AD27" i="9" s="1"/>
  <c r="AE27" i="9" s="1"/>
  <c r="AF27" i="9" s="1"/>
  <c r="AG27" i="9" s="1"/>
  <c r="AH27" i="9" s="1"/>
  <c r="IL37" i="9" a="1"/>
  <c r="IL37" i="9" s="1"/>
  <c r="IL37" i="10" a="1"/>
  <c r="IL37" i="10" s="1"/>
  <c r="IL37" i="11" a="1"/>
  <c r="IL37" i="11" s="1"/>
  <c r="IL37" i="8" a="1"/>
  <c r="IL37" i="8" s="1"/>
  <c r="FF38" i="8"/>
  <c r="FM38" i="8" s="1"/>
  <c r="HB38" i="8" s="1"/>
  <c r="AC38" i="8"/>
  <c r="AD38" i="8" s="1"/>
  <c r="AE38" i="8" s="1"/>
  <c r="AF38" i="8" s="1"/>
  <c r="AG38" i="8" s="1"/>
  <c r="AH38" i="8" s="1"/>
  <c r="AC17" i="11"/>
  <c r="AD17" i="11" s="1"/>
  <c r="AE17" i="11" s="1"/>
  <c r="AF17" i="11" s="1"/>
  <c r="AG17" i="11" s="1"/>
  <c r="AH17" i="11" s="1"/>
  <c r="FF17" i="11"/>
  <c r="FM17" i="11" s="1"/>
  <c r="FR17" i="11" s="1"/>
  <c r="HB17" i="11" s="1"/>
  <c r="FF27" i="11"/>
  <c r="FM27" i="11" s="1"/>
  <c r="FR27" i="11" s="1"/>
  <c r="HB27" i="11" s="1"/>
  <c r="AC27" i="11"/>
  <c r="AD27" i="11" s="1"/>
  <c r="AE27" i="11" s="1"/>
  <c r="AF27" i="11" s="1"/>
  <c r="AG27" i="11" s="1"/>
  <c r="AH27" i="11" s="1"/>
  <c r="FF29" i="8"/>
  <c r="FM29" i="8" s="1"/>
  <c r="HB29" i="8" s="1"/>
  <c r="AC29" i="8"/>
  <c r="AD29" i="8" s="1"/>
  <c r="AE29" i="8" s="1"/>
  <c r="AF29" i="8" s="1"/>
  <c r="AG29" i="8" s="1"/>
  <c r="AH29" i="8" s="1"/>
  <c r="AC20" i="10"/>
  <c r="AD20" i="10" s="1"/>
  <c r="AE20" i="10" s="1"/>
  <c r="AF20" i="10" s="1"/>
  <c r="AG20" i="10" s="1"/>
  <c r="AH20" i="10" s="1"/>
  <c r="FF20" i="10"/>
  <c r="FM20" i="10" s="1"/>
  <c r="FR20" i="10" s="1"/>
  <c r="HB20" i="10" s="1"/>
  <c r="FF18" i="8"/>
  <c r="FM18" i="8" s="1"/>
  <c r="FR18" i="8" s="1"/>
  <c r="HB18" i="8" s="1"/>
  <c r="AC18" i="8"/>
  <c r="AD18" i="8" s="1"/>
  <c r="AE18" i="8" s="1"/>
  <c r="AF18" i="8" s="1"/>
  <c r="AG18" i="8" s="1"/>
  <c r="AH18" i="8" s="1"/>
  <c r="AC28" i="10"/>
  <c r="AD28" i="10" s="1"/>
  <c r="AE28" i="10" s="1"/>
  <c r="AF28" i="10" s="1"/>
  <c r="AG28" i="10" s="1"/>
  <c r="AH28" i="10" s="1"/>
  <c r="FF28" i="10"/>
  <c r="FM28" i="10" s="1"/>
  <c r="FR28" i="10" s="1"/>
  <c r="HB28" i="10" s="1"/>
  <c r="AC17" i="8"/>
  <c r="AD17" i="8" s="1"/>
  <c r="AE17" i="8" s="1"/>
  <c r="AF17" i="8" s="1"/>
  <c r="AG17" i="8" s="1"/>
  <c r="AH17" i="8" s="1"/>
  <c r="FF17" i="8"/>
  <c r="FM17" i="8" s="1"/>
  <c r="FR17" i="8" s="1"/>
  <c r="HB17" i="8" s="1"/>
  <c r="IL23" i="9" a="1"/>
  <c r="IL23" i="9" s="1"/>
  <c r="IL23" i="10" a="1"/>
  <c r="IL23" i="10" s="1"/>
  <c r="IL23" i="8" a="1"/>
  <c r="IL23" i="8" s="1"/>
  <c r="IL23" i="11" a="1"/>
  <c r="IL23" i="11" s="1"/>
  <c r="IL21" i="9" a="1"/>
  <c r="IL21" i="9" s="1"/>
  <c r="IL21" i="11" a="1"/>
  <c r="IL21" i="11" s="1"/>
  <c r="IL21" i="8" a="1"/>
  <c r="IL21" i="8" s="1"/>
  <c r="IL21" i="10" a="1"/>
  <c r="IL21" i="10" s="1"/>
  <c r="AC37" i="11"/>
  <c r="AD37" i="11" s="1"/>
  <c r="AE37" i="11" s="1"/>
  <c r="AF37" i="11" s="1"/>
  <c r="AG37" i="11" s="1"/>
  <c r="AH37" i="11" s="1"/>
  <c r="FF37" i="11"/>
  <c r="FM37" i="11" s="1"/>
  <c r="FR37" i="11" s="1"/>
  <c r="HB37" i="11" s="1"/>
  <c r="IL19" i="8" a="1"/>
  <c r="IL19" i="8" s="1"/>
  <c r="IL19" i="11" a="1"/>
  <c r="IL19" i="11" s="1"/>
  <c r="IL19" i="9" a="1"/>
  <c r="IL19" i="9" s="1"/>
  <c r="IL19" i="10" a="1"/>
  <c r="IL19" i="10" s="1"/>
  <c r="GP3" i="8"/>
  <c r="HZ2" i="8"/>
  <c r="AC18" i="9"/>
  <c r="AD18" i="9" s="1"/>
  <c r="AE18" i="9" s="1"/>
  <c r="AF18" i="9" s="1"/>
  <c r="AG18" i="9" s="1"/>
  <c r="AH18" i="9" s="1"/>
  <c r="FF18" i="9"/>
  <c r="FM18" i="9" s="1"/>
  <c r="FR18" i="9" s="1"/>
  <c r="HB18" i="9" s="1"/>
  <c r="AC21" i="10"/>
  <c r="AD21" i="10" s="1"/>
  <c r="AE21" i="10" s="1"/>
  <c r="AF21" i="10" s="1"/>
  <c r="AG21" i="10" s="1"/>
  <c r="AH21" i="10" s="1"/>
  <c r="FF21" i="10"/>
  <c r="FM21" i="10" s="1"/>
  <c r="FR21" i="10" s="1"/>
  <c r="HB21" i="10" s="1"/>
  <c r="AC26" i="8"/>
  <c r="AD26" i="8" s="1"/>
  <c r="AE26" i="8" s="1"/>
  <c r="AF26" i="8" s="1"/>
  <c r="AG26" i="8" s="1"/>
  <c r="AH26" i="8" s="1"/>
  <c r="FF26" i="8"/>
  <c r="FM26" i="8" s="1"/>
  <c r="FR26" i="8" s="1"/>
  <c r="HB26" i="8" s="1"/>
  <c r="IL31" i="9" a="1"/>
  <c r="IL31" i="9" s="1"/>
  <c r="IL31" i="10" a="1"/>
  <c r="IL31" i="10" s="1"/>
  <c r="IL31" i="11" a="1"/>
  <c r="IL31" i="11" s="1"/>
  <c r="IL31" i="8" a="1"/>
  <c r="IL31" i="8" s="1"/>
  <c r="FF39" i="8"/>
  <c r="FM39" i="8" s="1"/>
  <c r="HB39" i="8" s="1"/>
  <c r="AC39" i="8"/>
  <c r="AD39" i="8" s="1"/>
  <c r="AE39" i="8" s="1"/>
  <c r="AF39" i="8" s="1"/>
  <c r="AG39" i="8" s="1"/>
  <c r="AH39" i="8" s="1"/>
  <c r="AC35" i="10"/>
  <c r="AD35" i="10" s="1"/>
  <c r="AE35" i="10" s="1"/>
  <c r="AF35" i="10" s="1"/>
  <c r="AG35" i="10" s="1"/>
  <c r="AH35" i="10" s="1"/>
  <c r="FF35" i="10"/>
  <c r="FM35" i="10" s="1"/>
  <c r="FR35" i="10" s="1"/>
  <c r="HB35" i="10" s="1"/>
  <c r="AC17" i="9"/>
  <c r="AD17" i="9" s="1"/>
  <c r="AE17" i="9" s="1"/>
  <c r="AF17" i="9" s="1"/>
  <c r="AG17" i="9" s="1"/>
  <c r="AH17" i="9" s="1"/>
  <c r="FF17" i="9"/>
  <c r="FM17" i="9" s="1"/>
  <c r="FR17" i="9" s="1"/>
  <c r="HB17" i="9" s="1"/>
  <c r="AC33" i="8"/>
  <c r="AD33" i="8" s="1"/>
  <c r="AE33" i="8" s="1"/>
  <c r="AF33" i="8" s="1"/>
  <c r="AG33" i="8" s="1"/>
  <c r="AH33" i="8" s="1"/>
  <c r="FF33" i="8"/>
  <c r="FM33" i="8" s="1"/>
  <c r="HB33" i="8" s="1"/>
  <c r="AC32" i="11"/>
  <c r="AD32" i="11" s="1"/>
  <c r="AE32" i="11" s="1"/>
  <c r="AF32" i="11" s="1"/>
  <c r="AG32" i="11" s="1"/>
  <c r="AH32" i="11" s="1"/>
  <c r="FF32" i="11"/>
  <c r="FM32" i="11" s="1"/>
  <c r="FR32" i="11" s="1"/>
  <c r="HB32" i="11" s="1"/>
  <c r="AC22" i="9"/>
  <c r="AD22" i="9" s="1"/>
  <c r="AE22" i="9" s="1"/>
  <c r="AF22" i="9" s="1"/>
  <c r="AG22" i="9" s="1"/>
  <c r="AH22" i="9" s="1"/>
  <c r="FF22" i="9"/>
  <c r="FM22" i="9" s="1"/>
  <c r="FR22" i="9" s="1"/>
  <c r="HB22" i="9" s="1"/>
  <c r="AC29" i="11"/>
  <c r="AD29" i="11" s="1"/>
  <c r="AE29" i="11" s="1"/>
  <c r="AF29" i="11" s="1"/>
  <c r="AG29" i="11" s="1"/>
  <c r="AH29" i="11" s="1"/>
  <c r="FF29" i="11"/>
  <c r="FM29" i="11" s="1"/>
  <c r="FR29" i="11" s="1"/>
  <c r="HB29" i="11" s="1"/>
  <c r="AC35" i="11"/>
  <c r="AD35" i="11" s="1"/>
  <c r="AE35" i="11" s="1"/>
  <c r="AF35" i="11" s="1"/>
  <c r="AG35" i="11" s="1"/>
  <c r="AH35" i="11" s="1"/>
  <c r="FF35" i="11"/>
  <c r="FM35" i="11" s="1"/>
  <c r="FR35" i="11" s="1"/>
  <c r="HB35" i="11" s="1"/>
  <c r="AC20" i="8"/>
  <c r="AD20" i="8" s="1"/>
  <c r="AE20" i="8" s="1"/>
  <c r="AF20" i="8" s="1"/>
  <c r="AG20" i="8" s="1"/>
  <c r="AH20" i="8" s="1"/>
  <c r="FF20" i="8"/>
  <c r="FM20" i="8" s="1"/>
  <c r="FR20" i="8" s="1"/>
  <c r="HB20" i="8" s="1"/>
  <c r="AC32" i="10"/>
  <c r="AD32" i="10" s="1"/>
  <c r="AE32" i="10" s="1"/>
  <c r="AF32" i="10" s="1"/>
  <c r="AG32" i="10" s="1"/>
  <c r="AH32" i="10" s="1"/>
  <c r="FF32" i="10"/>
  <c r="FM32" i="10" s="1"/>
  <c r="FR32" i="10" s="1"/>
  <c r="HB32" i="10" s="1"/>
  <c r="IL30" i="9" a="1"/>
  <c r="IL30" i="9" s="1"/>
  <c r="IL30" i="10" a="1"/>
  <c r="IL30" i="10" s="1"/>
  <c r="IL30" i="11" a="1"/>
  <c r="IL30" i="11" s="1"/>
  <c r="IL30" i="8" a="1"/>
  <c r="IL30" i="8" s="1"/>
  <c r="AC23" i="11"/>
  <c r="AD23" i="11" s="1"/>
  <c r="AE23" i="11" s="1"/>
  <c r="AF23" i="11" s="1"/>
  <c r="AG23" i="11" s="1"/>
  <c r="AH23" i="11" s="1"/>
  <c r="FF23" i="11"/>
  <c r="FM23" i="11" s="1"/>
  <c r="FR23" i="11" s="1"/>
  <c r="HB23" i="11" s="1"/>
  <c r="AC36" i="10"/>
  <c r="AD36" i="10" s="1"/>
  <c r="AE36" i="10" s="1"/>
  <c r="AF36" i="10" s="1"/>
  <c r="AG36" i="10" s="1"/>
  <c r="AH36" i="10" s="1"/>
  <c r="FF36" i="10"/>
  <c r="FM36" i="10" s="1"/>
  <c r="FR36" i="10" s="1"/>
  <c r="HB36" i="10" s="1"/>
  <c r="IM13" i="9" a="1"/>
  <c r="IM13" i="9" s="1"/>
  <c r="KB13" i="9" s="1" a="1"/>
  <c r="IM13" i="10" a="1"/>
  <c r="IM13" i="10" s="1"/>
  <c r="KB13" i="10" s="1" a="1"/>
  <c r="KB13" i="10" s="1"/>
  <c r="KH13" i="10" s="1"/>
  <c r="IM13" i="8" a="1"/>
  <c r="IM13" i="8" s="1"/>
  <c r="KB13" i="8" s="1" a="1"/>
  <c r="IM13" i="11" a="1"/>
  <c r="IM13" i="11" s="1"/>
  <c r="KB13" i="11" s="1" a="1"/>
  <c r="KB13" i="11" s="1"/>
  <c r="KH13" i="11" s="1"/>
  <c r="AC28" i="11"/>
  <c r="AD28" i="11" s="1"/>
  <c r="AE28" i="11" s="1"/>
  <c r="AF28" i="11" s="1"/>
  <c r="AG28" i="11" s="1"/>
  <c r="AH28" i="11" s="1"/>
  <c r="FF28" i="11"/>
  <c r="FM28" i="11" s="1"/>
  <c r="FR28" i="11" s="1"/>
  <c r="HB28" i="11" s="1"/>
  <c r="IL17" i="11" a="1"/>
  <c r="IL17" i="11" s="1"/>
  <c r="IL17" i="8" a="1"/>
  <c r="IL17" i="8" s="1"/>
  <c r="IL17" i="10" a="1"/>
  <c r="IL17" i="10" s="1"/>
  <c r="IL17" i="9" a="1"/>
  <c r="IL17" i="9" s="1"/>
  <c r="FF23" i="8"/>
  <c r="FM23" i="8" s="1"/>
  <c r="FR23" i="8" s="1"/>
  <c r="HB23" i="8" s="1"/>
  <c r="AC23" i="8"/>
  <c r="AD23" i="8" s="1"/>
  <c r="AE23" i="8" s="1"/>
  <c r="AF23" i="8" s="1"/>
  <c r="AG23" i="8" s="1"/>
  <c r="AH23" i="8" s="1"/>
  <c r="AC27" i="10"/>
  <c r="AD27" i="10" s="1"/>
  <c r="AE27" i="10" s="1"/>
  <c r="AF27" i="10" s="1"/>
  <c r="AG27" i="10" s="1"/>
  <c r="AH27" i="10" s="1"/>
  <c r="FF27" i="10"/>
  <c r="FM27" i="10" s="1"/>
  <c r="FR27" i="10" s="1"/>
  <c r="HB27" i="10" s="1"/>
  <c r="AC21" i="8"/>
  <c r="AD21" i="8" s="1"/>
  <c r="AE21" i="8" s="1"/>
  <c r="AF21" i="8" s="1"/>
  <c r="AG21" i="8" s="1"/>
  <c r="AH21" i="8" s="1"/>
  <c r="FF21" i="8"/>
  <c r="FM21" i="8" s="1"/>
  <c r="FR21" i="8" s="1"/>
  <c r="HB21" i="8" s="1"/>
  <c r="FF19" i="8"/>
  <c r="FM19" i="8" s="1"/>
  <c r="FR19" i="8" s="1"/>
  <c r="HB19" i="8" s="1"/>
  <c r="AC19" i="8"/>
  <c r="AD19" i="8" s="1"/>
  <c r="AE19" i="8" s="1"/>
  <c r="AF19" i="8" s="1"/>
  <c r="AG19" i="8" s="1"/>
  <c r="AH19" i="8" s="1"/>
  <c r="IL40" i="9" a="1"/>
  <c r="IL40" i="9" s="1"/>
  <c r="IL40" i="11" a="1"/>
  <c r="IL40" i="11" s="1"/>
  <c r="IL40" i="10" a="1"/>
  <c r="IL40" i="10" s="1"/>
  <c r="IL40" i="8" a="1"/>
  <c r="IL40" i="8" s="1"/>
  <c r="AC34" i="9"/>
  <c r="AD34" i="9" s="1"/>
  <c r="AE34" i="9" s="1"/>
  <c r="AF34" i="9" s="1"/>
  <c r="AG34" i="9" s="1"/>
  <c r="AH34" i="9" s="1"/>
  <c r="FF34" i="9"/>
  <c r="FM34" i="9" s="1"/>
  <c r="FR34" i="9" s="1"/>
  <c r="HB34" i="9" s="1"/>
  <c r="IM16" i="10" a="1"/>
  <c r="IM16" i="10" s="1"/>
  <c r="KB16" i="10" s="1" a="1"/>
  <c r="IM16" i="8" a="1"/>
  <c r="IM16" i="8" s="1"/>
  <c r="KB16" i="8" s="1" a="1"/>
  <c r="KB16" i="8" s="1"/>
  <c r="KH16" i="8" s="1"/>
  <c r="IM16" i="11" a="1"/>
  <c r="IM16" i="11" s="1"/>
  <c r="KB16" i="11" s="1" a="1"/>
  <c r="KB16" i="11" s="1"/>
  <c r="KH16" i="11" s="1"/>
  <c r="IM16" i="9" a="1"/>
  <c r="IM16" i="9" s="1"/>
  <c r="KB16" i="9" s="1" a="1"/>
  <c r="AC21" i="11"/>
  <c r="AD21" i="11" s="1"/>
  <c r="AE21" i="11" s="1"/>
  <c r="AF21" i="11" s="1"/>
  <c r="AG21" i="11" s="1"/>
  <c r="AH21" i="11" s="1"/>
  <c r="FF21" i="11"/>
  <c r="FM21" i="11" s="1"/>
  <c r="FR21" i="11" s="1"/>
  <c r="HB21" i="11" s="1"/>
  <c r="AC25" i="11"/>
  <c r="AD25" i="11" s="1"/>
  <c r="AE25" i="11" s="1"/>
  <c r="AF25" i="11" s="1"/>
  <c r="AG25" i="11" s="1"/>
  <c r="AH25" i="11" s="1"/>
  <c r="FF25" i="11"/>
  <c r="FM25" i="11" s="1"/>
  <c r="FR25" i="11" s="1"/>
  <c r="HB25" i="11" s="1"/>
  <c r="IM5" i="9" a="1"/>
  <c r="IM5" i="9" s="1"/>
  <c r="KB5" i="9" s="1" a="1"/>
  <c r="IM5" i="10" a="1"/>
  <c r="IM5" i="10" s="1"/>
  <c r="KB5" i="10" s="1" a="1"/>
  <c r="IM5" i="8" a="1"/>
  <c r="IM5" i="8" s="1"/>
  <c r="KB5" i="8" s="1" a="1"/>
  <c r="IM5" i="11" a="1"/>
  <c r="IM5" i="11" s="1"/>
  <c r="KB5" i="11" s="1" a="1"/>
  <c r="IL34" i="10" a="1"/>
  <c r="IL34" i="10" s="1"/>
  <c r="IL34" i="11" a="1"/>
  <c r="IL34" i="11" s="1"/>
  <c r="IL34" i="9" a="1"/>
  <c r="IL34" i="9" s="1"/>
  <c r="IL34" i="8" a="1"/>
  <c r="IL34" i="8" s="1"/>
  <c r="IL28" i="9" a="1"/>
  <c r="IL28" i="9" s="1"/>
  <c r="IL28" i="11" a="1"/>
  <c r="IL28" i="11" s="1"/>
  <c r="IL28" i="10" a="1"/>
  <c r="IL28" i="10" s="1"/>
  <c r="IL28" i="8" a="1"/>
  <c r="IL28" i="8" s="1"/>
  <c r="IL25" i="8" a="1"/>
  <c r="IL25" i="8" s="1"/>
  <c r="IL25" i="9" a="1"/>
  <c r="IL25" i="9" s="1"/>
  <c r="IL25" i="11" a="1"/>
  <c r="IL25" i="11" s="1"/>
  <c r="IL25" i="10" a="1"/>
  <c r="IL25" i="10" s="1"/>
  <c r="IL32" i="10" a="1"/>
  <c r="IL32" i="10" s="1"/>
  <c r="IL32" i="9" a="1"/>
  <c r="IL32" i="9" s="1"/>
  <c r="IL32" i="11" a="1"/>
  <c r="IL32" i="11" s="1"/>
  <c r="IL32" i="8" a="1"/>
  <c r="IL32" i="8" s="1"/>
  <c r="AC39" i="9"/>
  <c r="AD39" i="9" s="1"/>
  <c r="AE39" i="9" s="1"/>
  <c r="AF39" i="9" s="1"/>
  <c r="AG39" i="9" s="1"/>
  <c r="AH39" i="9" s="1"/>
  <c r="FF39" i="9"/>
  <c r="FM39" i="9" s="1"/>
  <c r="FR39" i="9" s="1"/>
  <c r="HB39" i="9" s="1"/>
  <c r="AC17" i="10"/>
  <c r="AD17" i="10" s="1"/>
  <c r="AE17" i="10" s="1"/>
  <c r="AF17" i="10" s="1"/>
  <c r="AG17" i="10" s="1"/>
  <c r="AH17" i="10" s="1"/>
  <c r="FF17" i="10"/>
  <c r="FM17" i="10" s="1"/>
  <c r="FR17" i="10" s="1"/>
  <c r="HB17" i="10" s="1"/>
  <c r="AC28" i="9"/>
  <c r="AD28" i="9" s="1"/>
  <c r="AE28" i="9" s="1"/>
  <c r="AF28" i="9" s="1"/>
  <c r="AG28" i="9" s="1"/>
  <c r="AH28" i="9" s="1"/>
  <c r="FF28" i="9"/>
  <c r="FM28" i="9" s="1"/>
  <c r="FR28" i="9" s="1"/>
  <c r="HB28" i="9" s="1"/>
  <c r="IL35" i="9" a="1"/>
  <c r="IL35" i="9" s="1"/>
  <c r="IL35" i="11" a="1"/>
  <c r="IL35" i="11" s="1"/>
  <c r="IL35" i="10" a="1"/>
  <c r="IL35" i="10" s="1"/>
  <c r="IL35" i="8" a="1"/>
  <c r="IL35" i="8" s="1"/>
  <c r="AC33" i="10"/>
  <c r="AD33" i="10" s="1"/>
  <c r="AE33" i="10" s="1"/>
  <c r="AF33" i="10" s="1"/>
  <c r="AG33" i="10" s="1"/>
  <c r="AH33" i="10" s="1"/>
  <c r="FF33" i="10"/>
  <c r="FM33" i="10" s="1"/>
  <c r="FR33" i="10" s="1"/>
  <c r="HB33" i="10" s="1"/>
  <c r="AC38" i="11"/>
  <c r="AD38" i="11" s="1"/>
  <c r="AE38" i="11" s="1"/>
  <c r="AF38" i="11" s="1"/>
  <c r="AG38" i="11" s="1"/>
  <c r="AH38" i="11" s="1"/>
  <c r="FF38" i="11"/>
  <c r="FM38" i="11" s="1"/>
  <c r="FR38" i="11" s="1"/>
  <c r="HB38" i="11" s="1"/>
  <c r="AC40" i="11"/>
  <c r="AD40" i="11" s="1"/>
  <c r="AE40" i="11" s="1"/>
  <c r="AF40" i="11" s="1"/>
  <c r="AG40" i="11" s="1"/>
  <c r="AH40" i="11" s="1"/>
  <c r="FF40" i="11"/>
  <c r="FM40" i="11" s="1"/>
  <c r="FR40" i="11" s="1"/>
  <c r="HB40" i="11" s="1"/>
  <c r="FF29" i="9"/>
  <c r="FM29" i="9" s="1"/>
  <c r="FR29" i="9" s="1"/>
  <c r="HB29" i="9" s="1"/>
  <c r="AC29" i="9"/>
  <c r="AD29" i="9" s="1"/>
  <c r="AE29" i="9" s="1"/>
  <c r="AF29" i="9" s="1"/>
  <c r="AG29" i="9" s="1"/>
  <c r="AH29" i="9" s="1"/>
  <c r="AC38" i="9"/>
  <c r="AD38" i="9" s="1"/>
  <c r="AE38" i="9" s="1"/>
  <c r="AF38" i="9" s="1"/>
  <c r="AG38" i="9" s="1"/>
  <c r="AH38" i="9" s="1"/>
  <c r="FF38" i="9"/>
  <c r="FM38" i="9" s="1"/>
  <c r="FR38" i="9" s="1"/>
  <c r="HB38" i="9" s="1"/>
  <c r="FF21" i="9"/>
  <c r="FM21" i="9" s="1"/>
  <c r="FR21" i="9" s="1"/>
  <c r="HB21" i="9" s="1"/>
  <c r="AC21" i="9"/>
  <c r="AD21" i="9" s="1"/>
  <c r="AE21" i="9" s="1"/>
  <c r="AF21" i="9" s="1"/>
  <c r="AG21" i="9" s="1"/>
  <c r="AH21" i="9" s="1"/>
  <c r="FF40" i="8"/>
  <c r="FM40" i="8" s="1"/>
  <c r="HB40" i="8" s="1"/>
  <c r="AC40" i="8"/>
  <c r="AD40" i="8" s="1"/>
  <c r="AE40" i="8" s="1"/>
  <c r="AF40" i="8" s="1"/>
  <c r="AG40" i="8" s="1"/>
  <c r="AH40" i="8" s="1"/>
  <c r="AC34" i="11"/>
  <c r="AD34" i="11" s="1"/>
  <c r="AE34" i="11" s="1"/>
  <c r="AF34" i="11" s="1"/>
  <c r="AG34" i="11" s="1"/>
  <c r="AH34" i="11" s="1"/>
  <c r="FF34" i="11"/>
  <c r="FM34" i="11" s="1"/>
  <c r="FR34" i="11" s="1"/>
  <c r="HB34" i="11" s="1"/>
  <c r="AC24" i="10"/>
  <c r="AD24" i="10" s="1"/>
  <c r="AE24" i="10" s="1"/>
  <c r="AF24" i="10" s="1"/>
  <c r="AG24" i="10" s="1"/>
  <c r="AH24" i="10" s="1"/>
  <c r="FF24" i="10"/>
  <c r="FM24" i="10" s="1"/>
  <c r="FR24" i="10" s="1"/>
  <c r="HB24" i="10" s="1"/>
  <c r="FF22" i="11"/>
  <c r="FM22" i="11" s="1"/>
  <c r="FR22" i="11" s="1"/>
  <c r="HB22" i="11" s="1"/>
  <c r="AC22" i="11"/>
  <c r="AD22" i="11" s="1"/>
  <c r="AE22" i="11" s="1"/>
  <c r="AF22" i="11" s="1"/>
  <c r="AG22" i="11" s="1"/>
  <c r="AH22" i="11" s="1"/>
  <c r="AC24" i="9"/>
  <c r="AD24" i="9" s="1"/>
  <c r="AE24" i="9" s="1"/>
  <c r="AF24" i="9" s="1"/>
  <c r="AG24" i="9" s="1"/>
  <c r="AH24" i="9" s="1"/>
  <c r="FF24" i="9"/>
  <c r="FM24" i="9" s="1"/>
  <c r="FR24" i="9" s="1"/>
  <c r="HB24" i="9" s="1"/>
  <c r="AC25" i="9"/>
  <c r="AD25" i="9" s="1"/>
  <c r="AE25" i="9" s="1"/>
  <c r="AF25" i="9" s="1"/>
  <c r="AG25" i="9" s="1"/>
  <c r="AH25" i="9" s="1"/>
  <c r="FF25" i="9"/>
  <c r="FM25" i="9" s="1"/>
  <c r="FR25" i="9" s="1"/>
  <c r="HB25" i="9" s="1"/>
  <c r="IM15" i="8" a="1"/>
  <c r="IM15" i="8" s="1"/>
  <c r="KB15" i="8" s="1" a="1"/>
  <c r="KB15" i="8" s="1"/>
  <c r="KH15" i="8" s="1"/>
  <c r="IM15" i="11" a="1"/>
  <c r="IM15" i="11" s="1"/>
  <c r="KB15" i="11" s="1" a="1"/>
  <c r="KB15" i="11" s="1"/>
  <c r="KH15" i="11" s="1"/>
  <c r="IM15" i="9" a="1"/>
  <c r="IM15" i="9" s="1"/>
  <c r="KB15" i="9" s="1" a="1"/>
  <c r="KB15" i="9" s="1"/>
  <c r="KH15" i="9" s="1"/>
  <c r="IM15" i="10" a="1"/>
  <c r="IM15" i="10" s="1"/>
  <c r="KB15" i="10" s="1" a="1"/>
  <c r="AC33" i="9"/>
  <c r="AD33" i="9" s="1"/>
  <c r="AE33" i="9" s="1"/>
  <c r="AF33" i="9" s="1"/>
  <c r="AG33" i="9" s="1"/>
  <c r="AH33" i="9" s="1"/>
  <c r="FF33" i="9"/>
  <c r="FM33" i="9" s="1"/>
  <c r="FR33" i="9" s="1"/>
  <c r="HB33" i="9" s="1"/>
  <c r="IM7" i="11" a="1"/>
  <c r="IM7" i="11" s="1"/>
  <c r="KB7" i="11" s="1" a="1"/>
  <c r="IM7" i="8" a="1"/>
  <c r="IM7" i="8" s="1"/>
  <c r="KB7" i="8" s="1" a="1"/>
  <c r="IM7" i="9" a="1"/>
  <c r="IM7" i="9" s="1"/>
  <c r="KB7" i="9" s="1" a="1"/>
  <c r="IM7" i="10" a="1"/>
  <c r="IM7" i="10" s="1"/>
  <c r="KB7" i="10" s="1" a="1"/>
  <c r="FF34" i="8"/>
  <c r="FM34" i="8" s="1"/>
  <c r="HB34" i="8" s="1"/>
  <c r="AC34" i="8"/>
  <c r="AD34" i="8" s="1"/>
  <c r="AE34" i="8" s="1"/>
  <c r="AF34" i="8" s="1"/>
  <c r="AG34" i="8" s="1"/>
  <c r="AH34" i="8" s="1"/>
  <c r="AC28" i="8"/>
  <c r="AD28" i="8" s="1"/>
  <c r="AE28" i="8" s="1"/>
  <c r="AF28" i="8" s="1"/>
  <c r="AG28" i="8" s="1"/>
  <c r="AH28" i="8" s="1"/>
  <c r="FF28" i="8"/>
  <c r="FM28" i="8" s="1"/>
  <c r="FR28" i="8" s="1"/>
  <c r="HB28" i="8" s="1"/>
  <c r="FF25" i="8"/>
  <c r="FM25" i="8" s="1"/>
  <c r="FR25" i="8" s="1"/>
  <c r="HB25" i="8" s="1"/>
  <c r="AC25" i="8"/>
  <c r="AD25" i="8" s="1"/>
  <c r="AE25" i="8" s="1"/>
  <c r="AF25" i="8" s="1"/>
  <c r="AG25" i="8" s="1"/>
  <c r="AH25" i="8" s="1"/>
  <c r="AC26" i="11"/>
  <c r="AD26" i="11" s="1"/>
  <c r="AE26" i="11" s="1"/>
  <c r="AF26" i="11" s="1"/>
  <c r="AG26" i="11" s="1"/>
  <c r="AH26" i="11" s="1"/>
  <c r="FF26" i="11"/>
  <c r="FM26" i="11" s="1"/>
  <c r="FR26" i="11" s="1"/>
  <c r="HB26" i="11" s="1"/>
  <c r="AC33" i="11"/>
  <c r="AD33" i="11" s="1"/>
  <c r="AE33" i="11" s="1"/>
  <c r="AF33" i="11" s="1"/>
  <c r="AG33" i="11" s="1"/>
  <c r="AH33" i="11" s="1"/>
  <c r="FF33" i="11"/>
  <c r="FM33" i="11" s="1"/>
  <c r="FR33" i="11" s="1"/>
  <c r="HB33" i="11" s="1"/>
  <c r="IM6" i="8" a="1"/>
  <c r="IM6" i="8" s="1"/>
  <c r="KB6" i="8" s="1" a="1"/>
  <c r="IM6" i="11" a="1"/>
  <c r="IM6" i="11" s="1"/>
  <c r="KB6" i="11" s="1" a="1"/>
  <c r="KB6" i="11" s="1"/>
  <c r="KH6" i="11" s="1"/>
  <c r="IM6" i="10" a="1"/>
  <c r="IM6" i="10" s="1"/>
  <c r="KB6" i="10" s="1" a="1"/>
  <c r="IM6" i="9" a="1"/>
  <c r="IM6" i="9" s="1"/>
  <c r="KB6" i="9" s="1" a="1"/>
  <c r="IL20" i="10" a="1"/>
  <c r="IL20" i="10" s="1"/>
  <c r="IL20" i="11" a="1"/>
  <c r="IL20" i="11" s="1"/>
  <c r="IL20" i="9" a="1"/>
  <c r="IL20" i="9" s="1"/>
  <c r="IL20" i="8" a="1"/>
  <c r="IL20" i="8" s="1"/>
  <c r="AC30" i="9"/>
  <c r="AD30" i="9" s="1"/>
  <c r="AE30" i="9" s="1"/>
  <c r="AF30" i="9" s="1"/>
  <c r="AG30" i="9" s="1"/>
  <c r="AH30" i="9" s="1"/>
  <c r="FF30" i="9"/>
  <c r="FM30" i="9" s="1"/>
  <c r="FR30" i="9" s="1"/>
  <c r="HB30" i="9" s="1"/>
  <c r="FF37" i="8"/>
  <c r="FM37" i="8" s="1"/>
  <c r="HB37" i="8" s="1"/>
  <c r="AC37" i="8"/>
  <c r="AD37" i="8" s="1"/>
  <c r="AE37" i="8" s="1"/>
  <c r="AF37" i="8" s="1"/>
  <c r="AG37" i="8" s="1"/>
  <c r="AH37" i="8" s="1"/>
  <c r="IL38" i="9" a="1"/>
  <c r="IL38" i="9" s="1"/>
  <c r="IL38" i="10" a="1"/>
  <c r="IL38" i="10" s="1"/>
  <c r="IL38" i="11" a="1"/>
  <c r="IL38" i="11" s="1"/>
  <c r="IL38" i="8" a="1"/>
  <c r="IL38" i="8" s="1"/>
  <c r="IM8" i="10" a="1"/>
  <c r="IM8" i="10" s="1"/>
  <c r="KB8" i="10" s="1" a="1"/>
  <c r="IM8" i="9" a="1"/>
  <c r="IM8" i="9" s="1"/>
  <c r="KB8" i="9" s="1" a="1"/>
  <c r="IM8" i="8" a="1"/>
  <c r="IM8" i="8" s="1"/>
  <c r="KB8" i="8" s="1" a="1"/>
  <c r="IM8" i="11" a="1"/>
  <c r="IM8" i="11" s="1"/>
  <c r="KB8" i="11" s="1" a="1"/>
  <c r="KB8" i="11" s="1"/>
  <c r="KH8" i="11" s="1"/>
  <c r="AC35" i="8"/>
  <c r="AD35" i="8" s="1"/>
  <c r="AE35" i="8" s="1"/>
  <c r="AF35" i="8" s="1"/>
  <c r="AG35" i="8" s="1"/>
  <c r="AH35" i="8" s="1"/>
  <c r="FF35" i="8"/>
  <c r="FM35" i="8" s="1"/>
  <c r="HB35" i="8" s="1"/>
  <c r="FF40" i="9"/>
  <c r="FM40" i="9" s="1"/>
  <c r="FR40" i="9" s="1"/>
  <c r="HB40" i="9" s="1"/>
  <c r="AC40" i="9"/>
  <c r="AD40" i="9" s="1"/>
  <c r="AE40" i="9" s="1"/>
  <c r="AF40" i="9" s="1"/>
  <c r="AG40" i="9" s="1"/>
  <c r="AH40" i="9" s="1"/>
  <c r="FF20" i="11"/>
  <c r="FM20" i="11" s="1"/>
  <c r="FR20" i="11" s="1"/>
  <c r="HB20" i="11" s="1"/>
  <c r="AC20" i="11"/>
  <c r="AD20" i="11" s="1"/>
  <c r="AE20" i="11" s="1"/>
  <c r="AF20" i="11" s="1"/>
  <c r="AG20" i="11" s="1"/>
  <c r="AH20" i="11" s="1"/>
  <c r="AC34" i="10"/>
  <c r="AD34" i="10" s="1"/>
  <c r="AE34" i="10" s="1"/>
  <c r="AF34" i="10" s="1"/>
  <c r="AG34" i="10" s="1"/>
  <c r="AH34" i="10" s="1"/>
  <c r="FF34" i="10"/>
  <c r="FM34" i="10" s="1"/>
  <c r="FR34" i="10" s="1"/>
  <c r="HB34" i="10" s="1"/>
  <c r="AC39" i="11"/>
  <c r="AD39" i="11" s="1"/>
  <c r="AE39" i="11" s="1"/>
  <c r="AF39" i="11" s="1"/>
  <c r="AG39" i="11" s="1"/>
  <c r="AH39" i="11" s="1"/>
  <c r="FF39" i="11"/>
  <c r="FM39" i="11" s="1"/>
  <c r="FR39" i="11" s="1"/>
  <c r="HB39" i="11" s="1"/>
  <c r="IM9" i="11" a="1"/>
  <c r="IM9" i="11" s="1"/>
  <c r="KB9" i="11" s="1" a="1"/>
  <c r="KB9" i="11" s="1"/>
  <c r="KH9" i="11" s="1"/>
  <c r="IM9" i="10" a="1"/>
  <c r="IM9" i="10" s="1"/>
  <c r="KB9" i="10" s="1" a="1"/>
  <c r="KB9" i="10" s="1"/>
  <c r="KH9" i="10" s="1"/>
  <c r="IM9" i="8" a="1"/>
  <c r="IM9" i="8" s="1"/>
  <c r="KB9" i="8" s="1" a="1"/>
  <c r="IM9" i="9" a="1"/>
  <c r="IM9" i="9" s="1"/>
  <c r="KB9" i="9" s="1" a="1"/>
  <c r="KB9" i="9" s="1"/>
  <c r="KH9" i="9" s="1"/>
  <c r="FF18" i="11"/>
  <c r="FM18" i="11" s="1"/>
  <c r="FR18" i="11" s="1"/>
  <c r="HB18" i="11" s="1"/>
  <c r="AC18" i="11"/>
  <c r="AD18" i="11" s="1"/>
  <c r="AE18" i="11" s="1"/>
  <c r="AF18" i="11" s="1"/>
  <c r="AG18" i="11" s="1"/>
  <c r="AH18" i="11" s="1"/>
  <c r="IL22" i="9" a="1"/>
  <c r="IL22" i="9" s="1"/>
  <c r="IL22" i="10" a="1"/>
  <c r="IL22" i="10" s="1"/>
  <c r="IL22" i="11" a="1"/>
  <c r="IL22" i="11" s="1"/>
  <c r="IL22" i="8" a="1"/>
  <c r="IL22" i="8" s="1"/>
  <c r="FF36" i="9"/>
  <c r="FM36" i="9" s="1"/>
  <c r="FR36" i="9" s="1"/>
  <c r="HB36" i="9" s="1"/>
  <c r="AC36" i="9"/>
  <c r="AD36" i="9" s="1"/>
  <c r="AE36" i="9" s="1"/>
  <c r="AF36" i="9" s="1"/>
  <c r="AG36" i="9" s="1"/>
  <c r="AH36" i="9" s="1"/>
  <c r="IL29" i="11" a="1"/>
  <c r="IL29" i="11" s="1"/>
  <c r="IL29" i="9" a="1"/>
  <c r="IL29" i="9" s="1"/>
  <c r="IL29" i="10" a="1"/>
  <c r="IL29" i="10" s="1"/>
  <c r="IL29" i="8" a="1"/>
  <c r="IL29" i="8" s="1"/>
  <c r="IM14" i="9" a="1"/>
  <c r="IM14" i="9" s="1"/>
  <c r="KB14" i="9" s="1" a="1"/>
  <c r="IM14" i="10" a="1"/>
  <c r="IM14" i="10" s="1"/>
  <c r="KB14" i="10" s="1" a="1"/>
  <c r="KB14" i="10" s="1"/>
  <c r="KH14" i="10" s="1"/>
  <c r="IM14" i="11" a="1"/>
  <c r="IM14" i="11" s="1"/>
  <c r="KB14" i="11" s="1" a="1"/>
  <c r="IM14" i="8" a="1"/>
  <c r="IM14" i="8" s="1"/>
  <c r="KB14" i="8" s="1" a="1"/>
  <c r="KA21" i="11"/>
  <c r="KA21" i="10"/>
  <c r="KA24" i="8"/>
  <c r="KA25" i="9"/>
  <c r="AE29" i="6"/>
  <c r="EN8" i="4"/>
  <c r="CK8" i="4"/>
  <c r="CS8" i="4"/>
  <c r="EV8" i="4"/>
  <c r="EO29" i="4"/>
  <c r="CL29" i="4"/>
  <c r="DA29" i="4"/>
  <c r="CS29" i="4"/>
  <c r="EV29" i="4"/>
  <c r="CR22" i="4"/>
  <c r="EU22" i="4"/>
  <c r="EN22" i="4"/>
  <c r="CK22" i="4"/>
  <c r="KB16" i="9" l="1"/>
  <c r="KH16" i="9" s="1"/>
  <c r="KH52" i="9"/>
  <c r="KH88" i="9"/>
  <c r="KB7" i="11"/>
  <c r="KH7" i="11" s="1"/>
  <c r="KH79" i="11"/>
  <c r="KH43" i="11"/>
  <c r="KB6" i="10"/>
  <c r="KH6" i="10" s="1"/>
  <c r="KH78" i="10"/>
  <c r="KH42" i="10"/>
  <c r="KB8" i="10"/>
  <c r="KH8" i="10" s="1"/>
  <c r="KH44" i="10"/>
  <c r="KH80" i="10"/>
  <c r="KB12" i="9"/>
  <c r="KH12" i="9" s="1"/>
  <c r="KH48" i="9"/>
  <c r="KH84" i="9"/>
  <c r="Z96" i="6"/>
  <c r="AB96" i="6"/>
  <c r="KB12" i="8"/>
  <c r="KH12" i="8" s="1"/>
  <c r="KH84" i="8"/>
  <c r="KH48" i="8"/>
  <c r="KB6" i="8"/>
  <c r="KH6" i="8" s="1"/>
  <c r="KH78" i="8"/>
  <c r="KH42" i="8"/>
  <c r="IM24" i="9" a="1"/>
  <c r="IM24" i="9" s="1"/>
  <c r="KB24" i="9" s="1" a="1"/>
  <c r="IM24" i="11" a="1"/>
  <c r="IM24" i="11" s="1"/>
  <c r="IM24" i="8" a="1"/>
  <c r="IM24" i="8" s="1"/>
  <c r="IM24" i="10" a="1"/>
  <c r="IM24" i="10" s="1"/>
  <c r="KB7" i="8"/>
  <c r="KH7" i="8" s="1"/>
  <c r="KH43" i="8"/>
  <c r="KH79" i="8"/>
  <c r="KB8" i="9"/>
  <c r="KH8" i="9" s="1"/>
  <c r="KH44" i="9"/>
  <c r="KH80" i="9"/>
  <c r="KB6" i="9"/>
  <c r="KH6" i="9" s="1"/>
  <c r="KH78" i="9"/>
  <c r="KH42" i="9"/>
  <c r="KB7" i="9"/>
  <c r="KH7" i="9" s="1"/>
  <c r="KH79" i="9"/>
  <c r="KH43" i="9"/>
  <c r="V96" i="6"/>
  <c r="T96" i="6"/>
  <c r="X96" i="6"/>
  <c r="C159" i="6"/>
  <c r="AR5" i="7" s="1"/>
  <c r="AP18" i="7" s="1" a="1"/>
  <c r="AP18" i="7" s="1"/>
  <c r="C161" i="6"/>
  <c r="AR7" i="7" s="1"/>
  <c r="AP20" i="7" s="1" a="1"/>
  <c r="AP20" i="7" s="1"/>
  <c r="C158" i="6"/>
  <c r="AR4" i="7" s="1"/>
  <c r="AP17" i="7" s="1" a="1"/>
  <c r="AP17" i="7" s="1"/>
  <c r="AD96" i="6"/>
  <c r="C51" i="6"/>
  <c r="C279" i="6"/>
  <c r="C293" i="6" s="1" a="1"/>
  <c r="C293" i="6" s="1"/>
  <c r="C302" i="6" s="1"/>
  <c r="BH4" i="7" s="1"/>
  <c r="AX17" i="7" s="1" a="1"/>
  <c r="AX17" i="7" s="1"/>
  <c r="C139" i="6"/>
  <c r="C153" i="6" s="1" a="1"/>
  <c r="C153" i="6" s="1"/>
  <c r="C160" i="6" s="1"/>
  <c r="AR6" i="7" s="1"/>
  <c r="AP19" i="7" s="1" a="1"/>
  <c r="AP19" i="7" s="1"/>
  <c r="C70" i="6"/>
  <c r="C84" i="6" s="1" a="1"/>
  <c r="C84" i="6" s="1"/>
  <c r="C90" i="6" s="1"/>
  <c r="AJ7" i="7" s="1"/>
  <c r="AL20" i="7" s="1" a="1"/>
  <c r="AL20" i="7" s="1"/>
  <c r="AZ20" i="7" s="1"/>
  <c r="C209" i="6"/>
  <c r="C223" i="6" s="1" a="1"/>
  <c r="C223" i="6" s="1"/>
  <c r="C231" i="6" s="1"/>
  <c r="AZ5" i="7" s="1"/>
  <c r="AT18" i="7" s="1" a="1"/>
  <c r="AT18" i="7" s="1"/>
  <c r="C303" i="6"/>
  <c r="BH5" i="7" s="1"/>
  <c r="AX18" i="7" s="1" a="1"/>
  <c r="AX18" i="7" s="1"/>
  <c r="C305" i="6"/>
  <c r="BH7" i="7" s="1"/>
  <c r="AX20" i="7" s="1" a="1"/>
  <c r="AX20" i="7" s="1"/>
  <c r="C304" i="6"/>
  <c r="BH6" i="7" s="1"/>
  <c r="AX19" i="7" s="1" a="1"/>
  <c r="AX19" i="7" s="1"/>
  <c r="C301" i="6"/>
  <c r="BH3" i="7" s="1"/>
  <c r="AX16" i="7" s="1" a="1"/>
  <c r="AX16" i="7" s="1"/>
  <c r="CK15" i="4"/>
  <c r="EN15" i="4"/>
  <c r="C122" i="6"/>
  <c r="AN4" i="7" s="1"/>
  <c r="AN17" i="7" s="1" a="1"/>
  <c r="AN17" i="7" s="1"/>
  <c r="C124" i="6"/>
  <c r="AN6" i="7" s="1"/>
  <c r="AN19" i="7" s="1" a="1"/>
  <c r="AN19" i="7" s="1"/>
  <c r="C123" i="6"/>
  <c r="AN5" i="7" s="1"/>
  <c r="AN18" i="7" s="1" a="1"/>
  <c r="AN18" i="7" s="1"/>
  <c r="C121" i="6"/>
  <c r="AN3" i="7" s="1"/>
  <c r="AN16" i="7" s="1" a="1"/>
  <c r="AN16" i="7" s="1"/>
  <c r="EF15" i="4"/>
  <c r="CC15" i="4"/>
  <c r="EG15" i="4" s="1"/>
  <c r="C157" i="6"/>
  <c r="AR3" i="7" s="1"/>
  <c r="AP16" i="7" s="1" a="1"/>
  <c r="AP16" i="7" s="1"/>
  <c r="C245" i="6"/>
  <c r="C259" i="6" s="1" a="1"/>
  <c r="C259" i="6" s="1"/>
  <c r="C267" i="6" s="1"/>
  <c r="BD5" i="7" s="1"/>
  <c r="AV18" i="7" s="1" a="1"/>
  <c r="AV18" i="7" s="1"/>
  <c r="C52" i="6"/>
  <c r="C175" i="6"/>
  <c r="C189" i="6" s="1" a="1"/>
  <c r="C189" i="6" s="1"/>
  <c r="C196" i="6" s="1"/>
  <c r="AV6" i="7" s="1"/>
  <c r="AR19" i="7" s="1" a="1"/>
  <c r="AR19" i="7" s="1"/>
  <c r="C105" i="6"/>
  <c r="C119" i="6" s="1" a="1"/>
  <c r="C119" i="6" s="1"/>
  <c r="C125" i="6" s="1"/>
  <c r="AN7" i="7" s="1"/>
  <c r="AN20" i="7" s="1" a="1"/>
  <c r="AN20" i="7" s="1"/>
  <c r="C229" i="6"/>
  <c r="AZ3" i="7" s="1"/>
  <c r="AT16" i="7" s="1" a="1"/>
  <c r="AT16" i="7" s="1"/>
  <c r="C232" i="6"/>
  <c r="AZ6" i="7" s="1"/>
  <c r="AT19" i="7" s="1" a="1"/>
  <c r="AT19" i="7" s="1"/>
  <c r="C230" i="6"/>
  <c r="AZ4" i="7" s="1"/>
  <c r="AT17" i="7" s="1" a="1"/>
  <c r="AT17" i="7" s="1"/>
  <c r="C233" i="6"/>
  <c r="AZ7" i="7" s="1"/>
  <c r="AT20" i="7" s="1" a="1"/>
  <c r="AT20" i="7" s="1"/>
  <c r="C269" i="6"/>
  <c r="BD7" i="7" s="1"/>
  <c r="AV20" i="7" s="1" a="1"/>
  <c r="AV20" i="7" s="1"/>
  <c r="C268" i="6"/>
  <c r="BD6" i="7" s="1"/>
  <c r="AV19" i="7" s="1" a="1"/>
  <c r="AV19" i="7" s="1"/>
  <c r="C265" i="6"/>
  <c r="BD3" i="7" s="1"/>
  <c r="AV16" i="7" s="1" a="1"/>
  <c r="AV16" i="7" s="1"/>
  <c r="C266" i="6"/>
  <c r="BD4" i="7" s="1"/>
  <c r="AV17" i="7" s="1" a="1"/>
  <c r="AV17" i="7" s="1"/>
  <c r="C194" i="6"/>
  <c r="AV4" i="7" s="1"/>
  <c r="AR17" i="7" s="1" a="1"/>
  <c r="AR17" i="7" s="1"/>
  <c r="C193" i="6"/>
  <c r="AV3" i="7" s="1"/>
  <c r="AR16" i="7" s="1" a="1"/>
  <c r="AR16" i="7" s="1"/>
  <c r="C195" i="6"/>
  <c r="AV5" i="7" s="1"/>
  <c r="AR18" i="7" s="1" a="1"/>
  <c r="AR18" i="7" s="1"/>
  <c r="C197" i="6"/>
  <c r="AV7" i="7" s="1"/>
  <c r="AR20" i="7" s="1" a="1"/>
  <c r="AR20" i="7" s="1"/>
  <c r="CR15" i="4"/>
  <c r="EU15" i="4"/>
  <c r="E303" i="6"/>
  <c r="BJ5" i="7" s="1"/>
  <c r="AX28" i="7" s="1" a="1"/>
  <c r="AX28" i="7" s="1"/>
  <c r="E305" i="6"/>
  <c r="BJ7" i="7" s="1"/>
  <c r="AX30" i="7" s="1" a="1"/>
  <c r="AX30" i="7" s="1"/>
  <c r="E304" i="6"/>
  <c r="BJ6" i="7" s="1"/>
  <c r="AX29" i="7" s="1" a="1"/>
  <c r="AX29" i="7" s="1"/>
  <c r="KB14" i="11"/>
  <c r="KH14" i="11" s="1"/>
  <c r="KH86" i="11"/>
  <c r="KH50" i="11"/>
  <c r="KB7" i="10"/>
  <c r="KH7" i="10" s="1"/>
  <c r="KH43" i="10"/>
  <c r="KH79" i="10"/>
  <c r="KB13" i="9"/>
  <c r="KH13" i="9" s="1"/>
  <c r="KH85" i="9"/>
  <c r="KH49" i="9"/>
  <c r="KB14" i="9"/>
  <c r="KH14" i="9" s="1"/>
  <c r="KH86" i="9"/>
  <c r="KH50" i="9"/>
  <c r="KB8" i="8"/>
  <c r="KH8" i="8" s="1"/>
  <c r="KH80" i="8"/>
  <c r="KH44" i="8"/>
  <c r="KB15" i="10"/>
  <c r="KH15" i="10" s="1"/>
  <c r="KH87" i="10"/>
  <c r="KH51" i="10"/>
  <c r="KB16" i="10"/>
  <c r="KH16" i="10" s="1"/>
  <c r="KH52" i="10"/>
  <c r="KH88" i="10"/>
  <c r="KB10" i="10"/>
  <c r="KH10" i="10" s="1"/>
  <c r="KH82" i="10"/>
  <c r="KH46" i="10"/>
  <c r="KB10" i="9"/>
  <c r="KH10" i="9" s="1"/>
  <c r="KH46" i="9"/>
  <c r="KH82" i="9"/>
  <c r="KB9" i="8"/>
  <c r="KH9" i="8" s="1"/>
  <c r="KH81" i="8"/>
  <c r="KH45" i="8"/>
  <c r="KB14" i="8"/>
  <c r="KH14" i="8" s="1"/>
  <c r="KH86" i="8"/>
  <c r="KH50" i="8"/>
  <c r="KB13" i="8"/>
  <c r="KH13" i="8" s="1"/>
  <c r="KH85" i="8"/>
  <c r="KH49" i="8"/>
  <c r="KB5" i="10"/>
  <c r="KH5" i="10" s="1"/>
  <c r="KG5" i="10" s="1"/>
  <c r="KG6" i="10" s="1"/>
  <c r="KH41" i="10"/>
  <c r="KH77" i="10"/>
  <c r="KB5" i="9"/>
  <c r="KH5" i="9" s="1"/>
  <c r="KG5" i="9" s="1"/>
  <c r="KH77" i="9"/>
  <c r="KH41" i="9"/>
  <c r="KB5" i="11"/>
  <c r="KH5" i="11" s="1"/>
  <c r="KG5" i="11" s="1"/>
  <c r="KG6" i="11" s="1"/>
  <c r="KH77" i="11"/>
  <c r="KH41" i="11"/>
  <c r="IM20" i="8" a="1"/>
  <c r="IM20" i="8" s="1"/>
  <c r="KB20" i="8" s="1" a="1"/>
  <c r="IM20" i="9" a="1"/>
  <c r="IM20" i="9" s="1"/>
  <c r="KB20" i="9" s="1" a="1"/>
  <c r="IM20" i="10" a="1"/>
  <c r="IM20" i="10" s="1"/>
  <c r="KB20" i="10" s="1" a="1"/>
  <c r="IM20" i="11" a="1"/>
  <c r="IM20" i="11" s="1"/>
  <c r="KB20" i="11" s="1" a="1"/>
  <c r="KB20" i="11" s="1"/>
  <c r="KH20" i="11" s="1"/>
  <c r="IM18" i="9" a="1"/>
  <c r="IM18" i="9" s="1"/>
  <c r="KB18" i="9" s="1" a="1"/>
  <c r="IM18" i="8" a="1"/>
  <c r="IM18" i="8" s="1"/>
  <c r="KB18" i="8" s="1" a="1"/>
  <c r="IM18" i="10" a="1"/>
  <c r="IM18" i="10" s="1"/>
  <c r="KB18" i="10" s="1" a="1"/>
  <c r="IM18" i="11" a="1"/>
  <c r="IM18" i="11" s="1"/>
  <c r="KB18" i="11" s="1" a="1"/>
  <c r="KB18" i="11" s="1"/>
  <c r="KH18" i="11" s="1"/>
  <c r="IM38" i="9" a="1"/>
  <c r="IM38" i="9" s="1"/>
  <c r="IM38" i="11" a="1"/>
  <c r="IM38" i="11" s="1"/>
  <c r="IM38" i="10" a="1"/>
  <c r="IM38" i="10" s="1"/>
  <c r="IM38" i="8" a="1"/>
  <c r="IM38" i="8" s="1"/>
  <c r="IM31" i="9" a="1"/>
  <c r="IM31" i="9" s="1"/>
  <c r="IM31" i="11" a="1"/>
  <c r="IM31" i="11" s="1"/>
  <c r="IM31" i="10" a="1"/>
  <c r="IM31" i="10" s="1"/>
  <c r="IM31" i="8" a="1"/>
  <c r="IM31" i="8" s="1"/>
  <c r="IM32" i="11" a="1"/>
  <c r="IM32" i="11" s="1"/>
  <c r="IM32" i="9" a="1"/>
  <c r="IM32" i="9" s="1"/>
  <c r="IM32" i="10" a="1"/>
  <c r="IM32" i="10" s="1"/>
  <c r="IM32" i="8" a="1"/>
  <c r="IM32" i="8" s="1"/>
  <c r="IM25" i="9" a="1"/>
  <c r="IM25" i="9" s="1"/>
  <c r="KB25" i="9" s="1" a="1"/>
  <c r="IM25" i="8" a="1"/>
  <c r="IM25" i="8" s="1"/>
  <c r="IM25" i="10" a="1"/>
  <c r="IM25" i="10" s="1"/>
  <c r="IM25" i="11" a="1"/>
  <c r="IM25" i="11" s="1"/>
  <c r="KB5" i="8"/>
  <c r="KH5" i="8" s="1"/>
  <c r="KG5" i="8" s="1"/>
  <c r="KH77" i="8"/>
  <c r="KH41" i="8"/>
  <c r="IM17" i="9" a="1"/>
  <c r="IM17" i="9" s="1"/>
  <c r="KB17" i="9" s="1" a="1"/>
  <c r="IM17" i="10" a="1"/>
  <c r="IM17" i="10" s="1"/>
  <c r="KB17" i="10" s="1" a="1"/>
  <c r="IM17" i="8" a="1"/>
  <c r="IM17" i="8" s="1"/>
  <c r="KB17" i="8" s="1" a="1"/>
  <c r="IM17" i="11" a="1"/>
  <c r="IM17" i="11" s="1"/>
  <c r="KB17" i="11" s="1" a="1"/>
  <c r="IM27" i="9" a="1"/>
  <c r="IM27" i="9" s="1"/>
  <c r="IM27" i="11" a="1"/>
  <c r="IM27" i="11" s="1"/>
  <c r="IM27" i="10" a="1"/>
  <c r="IM27" i="10" s="1"/>
  <c r="IM27" i="8" a="1"/>
  <c r="IM27" i="8" s="1"/>
  <c r="IM28" i="11" a="1"/>
  <c r="IM28" i="11" s="1"/>
  <c r="IM28" i="9" a="1"/>
  <c r="IM28" i="9" s="1"/>
  <c r="IM28" i="10" a="1"/>
  <c r="IM28" i="10" s="1"/>
  <c r="IM28" i="8" a="1"/>
  <c r="IM28" i="8" s="1"/>
  <c r="IM19" i="8" a="1"/>
  <c r="IM19" i="8" s="1"/>
  <c r="KB19" i="8" s="1" a="1"/>
  <c r="IM19" i="11" a="1"/>
  <c r="IM19" i="11" s="1"/>
  <c r="KB19" i="11" s="1" a="1"/>
  <c r="IM19" i="9" a="1"/>
  <c r="IM19" i="9" s="1"/>
  <c r="KB19" i="9" s="1" a="1"/>
  <c r="IM19" i="10" a="1"/>
  <c r="IM19" i="10" s="1"/>
  <c r="KB19" i="10" s="1" a="1"/>
  <c r="IM23" i="9" a="1"/>
  <c r="IM23" i="9" s="1"/>
  <c r="KB23" i="9" s="1" a="1"/>
  <c r="IM23" i="10" a="1"/>
  <c r="IM23" i="10" s="1"/>
  <c r="IM23" i="11" a="1"/>
  <c r="IM23" i="11" s="1"/>
  <c r="IM23" i="8" a="1"/>
  <c r="IM23" i="8" s="1"/>
  <c r="KB23" i="8" s="1" a="1"/>
  <c r="KB23" i="8" s="1"/>
  <c r="KH23" i="8" s="1"/>
  <c r="IM30" i="9" a="1"/>
  <c r="IM30" i="9" s="1"/>
  <c r="IM30" i="10" a="1"/>
  <c r="IM30" i="10" s="1"/>
  <c r="IM30" i="11" a="1"/>
  <c r="IM30" i="11" s="1"/>
  <c r="IM30" i="8" a="1"/>
  <c r="IM30" i="8" s="1"/>
  <c r="IM22" i="10" a="1"/>
  <c r="IM22" i="10" s="1"/>
  <c r="IM22" i="11" a="1"/>
  <c r="IM22" i="11" s="1"/>
  <c r="IM22" i="8" a="1"/>
  <c r="IM22" i="8" s="1"/>
  <c r="KB22" i="8" s="1" a="1"/>
  <c r="IM22" i="9" a="1"/>
  <c r="IM22" i="9" s="1"/>
  <c r="KB22" i="9" s="1" a="1"/>
  <c r="IM37" i="9" a="1"/>
  <c r="IM37" i="9" s="1"/>
  <c r="IM37" i="10" a="1"/>
  <c r="IM37" i="10" s="1"/>
  <c r="IM37" i="11" a="1"/>
  <c r="IM37" i="11" s="1"/>
  <c r="IM37" i="8" a="1"/>
  <c r="IM37" i="8" s="1"/>
  <c r="IM40" i="9" a="1"/>
  <c r="IM40" i="9" s="1"/>
  <c r="IM40" i="10" a="1"/>
  <c r="IM40" i="10" s="1"/>
  <c r="IM40" i="11" a="1"/>
  <c r="IM40" i="11" s="1"/>
  <c r="IM40" i="8" a="1"/>
  <c r="IM40" i="8" s="1"/>
  <c r="IM21" i="9" a="1"/>
  <c r="IM21" i="9" s="1"/>
  <c r="KB21" i="9" s="1" a="1"/>
  <c r="KB21" i="9" s="1"/>
  <c r="KH21" i="9" s="1"/>
  <c r="IM21" i="11" a="1"/>
  <c r="IM21" i="11" s="1"/>
  <c r="KB21" i="11" s="1" a="1"/>
  <c r="KB21" i="11" s="1"/>
  <c r="KH21" i="11" s="1"/>
  <c r="IM21" i="10" a="1"/>
  <c r="IM21" i="10" s="1"/>
  <c r="KB21" i="10" s="1" a="1"/>
  <c r="KB21" i="10" s="1"/>
  <c r="KH21" i="10" s="1"/>
  <c r="IM21" i="8" a="1"/>
  <c r="IM21" i="8" s="1"/>
  <c r="KB21" i="8" s="1" a="1"/>
  <c r="IM33" i="10" a="1"/>
  <c r="IM33" i="10" s="1"/>
  <c r="IM33" i="11" a="1"/>
  <c r="IM33" i="11" s="1"/>
  <c r="IM33" i="9" a="1"/>
  <c r="IM33" i="9" s="1"/>
  <c r="IM33" i="8" a="1"/>
  <c r="IM33" i="8" s="1"/>
  <c r="IM26" i="11" a="1"/>
  <c r="IM26" i="11" s="1"/>
  <c r="IM26" i="9" a="1"/>
  <c r="IM26" i="9" s="1"/>
  <c r="IM26" i="10" a="1"/>
  <c r="IM26" i="10" s="1"/>
  <c r="IM26" i="8" a="1"/>
  <c r="IM26" i="8" s="1"/>
  <c r="IM34" i="11" a="1"/>
  <c r="IM34" i="11" s="1"/>
  <c r="IM34" i="9" a="1"/>
  <c r="IM34" i="9" s="1"/>
  <c r="IM34" i="10" a="1"/>
  <c r="IM34" i="10" s="1"/>
  <c r="IM34" i="8" a="1"/>
  <c r="IM34" i="8" s="1"/>
  <c r="IM35" i="11" a="1"/>
  <c r="IM35" i="11" s="1"/>
  <c r="IM35" i="10" a="1"/>
  <c r="IM35" i="10" s="1"/>
  <c r="IM35" i="9" a="1"/>
  <c r="IM35" i="9" s="1"/>
  <c r="IM35" i="8" a="1"/>
  <c r="IM35" i="8" s="1"/>
  <c r="IM39" i="11" a="1"/>
  <c r="IM39" i="11" s="1"/>
  <c r="IM39" i="9" a="1"/>
  <c r="IM39" i="9" s="1"/>
  <c r="IM39" i="10" a="1"/>
  <c r="IM39" i="10" s="1"/>
  <c r="IM39" i="8" a="1"/>
  <c r="IM39" i="8" s="1"/>
  <c r="IA2" i="8"/>
  <c r="GQ3" i="8"/>
  <c r="IM29" i="9" a="1"/>
  <c r="IM29" i="9" s="1"/>
  <c r="IM29" i="10" a="1"/>
  <c r="IM29" i="10" s="1"/>
  <c r="IM29" i="11" a="1"/>
  <c r="IM29" i="11" s="1"/>
  <c r="IM29" i="8" a="1"/>
  <c r="IM29" i="8" s="1"/>
  <c r="KA22" i="10"/>
  <c r="KA22" i="11"/>
  <c r="KA25" i="8"/>
  <c r="KB24" i="8" a="1"/>
  <c r="KA26" i="9"/>
  <c r="EW8" i="4"/>
  <c r="CT8" i="4"/>
  <c r="DA8" i="4"/>
  <c r="EO8" i="4"/>
  <c r="CL8" i="4"/>
  <c r="EW29" i="4"/>
  <c r="CT29" i="4"/>
  <c r="EV22" i="4"/>
  <c r="CS22" i="4"/>
  <c r="DA22" i="4"/>
  <c r="FE29" i="4"/>
  <c r="DB29" i="4"/>
  <c r="CM29" i="4"/>
  <c r="EP29" i="4"/>
  <c r="CL22" i="4"/>
  <c r="EO22" i="4"/>
  <c r="KG7" i="11" l="1"/>
  <c r="KG8" i="11" s="1"/>
  <c r="KG9" i="11" s="1"/>
  <c r="KG10" i="11" s="1"/>
  <c r="KG11" i="11" s="1"/>
  <c r="KG12" i="11" s="1"/>
  <c r="KG13" i="11" s="1"/>
  <c r="KG14" i="11" s="1"/>
  <c r="KG15" i="11" s="1"/>
  <c r="KG16" i="11" s="1"/>
  <c r="KB19" i="11"/>
  <c r="KH19" i="11" s="1"/>
  <c r="KH55" i="11"/>
  <c r="KB18" i="10"/>
  <c r="KH18" i="10" s="1"/>
  <c r="KH54" i="10"/>
  <c r="KB20" i="10"/>
  <c r="KH20" i="10" s="1"/>
  <c r="KH56" i="10"/>
  <c r="KB24" i="9"/>
  <c r="KH24" i="9" s="1"/>
  <c r="KH60" i="9"/>
  <c r="KG6" i="8"/>
  <c r="KG7" i="8" s="1"/>
  <c r="KG8" i="8" s="1"/>
  <c r="KG9" i="8" s="1"/>
  <c r="KG10" i="8" s="1"/>
  <c r="KG11" i="8" s="1"/>
  <c r="KG12" i="8" s="1"/>
  <c r="KG13" i="8" s="1"/>
  <c r="KG14" i="8" s="1"/>
  <c r="KG15" i="8" s="1"/>
  <c r="KG16" i="8" s="1"/>
  <c r="KB18" i="8"/>
  <c r="KH18" i="8" s="1"/>
  <c r="KH54" i="8"/>
  <c r="KG6" i="9"/>
  <c r="KG7" i="9" s="1"/>
  <c r="KG8" i="9" s="1"/>
  <c r="KG9" i="9" s="1"/>
  <c r="KG10" i="9" s="1"/>
  <c r="KG11" i="9" s="1"/>
  <c r="KG12" i="9" s="1"/>
  <c r="KG13" i="9" s="1"/>
  <c r="KG14" i="9" s="1"/>
  <c r="KG15" i="9" s="1"/>
  <c r="KG16" i="9" s="1"/>
  <c r="KB18" i="9"/>
  <c r="KH18" i="9" s="1"/>
  <c r="KH54" i="9"/>
  <c r="KB19" i="9"/>
  <c r="KH19" i="9" s="1"/>
  <c r="KH55" i="9"/>
  <c r="KB23" i="9"/>
  <c r="KH23" i="9" s="1"/>
  <c r="KH59" i="9"/>
  <c r="KB20" i="9"/>
  <c r="KH20" i="9" s="1"/>
  <c r="KH56" i="9"/>
  <c r="DA15" i="4"/>
  <c r="EV15" i="4"/>
  <c r="CS15" i="4"/>
  <c r="CL15" i="4"/>
  <c r="EO15" i="4"/>
  <c r="KG7" i="10"/>
  <c r="KG8" i="10" s="1"/>
  <c r="KG9" i="10" s="1"/>
  <c r="KG10" i="10" s="1"/>
  <c r="KG11" i="10" s="1"/>
  <c r="KG12" i="10" s="1"/>
  <c r="KG13" i="10" s="1"/>
  <c r="KG14" i="10" s="1"/>
  <c r="KG15" i="10" s="1"/>
  <c r="KG16" i="10" s="1"/>
  <c r="KB19" i="10"/>
  <c r="KH19" i="10" s="1"/>
  <c r="KH55" i="10"/>
  <c r="KB25" i="9"/>
  <c r="KH25" i="9" s="1"/>
  <c r="KH61" i="9"/>
  <c r="KB20" i="8"/>
  <c r="KH20" i="8" s="1"/>
  <c r="KH56" i="8"/>
  <c r="KB19" i="8"/>
  <c r="KH19" i="8" s="1"/>
  <c r="KH55" i="8"/>
  <c r="KB22" i="9"/>
  <c r="KH22" i="9" s="1"/>
  <c r="KH58" i="9"/>
  <c r="KB22" i="8"/>
  <c r="KH22" i="8" s="1"/>
  <c r="KH58" i="8"/>
  <c r="KB21" i="8"/>
  <c r="KH21" i="8" s="1"/>
  <c r="KH57" i="8"/>
  <c r="KB17" i="10"/>
  <c r="KH17" i="10" s="1"/>
  <c r="KH53" i="10"/>
  <c r="KB17" i="11"/>
  <c r="KH17" i="11" s="1"/>
  <c r="KH53" i="11"/>
  <c r="KB17" i="9"/>
  <c r="KH17" i="9" s="1"/>
  <c r="KH53" i="9"/>
  <c r="KB17" i="8"/>
  <c r="KH17" i="8" s="1"/>
  <c r="KH53" i="8"/>
  <c r="IB2" i="8"/>
  <c r="GR3" i="8"/>
  <c r="KA23" i="11"/>
  <c r="KB22" i="11" a="1"/>
  <c r="KB22" i="11" s="1"/>
  <c r="KH22" i="11" s="1"/>
  <c r="KB22" i="10" a="1"/>
  <c r="KA23" i="10"/>
  <c r="KB24" i="8"/>
  <c r="KH24" i="8" s="1"/>
  <c r="KH60" i="8"/>
  <c r="KB25" i="8" a="1"/>
  <c r="KA26" i="8"/>
  <c r="KA27" i="9"/>
  <c r="KB26" i="9" a="1"/>
  <c r="EP8" i="4"/>
  <c r="CM8" i="4"/>
  <c r="DB8" i="4"/>
  <c r="FE8" i="4"/>
  <c r="CU8" i="4"/>
  <c r="EX8" i="4"/>
  <c r="EP22" i="4"/>
  <c r="CM22" i="4"/>
  <c r="CU29" i="4"/>
  <c r="EX29" i="4"/>
  <c r="FF29" i="4"/>
  <c r="DC29" i="4"/>
  <c r="FE22" i="4"/>
  <c r="DB22" i="4"/>
  <c r="CN29" i="4"/>
  <c r="ER29" i="4" s="1"/>
  <c r="EQ29" i="4"/>
  <c r="EW22" i="4"/>
  <c r="CT22" i="4"/>
  <c r="KG17" i="11" l="1"/>
  <c r="KG18" i="11" s="1"/>
  <c r="KG19" i="11" s="1"/>
  <c r="KG20" i="11" s="1"/>
  <c r="KG21" i="11" s="1"/>
  <c r="KG22" i="11" s="1"/>
  <c r="EW15" i="4"/>
  <c r="CT15" i="4"/>
  <c r="EP15" i="4"/>
  <c r="CM15" i="4"/>
  <c r="FE15" i="4"/>
  <c r="DB15" i="4"/>
  <c r="KG17" i="8"/>
  <c r="KG18" i="8" s="1"/>
  <c r="KG19" i="8" s="1"/>
  <c r="KG20" i="8" s="1"/>
  <c r="KG21" i="8" s="1"/>
  <c r="KG22" i="8" s="1"/>
  <c r="KG23" i="8" s="1"/>
  <c r="KG24" i="8" s="1"/>
  <c r="KB26" i="9"/>
  <c r="KH26" i="9" s="1"/>
  <c r="KH62" i="9"/>
  <c r="KG17" i="10"/>
  <c r="KG18" i="10" s="1"/>
  <c r="KG19" i="10" s="1"/>
  <c r="KG20" i="10" s="1"/>
  <c r="KG21" i="10" s="1"/>
  <c r="KB22" i="10"/>
  <c r="KH22" i="10" s="1"/>
  <c r="KH58" i="10"/>
  <c r="KG17" i="9"/>
  <c r="KG18" i="9" s="1"/>
  <c r="KG19" i="9" s="1"/>
  <c r="KG20" i="9" s="1"/>
  <c r="KG21" i="9" s="1"/>
  <c r="KG22" i="9" s="1"/>
  <c r="KG23" i="9" s="1"/>
  <c r="KG24" i="9" s="1"/>
  <c r="KG25" i="9" s="1"/>
  <c r="KB25" i="8"/>
  <c r="KH25" i="8" s="1"/>
  <c r="KH61" i="8"/>
  <c r="GS3" i="8"/>
  <c r="IC2" i="8"/>
  <c r="KA24" i="10"/>
  <c r="KB23" i="10" a="1"/>
  <c r="KB23" i="10" s="1"/>
  <c r="KH23" i="10" s="1"/>
  <c r="KA24" i="11"/>
  <c r="KB23" i="11" a="1"/>
  <c r="KB23" i="11" s="1"/>
  <c r="KH23" i="11" s="1"/>
  <c r="KA27" i="8"/>
  <c r="KB26" i="8" a="1"/>
  <c r="KB27" i="9" a="1"/>
  <c r="KA28" i="9"/>
  <c r="FF8" i="4"/>
  <c r="DC8" i="4"/>
  <c r="CV8" i="4"/>
  <c r="EY8" i="4"/>
  <c r="CN8" i="4"/>
  <c r="ER8" i="4" s="1"/>
  <c r="EQ8" i="4"/>
  <c r="CV29" i="4"/>
  <c r="EY29" i="4"/>
  <c r="DC22" i="4"/>
  <c r="FF22" i="4"/>
  <c r="FG29" i="4"/>
  <c r="DD29" i="4"/>
  <c r="DL29" i="4"/>
  <c r="CN22" i="4"/>
  <c r="ER22" i="4" s="1"/>
  <c r="EQ22" i="4"/>
  <c r="CU22" i="4"/>
  <c r="EX22" i="4"/>
  <c r="DC15" i="4" l="1"/>
  <c r="FF15" i="4"/>
  <c r="EQ15" i="4"/>
  <c r="CN15" i="4"/>
  <c r="ER15" i="4" s="1"/>
  <c r="EX15" i="4"/>
  <c r="CU15" i="4"/>
  <c r="KG26" i="9"/>
  <c r="KG22" i="10"/>
  <c r="KG23" i="10" s="1"/>
  <c r="KG25" i="8"/>
  <c r="KB26" i="8"/>
  <c r="KH26" i="8" s="1"/>
  <c r="KH62" i="8"/>
  <c r="KG23" i="11"/>
  <c r="ID2" i="8"/>
  <c r="GT3" i="8"/>
  <c r="KA25" i="11"/>
  <c r="KB24" i="11" a="1"/>
  <c r="KA25" i="10"/>
  <c r="KB24" i="10" a="1"/>
  <c r="KB24" i="10" s="1"/>
  <c r="KH24" i="10" s="1"/>
  <c r="KB27" i="9"/>
  <c r="KH27" i="9" s="1"/>
  <c r="KH63" i="9"/>
  <c r="KA28" i="8"/>
  <c r="KB27" i="8" a="1"/>
  <c r="KB28" i="9" a="1"/>
  <c r="KA29" i="9"/>
  <c r="DL8" i="4"/>
  <c r="FG8" i="4"/>
  <c r="DD8" i="4"/>
  <c r="EZ8" i="4"/>
  <c r="CW8" i="4"/>
  <c r="DD22" i="4"/>
  <c r="FG22" i="4"/>
  <c r="DL22" i="4"/>
  <c r="EZ29" i="4"/>
  <c r="CW29" i="4"/>
  <c r="DM29" i="4"/>
  <c r="FP29" i="4"/>
  <c r="CV22" i="4"/>
  <c r="EY22" i="4"/>
  <c r="DE29" i="4"/>
  <c r="FH29" i="4"/>
  <c r="EY15" i="4" l="1"/>
  <c r="CV15" i="4"/>
  <c r="FG15" i="4"/>
  <c r="DD15" i="4"/>
  <c r="KG27" i="9"/>
  <c r="KB24" i="11"/>
  <c r="KH24" i="11" s="1"/>
  <c r="KG24" i="11" s="1"/>
  <c r="KH60" i="11"/>
  <c r="KG26" i="8"/>
  <c r="KG24" i="10"/>
  <c r="GU3" i="8"/>
  <c r="IE2" i="8"/>
  <c r="KA26" i="10"/>
  <c r="KB25" i="10" a="1"/>
  <c r="KB25" i="10" s="1"/>
  <c r="KH25" i="10" s="1"/>
  <c r="KA26" i="11"/>
  <c r="KB25" i="11" a="1"/>
  <c r="KB25" i="11" s="1"/>
  <c r="KH25" i="11" s="1"/>
  <c r="KB27" i="8"/>
  <c r="KH27" i="8" s="1"/>
  <c r="KH63" i="8"/>
  <c r="KA29" i="8"/>
  <c r="KB28" i="8" a="1"/>
  <c r="KH64" i="9"/>
  <c r="KB28" i="9"/>
  <c r="KH28" i="9" s="1"/>
  <c r="KB29" i="9" a="1"/>
  <c r="KA30" i="9"/>
  <c r="FA8" i="4"/>
  <c r="CX8" i="4"/>
  <c r="DE8" i="4"/>
  <c r="FH8" i="4"/>
  <c r="FP8" i="4"/>
  <c r="DM8" i="4"/>
  <c r="CW22" i="4"/>
  <c r="EZ22" i="4"/>
  <c r="FA29" i="4"/>
  <c r="CX29" i="4"/>
  <c r="FQ29" i="4"/>
  <c r="DN29" i="4"/>
  <c r="DM22" i="4"/>
  <c r="FP22" i="4"/>
  <c r="DE22" i="4"/>
  <c r="FH22" i="4"/>
  <c r="FI29" i="4"/>
  <c r="DF29" i="4"/>
  <c r="EZ15" i="4" l="1"/>
  <c r="CW15" i="4"/>
  <c r="DE15" i="4"/>
  <c r="DL15" i="4"/>
  <c r="FH15" i="4"/>
  <c r="KG28" i="9"/>
  <c r="KG25" i="11"/>
  <c r="KG25" i="10"/>
  <c r="KG27" i="8"/>
  <c r="IF2" i="8"/>
  <c r="GV3" i="8"/>
  <c r="KA27" i="11"/>
  <c r="KB26" i="11" a="1"/>
  <c r="KA27" i="10"/>
  <c r="KB26" i="10" a="1"/>
  <c r="KB26" i="10" s="1"/>
  <c r="KH26" i="10" s="1"/>
  <c r="KG26" i="10" s="1"/>
  <c r="KB29" i="9"/>
  <c r="KH29" i="9" s="1"/>
  <c r="KH65" i="9"/>
  <c r="KB28" i="8"/>
  <c r="KH28" i="8" s="1"/>
  <c r="KH64" i="8"/>
  <c r="KA30" i="8"/>
  <c r="KB29" i="8" a="1"/>
  <c r="KA31" i="9"/>
  <c r="KB30" i="9" a="1"/>
  <c r="FQ8" i="4"/>
  <c r="DN8" i="4"/>
  <c r="DF8" i="4"/>
  <c r="FI8" i="4"/>
  <c r="FB8" i="4"/>
  <c r="CY8" i="4"/>
  <c r="FC8" i="4" s="1"/>
  <c r="FR29" i="4"/>
  <c r="DO29" i="4"/>
  <c r="FJ29" i="4"/>
  <c r="DG29" i="4"/>
  <c r="DF22" i="4"/>
  <c r="FI22" i="4"/>
  <c r="FB29" i="4"/>
  <c r="CY29" i="4"/>
  <c r="FC29" i="4" s="1"/>
  <c r="DN22" i="4"/>
  <c r="FQ22" i="4"/>
  <c r="FA22" i="4"/>
  <c r="CX22" i="4"/>
  <c r="BS23" i="6" l="1" a="1"/>
  <c r="BS23" i="6" s="1"/>
  <c r="BS39" i="6" s="1"/>
  <c r="KB30" i="9"/>
  <c r="KH30" i="9" s="1"/>
  <c r="KH66" i="9"/>
  <c r="FI15" i="4"/>
  <c r="DF15" i="4"/>
  <c r="DM15" i="4"/>
  <c r="FP15" i="4"/>
  <c r="FA15" i="4"/>
  <c r="CX15" i="4"/>
  <c r="KG29" i="9"/>
  <c r="KB26" i="11"/>
  <c r="KH26" i="11" s="1"/>
  <c r="KG26" i="11" s="1"/>
  <c r="KH62" i="11"/>
  <c r="KG28" i="8"/>
  <c r="KH173" i="8"/>
  <c r="KH137" i="8"/>
  <c r="KH101" i="8"/>
  <c r="GW3" i="8"/>
  <c r="IG2" i="8"/>
  <c r="KB27" i="10" a="1"/>
  <c r="KA28" i="10"/>
  <c r="KA28" i="11"/>
  <c r="KB27" i="11" a="1"/>
  <c r="KB27" i="11" s="1"/>
  <c r="KH27" i="11" s="1"/>
  <c r="KG27" i="11" s="1"/>
  <c r="KB29" i="8"/>
  <c r="KH29" i="8" s="1"/>
  <c r="KH65" i="8"/>
  <c r="KA31" i="8"/>
  <c r="KB30" i="8" a="1"/>
  <c r="KB31" i="9" a="1"/>
  <c r="KA32" i="9"/>
  <c r="DO8" i="4"/>
  <c r="FR8" i="4"/>
  <c r="FJ8" i="4"/>
  <c r="DG8" i="4"/>
  <c r="DH29" i="4"/>
  <c r="FK29" i="4"/>
  <c r="FR22" i="4"/>
  <c r="DO22" i="4"/>
  <c r="DP29" i="4"/>
  <c r="FS29" i="4"/>
  <c r="DG22" i="4"/>
  <c r="FJ22" i="4"/>
  <c r="CY22" i="4"/>
  <c r="FC22" i="4" s="1"/>
  <c r="FB22" i="4"/>
  <c r="KG30" i="9" l="1"/>
  <c r="BT23" i="6" a="1"/>
  <c r="BT23" i="6" s="1"/>
  <c r="KB30" i="8"/>
  <c r="KH30" i="8" s="1"/>
  <c r="KH66" i="8"/>
  <c r="DN15" i="4"/>
  <c r="FQ15" i="4"/>
  <c r="DG15" i="4"/>
  <c r="FJ15" i="4"/>
  <c r="FB15" i="4"/>
  <c r="CY15" i="4"/>
  <c r="FC15" i="4" s="1"/>
  <c r="KB27" i="10"/>
  <c r="KH27" i="10" s="1"/>
  <c r="KG27" i="10" s="1"/>
  <c r="KH63" i="10"/>
  <c r="KG29" i="8"/>
  <c r="IH2" i="8"/>
  <c r="GX3" i="8"/>
  <c r="KA29" i="11"/>
  <c r="KB28" i="11" a="1"/>
  <c r="KB28" i="11" s="1"/>
  <c r="KH28" i="11" s="1"/>
  <c r="KG28" i="11" s="1"/>
  <c r="KB28" i="10" a="1"/>
  <c r="KA29" i="10"/>
  <c r="KB31" i="9"/>
  <c r="KH31" i="9" s="1"/>
  <c r="KH67" i="9"/>
  <c r="KA32" i="8"/>
  <c r="KB31" i="8" a="1"/>
  <c r="KA33" i="9"/>
  <c r="KB32" i="9" a="1"/>
  <c r="DH8" i="4"/>
  <c r="FK8" i="4"/>
  <c r="DP8" i="4"/>
  <c r="FS8" i="4"/>
  <c r="BU23" i="6" s="1" a="1"/>
  <c r="BU23" i="6" s="1"/>
  <c r="FK22" i="4"/>
  <c r="DH22" i="4"/>
  <c r="FT29" i="4"/>
  <c r="DQ29" i="4"/>
  <c r="DP22" i="4"/>
  <c r="FS22" i="4"/>
  <c r="FL29" i="4"/>
  <c r="DI29" i="4"/>
  <c r="KG31" i="9" l="1"/>
  <c r="KG30" i="8"/>
  <c r="KB31" i="8"/>
  <c r="KH31" i="8" s="1"/>
  <c r="KH67" i="8"/>
  <c r="KB32" i="9"/>
  <c r="KH32" i="9" s="1"/>
  <c r="KH68" i="9"/>
  <c r="FK15" i="4"/>
  <c r="DH15" i="4"/>
  <c r="DO15" i="4"/>
  <c r="FR15" i="4"/>
  <c r="KB28" i="10"/>
  <c r="KH28" i="10" s="1"/>
  <c r="KG28" i="10" s="1"/>
  <c r="KH64" i="10"/>
  <c r="GY3" i="8"/>
  <c r="II2" i="8"/>
  <c r="KA30" i="10"/>
  <c r="KB29" i="10" a="1"/>
  <c r="KA30" i="11"/>
  <c r="KB29" i="11" a="1"/>
  <c r="KA33" i="8"/>
  <c r="KB32" i="8" a="1"/>
  <c r="KB33" i="9" a="1"/>
  <c r="KB33" i="9" s="1"/>
  <c r="KH33" i="9" s="1"/>
  <c r="KA34" i="9"/>
  <c r="FT8" i="4"/>
  <c r="DQ8" i="4"/>
  <c r="DI8" i="4"/>
  <c r="FL8" i="4"/>
  <c r="DQ22" i="4"/>
  <c r="FT22" i="4"/>
  <c r="FU29" i="4"/>
  <c r="DR29" i="4"/>
  <c r="FM29" i="4"/>
  <c r="DJ29" i="4"/>
  <c r="FN29" i="4" s="1"/>
  <c r="FL22" i="4"/>
  <c r="DI22" i="4"/>
  <c r="KG32" i="9" l="1"/>
  <c r="KG33" i="9" s="1"/>
  <c r="BV23" i="6" a="1"/>
  <c r="BV23" i="6" s="1"/>
  <c r="KG31" i="8"/>
  <c r="FL15" i="4"/>
  <c r="DI15" i="4"/>
  <c r="DP15" i="4"/>
  <c r="FS15" i="4"/>
  <c r="KB32" i="8"/>
  <c r="KH32" i="8" s="1"/>
  <c r="KH68" i="8"/>
  <c r="GZ3" i="8"/>
  <c r="IJ2" i="8"/>
  <c r="KB29" i="11"/>
  <c r="KH29" i="11" s="1"/>
  <c r="KG29" i="11" s="1"/>
  <c r="KH65" i="11"/>
  <c r="KB29" i="10"/>
  <c r="KH29" i="10" s="1"/>
  <c r="KG29" i="10" s="1"/>
  <c r="KH65" i="10"/>
  <c r="KA31" i="11"/>
  <c r="KB30" i="11" a="1"/>
  <c r="KB30" i="11" s="1"/>
  <c r="KH30" i="11" s="1"/>
  <c r="KA31" i="10"/>
  <c r="KB30" i="10" a="1"/>
  <c r="KB33" i="8" a="1"/>
  <c r="KA34" i="8"/>
  <c r="KA35" i="9"/>
  <c r="KB34" i="9" a="1"/>
  <c r="DJ8" i="4"/>
  <c r="FN8" i="4" s="1"/>
  <c r="FM8" i="4"/>
  <c r="FU8" i="4"/>
  <c r="BW23" i="6" s="1" a="1"/>
  <c r="BW23" i="6" s="1"/>
  <c r="DR8" i="4"/>
  <c r="DS29" i="4"/>
  <c r="FV29" i="4"/>
  <c r="FM22" i="4"/>
  <c r="DJ22" i="4"/>
  <c r="FN22" i="4" s="1"/>
  <c r="DR22" i="4"/>
  <c r="FU22" i="4"/>
  <c r="KB30" i="10" l="1"/>
  <c r="KH30" i="10" s="1"/>
  <c r="KG30" i="10" s="1"/>
  <c r="KH66" i="10"/>
  <c r="BW30" i="6"/>
  <c r="BW32" i="6" s="1"/>
  <c r="BW34" i="6" s="1"/>
  <c r="BW31" i="6"/>
  <c r="KG32" i="8"/>
  <c r="FM15" i="4"/>
  <c r="DJ15" i="4"/>
  <c r="FN15" i="4" s="1"/>
  <c r="DQ15" i="4"/>
  <c r="FT15" i="4"/>
  <c r="KB34" i="9"/>
  <c r="KH34" i="9" s="1"/>
  <c r="KG34" i="9" s="1"/>
  <c r="KH70" i="9"/>
  <c r="KB33" i="8"/>
  <c r="KH33" i="8" s="1"/>
  <c r="KH69" i="8"/>
  <c r="KG30" i="11"/>
  <c r="HA3" i="8"/>
  <c r="IK2" i="8"/>
  <c r="KA32" i="10"/>
  <c r="KB31" i="10" a="1"/>
  <c r="KA32" i="11"/>
  <c r="KB31" i="11" a="1"/>
  <c r="KB34" i="8" a="1"/>
  <c r="KB34" i="8" s="1"/>
  <c r="KH34" i="8" s="1"/>
  <c r="KA35" i="8"/>
  <c r="KA36" i="9"/>
  <c r="KB35" i="9" a="1"/>
  <c r="KB35" i="9" s="1"/>
  <c r="KH35" i="9" s="1"/>
  <c r="FV8" i="4"/>
  <c r="DS8" i="4"/>
  <c r="FW29" i="4"/>
  <c r="DT29" i="4"/>
  <c r="FV22" i="4"/>
  <c r="DS22" i="4"/>
  <c r="KB31" i="11" l="1"/>
  <c r="KH31" i="11" s="1"/>
  <c r="KG31" i="11" s="1"/>
  <c r="KH67" i="11"/>
  <c r="BX23" i="6" a="1"/>
  <c r="BX23" i="6" s="1"/>
  <c r="BX31" i="6" s="1"/>
  <c r="KG33" i="8"/>
  <c r="KG34" i="8" s="1"/>
  <c r="DR15" i="4"/>
  <c r="FU15" i="4"/>
  <c r="KB31" i="10"/>
  <c r="KH31" i="10" s="1"/>
  <c r="KG31" i="10" s="1"/>
  <c r="KH67" i="10"/>
  <c r="KG35" i="9"/>
  <c r="IL2" i="8"/>
  <c r="HB3" i="8"/>
  <c r="IM2" i="8" s="1"/>
  <c r="KB32" i="11" a="1"/>
  <c r="KB32" i="11" s="1"/>
  <c r="KH32" i="11" s="1"/>
  <c r="KA33" i="11"/>
  <c r="KA33" i="10"/>
  <c r="KB32" i="10" a="1"/>
  <c r="KB35" i="8" a="1"/>
  <c r="KB35" i="8" s="1"/>
  <c r="KH35" i="8" s="1"/>
  <c r="KA36" i="8"/>
  <c r="KB36" i="9" a="1"/>
  <c r="KA37" i="9"/>
  <c r="DT8" i="4"/>
  <c r="FW8" i="4"/>
  <c r="DT22" i="4"/>
  <c r="FW22" i="4"/>
  <c r="DU29" i="4"/>
  <c r="FY29" i="4" s="1"/>
  <c r="FX29" i="4"/>
  <c r="KB32" i="10" l="1"/>
  <c r="KH32" i="10" s="1"/>
  <c r="KH68" i="10"/>
  <c r="BX30" i="6"/>
  <c r="BX32" i="6" s="1"/>
  <c r="BX34" i="6" s="1"/>
  <c r="BY23" i="6" a="1"/>
  <c r="BY23" i="6" s="1"/>
  <c r="BY31" i="6" s="1"/>
  <c r="DS15" i="4"/>
  <c r="FV15" i="4"/>
  <c r="KG32" i="10"/>
  <c r="KB36" i="9"/>
  <c r="KH36" i="9" s="1"/>
  <c r="KG36" i="9" s="1"/>
  <c r="KH72" i="9"/>
  <c r="KG32" i="11"/>
  <c r="KG35" i="8"/>
  <c r="KA34" i="10"/>
  <c r="KB33" i="10" a="1"/>
  <c r="KB33" i="10" s="1"/>
  <c r="KH33" i="10" s="1"/>
  <c r="KB33" i="11" a="1"/>
  <c r="KB33" i="11" s="1"/>
  <c r="KH33" i="11" s="1"/>
  <c r="KA34" i="11"/>
  <c r="KA37" i="8"/>
  <c r="KB36" i="8" a="1"/>
  <c r="KA38" i="9"/>
  <c r="KB37" i="9" a="1"/>
  <c r="FX8" i="4"/>
  <c r="BZ23" i="6" s="1" a="1"/>
  <c r="BZ23" i="6" s="1"/>
  <c r="DU8" i="4"/>
  <c r="FY8" i="4" s="1"/>
  <c r="FX22" i="4"/>
  <c r="DU22" i="4"/>
  <c r="FY22" i="4" s="1"/>
  <c r="KG33" i="10" l="1"/>
  <c r="BY30" i="6"/>
  <c r="BY32" i="6" s="1"/>
  <c r="BY34" i="6" s="1"/>
  <c r="DT15" i="4"/>
  <c r="FW15" i="4"/>
  <c r="KB37" i="9"/>
  <c r="KH37" i="9" s="1"/>
  <c r="KG37" i="9" s="1"/>
  <c r="KH73" i="9"/>
  <c r="KH180" i="8"/>
  <c r="KH144" i="8"/>
  <c r="KH108" i="8"/>
  <c r="KG33" i="11"/>
  <c r="KA35" i="11"/>
  <c r="KB34" i="11" a="1"/>
  <c r="KB34" i="11" s="1"/>
  <c r="KH34" i="11" s="1"/>
  <c r="KA35" i="10"/>
  <c r="KB34" i="10" a="1"/>
  <c r="KB36" i="8"/>
  <c r="KH36" i="8" s="1"/>
  <c r="KG36" i="8" s="1"/>
  <c r="KH72" i="8"/>
  <c r="KB37" i="8" a="1"/>
  <c r="KA38" i="8"/>
  <c r="KA39" i="9"/>
  <c r="KB38" i="9" a="1"/>
  <c r="DU15" i="4" l="1"/>
  <c r="FY15" i="4" s="1"/>
  <c r="FX15" i="4"/>
  <c r="KB38" i="9"/>
  <c r="KH38" i="9" s="1"/>
  <c r="KG38" i="9" s="1"/>
  <c r="KH74" i="9"/>
  <c r="KB34" i="10"/>
  <c r="KH34" i="10" s="1"/>
  <c r="KG34" i="10" s="1"/>
  <c r="KH70" i="10"/>
  <c r="KB37" i="8"/>
  <c r="KH37" i="8" s="1"/>
  <c r="KG37" i="8" s="1"/>
  <c r="KH73" i="8"/>
  <c r="KG34" i="11"/>
  <c r="KA36" i="10"/>
  <c r="KB35" i="10" a="1"/>
  <c r="KB35" i="10" s="1"/>
  <c r="KH35" i="10" s="1"/>
  <c r="KG35" i="10" s="1"/>
  <c r="KB35" i="11" a="1"/>
  <c r="KB35" i="11" s="1"/>
  <c r="KH35" i="11" s="1"/>
  <c r="KA36" i="11"/>
  <c r="KB38" i="8" a="1"/>
  <c r="KA39" i="8"/>
  <c r="KA40" i="9"/>
  <c r="KB40" i="9" s="1" a="1"/>
  <c r="KB39" i="9" a="1"/>
  <c r="KB38" i="8" l="1"/>
  <c r="KH38" i="8" s="1"/>
  <c r="KG38" i="8" s="1"/>
  <c r="KH74" i="8"/>
  <c r="KG35" i="11"/>
  <c r="KB36" i="11" a="1"/>
  <c r="KA37" i="11"/>
  <c r="KB36" i="10" a="1"/>
  <c r="KB36" i="10" s="1"/>
  <c r="KH36" i="10" s="1"/>
  <c r="KG36" i="10" s="1"/>
  <c r="KA37" i="10"/>
  <c r="KB39" i="9"/>
  <c r="KH39" i="9" s="1"/>
  <c r="KG39" i="9" s="1"/>
  <c r="KH75" i="9"/>
  <c r="KB39" i="8" a="1"/>
  <c r="KA40" i="8"/>
  <c r="KB40" i="8" s="1" a="1"/>
  <c r="KH76" i="9"/>
  <c r="KB40" i="9"/>
  <c r="KH40" i="9" s="1"/>
  <c r="KB36" i="11" l="1"/>
  <c r="KH36" i="11" s="1"/>
  <c r="KG36" i="11" s="1"/>
  <c r="KH72" i="11"/>
  <c r="KB37" i="10" a="1"/>
  <c r="KB37" i="10" s="1"/>
  <c r="KH37" i="10" s="1"/>
  <c r="KG37" i="10" s="1"/>
  <c r="KA38" i="10"/>
  <c r="KB37" i="11" a="1"/>
  <c r="KB37" i="11" s="1"/>
  <c r="KH37" i="11" s="1"/>
  <c r="KG37" i="11" s="1"/>
  <c r="KA38" i="11"/>
  <c r="KB39" i="8"/>
  <c r="KH39" i="8" s="1"/>
  <c r="KG39" i="8" s="1"/>
  <c r="KH75" i="8"/>
  <c r="KB40" i="8"/>
  <c r="KH40" i="8" s="1"/>
  <c r="KH76" i="8"/>
  <c r="KG40" i="9"/>
  <c r="KG41" i="9" s="1"/>
  <c r="KG42" i="9" s="1"/>
  <c r="KG43" i="9" s="1"/>
  <c r="KG44" i="9" s="1"/>
  <c r="KG45" i="9" s="1"/>
  <c r="KG46" i="9" s="1"/>
  <c r="KG47" i="9" s="1"/>
  <c r="KG48" i="9" s="1"/>
  <c r="KG49" i="9" s="1"/>
  <c r="KG50" i="9" s="1"/>
  <c r="KG51" i="9" s="1"/>
  <c r="KG52" i="9" s="1"/>
  <c r="KG53" i="9" s="1"/>
  <c r="KG54" i="9" s="1"/>
  <c r="KG55" i="9" s="1"/>
  <c r="KG56" i="9" s="1"/>
  <c r="KG57" i="9" s="1"/>
  <c r="KG58" i="9" s="1"/>
  <c r="KG59" i="9" s="1"/>
  <c r="KG60" i="9" s="1"/>
  <c r="KG61" i="9" s="1"/>
  <c r="KG62" i="9" s="1"/>
  <c r="KG63" i="9" s="1"/>
  <c r="KG64" i="9" s="1"/>
  <c r="KG65" i="9" s="1"/>
  <c r="KG66" i="9" s="1"/>
  <c r="KG67" i="9" s="1"/>
  <c r="KG68" i="9" s="1"/>
  <c r="KG69" i="9" s="1"/>
  <c r="KG70" i="9" s="1"/>
  <c r="KG71" i="9" s="1"/>
  <c r="KG72" i="9" s="1"/>
  <c r="KG73" i="9" s="1"/>
  <c r="KG74" i="9" s="1"/>
  <c r="KG75" i="9" s="1"/>
  <c r="KG76" i="9" s="1"/>
  <c r="KG77" i="9" s="1"/>
  <c r="KG78" i="9" s="1"/>
  <c r="KG79" i="9" s="1"/>
  <c r="KG80" i="9" s="1"/>
  <c r="KG81" i="9" s="1"/>
  <c r="KG82" i="9" s="1"/>
  <c r="KG83" i="9" s="1"/>
  <c r="KG84" i="9" s="1"/>
  <c r="KG85" i="9" s="1"/>
  <c r="KG86" i="9" s="1"/>
  <c r="KG87" i="9" s="1"/>
  <c r="KG88" i="9" s="1"/>
  <c r="KG89" i="9" s="1"/>
  <c r="KG90" i="9" s="1"/>
  <c r="KG91" i="9" s="1"/>
  <c r="KG92" i="9" s="1"/>
  <c r="KG93" i="9" s="1"/>
  <c r="KG94" i="9" s="1"/>
  <c r="KG95" i="9" s="1"/>
  <c r="KG96" i="9" s="1"/>
  <c r="KG97" i="9" s="1"/>
  <c r="KG98" i="9" s="1"/>
  <c r="KG99" i="9" s="1"/>
  <c r="KG100" i="9" s="1"/>
  <c r="KG101" i="9" s="1"/>
  <c r="KG102" i="9" s="1"/>
  <c r="KG103" i="9" s="1"/>
  <c r="KG104" i="9" s="1"/>
  <c r="KG105" i="9" s="1"/>
  <c r="KG106" i="9" s="1"/>
  <c r="KG107" i="9" s="1"/>
  <c r="KG108" i="9" s="1"/>
  <c r="KG109" i="9" s="1"/>
  <c r="KG110" i="9" s="1"/>
  <c r="KG111" i="9" s="1"/>
  <c r="KG112" i="9" s="1"/>
  <c r="KG113" i="9" s="1"/>
  <c r="KG114" i="9" s="1"/>
  <c r="KG115" i="9" s="1"/>
  <c r="KG116" i="9" s="1"/>
  <c r="KG117" i="9" s="1"/>
  <c r="KG118" i="9" s="1"/>
  <c r="KG119" i="9" s="1"/>
  <c r="KG120" i="9" s="1"/>
  <c r="KG121" i="9" s="1"/>
  <c r="KG122" i="9" s="1"/>
  <c r="KG123" i="9" s="1"/>
  <c r="KG124" i="9" s="1"/>
  <c r="KG125" i="9" s="1"/>
  <c r="KG126" i="9" s="1"/>
  <c r="KG127" i="9" s="1"/>
  <c r="KG128" i="9" s="1"/>
  <c r="KG129" i="9" s="1"/>
  <c r="KG130" i="9" s="1"/>
  <c r="KG131" i="9" s="1"/>
  <c r="KG132" i="9" s="1"/>
  <c r="KG133" i="9" s="1"/>
  <c r="KG134" i="9" s="1"/>
  <c r="KG135" i="9" s="1"/>
  <c r="KG136" i="9" s="1"/>
  <c r="KG137" i="9" s="1"/>
  <c r="KG138" i="9" s="1"/>
  <c r="KG139" i="9" s="1"/>
  <c r="KG140" i="9" s="1"/>
  <c r="KG141" i="9" s="1"/>
  <c r="KG142" i="9" s="1"/>
  <c r="KG143" i="9" s="1"/>
  <c r="KG144" i="9" s="1"/>
  <c r="KG145" i="9" s="1"/>
  <c r="KG146" i="9" s="1"/>
  <c r="KG147" i="9" s="1"/>
  <c r="KG148" i="9" s="1"/>
  <c r="KG149" i="9" s="1"/>
  <c r="KG150" i="9" s="1"/>
  <c r="KG151" i="9" s="1"/>
  <c r="KG152" i="9" s="1"/>
  <c r="KG153" i="9" s="1"/>
  <c r="KG154" i="9" s="1"/>
  <c r="KG155" i="9" s="1"/>
  <c r="KG156" i="9" s="1"/>
  <c r="KG157" i="9" s="1"/>
  <c r="KG158" i="9" s="1"/>
  <c r="KG159" i="9" s="1"/>
  <c r="KG160" i="9" s="1"/>
  <c r="KG161" i="9" s="1"/>
  <c r="KG162" i="9" s="1"/>
  <c r="KG163" i="9" s="1"/>
  <c r="KG164" i="9" s="1"/>
  <c r="KG165" i="9" s="1"/>
  <c r="KG166" i="9" s="1"/>
  <c r="KG167" i="9" s="1"/>
  <c r="KG168" i="9" s="1"/>
  <c r="KG169" i="9" s="1"/>
  <c r="KG170" i="9" s="1"/>
  <c r="KG171" i="9" s="1"/>
  <c r="KG172" i="9" s="1"/>
  <c r="KG173" i="9" s="1"/>
  <c r="KG174" i="9" s="1"/>
  <c r="KG175" i="9" s="1"/>
  <c r="KG176" i="9" s="1"/>
  <c r="KG177" i="9" s="1"/>
  <c r="KG178" i="9" s="1"/>
  <c r="KG179" i="9" s="1"/>
  <c r="KG180" i="9" s="1"/>
  <c r="KG181" i="9" s="1"/>
  <c r="KG182" i="9" s="1"/>
  <c r="KG183" i="9" s="1"/>
  <c r="KG184" i="9" s="1"/>
  <c r="KA39" i="11" l="1"/>
  <c r="KB38" i="11" a="1"/>
  <c r="KA39" i="10"/>
  <c r="KB38" i="10" a="1"/>
  <c r="KB38" i="10" s="1"/>
  <c r="KH38" i="10" s="1"/>
  <c r="KG38" i="10" s="1"/>
  <c r="KG40" i="8"/>
  <c r="KG41" i="8" s="1"/>
  <c r="KG42" i="8" s="1"/>
  <c r="KG43" i="8" s="1"/>
  <c r="KG44" i="8" s="1"/>
  <c r="KG45" i="8" s="1"/>
  <c r="KG46" i="8" s="1"/>
  <c r="KG47" i="8" s="1"/>
  <c r="KG48" i="8" s="1"/>
  <c r="KG49" i="8" s="1"/>
  <c r="KG50" i="8" s="1"/>
  <c r="KG51" i="8" s="1"/>
  <c r="KG52" i="8" s="1"/>
  <c r="KG53" i="8" s="1"/>
  <c r="KG54" i="8" s="1"/>
  <c r="KG55" i="8" s="1"/>
  <c r="KG56" i="8" s="1"/>
  <c r="KG57" i="8" s="1"/>
  <c r="KG58" i="8" s="1"/>
  <c r="KG59" i="8" s="1"/>
  <c r="KG60" i="8" s="1"/>
  <c r="KG61" i="8" s="1"/>
  <c r="KG62" i="8" s="1"/>
  <c r="KG63" i="8" s="1"/>
  <c r="KG64" i="8" s="1"/>
  <c r="KG65" i="8" s="1"/>
  <c r="KG66" i="8" s="1"/>
  <c r="KG67" i="8" s="1"/>
  <c r="KG68" i="8" s="1"/>
  <c r="KG69" i="8" s="1"/>
  <c r="KG70" i="8" s="1"/>
  <c r="KG71" i="8" s="1"/>
  <c r="KG72" i="8" s="1"/>
  <c r="KG73" i="8" s="1"/>
  <c r="KG74" i="8" s="1"/>
  <c r="KG75" i="8" s="1"/>
  <c r="KG76" i="8" s="1"/>
  <c r="KG77" i="8" s="1"/>
  <c r="KG78" i="8" s="1"/>
  <c r="KG79" i="8" s="1"/>
  <c r="KG80" i="8" s="1"/>
  <c r="KG81" i="8" s="1"/>
  <c r="KG82" i="8" s="1"/>
  <c r="KG83" i="8" s="1"/>
  <c r="KG84" i="8" s="1"/>
  <c r="KG85" i="8" s="1"/>
  <c r="KG86" i="8" s="1"/>
  <c r="KG87" i="8" s="1"/>
  <c r="KG88" i="8" s="1"/>
  <c r="KG89" i="8" s="1"/>
  <c r="KG90" i="8" s="1"/>
  <c r="KG91" i="8" s="1"/>
  <c r="KG92" i="8" s="1"/>
  <c r="KG93" i="8" s="1"/>
  <c r="KG94" i="8" s="1"/>
  <c r="KG95" i="8" s="1"/>
  <c r="KG96" i="8" s="1"/>
  <c r="KG97" i="8" s="1"/>
  <c r="KG98" i="8" s="1"/>
  <c r="KG99" i="8" s="1"/>
  <c r="KG100" i="8" s="1"/>
  <c r="KG101" i="8" s="1"/>
  <c r="KG102" i="8" s="1"/>
  <c r="KG103" i="8" s="1"/>
  <c r="KG104" i="8" s="1"/>
  <c r="KG105" i="8" s="1"/>
  <c r="KG106" i="8" s="1"/>
  <c r="KG107" i="8" s="1"/>
  <c r="KG108" i="8" s="1"/>
  <c r="KG109" i="8" s="1"/>
  <c r="KG110" i="8" s="1"/>
  <c r="KG111" i="8" s="1"/>
  <c r="KG112" i="8" s="1"/>
  <c r="KG113" i="8" s="1"/>
  <c r="KG114" i="8" s="1"/>
  <c r="KG115" i="8" s="1"/>
  <c r="KG116" i="8" s="1"/>
  <c r="KG117" i="8" s="1"/>
  <c r="KG118" i="8" s="1"/>
  <c r="KG119" i="8" s="1"/>
  <c r="KG120" i="8" s="1"/>
  <c r="KG121" i="8" s="1"/>
  <c r="KG122" i="8" s="1"/>
  <c r="KG123" i="8" s="1"/>
  <c r="KG124" i="8" s="1"/>
  <c r="KG125" i="8" s="1"/>
  <c r="KG126" i="8" s="1"/>
  <c r="KG127" i="8" s="1"/>
  <c r="KG128" i="8" s="1"/>
  <c r="KG129" i="8" s="1"/>
  <c r="KG130" i="8" s="1"/>
  <c r="KG131" i="8" s="1"/>
  <c r="KG132" i="8" s="1"/>
  <c r="KG133" i="8" s="1"/>
  <c r="KG134" i="8" s="1"/>
  <c r="KG135" i="8" s="1"/>
  <c r="KG136" i="8" s="1"/>
  <c r="KG137" i="8" s="1"/>
  <c r="KG138" i="8" s="1"/>
  <c r="KG139" i="8" s="1"/>
  <c r="KG140" i="8" s="1"/>
  <c r="KG141" i="8" s="1"/>
  <c r="KG142" i="8" s="1"/>
  <c r="KG143" i="8" s="1"/>
  <c r="KG144" i="8" s="1"/>
  <c r="KG145" i="8" s="1"/>
  <c r="KG146" i="8" s="1"/>
  <c r="KG147" i="8" s="1"/>
  <c r="KG148" i="8" s="1"/>
  <c r="KG149" i="8" s="1"/>
  <c r="KG150" i="8" s="1"/>
  <c r="KG151" i="8" s="1"/>
  <c r="KG152" i="8" s="1"/>
  <c r="KG153" i="8" s="1"/>
  <c r="KG154" i="8" s="1"/>
  <c r="KG155" i="8" s="1"/>
  <c r="KG156" i="8" s="1"/>
  <c r="KG157" i="8" s="1"/>
  <c r="KG158" i="8" s="1"/>
  <c r="KG159" i="8" s="1"/>
  <c r="KG160" i="8" s="1"/>
  <c r="KG161" i="8" s="1"/>
  <c r="KG162" i="8" s="1"/>
  <c r="KG163" i="8" s="1"/>
  <c r="KG164" i="8" s="1"/>
  <c r="KG165" i="8" s="1"/>
  <c r="KG166" i="8" s="1"/>
  <c r="KG167" i="8" s="1"/>
  <c r="KG168" i="8" s="1"/>
  <c r="KG169" i="8" s="1"/>
  <c r="KG170" i="8" s="1"/>
  <c r="KG171" i="8" s="1"/>
  <c r="KG172" i="8" s="1"/>
  <c r="KG173" i="8" s="1"/>
  <c r="KG174" i="8" s="1"/>
  <c r="KG175" i="8" s="1"/>
  <c r="KG176" i="8" s="1"/>
  <c r="KG177" i="8" s="1"/>
  <c r="KG178" i="8" s="1"/>
  <c r="KG179" i="8" s="1"/>
  <c r="KG180" i="8" s="1"/>
  <c r="KG181" i="8" s="1"/>
  <c r="KG182" i="8" s="1"/>
  <c r="KG183" i="8" s="1"/>
  <c r="KG184" i="8" s="1"/>
  <c r="KJ13" i="9"/>
  <c r="KJ10" i="9"/>
  <c r="KJ14" i="9"/>
  <c r="KJ15" i="9"/>
  <c r="KJ17" i="9"/>
  <c r="KJ16" i="9"/>
  <c r="KJ5" i="9"/>
  <c r="KJ7" i="9"/>
  <c r="KJ9" i="9"/>
  <c r="KJ8" i="9"/>
  <c r="KJ6" i="9"/>
  <c r="KJ19" i="9"/>
  <c r="KJ20" i="9"/>
  <c r="KJ11" i="9"/>
  <c r="KJ18" i="9"/>
  <c r="KJ12" i="9"/>
  <c r="KB38" i="11" l="1"/>
  <c r="KH38" i="11" s="1"/>
  <c r="KG38" i="11" s="1"/>
  <c r="KH74" i="11"/>
  <c r="KB39" i="10" a="1"/>
  <c r="KA40" i="10"/>
  <c r="KB40" i="10" s="1" a="1"/>
  <c r="KB39" i="11" a="1"/>
  <c r="KB39" i="11" s="1"/>
  <c r="KH39" i="11" s="1"/>
  <c r="KG39" i="11" s="1"/>
  <c r="KA40" i="11"/>
  <c r="KB40" i="11" s="1" a="1"/>
  <c r="KB40" i="11" s="1"/>
  <c r="KH40" i="11" s="1"/>
  <c r="KJ5" i="8"/>
  <c r="KT5" i="8" s="1"/>
  <c r="KJ6" i="8"/>
  <c r="KK6" i="8" s="1"/>
  <c r="KJ12" i="8"/>
  <c r="KT12" i="8" s="1"/>
  <c r="KU12" i="8" s="1"/>
  <c r="KJ18" i="8"/>
  <c r="KK18" i="8" s="1"/>
  <c r="KP18" i="8" s="1"/>
  <c r="LI18" i="8" s="1"/>
  <c r="KJ20" i="8"/>
  <c r="KK20" i="8" s="1"/>
  <c r="KP20" i="8" s="1"/>
  <c r="LI20" i="8" s="1"/>
  <c r="KJ19" i="8"/>
  <c r="KT19" i="8" s="1"/>
  <c r="KU19" i="8" s="1"/>
  <c r="KJ7" i="8"/>
  <c r="KT7" i="8" s="1"/>
  <c r="KJ9" i="8"/>
  <c r="KT9" i="8" s="1"/>
  <c r="KV9" i="8" s="1"/>
  <c r="KJ8" i="8"/>
  <c r="KK8" i="8" s="1"/>
  <c r="KN8" i="8" s="1"/>
  <c r="LG8" i="8" s="1"/>
  <c r="KJ11" i="8"/>
  <c r="KK11" i="8" s="1"/>
  <c r="KR11" i="8" s="1"/>
  <c r="LK11" i="8" s="1"/>
  <c r="KJ14" i="8"/>
  <c r="KT14" i="8" s="1"/>
  <c r="KU14" i="8" s="1"/>
  <c r="KJ17" i="8"/>
  <c r="KK17" i="8" s="1"/>
  <c r="KO17" i="8" s="1"/>
  <c r="LH17" i="8" s="1"/>
  <c r="KJ10" i="8"/>
  <c r="KT10" i="8" s="1"/>
  <c r="KV10" i="8" s="1"/>
  <c r="KJ13" i="8"/>
  <c r="KL13" i="8" s="1"/>
  <c r="KJ16" i="8"/>
  <c r="KL16" i="8" s="1"/>
  <c r="KJ15" i="8"/>
  <c r="KK8" i="9"/>
  <c r="KT8" i="9"/>
  <c r="KL8" i="9"/>
  <c r="KL10" i="9"/>
  <c r="KK10" i="9"/>
  <c r="KT10" i="9"/>
  <c r="KK6" i="9"/>
  <c r="KT6" i="9"/>
  <c r="KL6" i="9"/>
  <c r="KT9" i="9"/>
  <c r="KL9" i="9"/>
  <c r="KK9" i="9"/>
  <c r="KK13" i="9"/>
  <c r="KL13" i="9"/>
  <c r="KT13" i="9"/>
  <c r="KL12" i="9"/>
  <c r="KK12" i="9"/>
  <c r="KT12" i="9"/>
  <c r="KT7" i="9"/>
  <c r="KL7" i="9"/>
  <c r="KK7" i="9"/>
  <c r="KL18" i="9"/>
  <c r="KK18" i="9"/>
  <c r="KT18" i="9"/>
  <c r="KL5" i="9"/>
  <c r="KK5" i="9"/>
  <c r="KT5" i="9"/>
  <c r="KK14" i="9"/>
  <c r="KT14" i="9"/>
  <c r="KL14" i="9"/>
  <c r="KK11" i="9"/>
  <c r="KL11" i="9"/>
  <c r="KT11" i="9"/>
  <c r="KT16" i="9"/>
  <c r="KK16" i="9"/>
  <c r="KL16" i="9"/>
  <c r="KT20" i="9"/>
  <c r="KL20" i="9"/>
  <c r="KK20" i="9"/>
  <c r="KL17" i="9"/>
  <c r="KK17" i="9"/>
  <c r="KT17" i="9"/>
  <c r="KT19" i="9"/>
  <c r="KK19" i="9"/>
  <c r="KL19" i="9"/>
  <c r="KK15" i="9"/>
  <c r="KL15" i="9"/>
  <c r="KT15" i="9"/>
  <c r="KB39" i="10" l="1"/>
  <c r="KH39" i="10" s="1"/>
  <c r="KG39" i="10" s="1"/>
  <c r="KH75" i="10"/>
  <c r="KB40" i="10"/>
  <c r="KH40" i="10" s="1"/>
  <c r="KH76" i="10"/>
  <c r="KG40" i="11"/>
  <c r="KG41" i="11" s="1"/>
  <c r="KG42" i="11" s="1"/>
  <c r="KG43" i="11" s="1"/>
  <c r="KG44" i="11" s="1"/>
  <c r="KG45" i="11" s="1"/>
  <c r="KG46" i="11" s="1"/>
  <c r="KG47" i="11" s="1"/>
  <c r="KG48" i="11" s="1"/>
  <c r="KG49" i="11" s="1"/>
  <c r="KG50" i="11" s="1"/>
  <c r="KG51" i="11" s="1"/>
  <c r="KG52" i="11" s="1"/>
  <c r="KG53" i="11" s="1"/>
  <c r="KG54" i="11" s="1"/>
  <c r="KG55" i="11" s="1"/>
  <c r="KG56" i="11" s="1"/>
  <c r="KG57" i="11" s="1"/>
  <c r="KG58" i="11" s="1"/>
  <c r="KG59" i="11" s="1"/>
  <c r="KG60" i="11" s="1"/>
  <c r="KG61" i="11" s="1"/>
  <c r="KG62" i="11" s="1"/>
  <c r="KG63" i="11" s="1"/>
  <c r="KG64" i="11" s="1"/>
  <c r="KG65" i="11" s="1"/>
  <c r="KG66" i="11" s="1"/>
  <c r="KG67" i="11" s="1"/>
  <c r="KG68" i="11" s="1"/>
  <c r="KG69" i="11" s="1"/>
  <c r="KG70" i="11" s="1"/>
  <c r="KG71" i="11" s="1"/>
  <c r="KG72" i="11" s="1"/>
  <c r="KG73" i="11" s="1"/>
  <c r="KG74" i="11" s="1"/>
  <c r="KG75" i="11" s="1"/>
  <c r="KG76" i="11" s="1"/>
  <c r="KG77" i="11" s="1"/>
  <c r="KG78" i="11" s="1"/>
  <c r="KG79" i="11" s="1"/>
  <c r="KG80" i="11" s="1"/>
  <c r="KG81" i="11" s="1"/>
  <c r="KG82" i="11" s="1"/>
  <c r="KG83" i="11" s="1"/>
  <c r="KG84" i="11" s="1"/>
  <c r="KG85" i="11" s="1"/>
  <c r="KG86" i="11" s="1"/>
  <c r="KG87" i="11" s="1"/>
  <c r="KG88" i="11" s="1"/>
  <c r="KG89" i="11" s="1"/>
  <c r="KG90" i="11" s="1"/>
  <c r="KG91" i="11" s="1"/>
  <c r="KG92" i="11" s="1"/>
  <c r="KG93" i="11" s="1"/>
  <c r="KG94" i="11" s="1"/>
  <c r="KG95" i="11" s="1"/>
  <c r="KG96" i="11" s="1"/>
  <c r="KG97" i="11" s="1"/>
  <c r="KG98" i="11" s="1"/>
  <c r="KG99" i="11" s="1"/>
  <c r="KG100" i="11" s="1"/>
  <c r="KG101" i="11" s="1"/>
  <c r="KG102" i="11" s="1"/>
  <c r="KG103" i="11" s="1"/>
  <c r="KG104" i="11" s="1"/>
  <c r="KG105" i="11" s="1"/>
  <c r="KG106" i="11" s="1"/>
  <c r="KG107" i="11" s="1"/>
  <c r="KG108" i="11" s="1"/>
  <c r="KG109" i="11" s="1"/>
  <c r="KG110" i="11" s="1"/>
  <c r="KG111" i="11" s="1"/>
  <c r="KG112" i="11" s="1"/>
  <c r="KG113" i="11" s="1"/>
  <c r="KG114" i="11" s="1"/>
  <c r="KG115" i="11" s="1"/>
  <c r="KG116" i="11" s="1"/>
  <c r="KG117" i="11" s="1"/>
  <c r="KG118" i="11" s="1"/>
  <c r="KG119" i="11" s="1"/>
  <c r="KG120" i="11" s="1"/>
  <c r="KG121" i="11" s="1"/>
  <c r="KG122" i="11" s="1"/>
  <c r="KG123" i="11" s="1"/>
  <c r="KG124" i="11" s="1"/>
  <c r="KG125" i="11" s="1"/>
  <c r="KG126" i="11" s="1"/>
  <c r="KG127" i="11" s="1"/>
  <c r="KG128" i="11" s="1"/>
  <c r="KG129" i="11" s="1"/>
  <c r="KG130" i="11" s="1"/>
  <c r="KG131" i="11" s="1"/>
  <c r="KG132" i="11" s="1"/>
  <c r="KG133" i="11" s="1"/>
  <c r="KG134" i="11" s="1"/>
  <c r="KG135" i="11" s="1"/>
  <c r="KG136" i="11" s="1"/>
  <c r="KG137" i="11" s="1"/>
  <c r="KG138" i="11" s="1"/>
  <c r="KG139" i="11" s="1"/>
  <c r="KG140" i="11" s="1"/>
  <c r="KG141" i="11" s="1"/>
  <c r="KG142" i="11" s="1"/>
  <c r="KG143" i="11" s="1"/>
  <c r="KG144" i="11" s="1"/>
  <c r="KG145" i="11" s="1"/>
  <c r="KG146" i="11" s="1"/>
  <c r="KG147" i="11" s="1"/>
  <c r="KG148" i="11" s="1"/>
  <c r="KG149" i="11" s="1"/>
  <c r="KG150" i="11" s="1"/>
  <c r="KG151" i="11" s="1"/>
  <c r="KG152" i="11" s="1"/>
  <c r="KG153" i="11" s="1"/>
  <c r="KG154" i="11" s="1"/>
  <c r="KG155" i="11" s="1"/>
  <c r="KG156" i="11" s="1"/>
  <c r="KG157" i="11" s="1"/>
  <c r="KG158" i="11" s="1"/>
  <c r="KG159" i="11" s="1"/>
  <c r="KG160" i="11" s="1"/>
  <c r="KG161" i="11" s="1"/>
  <c r="KG162" i="11" s="1"/>
  <c r="KG163" i="11" s="1"/>
  <c r="KG164" i="11" s="1"/>
  <c r="KG165" i="11" s="1"/>
  <c r="KG166" i="11" s="1"/>
  <c r="KG167" i="11" s="1"/>
  <c r="KG168" i="11" s="1"/>
  <c r="KG169" i="11" s="1"/>
  <c r="KG170" i="11" s="1"/>
  <c r="KG171" i="11" s="1"/>
  <c r="KG172" i="11" s="1"/>
  <c r="KG173" i="11" s="1"/>
  <c r="KG174" i="11" s="1"/>
  <c r="KG175" i="11" s="1"/>
  <c r="KG176" i="11" s="1"/>
  <c r="KG177" i="11" s="1"/>
  <c r="KG178" i="11" s="1"/>
  <c r="KG179" i="11" s="1"/>
  <c r="KG180" i="11" s="1"/>
  <c r="KG181" i="11" s="1"/>
  <c r="KG182" i="11" s="1"/>
  <c r="KG183" i="11" s="1"/>
  <c r="KG184" i="11" s="1"/>
  <c r="KJ5" i="11" s="1"/>
  <c r="KT5" i="11" s="1"/>
  <c r="KL5" i="8"/>
  <c r="KK5" i="8"/>
  <c r="KS5" i="8" s="1"/>
  <c r="LL5" i="8" s="1"/>
  <c r="KT6" i="8"/>
  <c r="KU6" i="8" s="1"/>
  <c r="KL6" i="8"/>
  <c r="KL17" i="8"/>
  <c r="KT17" i="8"/>
  <c r="KU17" i="8" s="1"/>
  <c r="KK19" i="8"/>
  <c r="KP19" i="8" s="1"/>
  <c r="LI19" i="8" s="1"/>
  <c r="KQ8" i="8"/>
  <c r="LJ8" i="8" s="1"/>
  <c r="KM11" i="8"/>
  <c r="LF11" i="8" s="1"/>
  <c r="KL12" i="8"/>
  <c r="KK12" i="8"/>
  <c r="KQ12" i="8" s="1"/>
  <c r="LJ12" i="8" s="1"/>
  <c r="KL8" i="8"/>
  <c r="KL18" i="8"/>
  <c r="KS18" i="8"/>
  <c r="LL18" i="8" s="1"/>
  <c r="KQ11" i="8"/>
  <c r="LJ11" i="8" s="1"/>
  <c r="KS11" i="8"/>
  <c r="LL11" i="8" s="1"/>
  <c r="KL7" i="8"/>
  <c r="KK16" i="8"/>
  <c r="KS16" i="8" s="1"/>
  <c r="LL16" i="8" s="1"/>
  <c r="KR17" i="8"/>
  <c r="LK17" i="8" s="1"/>
  <c r="KK7" i="8"/>
  <c r="KR7" i="8" s="1"/>
  <c r="LK7" i="8" s="1"/>
  <c r="KL19" i="8"/>
  <c r="KS17" i="8"/>
  <c r="LL17" i="8" s="1"/>
  <c r="KQ17" i="8"/>
  <c r="LJ17" i="8" s="1"/>
  <c r="KN17" i="8"/>
  <c r="LG17" i="8" s="1"/>
  <c r="KV19" i="8"/>
  <c r="KW19" i="8" s="1"/>
  <c r="KM17" i="8"/>
  <c r="LF17" i="8" s="1"/>
  <c r="KR20" i="8"/>
  <c r="LK20" i="8" s="1"/>
  <c r="KL20" i="8"/>
  <c r="KM20" i="8"/>
  <c r="LF20" i="8" s="1"/>
  <c r="KV14" i="8"/>
  <c r="KW14" i="8" s="1"/>
  <c r="KS8" i="8"/>
  <c r="LL8" i="8" s="1"/>
  <c r="KL11" i="8"/>
  <c r="KP17" i="8"/>
  <c r="LI17" i="8" s="1"/>
  <c r="KV12" i="8"/>
  <c r="KW12" i="8" s="1"/>
  <c r="LE12" i="8" s="1"/>
  <c r="KN20" i="8"/>
  <c r="LG20" i="8" s="1"/>
  <c r="KN18" i="8"/>
  <c r="LG18" i="8" s="1"/>
  <c r="KK14" i="8"/>
  <c r="KQ14" i="8" s="1"/>
  <c r="LJ14" i="8" s="1"/>
  <c r="KP8" i="8"/>
  <c r="LI8" i="8" s="1"/>
  <c r="KR8" i="8"/>
  <c r="LK8" i="8" s="1"/>
  <c r="KO11" i="8"/>
  <c r="LH11" i="8" s="1"/>
  <c r="KN11" i="8"/>
  <c r="LG11" i="8" s="1"/>
  <c r="KQ20" i="8"/>
  <c r="LJ20" i="8" s="1"/>
  <c r="KO18" i="8"/>
  <c r="LH18" i="8" s="1"/>
  <c r="KT20" i="8"/>
  <c r="KU20" i="8" s="1"/>
  <c r="KS20" i="8"/>
  <c r="LL20" i="8" s="1"/>
  <c r="KO20" i="8"/>
  <c r="LH20" i="8" s="1"/>
  <c r="KT13" i="8"/>
  <c r="KV13" i="8" s="1"/>
  <c r="KL14" i="8"/>
  <c r="KK9" i="8"/>
  <c r="KP9" i="8" s="1"/>
  <c r="LI9" i="8" s="1"/>
  <c r="KT16" i="8"/>
  <c r="KP11" i="8"/>
  <c r="LI11" i="8" s="1"/>
  <c r="KT18" i="8"/>
  <c r="KK13" i="8"/>
  <c r="KN13" i="8" s="1"/>
  <c r="LG13" i="8" s="1"/>
  <c r="KL10" i="8"/>
  <c r="KL9" i="8"/>
  <c r="KO8" i="8"/>
  <c r="LH8" i="8" s="1"/>
  <c r="KM8" i="8"/>
  <c r="LF8" i="8" s="1"/>
  <c r="KT8" i="8"/>
  <c r="KV8" i="8" s="1"/>
  <c r="KT11" i="8"/>
  <c r="KU11" i="8" s="1"/>
  <c r="KK10" i="8"/>
  <c r="KQ10" i="8" s="1"/>
  <c r="LJ10" i="8" s="1"/>
  <c r="KM18" i="8"/>
  <c r="LF18" i="8" s="1"/>
  <c r="KU10" i="8"/>
  <c r="KW10" i="8" s="1"/>
  <c r="KQ18" i="8"/>
  <c r="LJ18" i="8" s="1"/>
  <c r="KR18" i="8"/>
  <c r="LK18" i="8" s="1"/>
  <c r="KU9" i="8"/>
  <c r="KW9" i="8" s="1"/>
  <c r="LE9" i="8" s="1"/>
  <c r="KT15" i="8"/>
  <c r="KK15" i="8"/>
  <c r="KL15" i="8"/>
  <c r="KV7" i="8"/>
  <c r="KU7" i="8"/>
  <c r="KR6" i="8"/>
  <c r="LK6" i="8" s="1"/>
  <c r="KM6" i="8"/>
  <c r="LF6" i="8" s="1"/>
  <c r="KO6" i="8"/>
  <c r="LH6" i="8" s="1"/>
  <c r="KN6" i="8"/>
  <c r="LG6" i="8" s="1"/>
  <c r="KS6" i="8"/>
  <c r="LL6" i="8" s="1"/>
  <c r="KQ6" i="8"/>
  <c r="LJ6" i="8" s="1"/>
  <c r="KP6" i="8"/>
  <c r="LI6" i="8" s="1"/>
  <c r="KU5" i="8"/>
  <c r="KV5" i="8"/>
  <c r="KQ14" i="9"/>
  <c r="LJ14" i="9" s="1"/>
  <c r="KO14" i="9"/>
  <c r="LH14" i="9" s="1"/>
  <c r="KS14" i="9"/>
  <c r="LL14" i="9" s="1"/>
  <c r="KM14" i="9"/>
  <c r="LF14" i="9" s="1"/>
  <c r="KN14" i="9"/>
  <c r="LG14" i="9" s="1"/>
  <c r="KP14" i="9"/>
  <c r="LI14" i="9" s="1"/>
  <c r="KR14" i="9"/>
  <c r="LK14" i="9" s="1"/>
  <c r="KQ6" i="9"/>
  <c r="LJ6" i="9" s="1"/>
  <c r="KM6" i="9"/>
  <c r="LF6" i="9" s="1"/>
  <c r="KN6" i="9"/>
  <c r="LG6" i="9" s="1"/>
  <c r="KO6" i="9"/>
  <c r="LH6" i="9" s="1"/>
  <c r="KR6" i="9"/>
  <c r="LK6" i="9" s="1"/>
  <c r="KP6" i="9"/>
  <c r="LI6" i="9" s="1"/>
  <c r="KS6" i="9"/>
  <c r="LL6" i="9" s="1"/>
  <c r="KU19" i="9"/>
  <c r="KV19" i="9"/>
  <c r="KV16" i="9"/>
  <c r="KU16" i="9"/>
  <c r="KU5" i="9"/>
  <c r="KV5" i="9"/>
  <c r="KV7" i="9"/>
  <c r="KU7" i="9"/>
  <c r="KP13" i="9"/>
  <c r="LI13" i="9" s="1"/>
  <c r="KQ13" i="9"/>
  <c r="LJ13" i="9" s="1"/>
  <c r="KR13" i="9"/>
  <c r="LK13" i="9" s="1"/>
  <c r="KO13" i="9"/>
  <c r="LH13" i="9" s="1"/>
  <c r="KM13" i="9"/>
  <c r="LF13" i="9" s="1"/>
  <c r="KS13" i="9"/>
  <c r="LL13" i="9" s="1"/>
  <c r="KN13" i="9"/>
  <c r="LG13" i="9" s="1"/>
  <c r="KU10" i="9"/>
  <c r="KV10" i="9"/>
  <c r="KR19" i="9"/>
  <c r="LK19" i="9" s="1"/>
  <c r="KQ19" i="9"/>
  <c r="LJ19" i="9" s="1"/>
  <c r="KS19" i="9"/>
  <c r="LL19" i="9" s="1"/>
  <c r="KN19" i="9"/>
  <c r="LG19" i="9" s="1"/>
  <c r="KO19" i="9"/>
  <c r="LH19" i="9" s="1"/>
  <c r="KP19" i="9"/>
  <c r="LI19" i="9" s="1"/>
  <c r="KM19" i="9"/>
  <c r="LF19" i="9" s="1"/>
  <c r="KU17" i="9"/>
  <c r="KV17" i="9"/>
  <c r="KV15" i="9"/>
  <c r="KU15" i="9"/>
  <c r="KS17" i="9"/>
  <c r="LL17" i="9" s="1"/>
  <c r="KO17" i="9"/>
  <c r="LH17" i="9" s="1"/>
  <c r="KR17" i="9"/>
  <c r="LK17" i="9" s="1"/>
  <c r="KN17" i="9"/>
  <c r="LG17" i="9" s="1"/>
  <c r="KP17" i="9"/>
  <c r="LI17" i="9" s="1"/>
  <c r="KM17" i="9"/>
  <c r="LF17" i="9" s="1"/>
  <c r="KQ17" i="9"/>
  <c r="LJ17" i="9" s="1"/>
  <c r="KV11" i="9"/>
  <c r="KU11" i="9"/>
  <c r="KR5" i="9"/>
  <c r="LK5" i="9" s="1"/>
  <c r="KN5" i="9"/>
  <c r="LG5" i="9" s="1"/>
  <c r="KQ5" i="9"/>
  <c r="LJ5" i="9" s="1"/>
  <c r="KP5" i="9"/>
  <c r="LI5" i="9" s="1"/>
  <c r="KS5" i="9"/>
  <c r="LL5" i="9" s="1"/>
  <c r="KM5" i="9"/>
  <c r="LF5" i="9" s="1"/>
  <c r="KO5" i="9"/>
  <c r="LH5" i="9" s="1"/>
  <c r="KU12" i="9"/>
  <c r="KV12" i="9"/>
  <c r="KP9" i="9"/>
  <c r="LI9" i="9" s="1"/>
  <c r="KN9" i="9"/>
  <c r="LG9" i="9" s="1"/>
  <c r="KO9" i="9"/>
  <c r="LH9" i="9" s="1"/>
  <c r="KS9" i="9"/>
  <c r="LL9" i="9" s="1"/>
  <c r="KM9" i="9"/>
  <c r="LF9" i="9" s="1"/>
  <c r="KR9" i="9"/>
  <c r="LK9" i="9" s="1"/>
  <c r="KQ9" i="9"/>
  <c r="LJ9" i="9" s="1"/>
  <c r="KM10" i="9"/>
  <c r="LF10" i="9" s="1"/>
  <c r="KQ10" i="9"/>
  <c r="LJ10" i="9" s="1"/>
  <c r="KO10" i="9"/>
  <c r="LH10" i="9" s="1"/>
  <c r="KN10" i="9"/>
  <c r="LG10" i="9" s="1"/>
  <c r="KR10" i="9"/>
  <c r="LK10" i="9" s="1"/>
  <c r="KS10" i="9"/>
  <c r="LL10" i="9" s="1"/>
  <c r="KP10" i="9"/>
  <c r="LI10" i="9" s="1"/>
  <c r="KU20" i="9"/>
  <c r="KV20" i="9"/>
  <c r="KN16" i="9"/>
  <c r="LG16" i="9" s="1"/>
  <c r="KP16" i="9"/>
  <c r="LI16" i="9" s="1"/>
  <c r="KM16" i="9"/>
  <c r="LF16" i="9" s="1"/>
  <c r="KS16" i="9"/>
  <c r="LL16" i="9" s="1"/>
  <c r="KR16" i="9"/>
  <c r="LK16" i="9" s="1"/>
  <c r="KQ16" i="9"/>
  <c r="LJ16" i="9" s="1"/>
  <c r="KO16" i="9"/>
  <c r="LH16" i="9" s="1"/>
  <c r="KP12" i="9"/>
  <c r="LI12" i="9" s="1"/>
  <c r="KR12" i="9"/>
  <c r="LK12" i="9" s="1"/>
  <c r="KM12" i="9"/>
  <c r="LF12" i="9" s="1"/>
  <c r="KS12" i="9"/>
  <c r="LL12" i="9" s="1"/>
  <c r="KN12" i="9"/>
  <c r="LG12" i="9" s="1"/>
  <c r="KO12" i="9"/>
  <c r="LH12" i="9" s="1"/>
  <c r="KQ12" i="9"/>
  <c r="LJ12" i="9" s="1"/>
  <c r="KS15" i="9"/>
  <c r="LL15" i="9" s="1"/>
  <c r="KR15" i="9"/>
  <c r="LK15" i="9" s="1"/>
  <c r="KN15" i="9"/>
  <c r="LG15" i="9" s="1"/>
  <c r="KQ15" i="9"/>
  <c r="LJ15" i="9" s="1"/>
  <c r="KP15" i="9"/>
  <c r="LI15" i="9" s="1"/>
  <c r="KM15" i="9"/>
  <c r="LF15" i="9" s="1"/>
  <c r="KO15" i="9"/>
  <c r="LH15" i="9" s="1"/>
  <c r="KQ20" i="9"/>
  <c r="LJ20" i="9" s="1"/>
  <c r="KP20" i="9"/>
  <c r="LI20" i="9" s="1"/>
  <c r="KR20" i="9"/>
  <c r="LK20" i="9" s="1"/>
  <c r="KM20" i="9"/>
  <c r="LF20" i="9" s="1"/>
  <c r="KN20" i="9"/>
  <c r="LG20" i="9" s="1"/>
  <c r="KS20" i="9"/>
  <c r="LL20" i="9" s="1"/>
  <c r="KO20" i="9"/>
  <c r="LH20" i="9" s="1"/>
  <c r="KM11" i="9"/>
  <c r="LF11" i="9" s="1"/>
  <c r="KO11" i="9"/>
  <c r="LH11" i="9" s="1"/>
  <c r="KP11" i="9"/>
  <c r="LI11" i="9" s="1"/>
  <c r="KR11" i="9"/>
  <c r="LK11" i="9" s="1"/>
  <c r="KS11" i="9"/>
  <c r="LL11" i="9" s="1"/>
  <c r="KQ11" i="9"/>
  <c r="LJ11" i="9" s="1"/>
  <c r="KN11" i="9"/>
  <c r="LG11" i="9" s="1"/>
  <c r="KU18" i="9"/>
  <c r="KV18" i="9"/>
  <c r="KV9" i="9"/>
  <c r="KU9" i="9"/>
  <c r="KQ18" i="9"/>
  <c r="LJ18" i="9" s="1"/>
  <c r="KO18" i="9"/>
  <c r="LH18" i="9" s="1"/>
  <c r="KS18" i="9"/>
  <c r="LL18" i="9" s="1"/>
  <c r="KR18" i="9"/>
  <c r="LK18" i="9" s="1"/>
  <c r="KN18" i="9"/>
  <c r="LG18" i="9" s="1"/>
  <c r="KP18" i="9"/>
  <c r="LI18" i="9" s="1"/>
  <c r="KM18" i="9"/>
  <c r="LF18" i="9" s="1"/>
  <c r="KU8" i="9"/>
  <c r="KV8" i="9"/>
  <c r="KR8" i="9"/>
  <c r="LK8" i="9" s="1"/>
  <c r="KN8" i="9"/>
  <c r="LG8" i="9" s="1"/>
  <c r="KS8" i="9"/>
  <c r="LL8" i="9" s="1"/>
  <c r="KO8" i="9"/>
  <c r="LH8" i="9" s="1"/>
  <c r="KQ8" i="9"/>
  <c r="LJ8" i="9" s="1"/>
  <c r="KM8" i="9"/>
  <c r="LF8" i="9" s="1"/>
  <c r="KP8" i="9"/>
  <c r="LI8" i="9" s="1"/>
  <c r="KU14" i="9"/>
  <c r="KV14" i="9"/>
  <c r="KO7" i="9"/>
  <c r="LH7" i="9" s="1"/>
  <c r="KS7" i="9"/>
  <c r="LL7" i="9" s="1"/>
  <c r="KN7" i="9"/>
  <c r="LG7" i="9" s="1"/>
  <c r="KQ7" i="9"/>
  <c r="LJ7" i="9" s="1"/>
  <c r="KM7" i="9"/>
  <c r="LF7" i="9" s="1"/>
  <c r="KP7" i="9"/>
  <c r="LI7" i="9" s="1"/>
  <c r="KR7" i="9"/>
  <c r="LK7" i="9" s="1"/>
  <c r="KV13" i="9"/>
  <c r="KU13" i="9"/>
  <c r="KU6" i="9"/>
  <c r="KV6" i="9"/>
  <c r="KG40" i="10" l="1"/>
  <c r="KG41" i="10" s="1"/>
  <c r="KG42" i="10" s="1"/>
  <c r="KG43" i="10" s="1"/>
  <c r="KG44" i="10" s="1"/>
  <c r="KG45" i="10" s="1"/>
  <c r="KG46" i="10" s="1"/>
  <c r="KG47" i="10" s="1"/>
  <c r="KG48" i="10" s="1"/>
  <c r="KG49" i="10" s="1"/>
  <c r="KG50" i="10" s="1"/>
  <c r="KG51" i="10" s="1"/>
  <c r="KG52" i="10" s="1"/>
  <c r="KG53" i="10" s="1"/>
  <c r="KG54" i="10" s="1"/>
  <c r="KG55" i="10" s="1"/>
  <c r="KG56" i="10" s="1"/>
  <c r="KG57" i="10" s="1"/>
  <c r="KG58" i="10" s="1"/>
  <c r="KG59" i="10" s="1"/>
  <c r="KG60" i="10" s="1"/>
  <c r="KG61" i="10" s="1"/>
  <c r="KG62" i="10" s="1"/>
  <c r="KG63" i="10" s="1"/>
  <c r="KG64" i="10" s="1"/>
  <c r="KG65" i="10" s="1"/>
  <c r="KG66" i="10" s="1"/>
  <c r="KG67" i="10" s="1"/>
  <c r="KG68" i="10" s="1"/>
  <c r="KG69" i="10" s="1"/>
  <c r="KG70" i="10" s="1"/>
  <c r="KG71" i="10" s="1"/>
  <c r="KG72" i="10" s="1"/>
  <c r="KG73" i="10" s="1"/>
  <c r="KG74" i="10" s="1"/>
  <c r="KG75" i="10" s="1"/>
  <c r="KG76" i="10" s="1"/>
  <c r="KG77" i="10" s="1"/>
  <c r="KG78" i="10" s="1"/>
  <c r="KG79" i="10" s="1"/>
  <c r="KG80" i="10" s="1"/>
  <c r="KG81" i="10" s="1"/>
  <c r="KG82" i="10" s="1"/>
  <c r="KG83" i="10" s="1"/>
  <c r="KG84" i="10" s="1"/>
  <c r="KG85" i="10" s="1"/>
  <c r="KG86" i="10" s="1"/>
  <c r="KG87" i="10" s="1"/>
  <c r="KG88" i="10" s="1"/>
  <c r="KG89" i="10" s="1"/>
  <c r="KG90" i="10" s="1"/>
  <c r="KG91" i="10" s="1"/>
  <c r="KG92" i="10" s="1"/>
  <c r="KG93" i="10" s="1"/>
  <c r="KG94" i="10" s="1"/>
  <c r="KG95" i="10" s="1"/>
  <c r="KG96" i="10" s="1"/>
  <c r="KG97" i="10" s="1"/>
  <c r="KG98" i="10" s="1"/>
  <c r="KG99" i="10" s="1"/>
  <c r="KG100" i="10" s="1"/>
  <c r="KG101" i="10" s="1"/>
  <c r="KG102" i="10" s="1"/>
  <c r="KG103" i="10" s="1"/>
  <c r="KG104" i="10" s="1"/>
  <c r="KG105" i="10" s="1"/>
  <c r="KG106" i="10" s="1"/>
  <c r="KG107" i="10" s="1"/>
  <c r="KG108" i="10" s="1"/>
  <c r="KG109" i="10" s="1"/>
  <c r="KG110" i="10" s="1"/>
  <c r="KG111" i="10" s="1"/>
  <c r="KG112" i="10" s="1"/>
  <c r="KG113" i="10" s="1"/>
  <c r="KG114" i="10" s="1"/>
  <c r="KG115" i="10" s="1"/>
  <c r="KG116" i="10" s="1"/>
  <c r="KG117" i="10" s="1"/>
  <c r="KG118" i="10" s="1"/>
  <c r="KG119" i="10" s="1"/>
  <c r="KG120" i="10" s="1"/>
  <c r="KG121" i="10" s="1"/>
  <c r="KG122" i="10" s="1"/>
  <c r="KG123" i="10" s="1"/>
  <c r="KG124" i="10" s="1"/>
  <c r="KG125" i="10" s="1"/>
  <c r="KG126" i="10" s="1"/>
  <c r="KG127" i="10" s="1"/>
  <c r="KG128" i="10" s="1"/>
  <c r="KG129" i="10" s="1"/>
  <c r="KG130" i="10" s="1"/>
  <c r="KG131" i="10" s="1"/>
  <c r="KG132" i="10" s="1"/>
  <c r="KG133" i="10" s="1"/>
  <c r="KG134" i="10" s="1"/>
  <c r="KG135" i="10" s="1"/>
  <c r="KG136" i="10" s="1"/>
  <c r="KG137" i="10" s="1"/>
  <c r="KG138" i="10" s="1"/>
  <c r="KG139" i="10" s="1"/>
  <c r="KG140" i="10" s="1"/>
  <c r="KG141" i="10" s="1"/>
  <c r="KG142" i="10" s="1"/>
  <c r="KG143" i="10" s="1"/>
  <c r="KG144" i="10" s="1"/>
  <c r="KG145" i="10" s="1"/>
  <c r="KG146" i="10" s="1"/>
  <c r="KG147" i="10" s="1"/>
  <c r="KG148" i="10" s="1"/>
  <c r="KG149" i="10" s="1"/>
  <c r="KG150" i="10" s="1"/>
  <c r="KG151" i="10" s="1"/>
  <c r="KG152" i="10" s="1"/>
  <c r="KG153" i="10" s="1"/>
  <c r="KG154" i="10" s="1"/>
  <c r="KG155" i="10" s="1"/>
  <c r="KG156" i="10" s="1"/>
  <c r="KG157" i="10" s="1"/>
  <c r="KG158" i="10" s="1"/>
  <c r="KG159" i="10" s="1"/>
  <c r="KG160" i="10" s="1"/>
  <c r="KG161" i="10" s="1"/>
  <c r="KG162" i="10" s="1"/>
  <c r="KG163" i="10" s="1"/>
  <c r="KG164" i="10" s="1"/>
  <c r="KG165" i="10" s="1"/>
  <c r="KG166" i="10" s="1"/>
  <c r="KG167" i="10" s="1"/>
  <c r="KG168" i="10" s="1"/>
  <c r="KG169" i="10" s="1"/>
  <c r="KG170" i="10" s="1"/>
  <c r="KG171" i="10" s="1"/>
  <c r="KG172" i="10" s="1"/>
  <c r="KG173" i="10" s="1"/>
  <c r="KG174" i="10" s="1"/>
  <c r="KG175" i="10" s="1"/>
  <c r="KG176" i="10" s="1"/>
  <c r="KG177" i="10" s="1"/>
  <c r="KG178" i="10" s="1"/>
  <c r="KG179" i="10" s="1"/>
  <c r="KG180" i="10" s="1"/>
  <c r="KG181" i="10" s="1"/>
  <c r="KG182" i="10" s="1"/>
  <c r="KG183" i="10" s="1"/>
  <c r="KG184" i="10" s="1"/>
  <c r="KJ5" i="10" s="1"/>
  <c r="KK5" i="10" s="1"/>
  <c r="KN5" i="10" s="1"/>
  <c r="LG5" i="10" s="1"/>
  <c r="KJ12" i="11"/>
  <c r="KT12" i="11" s="1"/>
  <c r="KJ16" i="11"/>
  <c r="KT16" i="11" s="1"/>
  <c r="KJ20" i="11"/>
  <c r="KL20" i="11" s="1"/>
  <c r="KJ18" i="11"/>
  <c r="KL18" i="11" s="1"/>
  <c r="KJ10" i="11"/>
  <c r="KK10" i="11" s="1"/>
  <c r="KK5" i="11"/>
  <c r="KP5" i="11" s="1"/>
  <c r="LI5" i="11" s="1"/>
  <c r="KJ15" i="11"/>
  <c r="KK15" i="11" s="1"/>
  <c r="KJ7" i="11"/>
  <c r="KK7" i="11" s="1"/>
  <c r="KJ14" i="11"/>
  <c r="KK14" i="11" s="1"/>
  <c r="KJ11" i="11"/>
  <c r="KT11" i="11" s="1"/>
  <c r="KL5" i="11"/>
  <c r="KJ9" i="11"/>
  <c r="KT9" i="11" s="1"/>
  <c r="KJ8" i="11"/>
  <c r="KT8" i="11" s="1"/>
  <c r="KJ17" i="11"/>
  <c r="KL17" i="11" s="1"/>
  <c r="KJ13" i="11"/>
  <c r="KK13" i="11" s="1"/>
  <c r="KJ19" i="11"/>
  <c r="KL19" i="11" s="1"/>
  <c r="KJ6" i="11"/>
  <c r="KL6" i="11" s="1"/>
  <c r="KU5" i="11"/>
  <c r="KV5" i="11"/>
  <c r="KO12" i="8"/>
  <c r="LH12" i="8" s="1"/>
  <c r="KN12" i="8"/>
  <c r="LG12" i="8" s="1"/>
  <c r="KM12" i="8"/>
  <c r="LF12" i="8" s="1"/>
  <c r="KR12" i="8"/>
  <c r="LK12" i="8" s="1"/>
  <c r="KS13" i="8"/>
  <c r="LL13" i="8" s="1"/>
  <c r="KR5" i="8"/>
  <c r="LK5" i="8" s="1"/>
  <c r="KM5" i="8"/>
  <c r="LF5" i="8" s="1"/>
  <c r="KO5" i="8"/>
  <c r="LH5" i="8" s="1"/>
  <c r="KN5" i="8"/>
  <c r="LG5" i="8" s="1"/>
  <c r="KP5" i="8"/>
  <c r="LI5" i="8" s="1"/>
  <c r="KW20" i="9"/>
  <c r="LC20" i="9" s="1"/>
  <c r="LR20" i="9" s="1"/>
  <c r="KR19" i="8"/>
  <c r="LK19" i="8" s="1"/>
  <c r="KQ5" i="8"/>
  <c r="LJ5" i="8" s="1"/>
  <c r="KS12" i="8"/>
  <c r="LL12" i="8" s="1"/>
  <c r="KV17" i="8"/>
  <c r="KW17" i="8" s="1"/>
  <c r="LC17" i="8" s="1"/>
  <c r="LR17" i="8" s="1"/>
  <c r="KV6" i="8"/>
  <c r="KW6" i="8" s="1"/>
  <c r="KZ6" i="8" s="1"/>
  <c r="LO6" i="8" s="1"/>
  <c r="KQ19" i="8"/>
  <c r="LJ19" i="8" s="1"/>
  <c r="KS19" i="8"/>
  <c r="LL19" i="8" s="1"/>
  <c r="KP13" i="8"/>
  <c r="LI13" i="8" s="1"/>
  <c r="KQ13" i="8"/>
  <c r="LJ13" i="8" s="1"/>
  <c r="KR13" i="8"/>
  <c r="LK13" i="8" s="1"/>
  <c r="KP12" i="8"/>
  <c r="LI12" i="8" s="1"/>
  <c r="KO19" i="8"/>
  <c r="LH19" i="8" s="1"/>
  <c r="KS7" i="8"/>
  <c r="LL7" i="8" s="1"/>
  <c r="KN19" i="8"/>
  <c r="LG19" i="8" s="1"/>
  <c r="KN7" i="8"/>
  <c r="LG7" i="8" s="1"/>
  <c r="KM19" i="8"/>
  <c r="LF19" i="8" s="1"/>
  <c r="KP7" i="8"/>
  <c r="LI7" i="8" s="1"/>
  <c r="KM7" i="8"/>
  <c r="LF7" i="8" s="1"/>
  <c r="KQ7" i="8"/>
  <c r="LJ7" i="8" s="1"/>
  <c r="KO7" i="8"/>
  <c r="LH7" i="8" s="1"/>
  <c r="LA19" i="8"/>
  <c r="LP19" i="8" s="1"/>
  <c r="KU13" i="8"/>
  <c r="KW13" i="8" s="1"/>
  <c r="LC13" i="8" s="1"/>
  <c r="LR13" i="8" s="1"/>
  <c r="KX9" i="8"/>
  <c r="LM9" i="8" s="1"/>
  <c r="KZ19" i="8"/>
  <c r="LO19" i="8" s="1"/>
  <c r="LC19" i="8"/>
  <c r="LR19" i="8" s="1"/>
  <c r="KO9" i="8"/>
  <c r="LH9" i="8" s="1"/>
  <c r="KN9" i="8"/>
  <c r="LG9" i="8" s="1"/>
  <c r="LE19" i="8"/>
  <c r="LB19" i="8"/>
  <c r="LQ19" i="8" s="1"/>
  <c r="KM9" i="8"/>
  <c r="LF9" i="8" s="1"/>
  <c r="LC14" i="8"/>
  <c r="LR14" i="8" s="1"/>
  <c r="KP16" i="8"/>
  <c r="LI16" i="8" s="1"/>
  <c r="KQ16" i="8"/>
  <c r="LJ16" i="8" s="1"/>
  <c r="KY14" i="8"/>
  <c r="LN14" i="8" s="1"/>
  <c r="LD19" i="8"/>
  <c r="LS19" i="8" s="1"/>
  <c r="KN10" i="8"/>
  <c r="LG10" i="8" s="1"/>
  <c r="LB14" i="8"/>
  <c r="LQ14" i="8" s="1"/>
  <c r="KR16" i="8"/>
  <c r="LK16" i="8" s="1"/>
  <c r="KR10" i="8"/>
  <c r="LK10" i="8" s="1"/>
  <c r="LA14" i="8"/>
  <c r="LP14" i="8" s="1"/>
  <c r="KO16" i="8"/>
  <c r="LH16" i="8" s="1"/>
  <c r="KN16" i="8"/>
  <c r="LG16" i="8" s="1"/>
  <c r="KM10" i="8"/>
  <c r="LF10" i="8" s="1"/>
  <c r="KZ14" i="8"/>
  <c r="LO14" i="8" s="1"/>
  <c r="KP10" i="8"/>
  <c r="LI10" i="8" s="1"/>
  <c r="LE14" i="8"/>
  <c r="KY19" i="8"/>
  <c r="LN19" i="8" s="1"/>
  <c r="KO10" i="8"/>
  <c r="LH10" i="8" s="1"/>
  <c r="KX14" i="8"/>
  <c r="LM14" i="8" s="1"/>
  <c r="KX10" i="8"/>
  <c r="LM10" i="8" s="1"/>
  <c r="LD14" i="8"/>
  <c r="LS14" i="8" s="1"/>
  <c r="KX19" i="8"/>
  <c r="LM19" i="8" s="1"/>
  <c r="KS10" i="8"/>
  <c r="LL10" i="8" s="1"/>
  <c r="KM16" i="8"/>
  <c r="LF16" i="8" s="1"/>
  <c r="KX12" i="8"/>
  <c r="LM12" i="8" s="1"/>
  <c r="KZ12" i="8"/>
  <c r="LO12" i="8" s="1"/>
  <c r="KO13" i="8"/>
  <c r="LH13" i="8" s="1"/>
  <c r="LA12" i="8"/>
  <c r="LP12" i="8" s="1"/>
  <c r="KY12" i="8"/>
  <c r="LN12" i="8" s="1"/>
  <c r="KV11" i="8"/>
  <c r="KW11" i="8" s="1"/>
  <c r="LD12" i="8"/>
  <c r="LS12" i="8" s="1"/>
  <c r="KM13" i="8"/>
  <c r="LF13" i="8" s="1"/>
  <c r="LC9" i="8"/>
  <c r="LB12" i="8"/>
  <c r="LQ12" i="8" s="1"/>
  <c r="LA10" i="8"/>
  <c r="KR14" i="8"/>
  <c r="LK14" i="8" s="1"/>
  <c r="KS14" i="8"/>
  <c r="LL14" i="8" s="1"/>
  <c r="LC12" i="8"/>
  <c r="LR12" i="8" s="1"/>
  <c r="KM14" i="8"/>
  <c r="LF14" i="8" s="1"/>
  <c r="KP14" i="8"/>
  <c r="LI14" i="8" s="1"/>
  <c r="KN14" i="8"/>
  <c r="LG14" i="8" s="1"/>
  <c r="KR9" i="8"/>
  <c r="LK9" i="8" s="1"/>
  <c r="KV20" i="8"/>
  <c r="KW20" i="8" s="1"/>
  <c r="LD20" i="8" s="1"/>
  <c r="LS20" i="8" s="1"/>
  <c r="KS9" i="8"/>
  <c r="LL9" i="8" s="1"/>
  <c r="KQ9" i="8"/>
  <c r="LJ9" i="8" s="1"/>
  <c r="KO14" i="8"/>
  <c r="LH14" i="8" s="1"/>
  <c r="KU8" i="8"/>
  <c r="KW8" i="8" s="1"/>
  <c r="KV16" i="8"/>
  <c r="KU16" i="8"/>
  <c r="KY9" i="8"/>
  <c r="LA9" i="8"/>
  <c r="LP9" i="8" s="1"/>
  <c r="LB9" i="8"/>
  <c r="LD9" i="8"/>
  <c r="KZ9" i="8"/>
  <c r="KY10" i="8"/>
  <c r="LN10" i="8" s="1"/>
  <c r="KV18" i="8"/>
  <c r="KU18" i="8"/>
  <c r="LE10" i="8"/>
  <c r="LC10" i="8"/>
  <c r="LB10" i="8"/>
  <c r="LQ10" i="8" s="1"/>
  <c r="LD10" i="8"/>
  <c r="KZ10" i="8"/>
  <c r="KR15" i="8"/>
  <c r="LK15" i="8" s="1"/>
  <c r="KN15" i="8"/>
  <c r="LG15" i="8" s="1"/>
  <c r="KO15" i="8"/>
  <c r="LH15" i="8" s="1"/>
  <c r="KS15" i="8"/>
  <c r="LL15" i="8" s="1"/>
  <c r="KQ15" i="8"/>
  <c r="LJ15" i="8" s="1"/>
  <c r="KM15" i="8"/>
  <c r="LF15" i="8" s="1"/>
  <c r="KP15" i="8"/>
  <c r="LI15" i="8" s="1"/>
  <c r="KV15" i="8"/>
  <c r="KU15" i="8"/>
  <c r="KW5" i="8"/>
  <c r="LE5" i="8" s="1"/>
  <c r="KW7" i="8"/>
  <c r="KW12" i="9"/>
  <c r="KX12" i="9" s="1"/>
  <c r="LM12" i="9" s="1"/>
  <c r="KW9" i="9"/>
  <c r="KY9" i="9" s="1"/>
  <c r="LN9" i="9" s="1"/>
  <c r="KW15" i="9"/>
  <c r="LC15" i="9" s="1"/>
  <c r="LR15" i="9" s="1"/>
  <c r="KW11" i="9"/>
  <c r="LC11" i="9" s="1"/>
  <c r="LR11" i="9" s="1"/>
  <c r="KW18" i="9"/>
  <c r="KX18" i="9" s="1"/>
  <c r="LM18" i="9" s="1"/>
  <c r="KW16" i="9"/>
  <c r="KX16" i="9" s="1"/>
  <c r="LM16" i="9" s="1"/>
  <c r="KW6" i="9"/>
  <c r="LE6" i="9" s="1"/>
  <c r="KW10" i="9"/>
  <c r="KW19" i="9"/>
  <c r="KW13" i="9"/>
  <c r="KW14" i="9"/>
  <c r="KW7" i="9"/>
  <c r="KW5" i="9"/>
  <c r="KW8" i="9"/>
  <c r="KW17" i="9"/>
  <c r="KK12" i="11" l="1"/>
  <c r="KR12" i="11" s="1"/>
  <c r="LK12" i="11" s="1"/>
  <c r="KL12" i="11"/>
  <c r="KR5" i="11"/>
  <c r="LK5" i="11" s="1"/>
  <c r="KT10" i="11"/>
  <c r="KV10" i="11" s="1"/>
  <c r="KL10" i="11"/>
  <c r="KJ16" i="10"/>
  <c r="KK16" i="10" s="1"/>
  <c r="KM16" i="10" s="1"/>
  <c r="LF16" i="10" s="1"/>
  <c r="KJ9" i="10"/>
  <c r="KT9" i="10" s="1"/>
  <c r="KU9" i="10" s="1"/>
  <c r="KJ20" i="10"/>
  <c r="KT20" i="10" s="1"/>
  <c r="KV20" i="10" s="1"/>
  <c r="KJ8" i="10"/>
  <c r="KL8" i="10" s="1"/>
  <c r="KJ17" i="10"/>
  <c r="KL17" i="10" s="1"/>
  <c r="KJ10" i="10"/>
  <c r="KL10" i="10" s="1"/>
  <c r="KR5" i="10"/>
  <c r="LK5" i="10" s="1"/>
  <c r="KL5" i="10"/>
  <c r="KJ14" i="10"/>
  <c r="KK14" i="10" s="1"/>
  <c r="KN14" i="10" s="1"/>
  <c r="LG14" i="10" s="1"/>
  <c r="KJ18" i="10"/>
  <c r="KL18" i="10" s="1"/>
  <c r="KM5" i="10"/>
  <c r="LF5" i="10" s="1"/>
  <c r="KQ5" i="10"/>
  <c r="LJ5" i="10" s="1"/>
  <c r="KO5" i="10"/>
  <c r="LH5" i="10" s="1"/>
  <c r="KJ6" i="10"/>
  <c r="KL6" i="10" s="1"/>
  <c r="KJ13" i="10"/>
  <c r="KT13" i="10" s="1"/>
  <c r="KU13" i="10" s="1"/>
  <c r="KJ15" i="10"/>
  <c r="KK15" i="10" s="1"/>
  <c r="KP15" i="10" s="1"/>
  <c r="LI15" i="10" s="1"/>
  <c r="KS5" i="10"/>
  <c r="LL5" i="10" s="1"/>
  <c r="KT5" i="10"/>
  <c r="KV5" i="10" s="1"/>
  <c r="KJ19" i="10"/>
  <c r="KK19" i="10" s="1"/>
  <c r="KS19" i="10" s="1"/>
  <c r="LL19" i="10" s="1"/>
  <c r="KJ12" i="10"/>
  <c r="KT12" i="10" s="1"/>
  <c r="KV12" i="10" s="1"/>
  <c r="KP5" i="10"/>
  <c r="LI5" i="10" s="1"/>
  <c r="KJ7" i="10"/>
  <c r="KK7" i="10" s="1"/>
  <c r="KR7" i="10" s="1"/>
  <c r="LK7" i="10" s="1"/>
  <c r="KJ11" i="10"/>
  <c r="KT11" i="10" s="1"/>
  <c r="KU11" i="10" s="1"/>
  <c r="KO5" i="11"/>
  <c r="LH5" i="11" s="1"/>
  <c r="LS10" i="8"/>
  <c r="KM5" i="11"/>
  <c r="LF5" i="11" s="1"/>
  <c r="KK16" i="11"/>
  <c r="KM16" i="11" s="1"/>
  <c r="LF16" i="11" s="1"/>
  <c r="KS5" i="11"/>
  <c r="LL5" i="11" s="1"/>
  <c r="KQ5" i="11"/>
  <c r="LJ5" i="11" s="1"/>
  <c r="KL9" i="11"/>
  <c r="KK8" i="11"/>
  <c r="KP8" i="11" s="1"/>
  <c r="LI8" i="11" s="1"/>
  <c r="KT15" i="11"/>
  <c r="KV15" i="11" s="1"/>
  <c r="KL8" i="11"/>
  <c r="KT7" i="11"/>
  <c r="KV7" i="11" s="1"/>
  <c r="KK9" i="11"/>
  <c r="KM9" i="11" s="1"/>
  <c r="LF9" i="11" s="1"/>
  <c r="KN5" i="11"/>
  <c r="LG5" i="11" s="1"/>
  <c r="KL16" i="11"/>
  <c r="KL15" i="11"/>
  <c r="KK20" i="11"/>
  <c r="KN20" i="11" s="1"/>
  <c r="LG20" i="11" s="1"/>
  <c r="KT20" i="11"/>
  <c r="KU20" i="11" s="1"/>
  <c r="KT6" i="11"/>
  <c r="KV6" i="11" s="1"/>
  <c r="KL13" i="11"/>
  <c r="KK6" i="11"/>
  <c r="KM6" i="11" s="1"/>
  <c r="LF6" i="11" s="1"/>
  <c r="KT14" i="11"/>
  <c r="KU14" i="11" s="1"/>
  <c r="KL14" i="11"/>
  <c r="KT13" i="11"/>
  <c r="KV13" i="11" s="1"/>
  <c r="KL7" i="11"/>
  <c r="KT18" i="11"/>
  <c r="KV18" i="11" s="1"/>
  <c r="KL11" i="11"/>
  <c r="KK18" i="11"/>
  <c r="KR18" i="11" s="1"/>
  <c r="LK18" i="11" s="1"/>
  <c r="KK11" i="11"/>
  <c r="KM11" i="11" s="1"/>
  <c r="LF11" i="11" s="1"/>
  <c r="KK19" i="11"/>
  <c r="KQ19" i="11" s="1"/>
  <c r="LJ19" i="11" s="1"/>
  <c r="KT19" i="11"/>
  <c r="KU19" i="11" s="1"/>
  <c r="KT17" i="11"/>
  <c r="KV17" i="11" s="1"/>
  <c r="KK17" i="11"/>
  <c r="KP17" i="11" s="1"/>
  <c r="LI17" i="11" s="1"/>
  <c r="LR10" i="8"/>
  <c r="LP10" i="8"/>
  <c r="LO10" i="8"/>
  <c r="KW5" i="11"/>
  <c r="KZ5" i="11" s="1"/>
  <c r="LO5" i="11" s="1"/>
  <c r="KN7" i="11"/>
  <c r="LG7" i="11" s="1"/>
  <c r="KP7" i="11"/>
  <c r="LI7" i="11" s="1"/>
  <c r="KS7" i="11"/>
  <c r="LL7" i="11" s="1"/>
  <c r="KO7" i="11"/>
  <c r="LH7" i="11" s="1"/>
  <c r="KQ7" i="11"/>
  <c r="LJ7" i="11" s="1"/>
  <c r="KR7" i="11"/>
  <c r="LK7" i="11" s="1"/>
  <c r="KM7" i="11"/>
  <c r="LF7" i="11" s="1"/>
  <c r="KO10" i="11"/>
  <c r="LH10" i="11" s="1"/>
  <c r="KM10" i="11"/>
  <c r="LF10" i="11" s="1"/>
  <c r="KQ10" i="11"/>
  <c r="LJ10" i="11" s="1"/>
  <c r="KR10" i="11"/>
  <c r="LK10" i="11" s="1"/>
  <c r="KP10" i="11"/>
  <c r="LI10" i="11" s="1"/>
  <c r="KS10" i="11"/>
  <c r="LL10" i="11" s="1"/>
  <c r="KN10" i="11"/>
  <c r="LG10" i="11" s="1"/>
  <c r="KO14" i="11"/>
  <c r="LH14" i="11" s="1"/>
  <c r="KM14" i="11"/>
  <c r="LF14" i="11" s="1"/>
  <c r="KQ14" i="11"/>
  <c r="LJ14" i="11" s="1"/>
  <c r="KR14" i="11"/>
  <c r="LK14" i="11" s="1"/>
  <c r="KN14" i="11"/>
  <c r="LG14" i="11" s="1"/>
  <c r="KP14" i="11"/>
  <c r="LI14" i="11" s="1"/>
  <c r="KS14" i="11"/>
  <c r="LL14" i="11" s="1"/>
  <c r="KP13" i="11"/>
  <c r="LI13" i="11" s="1"/>
  <c r="KQ13" i="11"/>
  <c r="LJ13" i="11" s="1"/>
  <c r="KR13" i="11"/>
  <c r="LK13" i="11" s="1"/>
  <c r="KN13" i="11"/>
  <c r="LG13" i="11" s="1"/>
  <c r="KM13" i="11"/>
  <c r="LF13" i="11" s="1"/>
  <c r="KO13" i="11"/>
  <c r="LH13" i="11" s="1"/>
  <c r="KS13" i="11"/>
  <c r="LL13" i="11" s="1"/>
  <c r="KU16" i="11"/>
  <c r="KV16" i="11"/>
  <c r="KV8" i="11"/>
  <c r="KU8" i="11"/>
  <c r="KP15" i="11"/>
  <c r="LI15" i="11" s="1"/>
  <c r="KS15" i="11"/>
  <c r="LL15" i="11" s="1"/>
  <c r="KQ15" i="11"/>
  <c r="LJ15" i="11" s="1"/>
  <c r="KR15" i="11"/>
  <c r="LK15" i="11" s="1"/>
  <c r="KO15" i="11"/>
  <c r="LH15" i="11" s="1"/>
  <c r="KM15" i="11"/>
  <c r="LF15" i="11" s="1"/>
  <c r="KN15" i="11"/>
  <c r="LG15" i="11" s="1"/>
  <c r="KU12" i="11"/>
  <c r="KV12" i="11"/>
  <c r="KU9" i="11"/>
  <c r="KV9" i="11"/>
  <c r="KV11" i="11"/>
  <c r="KU11" i="11"/>
  <c r="KU10" i="11"/>
  <c r="KN12" i="11"/>
  <c r="LG12" i="11" s="1"/>
  <c r="KO12" i="11"/>
  <c r="LH12" i="11" s="1"/>
  <c r="KS12" i="11"/>
  <c r="LL12" i="11" s="1"/>
  <c r="LB12" i="9"/>
  <c r="LQ12" i="9" s="1"/>
  <c r="KY12" i="9"/>
  <c r="LN12" i="9" s="1"/>
  <c r="LC12" i="9"/>
  <c r="LR12" i="9" s="1"/>
  <c r="KX20" i="9"/>
  <c r="LM20" i="9" s="1"/>
  <c r="LB20" i="9"/>
  <c r="LQ20" i="9" s="1"/>
  <c r="LD20" i="9"/>
  <c r="LS20" i="9" s="1"/>
  <c r="KY20" i="9"/>
  <c r="LN20" i="9" s="1"/>
  <c r="LE20" i="9"/>
  <c r="LE12" i="9"/>
  <c r="KZ12" i="9"/>
  <c r="LO12" i="9" s="1"/>
  <c r="LD12" i="9"/>
  <c r="LS12" i="9" s="1"/>
  <c r="LA12" i="9"/>
  <c r="LP12" i="9" s="1"/>
  <c r="LA20" i="9"/>
  <c r="LP20" i="9" s="1"/>
  <c r="KZ20" i="9"/>
  <c r="LO20" i="9" s="1"/>
  <c r="LO9" i="8"/>
  <c r="LS9" i="8"/>
  <c r="LR9" i="8"/>
  <c r="LE13" i="8"/>
  <c r="LD13" i="8"/>
  <c r="LS13" i="8" s="1"/>
  <c r="KX13" i="8"/>
  <c r="LM13" i="8" s="1"/>
  <c r="KY13" i="8"/>
  <c r="LN13" i="8" s="1"/>
  <c r="LB13" i="8"/>
  <c r="LQ13" i="8" s="1"/>
  <c r="LA13" i="8"/>
  <c r="LP13" i="8" s="1"/>
  <c r="KZ13" i="8"/>
  <c r="LO13" i="8" s="1"/>
  <c r="LQ9" i="8"/>
  <c r="LN9" i="8"/>
  <c r="LT14" i="8"/>
  <c r="LU14" i="8" s="1"/>
  <c r="LV14" i="8" s="1"/>
  <c r="A14" i="12" s="1"/>
  <c r="U23" i="12" s="1"/>
  <c r="R375" i="6" s="1"/>
  <c r="LT19" i="8"/>
  <c r="LU19" i="8" s="1"/>
  <c r="LV19" i="8" s="1"/>
  <c r="A19" i="12" s="1"/>
  <c r="F19" i="12" s="1"/>
  <c r="LT12" i="8"/>
  <c r="LU12" i="8" s="1"/>
  <c r="LV12" i="8" s="1"/>
  <c r="A12" i="12" s="1"/>
  <c r="U21" i="12" s="1"/>
  <c r="R373" i="6" s="1"/>
  <c r="KW16" i="8"/>
  <c r="KZ16" i="8" s="1"/>
  <c r="LO16" i="8" s="1"/>
  <c r="KW15" i="8"/>
  <c r="LD15" i="8" s="1"/>
  <c r="LS15" i="8" s="1"/>
  <c r="KW18" i="8"/>
  <c r="LA5" i="8"/>
  <c r="LP5" i="8" s="1"/>
  <c r="KY5" i="8"/>
  <c r="LN5" i="8" s="1"/>
  <c r="LC5" i="8"/>
  <c r="LR5" i="8" s="1"/>
  <c r="KZ5" i="8"/>
  <c r="LO5" i="8" s="1"/>
  <c r="LD5" i="8"/>
  <c r="LS5" i="8" s="1"/>
  <c r="LB17" i="8"/>
  <c r="LQ17" i="8" s="1"/>
  <c r="LD17" i="8"/>
  <c r="LS17" i="8" s="1"/>
  <c r="LE17" i="8"/>
  <c r="KX17" i="8"/>
  <c r="LM17" i="8" s="1"/>
  <c r="KY17" i="8"/>
  <c r="LN17" i="8" s="1"/>
  <c r="LA17" i="8"/>
  <c r="LP17" i="8" s="1"/>
  <c r="KZ17" i="8"/>
  <c r="LO17" i="8" s="1"/>
  <c r="LA20" i="8"/>
  <c r="LP20" i="8" s="1"/>
  <c r="KZ20" i="8"/>
  <c r="LO20" i="8" s="1"/>
  <c r="KX5" i="8"/>
  <c r="LM5" i="8" s="1"/>
  <c r="LB5" i="8"/>
  <c r="LQ5" i="8" s="1"/>
  <c r="LA6" i="8"/>
  <c r="LP6" i="8" s="1"/>
  <c r="KX6" i="8"/>
  <c r="LM6" i="8" s="1"/>
  <c r="LE6" i="8"/>
  <c r="LB6" i="8"/>
  <c r="LQ6" i="8" s="1"/>
  <c r="KX20" i="8"/>
  <c r="LM20" i="8" s="1"/>
  <c r="LE20" i="8"/>
  <c r="LB20" i="8"/>
  <c r="LQ20" i="8" s="1"/>
  <c r="LC20" i="8"/>
  <c r="LR20" i="8" s="1"/>
  <c r="LD6" i="8"/>
  <c r="LS6" i="8" s="1"/>
  <c r="LC6" i="8"/>
  <c r="LR6" i="8" s="1"/>
  <c r="KY20" i="8"/>
  <c r="LN20" i="8" s="1"/>
  <c r="KY6" i="8"/>
  <c r="LN6" i="8" s="1"/>
  <c r="LE7" i="8"/>
  <c r="LC7" i="8"/>
  <c r="LR7" i="8" s="1"/>
  <c r="KX7" i="8"/>
  <c r="LM7" i="8" s="1"/>
  <c r="LD7" i="8"/>
  <c r="LS7" i="8" s="1"/>
  <c r="LB7" i="8"/>
  <c r="LQ7" i="8" s="1"/>
  <c r="LA7" i="8"/>
  <c r="LP7" i="8" s="1"/>
  <c r="KY7" i="8"/>
  <c r="LN7" i="8" s="1"/>
  <c r="KZ7" i="8"/>
  <c r="LO7" i="8" s="1"/>
  <c r="KX11" i="8"/>
  <c r="LM11" i="8" s="1"/>
  <c r="LA11" i="8"/>
  <c r="LP11" i="8" s="1"/>
  <c r="LD11" i="8"/>
  <c r="LS11" i="8" s="1"/>
  <c r="KY11" i="8"/>
  <c r="LN11" i="8" s="1"/>
  <c r="LE11" i="8"/>
  <c r="LB11" i="8"/>
  <c r="LQ11" i="8" s="1"/>
  <c r="KZ11" i="8"/>
  <c r="LO11" i="8" s="1"/>
  <c r="LC11" i="8"/>
  <c r="LR11" i="8" s="1"/>
  <c r="LE8" i="8"/>
  <c r="KZ8" i="8"/>
  <c r="LO8" i="8" s="1"/>
  <c r="KY8" i="8"/>
  <c r="LN8" i="8" s="1"/>
  <c r="LC8" i="8"/>
  <c r="LR8" i="8" s="1"/>
  <c r="KX8" i="8"/>
  <c r="LM8" i="8" s="1"/>
  <c r="LD8" i="8"/>
  <c r="LS8" i="8" s="1"/>
  <c r="LA8" i="8"/>
  <c r="LP8" i="8" s="1"/>
  <c r="LB8" i="8"/>
  <c r="LQ8" i="8" s="1"/>
  <c r="LC16" i="9"/>
  <c r="LR16" i="9" s="1"/>
  <c r="KZ16" i="9"/>
  <c r="LO16" i="9" s="1"/>
  <c r="LA16" i="9"/>
  <c r="LP16" i="9" s="1"/>
  <c r="LA6" i="9"/>
  <c r="LP6" i="9" s="1"/>
  <c r="LD6" i="9"/>
  <c r="LS6" i="9" s="1"/>
  <c r="LE16" i="9"/>
  <c r="LB16" i="9"/>
  <c r="LQ16" i="9" s="1"/>
  <c r="LD16" i="9"/>
  <c r="LS16" i="9" s="1"/>
  <c r="KY15" i="9"/>
  <c r="LN15" i="9" s="1"/>
  <c r="LA9" i="9"/>
  <c r="LP9" i="9" s="1"/>
  <c r="LB11" i="9"/>
  <c r="LQ11" i="9" s="1"/>
  <c r="KZ9" i="9"/>
  <c r="LO9" i="9" s="1"/>
  <c r="LD9" i="9"/>
  <c r="LS9" i="9" s="1"/>
  <c r="LD11" i="9"/>
  <c r="LS11" i="9" s="1"/>
  <c r="LE9" i="9"/>
  <c r="LC9" i="9"/>
  <c r="LR9" i="9" s="1"/>
  <c r="KX15" i="9"/>
  <c r="LM15" i="9" s="1"/>
  <c r="KY11" i="9"/>
  <c r="LN11" i="9" s="1"/>
  <c r="LA15" i="9"/>
  <c r="LP15" i="9" s="1"/>
  <c r="LE11" i="9"/>
  <c r="LD15" i="9"/>
  <c r="LS15" i="9" s="1"/>
  <c r="LA11" i="9"/>
  <c r="LP11" i="9" s="1"/>
  <c r="LC6" i="9"/>
  <c r="LR6" i="9" s="1"/>
  <c r="KX9" i="9"/>
  <c r="LM9" i="9" s="1"/>
  <c r="LB9" i="9"/>
  <c r="LQ9" i="9" s="1"/>
  <c r="KZ11" i="9"/>
  <c r="LO11" i="9" s="1"/>
  <c r="KY16" i="9"/>
  <c r="LN16" i="9" s="1"/>
  <c r="LB6" i="9"/>
  <c r="LQ6" i="9" s="1"/>
  <c r="KY6" i="9"/>
  <c r="LN6" i="9" s="1"/>
  <c r="LB15" i="9"/>
  <c r="LQ15" i="9" s="1"/>
  <c r="KZ15" i="9"/>
  <c r="LO15" i="9" s="1"/>
  <c r="KZ6" i="9"/>
  <c r="LO6" i="9" s="1"/>
  <c r="LE15" i="9"/>
  <c r="KY18" i="9"/>
  <c r="LN18" i="9" s="1"/>
  <c r="KX11" i="9"/>
  <c r="LM11" i="9" s="1"/>
  <c r="KX6" i="9"/>
  <c r="LM6" i="9" s="1"/>
  <c r="LE18" i="9"/>
  <c r="LC18" i="9"/>
  <c r="LR18" i="9" s="1"/>
  <c r="KZ18" i="9"/>
  <c r="LO18" i="9" s="1"/>
  <c r="LA18" i="9"/>
  <c r="LP18" i="9" s="1"/>
  <c r="LB18" i="9"/>
  <c r="LQ18" i="9" s="1"/>
  <c r="LD18" i="9"/>
  <c r="LS18" i="9" s="1"/>
  <c r="KX17" i="9"/>
  <c r="LM17" i="9" s="1"/>
  <c r="LE17" i="9"/>
  <c r="LA17" i="9"/>
  <c r="LP17" i="9" s="1"/>
  <c r="LD17" i="9"/>
  <c r="LS17" i="9" s="1"/>
  <c r="LB17" i="9"/>
  <c r="LQ17" i="9" s="1"/>
  <c r="KY17" i="9"/>
  <c r="LN17" i="9" s="1"/>
  <c r="KZ17" i="9"/>
  <c r="LO17" i="9" s="1"/>
  <c r="LC17" i="9"/>
  <c r="LR17" i="9" s="1"/>
  <c r="LE8" i="9"/>
  <c r="KZ8" i="9"/>
  <c r="LO8" i="9" s="1"/>
  <c r="LA8" i="9"/>
  <c r="LP8" i="9" s="1"/>
  <c r="LD8" i="9"/>
  <c r="LS8" i="9" s="1"/>
  <c r="LB8" i="9"/>
  <c r="LQ8" i="9" s="1"/>
  <c r="KY8" i="9"/>
  <c r="LN8" i="9" s="1"/>
  <c r="LC8" i="9"/>
  <c r="LR8" i="9" s="1"/>
  <c r="KX8" i="9"/>
  <c r="LM8" i="9" s="1"/>
  <c r="LD7" i="9"/>
  <c r="LS7" i="9" s="1"/>
  <c r="LE7" i="9"/>
  <c r="KX7" i="9"/>
  <c r="LM7" i="9" s="1"/>
  <c r="KY7" i="9"/>
  <c r="LN7" i="9" s="1"/>
  <c r="LB7" i="9"/>
  <c r="LQ7" i="9" s="1"/>
  <c r="LA7" i="9"/>
  <c r="LP7" i="9" s="1"/>
  <c r="LC7" i="9"/>
  <c r="LR7" i="9" s="1"/>
  <c r="KZ7" i="9"/>
  <c r="LO7" i="9" s="1"/>
  <c r="KY13" i="9"/>
  <c r="LN13" i="9" s="1"/>
  <c r="KZ13" i="9"/>
  <c r="LO13" i="9" s="1"/>
  <c r="LC13" i="9"/>
  <c r="LR13" i="9" s="1"/>
  <c r="KX13" i="9"/>
  <c r="LM13" i="9" s="1"/>
  <c r="LD13" i="9"/>
  <c r="LS13" i="9" s="1"/>
  <c r="LB13" i="9"/>
  <c r="LQ13" i="9" s="1"/>
  <c r="LE13" i="9"/>
  <c r="LA13" i="9"/>
  <c r="LP13" i="9" s="1"/>
  <c r="LE14" i="9"/>
  <c r="KY14" i="9"/>
  <c r="LN14" i="9" s="1"/>
  <c r="LC14" i="9"/>
  <c r="LR14" i="9" s="1"/>
  <c r="LA14" i="9"/>
  <c r="LP14" i="9" s="1"/>
  <c r="LB14" i="9"/>
  <c r="LQ14" i="9" s="1"/>
  <c r="KX14" i="9"/>
  <c r="LM14" i="9" s="1"/>
  <c r="KZ14" i="9"/>
  <c r="LO14" i="9" s="1"/>
  <c r="LD14" i="9"/>
  <c r="LS14" i="9" s="1"/>
  <c r="KX19" i="9"/>
  <c r="LM19" i="9" s="1"/>
  <c r="LB19" i="9"/>
  <c r="LQ19" i="9" s="1"/>
  <c r="KZ19" i="9"/>
  <c r="LO19" i="9" s="1"/>
  <c r="LD19" i="9"/>
  <c r="LS19" i="9" s="1"/>
  <c r="KY19" i="9"/>
  <c r="LN19" i="9" s="1"/>
  <c r="LC19" i="9"/>
  <c r="LR19" i="9" s="1"/>
  <c r="LE19" i="9"/>
  <c r="LA19" i="9"/>
  <c r="LP19" i="9" s="1"/>
  <c r="LB5" i="9"/>
  <c r="LQ5" i="9" s="1"/>
  <c r="LA5" i="9"/>
  <c r="LP5" i="9" s="1"/>
  <c r="LE5" i="9"/>
  <c r="KX5" i="9"/>
  <c r="LM5" i="9" s="1"/>
  <c r="KZ5" i="9"/>
  <c r="LO5" i="9" s="1"/>
  <c r="KY5" i="9"/>
  <c r="LN5" i="9" s="1"/>
  <c r="LD5" i="9"/>
  <c r="LS5" i="9" s="1"/>
  <c r="LC5" i="9"/>
  <c r="LR5" i="9" s="1"/>
  <c r="KZ10" i="9"/>
  <c r="LO10" i="9" s="1"/>
  <c r="LC10" i="9"/>
  <c r="LR10" i="9" s="1"/>
  <c r="KY10" i="9"/>
  <c r="LN10" i="9" s="1"/>
  <c r="KX10" i="9"/>
  <c r="LM10" i="9" s="1"/>
  <c r="LE10" i="9"/>
  <c r="LB10" i="9"/>
  <c r="LQ10" i="9" s="1"/>
  <c r="LD10" i="9"/>
  <c r="LS10" i="9" s="1"/>
  <c r="LA10" i="9"/>
  <c r="LP10" i="9" s="1"/>
  <c r="KM12" i="11" l="1"/>
  <c r="LF12" i="11" s="1"/>
  <c r="KP12" i="11"/>
  <c r="LI12" i="11" s="1"/>
  <c r="KQ12" i="11"/>
  <c r="LJ12" i="11" s="1"/>
  <c r="KN8" i="11"/>
  <c r="LG8" i="11" s="1"/>
  <c r="KT6" i="10"/>
  <c r="KU6" i="10" s="1"/>
  <c r="KK6" i="10"/>
  <c r="KM6" i="10" s="1"/>
  <c r="LF6" i="10" s="1"/>
  <c r="KM14" i="10"/>
  <c r="LF14" i="10" s="1"/>
  <c r="KN16" i="10"/>
  <c r="LG16" i="10" s="1"/>
  <c r="KQ16" i="10"/>
  <c r="LJ16" i="10" s="1"/>
  <c r="KS15" i="10"/>
  <c r="LL15" i="10" s="1"/>
  <c r="KQ15" i="10"/>
  <c r="LJ15" i="10" s="1"/>
  <c r="KM15" i="10"/>
  <c r="LF15" i="10" s="1"/>
  <c r="KN15" i="10"/>
  <c r="LG15" i="10" s="1"/>
  <c r="KQ19" i="10"/>
  <c r="LJ19" i="10" s="1"/>
  <c r="KT8" i="10"/>
  <c r="KU8" i="10" s="1"/>
  <c r="KK8" i="10"/>
  <c r="KS8" i="10" s="1"/>
  <c r="LL8" i="10" s="1"/>
  <c r="KK12" i="10"/>
  <c r="KM12" i="10" s="1"/>
  <c r="LF12" i="10" s="1"/>
  <c r="KM19" i="10"/>
  <c r="LF19" i="10" s="1"/>
  <c r="KV9" i="10"/>
  <c r="KW9" i="10" s="1"/>
  <c r="KS14" i="10"/>
  <c r="LL14" i="10" s="1"/>
  <c r="KL20" i="10"/>
  <c r="KU12" i="10"/>
  <c r="KL9" i="10"/>
  <c r="KK9" i="10"/>
  <c r="KR9" i="10" s="1"/>
  <c r="LK9" i="10" s="1"/>
  <c r="KU20" i="10"/>
  <c r="KW20" i="10" s="1"/>
  <c r="KM8" i="11"/>
  <c r="LF8" i="11" s="1"/>
  <c r="KV13" i="10"/>
  <c r="KW13" i="10" s="1"/>
  <c r="LE13" i="10" s="1"/>
  <c r="KL12" i="10"/>
  <c r="KO14" i="10"/>
  <c r="LH14" i="10" s="1"/>
  <c r="KS8" i="11"/>
  <c r="LL8" i="11" s="1"/>
  <c r="KR16" i="11"/>
  <c r="LK16" i="11" s="1"/>
  <c r="KN16" i="11"/>
  <c r="LG16" i="11" s="1"/>
  <c r="KQ16" i="11"/>
  <c r="LJ16" i="11" s="1"/>
  <c r="KO16" i="11"/>
  <c r="LH16" i="11" s="1"/>
  <c r="KS16" i="11"/>
  <c r="LL16" i="11" s="1"/>
  <c r="KP16" i="11"/>
  <c r="LI16" i="11" s="1"/>
  <c r="KR14" i="10"/>
  <c r="LK14" i="10" s="1"/>
  <c r="KN19" i="10"/>
  <c r="LG19" i="10" s="1"/>
  <c r="KK11" i="10"/>
  <c r="KP11" i="10" s="1"/>
  <c r="LI11" i="10" s="1"/>
  <c r="KK17" i="10"/>
  <c r="KS17" i="10" s="1"/>
  <c r="LL17" i="10" s="1"/>
  <c r="KV11" i="10"/>
  <c r="KW11" i="10" s="1"/>
  <c r="KT17" i="10"/>
  <c r="KK13" i="10"/>
  <c r="KR13" i="10" s="1"/>
  <c r="LK13" i="10" s="1"/>
  <c r="KS16" i="10"/>
  <c r="LL16" i="10" s="1"/>
  <c r="KP14" i="10"/>
  <c r="LI14" i="10" s="1"/>
  <c r="KP16" i="10"/>
  <c r="LI16" i="10" s="1"/>
  <c r="KR19" i="10"/>
  <c r="LK19" i="10" s="1"/>
  <c r="KL16" i="10"/>
  <c r="KO19" i="10"/>
  <c r="LH19" i="10" s="1"/>
  <c r="KQ14" i="10"/>
  <c r="LJ14" i="10" s="1"/>
  <c r="KO16" i="10"/>
  <c r="LH16" i="10" s="1"/>
  <c r="KR16" i="10"/>
  <c r="LK16" i="10" s="1"/>
  <c r="KP19" i="10"/>
  <c r="LI19" i="10" s="1"/>
  <c r="KT16" i="10"/>
  <c r="KU16" i="10" s="1"/>
  <c r="KL14" i="10"/>
  <c r="KK20" i="10"/>
  <c r="KR20" i="10" s="1"/>
  <c r="LK20" i="10" s="1"/>
  <c r="KR15" i="10"/>
  <c r="LK15" i="10" s="1"/>
  <c r="KT18" i="10"/>
  <c r="KV18" i="10" s="1"/>
  <c r="KL7" i="10"/>
  <c r="KO15" i="10"/>
  <c r="LH15" i="10" s="1"/>
  <c r="KP7" i="10"/>
  <c r="LI7" i="10" s="1"/>
  <c r="KK18" i="10"/>
  <c r="KM18" i="10" s="1"/>
  <c r="LF18" i="10" s="1"/>
  <c r="KO7" i="10"/>
  <c r="LH7" i="10" s="1"/>
  <c r="KL13" i="10"/>
  <c r="KT14" i="10"/>
  <c r="KV14" i="10" s="1"/>
  <c r="KK10" i="10"/>
  <c r="KM10" i="10" s="1"/>
  <c r="LF10" i="10" s="1"/>
  <c r="KL11" i="10"/>
  <c r="KT10" i="10"/>
  <c r="KV10" i="10" s="1"/>
  <c r="KS7" i="10"/>
  <c r="LL7" i="10" s="1"/>
  <c r="KN7" i="10"/>
  <c r="LG7" i="10" s="1"/>
  <c r="KQ7" i="10"/>
  <c r="LJ7" i="10" s="1"/>
  <c r="KM7" i="10"/>
  <c r="LF7" i="10" s="1"/>
  <c r="KT19" i="10"/>
  <c r="KV19" i="10" s="1"/>
  <c r="KT7" i="10"/>
  <c r="KU7" i="10" s="1"/>
  <c r="KT15" i="10"/>
  <c r="KV15" i="10" s="1"/>
  <c r="KL15" i="10"/>
  <c r="KL19" i="10"/>
  <c r="KU5" i="10"/>
  <c r="KW5" i="10" s="1"/>
  <c r="KX5" i="10" s="1"/>
  <c r="LM5" i="10" s="1"/>
  <c r="KN8" i="10"/>
  <c r="LG8" i="10" s="1"/>
  <c r="KU15" i="11"/>
  <c r="KW15" i="11" s="1"/>
  <c r="LA15" i="11" s="1"/>
  <c r="LP15" i="11" s="1"/>
  <c r="KR8" i="11"/>
  <c r="LK8" i="11" s="1"/>
  <c r="KO8" i="11"/>
  <c r="LH8" i="11" s="1"/>
  <c r="KQ8" i="11"/>
  <c r="LJ8" i="11" s="1"/>
  <c r="KU7" i="11"/>
  <c r="KW7" i="11" s="1"/>
  <c r="KS20" i="11"/>
  <c r="LL20" i="11" s="1"/>
  <c r="KP20" i="11"/>
  <c r="LI20" i="11" s="1"/>
  <c r="KV20" i="11"/>
  <c r="KW20" i="11" s="1"/>
  <c r="KM20" i="11"/>
  <c r="LF20" i="11" s="1"/>
  <c r="KP9" i="11"/>
  <c r="LI9" i="11" s="1"/>
  <c r="KQ20" i="11"/>
  <c r="LJ20" i="11" s="1"/>
  <c r="KO9" i="11"/>
  <c r="LH9" i="11" s="1"/>
  <c r="KN9" i="11"/>
  <c r="LG9" i="11" s="1"/>
  <c r="KO17" i="11"/>
  <c r="LH17" i="11" s="1"/>
  <c r="KR9" i="11"/>
  <c r="LK9" i="11" s="1"/>
  <c r="KV19" i="11"/>
  <c r="KW19" i="11" s="1"/>
  <c r="LC19" i="11" s="1"/>
  <c r="LR19" i="11" s="1"/>
  <c r="KR20" i="11"/>
  <c r="LK20" i="11" s="1"/>
  <c r="KS9" i="11"/>
  <c r="LL9" i="11" s="1"/>
  <c r="KU6" i="11"/>
  <c r="KW6" i="11" s="1"/>
  <c r="KM18" i="11"/>
  <c r="LF18" i="11" s="1"/>
  <c r="KO20" i="11"/>
  <c r="LH20" i="11" s="1"/>
  <c r="KQ9" i="11"/>
  <c r="LJ9" i="11" s="1"/>
  <c r="KU13" i="11"/>
  <c r="KW13" i="11" s="1"/>
  <c r="KS18" i="11"/>
  <c r="LL18" i="11" s="1"/>
  <c r="KQ6" i="11"/>
  <c r="LJ6" i="11" s="1"/>
  <c r="KR6" i="11"/>
  <c r="LK6" i="11" s="1"/>
  <c r="KV14" i="11"/>
  <c r="KW14" i="11" s="1"/>
  <c r="KS19" i="11"/>
  <c r="LL19" i="11" s="1"/>
  <c r="KP6" i="11"/>
  <c r="LI6" i="11" s="1"/>
  <c r="KN6" i="11"/>
  <c r="LG6" i="11" s="1"/>
  <c r="KO11" i="11"/>
  <c r="LH11" i="11" s="1"/>
  <c r="KO6" i="11"/>
  <c r="LH6" i="11" s="1"/>
  <c r="KP18" i="11"/>
  <c r="LI18" i="11" s="1"/>
  <c r="KS6" i="11"/>
  <c r="LL6" i="11" s="1"/>
  <c r="KQ18" i="11"/>
  <c r="LJ18" i="11" s="1"/>
  <c r="KN18" i="11"/>
  <c r="LG18" i="11" s="1"/>
  <c r="KO18" i="11"/>
  <c r="LH18" i="11" s="1"/>
  <c r="KU18" i="11"/>
  <c r="KW18" i="11" s="1"/>
  <c r="LB18" i="11" s="1"/>
  <c r="LQ18" i="11" s="1"/>
  <c r="LE5" i="11"/>
  <c r="KR11" i="11"/>
  <c r="LK11" i="11" s="1"/>
  <c r="KS17" i="11"/>
  <c r="LL17" i="11" s="1"/>
  <c r="KN11" i="11"/>
  <c r="LG11" i="11" s="1"/>
  <c r="KM17" i="11"/>
  <c r="LF17" i="11" s="1"/>
  <c r="KN17" i="11"/>
  <c r="LG17" i="11" s="1"/>
  <c r="KU17" i="11"/>
  <c r="KW17" i="11" s="1"/>
  <c r="KY17" i="11" s="1"/>
  <c r="LN17" i="11" s="1"/>
  <c r="KS11" i="11"/>
  <c r="LL11" i="11" s="1"/>
  <c r="KR17" i="11"/>
  <c r="LK17" i="11" s="1"/>
  <c r="KP11" i="11"/>
  <c r="LI11" i="11" s="1"/>
  <c r="KQ17" i="11"/>
  <c r="LJ17" i="11" s="1"/>
  <c r="KQ11" i="11"/>
  <c r="LJ11" i="11" s="1"/>
  <c r="KR19" i="11"/>
  <c r="LK19" i="11" s="1"/>
  <c r="KM19" i="11"/>
  <c r="LF19" i="11" s="1"/>
  <c r="KP19" i="11"/>
  <c r="LI19" i="11" s="1"/>
  <c r="KO19" i="11"/>
  <c r="LH19" i="11" s="1"/>
  <c r="KN19" i="11"/>
  <c r="LG19" i="11" s="1"/>
  <c r="KW10" i="11"/>
  <c r="LB10" i="11" s="1"/>
  <c r="LQ10" i="11" s="1"/>
  <c r="LT10" i="8"/>
  <c r="LU10" i="8" s="1"/>
  <c r="LV10" i="8" s="1"/>
  <c r="A10" i="12" s="1"/>
  <c r="U19" i="12" s="1"/>
  <c r="R371" i="6" s="1"/>
  <c r="KV6" i="10"/>
  <c r="LA5" i="11"/>
  <c r="LP5" i="11" s="1"/>
  <c r="LD5" i="11"/>
  <c r="LS5" i="11" s="1"/>
  <c r="KY5" i="11"/>
  <c r="LN5" i="11" s="1"/>
  <c r="LC5" i="11"/>
  <c r="LR5" i="11" s="1"/>
  <c r="KX5" i="11"/>
  <c r="LM5" i="11" s="1"/>
  <c r="LB5" i="11"/>
  <c r="LQ5" i="11" s="1"/>
  <c r="KW9" i="11"/>
  <c r="LC9" i="11" s="1"/>
  <c r="KW8" i="11"/>
  <c r="KW12" i="11"/>
  <c r="KW16" i="11"/>
  <c r="KW11" i="11"/>
  <c r="KW12" i="10"/>
  <c r="LT20" i="9"/>
  <c r="LU20" i="9" s="1"/>
  <c r="LV20" i="9" s="1"/>
  <c r="B20" i="12" s="1"/>
  <c r="G20" i="12" s="1"/>
  <c r="LT12" i="9"/>
  <c r="LU12" i="9" s="1"/>
  <c r="LV12" i="9" s="1"/>
  <c r="B12" i="12" s="1"/>
  <c r="G12" i="12" s="1"/>
  <c r="LT13" i="8"/>
  <c r="LU13" i="8" s="1"/>
  <c r="LV13" i="8" s="1"/>
  <c r="A13" i="12" s="1"/>
  <c r="U22" i="12" s="1"/>
  <c r="R374" i="6" s="1"/>
  <c r="LT9" i="8"/>
  <c r="LU9" i="8" s="1"/>
  <c r="LV9" i="8" s="1"/>
  <c r="A9" i="12" s="1"/>
  <c r="F9" i="12" s="1"/>
  <c r="F14" i="12"/>
  <c r="LB16" i="8"/>
  <c r="LQ16" i="8" s="1"/>
  <c r="LD16" i="8"/>
  <c r="LS16" i="8" s="1"/>
  <c r="F12" i="12"/>
  <c r="LE16" i="8"/>
  <c r="KX15" i="8"/>
  <c r="LM15" i="8" s="1"/>
  <c r="LA16" i="8"/>
  <c r="LP16" i="8" s="1"/>
  <c r="KX16" i="8"/>
  <c r="LM16" i="8" s="1"/>
  <c r="LC16" i="8"/>
  <c r="LR16" i="8" s="1"/>
  <c r="KY16" i="8"/>
  <c r="LN16" i="8" s="1"/>
  <c r="KY15" i="8"/>
  <c r="LN15" i="8" s="1"/>
  <c r="LE15" i="8"/>
  <c r="LA15" i="8"/>
  <c r="LP15" i="8" s="1"/>
  <c r="LC15" i="8"/>
  <c r="LR15" i="8" s="1"/>
  <c r="KZ15" i="8"/>
  <c r="LO15" i="8" s="1"/>
  <c r="LB15" i="8"/>
  <c r="LQ15" i="8" s="1"/>
  <c r="LC18" i="8"/>
  <c r="LR18" i="8" s="1"/>
  <c r="LA18" i="8"/>
  <c r="LP18" i="8" s="1"/>
  <c r="LB18" i="8"/>
  <c r="LQ18" i="8" s="1"/>
  <c r="LE18" i="8"/>
  <c r="KZ18" i="8"/>
  <c r="LO18" i="8" s="1"/>
  <c r="KX18" i="8"/>
  <c r="LM18" i="8" s="1"/>
  <c r="KY18" i="8"/>
  <c r="LN18" i="8" s="1"/>
  <c r="LD18" i="8"/>
  <c r="LS18" i="8" s="1"/>
  <c r="LT17" i="8"/>
  <c r="LU17" i="8" s="1"/>
  <c r="LV17" i="8" s="1"/>
  <c r="A17" i="12" s="1"/>
  <c r="F17" i="12" s="1"/>
  <c r="LT5" i="8"/>
  <c r="LU5" i="8" s="1"/>
  <c r="LV5" i="8" s="1"/>
  <c r="A5" i="12" s="1"/>
  <c r="F5" i="12" s="1"/>
  <c r="LT20" i="8"/>
  <c r="LU20" i="8" s="1"/>
  <c r="LV20" i="8" s="1"/>
  <c r="A20" i="12" s="1"/>
  <c r="F20" i="12" s="1"/>
  <c r="LT6" i="8"/>
  <c r="LU6" i="8" s="1"/>
  <c r="LV6" i="8" s="1"/>
  <c r="A6" i="12" s="1"/>
  <c r="U15" i="12" s="1"/>
  <c r="R367" i="6" s="1"/>
  <c r="LT7" i="8"/>
  <c r="LU7" i="8" s="1"/>
  <c r="LV7" i="8" s="1"/>
  <c r="A7" i="12" s="1"/>
  <c r="LT11" i="8"/>
  <c r="LU11" i="8" s="1"/>
  <c r="LV11" i="8" s="1"/>
  <c r="A11" i="12" s="1"/>
  <c r="LT8" i="8"/>
  <c r="LU8" i="8" s="1"/>
  <c r="LV8" i="8" s="1"/>
  <c r="A8" i="12" s="1"/>
  <c r="LT16" i="9"/>
  <c r="LU16" i="9" s="1"/>
  <c r="LV16" i="9" s="1"/>
  <c r="B16" i="12" s="1"/>
  <c r="V25" i="12" s="1"/>
  <c r="U377" i="6" s="1"/>
  <c r="LT11" i="9"/>
  <c r="LU11" i="9" s="1"/>
  <c r="LV11" i="9" s="1"/>
  <c r="B11" i="12" s="1"/>
  <c r="V20" i="12" s="1"/>
  <c r="U372" i="6" s="1"/>
  <c r="LT9" i="9"/>
  <c r="LU9" i="9" s="1"/>
  <c r="LV9" i="9" s="1"/>
  <c r="B9" i="12" s="1"/>
  <c r="V18" i="12" s="1"/>
  <c r="U370" i="6" s="1"/>
  <c r="LT6" i="9"/>
  <c r="LU6" i="9" s="1"/>
  <c r="LV6" i="9" s="1"/>
  <c r="B6" i="12" s="1"/>
  <c r="G6" i="12" s="1"/>
  <c r="LT15" i="9"/>
  <c r="LU15" i="9" s="1"/>
  <c r="LV15" i="9" s="1"/>
  <c r="B15" i="12" s="1"/>
  <c r="V24" i="12" s="1"/>
  <c r="U376" i="6" s="1"/>
  <c r="LT7" i="9"/>
  <c r="LU7" i="9" s="1"/>
  <c r="LV7" i="9" s="1"/>
  <c r="B7" i="12" s="1"/>
  <c r="V16" i="12" s="1"/>
  <c r="U368" i="6" s="1"/>
  <c r="LT18" i="9"/>
  <c r="LU18" i="9" s="1"/>
  <c r="LV18" i="9" s="1"/>
  <c r="B18" i="12" s="1"/>
  <c r="G18" i="12" s="1"/>
  <c r="LT5" i="9"/>
  <c r="LU5" i="9" s="1"/>
  <c r="LV5" i="9" s="1"/>
  <c r="B5" i="12" s="1"/>
  <c r="G5" i="12" s="1"/>
  <c r="LT13" i="9"/>
  <c r="LU13" i="9" s="1"/>
  <c r="LV13" i="9" s="1"/>
  <c r="B13" i="12" s="1"/>
  <c r="LT19" i="9"/>
  <c r="LU19" i="9" s="1"/>
  <c r="LV19" i="9" s="1"/>
  <c r="B19" i="12" s="1"/>
  <c r="G19" i="12" s="1"/>
  <c r="LT17" i="9"/>
  <c r="LU17" i="9" s="1"/>
  <c r="LV17" i="9" s="1"/>
  <c r="B17" i="12" s="1"/>
  <c r="G17" i="12" s="1"/>
  <c r="LT10" i="9"/>
  <c r="LU10" i="9" s="1"/>
  <c r="LV10" i="9" s="1"/>
  <c r="B10" i="12" s="1"/>
  <c r="LT14" i="9"/>
  <c r="LU14" i="9" s="1"/>
  <c r="LV14" i="9" s="1"/>
  <c r="B14" i="12" s="1"/>
  <c r="LT8" i="9"/>
  <c r="LU8" i="9" s="1"/>
  <c r="LV8" i="9" s="1"/>
  <c r="B8" i="12" s="1"/>
  <c r="KO12" i="10" l="1"/>
  <c r="LH12" i="10" s="1"/>
  <c r="KP6" i="10"/>
  <c r="LI6" i="10" s="1"/>
  <c r="KY12" i="10"/>
  <c r="LN12" i="10" s="1"/>
  <c r="KQ17" i="10"/>
  <c r="LJ17" i="10" s="1"/>
  <c r="KM11" i="10"/>
  <c r="LF11" i="10" s="1"/>
  <c r="KS11" i="10"/>
  <c r="LL11" i="10" s="1"/>
  <c r="KO6" i="10"/>
  <c r="LH6" i="10" s="1"/>
  <c r="KS6" i="10"/>
  <c r="LL6" i="10" s="1"/>
  <c r="KQ6" i="10"/>
  <c r="LJ6" i="10" s="1"/>
  <c r="KN6" i="10"/>
  <c r="LG6" i="10" s="1"/>
  <c r="KR6" i="10"/>
  <c r="LK6" i="10" s="1"/>
  <c r="KN9" i="10"/>
  <c r="LG9" i="10" s="1"/>
  <c r="KN11" i="10"/>
  <c r="LG11" i="10" s="1"/>
  <c r="KP9" i="10"/>
  <c r="LI9" i="10" s="1"/>
  <c r="KR8" i="10"/>
  <c r="LK8" i="10" s="1"/>
  <c r="KV8" i="10"/>
  <c r="KW8" i="10" s="1"/>
  <c r="KY8" i="10" s="1"/>
  <c r="LN8" i="10" s="1"/>
  <c r="LE5" i="10"/>
  <c r="KR17" i="10"/>
  <c r="LK17" i="10" s="1"/>
  <c r="KS12" i="10"/>
  <c r="LL12" i="10" s="1"/>
  <c r="KO17" i="10"/>
  <c r="LH17" i="10" s="1"/>
  <c r="KM17" i="10"/>
  <c r="LF17" i="10" s="1"/>
  <c r="KP17" i="10"/>
  <c r="LI17" i="10" s="1"/>
  <c r="KR12" i="10"/>
  <c r="LK12" i="10" s="1"/>
  <c r="KX9" i="10"/>
  <c r="LM9" i="10" s="1"/>
  <c r="KN12" i="10"/>
  <c r="LG12" i="10" s="1"/>
  <c r="KN17" i="10"/>
  <c r="LG17" i="10" s="1"/>
  <c r="KQ12" i="10"/>
  <c r="LJ12" i="10" s="1"/>
  <c r="LA11" i="10"/>
  <c r="LP11" i="10" s="1"/>
  <c r="KP12" i="10"/>
  <c r="LI12" i="10" s="1"/>
  <c r="KM8" i="10"/>
  <c r="LF8" i="10" s="1"/>
  <c r="KQ8" i="10"/>
  <c r="LJ8" i="10" s="1"/>
  <c r="KM13" i="10"/>
  <c r="LF13" i="10" s="1"/>
  <c r="KR11" i="10"/>
  <c r="LK11" i="10" s="1"/>
  <c r="KO8" i="10"/>
  <c r="LH8" i="10" s="1"/>
  <c r="KQ11" i="10"/>
  <c r="LJ11" i="10" s="1"/>
  <c r="KO11" i="10"/>
  <c r="LH11" i="10" s="1"/>
  <c r="KP8" i="10"/>
  <c r="LI8" i="10" s="1"/>
  <c r="KZ20" i="10"/>
  <c r="LO20" i="10" s="1"/>
  <c r="KN13" i="10"/>
  <c r="LG13" i="10" s="1"/>
  <c r="KQ13" i="10"/>
  <c r="LJ13" i="10" s="1"/>
  <c r="KM9" i="10"/>
  <c r="LF9" i="10" s="1"/>
  <c r="LB5" i="10"/>
  <c r="LQ5" i="10" s="1"/>
  <c r="KQ9" i="10"/>
  <c r="LJ9" i="10" s="1"/>
  <c r="KP10" i="10"/>
  <c r="LI10" i="10" s="1"/>
  <c r="KS9" i="10"/>
  <c r="LL9" i="10" s="1"/>
  <c r="KS10" i="10"/>
  <c r="LL10" i="10" s="1"/>
  <c r="KV16" i="10"/>
  <c r="KW16" i="10" s="1"/>
  <c r="LC16" i="10" s="1"/>
  <c r="LR16" i="10" s="1"/>
  <c r="KO9" i="10"/>
  <c r="LH9" i="10" s="1"/>
  <c r="LD5" i="10"/>
  <c r="LS5" i="10" s="1"/>
  <c r="LA5" i="10"/>
  <c r="LP5" i="10" s="1"/>
  <c r="KO10" i="10"/>
  <c r="LH10" i="10" s="1"/>
  <c r="LC5" i="10"/>
  <c r="LR5" i="10" s="1"/>
  <c r="KU14" i="10"/>
  <c r="KW14" i="10" s="1"/>
  <c r="LB14" i="10" s="1"/>
  <c r="LQ14" i="10" s="1"/>
  <c r="KN10" i="10"/>
  <c r="LG10" i="10" s="1"/>
  <c r="KZ5" i="10"/>
  <c r="LO5" i="10" s="1"/>
  <c r="KY5" i="10"/>
  <c r="LN5" i="10" s="1"/>
  <c r="KQ10" i="10"/>
  <c r="LJ10" i="10" s="1"/>
  <c r="KR10" i="10"/>
  <c r="LK10" i="10" s="1"/>
  <c r="KN18" i="10"/>
  <c r="LG18" i="10" s="1"/>
  <c r="KQ20" i="10"/>
  <c r="LJ20" i="10" s="1"/>
  <c r="KO13" i="10"/>
  <c r="LH13" i="10" s="1"/>
  <c r="KU17" i="10"/>
  <c r="KV17" i="10"/>
  <c r="KN20" i="10"/>
  <c r="LG20" i="10" s="1"/>
  <c r="KS13" i="10"/>
  <c r="LL13" i="10" s="1"/>
  <c r="KP20" i="10"/>
  <c r="LI20" i="10" s="1"/>
  <c r="KS18" i="10"/>
  <c r="LL18" i="10" s="1"/>
  <c r="KS20" i="10"/>
  <c r="LL20" i="10" s="1"/>
  <c r="KP13" i="10"/>
  <c r="LI13" i="10" s="1"/>
  <c r="KO20" i="10"/>
  <c r="LH20" i="10" s="1"/>
  <c r="KO18" i="10"/>
  <c r="LH18" i="10" s="1"/>
  <c r="KQ18" i="10"/>
  <c r="LJ18" i="10" s="1"/>
  <c r="KM20" i="10"/>
  <c r="LF20" i="10" s="1"/>
  <c r="KR18" i="10"/>
  <c r="LK18" i="10" s="1"/>
  <c r="KU18" i="10"/>
  <c r="KW18" i="10" s="1"/>
  <c r="KY18" i="10" s="1"/>
  <c r="LN18" i="10" s="1"/>
  <c r="KU10" i="10"/>
  <c r="KW10" i="10" s="1"/>
  <c r="KX10" i="10" s="1"/>
  <c r="LM10" i="10" s="1"/>
  <c r="KP18" i="10"/>
  <c r="LI18" i="10" s="1"/>
  <c r="KU19" i="10"/>
  <c r="KW19" i="10" s="1"/>
  <c r="LB19" i="10" s="1"/>
  <c r="LQ19" i="10" s="1"/>
  <c r="KV7" i="10"/>
  <c r="KW7" i="10" s="1"/>
  <c r="LA7" i="10" s="1"/>
  <c r="LP7" i="10" s="1"/>
  <c r="KU15" i="10"/>
  <c r="KW15" i="10" s="1"/>
  <c r="KZ15" i="10" s="1"/>
  <c r="LO15" i="10" s="1"/>
  <c r="LR9" i="11"/>
  <c r="KZ9" i="11"/>
  <c r="LO9" i="11" s="1"/>
  <c r="KX13" i="10"/>
  <c r="LM13" i="10" s="1"/>
  <c r="KX10" i="11"/>
  <c r="LM10" i="11" s="1"/>
  <c r="LC12" i="10"/>
  <c r="LR12" i="10" s="1"/>
  <c r="LC13" i="10"/>
  <c r="LR13" i="10" s="1"/>
  <c r="KY13" i="10"/>
  <c r="LN13" i="10" s="1"/>
  <c r="LA13" i="10"/>
  <c r="LP13" i="10" s="1"/>
  <c r="LD20" i="10"/>
  <c r="LS20" i="10" s="1"/>
  <c r="LB13" i="10"/>
  <c r="LQ13" i="10" s="1"/>
  <c r="KZ13" i="10"/>
  <c r="LO13" i="10" s="1"/>
  <c r="LA20" i="10"/>
  <c r="LP20" i="10" s="1"/>
  <c r="LD13" i="10"/>
  <c r="LS13" i="10" s="1"/>
  <c r="LE12" i="10"/>
  <c r="LB12" i="10"/>
  <c r="LQ12" i="10" s="1"/>
  <c r="LA10" i="11"/>
  <c r="LP10" i="11" s="1"/>
  <c r="LA9" i="11"/>
  <c r="LP9" i="11" s="1"/>
  <c r="KZ12" i="10"/>
  <c r="LO12" i="10" s="1"/>
  <c r="LB9" i="11"/>
  <c r="LQ9" i="11" s="1"/>
  <c r="KY11" i="10"/>
  <c r="LN11" i="10" s="1"/>
  <c r="LA12" i="10"/>
  <c r="LP12" i="10" s="1"/>
  <c r="LD12" i="10"/>
  <c r="LS12" i="10" s="1"/>
  <c r="KX9" i="11"/>
  <c r="LM9" i="11" s="1"/>
  <c r="LE9" i="11"/>
  <c r="LC20" i="10"/>
  <c r="LR20" i="10" s="1"/>
  <c r="LC18" i="11"/>
  <c r="LR18" i="11" s="1"/>
  <c r="LD15" i="11"/>
  <c r="LS15" i="11" s="1"/>
  <c r="KX20" i="10"/>
  <c r="LM20" i="10" s="1"/>
  <c r="KX12" i="10"/>
  <c r="LM12" i="10" s="1"/>
  <c r="KY9" i="11"/>
  <c r="LN9" i="11" s="1"/>
  <c r="LB20" i="10"/>
  <c r="LQ20" i="10" s="1"/>
  <c r="LB11" i="10"/>
  <c r="LQ11" i="10" s="1"/>
  <c r="KY20" i="10"/>
  <c r="LN20" i="10" s="1"/>
  <c r="LD11" i="10"/>
  <c r="LS11" i="10" s="1"/>
  <c r="LE20" i="10"/>
  <c r="LC15" i="11"/>
  <c r="LR15" i="11" s="1"/>
  <c r="LC6" i="11"/>
  <c r="LR6" i="11" s="1"/>
  <c r="LA6" i="11"/>
  <c r="LP6" i="11" s="1"/>
  <c r="KY6" i="11"/>
  <c r="LN6" i="11" s="1"/>
  <c r="LB6" i="11"/>
  <c r="LQ6" i="11" s="1"/>
  <c r="LD6" i="11"/>
  <c r="LS6" i="11" s="1"/>
  <c r="KZ6" i="11"/>
  <c r="LO6" i="11" s="1"/>
  <c r="LE6" i="11"/>
  <c r="KX6" i="11"/>
  <c r="LM6" i="11" s="1"/>
  <c r="LB15" i="11"/>
  <c r="LQ15" i="11" s="1"/>
  <c r="KZ15" i="11"/>
  <c r="LO15" i="11" s="1"/>
  <c r="KY18" i="11"/>
  <c r="LN18" i="11" s="1"/>
  <c r="LE15" i="11"/>
  <c r="LE18" i="11"/>
  <c r="LA19" i="11"/>
  <c r="LP19" i="11" s="1"/>
  <c r="LD9" i="11"/>
  <c r="LS9" i="11" s="1"/>
  <c r="KZ11" i="10"/>
  <c r="LO11" i="10" s="1"/>
  <c r="KX11" i="10"/>
  <c r="LM11" i="10" s="1"/>
  <c r="F10" i="12"/>
  <c r="LE11" i="10"/>
  <c r="LC11" i="10"/>
  <c r="LD9" i="10"/>
  <c r="KY9" i="10"/>
  <c r="LN9" i="10" s="1"/>
  <c r="LE9" i="10"/>
  <c r="LC9" i="10"/>
  <c r="LR9" i="10" s="1"/>
  <c r="LA9" i="10"/>
  <c r="LP9" i="10" s="1"/>
  <c r="KX19" i="11"/>
  <c r="LM19" i="11" s="1"/>
  <c r="LD19" i="11"/>
  <c r="LS19" i="11" s="1"/>
  <c r="KZ19" i="11"/>
  <c r="LO19" i="11" s="1"/>
  <c r="KY19" i="11"/>
  <c r="LN19" i="11" s="1"/>
  <c r="LE19" i="11"/>
  <c r="LB19" i="11"/>
  <c r="LQ19" i="11" s="1"/>
  <c r="LB9" i="10"/>
  <c r="LQ9" i="10" s="1"/>
  <c r="LB17" i="11"/>
  <c r="LQ17" i="11" s="1"/>
  <c r="KX17" i="11"/>
  <c r="LM17" i="11" s="1"/>
  <c r="LC17" i="11"/>
  <c r="LR17" i="11" s="1"/>
  <c r="LA17" i="11"/>
  <c r="LP17" i="11" s="1"/>
  <c r="LD17" i="11"/>
  <c r="LS17" i="11" s="1"/>
  <c r="LE17" i="11"/>
  <c r="KZ17" i="11"/>
  <c r="LO17" i="11" s="1"/>
  <c r="KX14" i="11"/>
  <c r="LM14" i="11" s="1"/>
  <c r="LA14" i="11"/>
  <c r="LP14" i="11" s="1"/>
  <c r="LB14" i="11"/>
  <c r="LQ14" i="11" s="1"/>
  <c r="LC14" i="11"/>
  <c r="LR14" i="11" s="1"/>
  <c r="LE14" i="11"/>
  <c r="LD14" i="11"/>
  <c r="LS14" i="11" s="1"/>
  <c r="KY14" i="11"/>
  <c r="LN14" i="11" s="1"/>
  <c r="KZ14" i="11"/>
  <c r="LO14" i="11" s="1"/>
  <c r="KX15" i="11"/>
  <c r="LM15" i="11" s="1"/>
  <c r="KY15" i="11"/>
  <c r="LN15" i="11" s="1"/>
  <c r="LT5" i="11"/>
  <c r="LU5" i="11" s="1"/>
  <c r="LV5" i="11" s="1"/>
  <c r="D5" i="12" s="1"/>
  <c r="X14" i="12" s="1"/>
  <c r="AA366" i="6" s="1"/>
  <c r="KW6" i="10"/>
  <c r="LD6" i="10" s="1"/>
  <c r="LD13" i="11"/>
  <c r="LS13" i="11" s="1"/>
  <c r="KY13" i="11"/>
  <c r="LN13" i="11" s="1"/>
  <c r="KZ13" i="11"/>
  <c r="LO13" i="11" s="1"/>
  <c r="LA13" i="11"/>
  <c r="LP13" i="11" s="1"/>
  <c r="LB13" i="11"/>
  <c r="LQ13" i="11" s="1"/>
  <c r="KX13" i="11"/>
  <c r="LM13" i="11" s="1"/>
  <c r="LC13" i="11"/>
  <c r="LR13" i="11" s="1"/>
  <c r="LE13" i="11"/>
  <c r="KZ9" i="10"/>
  <c r="LO9" i="10" s="1"/>
  <c r="LC10" i="11"/>
  <c r="LR10" i="11" s="1"/>
  <c r="LE10" i="11"/>
  <c r="LD10" i="11"/>
  <c r="LS10" i="11" s="1"/>
  <c r="KY10" i="11"/>
  <c r="LN10" i="11" s="1"/>
  <c r="KZ10" i="11"/>
  <c r="LO10" i="11" s="1"/>
  <c r="LA7" i="11"/>
  <c r="LP7" i="11" s="1"/>
  <c r="KZ7" i="11"/>
  <c r="LO7" i="11" s="1"/>
  <c r="LE7" i="11"/>
  <c r="LB7" i="11"/>
  <c r="LQ7" i="11" s="1"/>
  <c r="KX7" i="11"/>
  <c r="LM7" i="11" s="1"/>
  <c r="LC7" i="11"/>
  <c r="LR7" i="11" s="1"/>
  <c r="KY7" i="11"/>
  <c r="LN7" i="11" s="1"/>
  <c r="LD7" i="11"/>
  <c r="LS7" i="11" s="1"/>
  <c r="KX18" i="11"/>
  <c r="LM18" i="11" s="1"/>
  <c r="LA18" i="11"/>
  <c r="LP18" i="11" s="1"/>
  <c r="KZ18" i="11"/>
  <c r="LO18" i="11" s="1"/>
  <c r="LD18" i="11"/>
  <c r="LS18" i="11" s="1"/>
  <c r="LC16" i="11"/>
  <c r="LR16" i="11" s="1"/>
  <c r="LD16" i="11"/>
  <c r="LS16" i="11" s="1"/>
  <c r="KX16" i="11"/>
  <c r="LM16" i="11" s="1"/>
  <c r="LA16" i="11"/>
  <c r="LP16" i="11" s="1"/>
  <c r="KZ16" i="11"/>
  <c r="LO16" i="11" s="1"/>
  <c r="KY16" i="11"/>
  <c r="LN16" i="11" s="1"/>
  <c r="LE16" i="11"/>
  <c r="LB16" i="11"/>
  <c r="LQ16" i="11" s="1"/>
  <c r="KY20" i="11"/>
  <c r="LN20" i="11" s="1"/>
  <c r="LA20" i="11"/>
  <c r="LP20" i="11" s="1"/>
  <c r="LC20" i="11"/>
  <c r="LR20" i="11" s="1"/>
  <c r="KX20" i="11"/>
  <c r="LM20" i="11" s="1"/>
  <c r="LD20" i="11"/>
  <c r="LS20" i="11" s="1"/>
  <c r="LB20" i="11"/>
  <c r="LQ20" i="11" s="1"/>
  <c r="KZ20" i="11"/>
  <c r="LO20" i="11" s="1"/>
  <c r="LE20" i="11"/>
  <c r="KY12" i="11"/>
  <c r="LN12" i="11" s="1"/>
  <c r="LD12" i="11"/>
  <c r="LS12" i="11" s="1"/>
  <c r="LC12" i="11"/>
  <c r="LR12" i="11" s="1"/>
  <c r="LA12" i="11"/>
  <c r="LP12" i="11" s="1"/>
  <c r="LB12" i="11"/>
  <c r="LQ12" i="11" s="1"/>
  <c r="KX12" i="11"/>
  <c r="LM12" i="11" s="1"/>
  <c r="LE12" i="11"/>
  <c r="KZ12" i="11"/>
  <c r="LO12" i="11" s="1"/>
  <c r="LE8" i="11"/>
  <c r="LC8" i="11"/>
  <c r="LR8" i="11" s="1"/>
  <c r="LA8" i="11"/>
  <c r="LP8" i="11" s="1"/>
  <c r="LB8" i="11"/>
  <c r="LQ8" i="11" s="1"/>
  <c r="KZ8" i="11"/>
  <c r="LO8" i="11" s="1"/>
  <c r="LD8" i="11"/>
  <c r="LS8" i="11" s="1"/>
  <c r="KY8" i="11"/>
  <c r="LN8" i="11" s="1"/>
  <c r="KX8" i="11"/>
  <c r="LM8" i="11" s="1"/>
  <c r="LA11" i="11"/>
  <c r="LP11" i="11" s="1"/>
  <c r="KZ11" i="11"/>
  <c r="LO11" i="11" s="1"/>
  <c r="LB11" i="11"/>
  <c r="LQ11" i="11" s="1"/>
  <c r="LD11" i="11"/>
  <c r="LS11" i="11" s="1"/>
  <c r="LE11" i="11"/>
  <c r="LC11" i="11"/>
  <c r="LR11" i="11" s="1"/>
  <c r="KY11" i="11"/>
  <c r="LN11" i="11" s="1"/>
  <c r="KX11" i="11"/>
  <c r="LM11" i="11" s="1"/>
  <c r="V21" i="12"/>
  <c r="U373" i="6" s="1"/>
  <c r="F13" i="12"/>
  <c r="U18" i="12"/>
  <c r="R370" i="6" s="1"/>
  <c r="LT16" i="8"/>
  <c r="LU16" i="8" s="1"/>
  <c r="LV16" i="8" s="1"/>
  <c r="A16" i="12" s="1"/>
  <c r="F16" i="12" s="1"/>
  <c r="LT15" i="8"/>
  <c r="LU15" i="8" s="1"/>
  <c r="LV15" i="8" s="1"/>
  <c r="A15" i="12" s="1"/>
  <c r="F15" i="12" s="1"/>
  <c r="LT18" i="8"/>
  <c r="LU18" i="8" s="1"/>
  <c r="LV18" i="8" s="1"/>
  <c r="A18" i="12" s="1"/>
  <c r="F18" i="12" s="1"/>
  <c r="U14" i="12"/>
  <c r="R366" i="6" s="1"/>
  <c r="F6" i="12"/>
  <c r="F7" i="12"/>
  <c r="U16" i="12"/>
  <c r="R368" i="6" s="1"/>
  <c r="U20" i="12"/>
  <c r="R372" i="6" s="1"/>
  <c r="F11" i="12"/>
  <c r="G16" i="12"/>
  <c r="U17" i="12"/>
  <c r="R369" i="6" s="1"/>
  <c r="F8" i="12"/>
  <c r="G11" i="12"/>
  <c r="G9" i="12"/>
  <c r="V15" i="12"/>
  <c r="U367" i="6" s="1"/>
  <c r="G15" i="12"/>
  <c r="V14" i="12"/>
  <c r="U366" i="6" s="1"/>
  <c r="G7" i="12"/>
  <c r="V22" i="12"/>
  <c r="U374" i="6" s="1"/>
  <c r="G13" i="12"/>
  <c r="G8" i="12"/>
  <c r="V17" i="12"/>
  <c r="U369" i="6" s="1"/>
  <c r="V23" i="12"/>
  <c r="U375" i="6" s="1"/>
  <c r="G14" i="12"/>
  <c r="G10" i="12"/>
  <c r="V19" i="12"/>
  <c r="U371" i="6" s="1"/>
  <c r="KZ8" i="10" l="1"/>
  <c r="LO8" i="10" s="1"/>
  <c r="LS6" i="10"/>
  <c r="LD8" i="10"/>
  <c r="LS8" i="10" s="1"/>
  <c r="KY7" i="10"/>
  <c r="LN7" i="10" s="1"/>
  <c r="LB8" i="10"/>
  <c r="LE8" i="10"/>
  <c r="KX8" i="10"/>
  <c r="LM8" i="10" s="1"/>
  <c r="LA8" i="10"/>
  <c r="LP8" i="10" s="1"/>
  <c r="LC8" i="10"/>
  <c r="LR8" i="10" s="1"/>
  <c r="LR11" i="10"/>
  <c r="LE16" i="10"/>
  <c r="KZ16" i="10"/>
  <c r="LO16" i="10" s="1"/>
  <c r="KZ7" i="10"/>
  <c r="LO7" i="10" s="1"/>
  <c r="LQ8" i="10"/>
  <c r="LC7" i="10"/>
  <c r="LR7" i="10" s="1"/>
  <c r="LA16" i="10"/>
  <c r="LP16" i="10" s="1"/>
  <c r="LB7" i="10"/>
  <c r="LQ7" i="10" s="1"/>
  <c r="LT5" i="10"/>
  <c r="LU5" i="10" s="1"/>
  <c r="LV5" i="10" s="1"/>
  <c r="C5" i="12" s="1"/>
  <c r="H5" i="12" s="1"/>
  <c r="L5" i="12" s="1"/>
  <c r="LB16" i="10"/>
  <c r="LQ16" i="10" s="1"/>
  <c r="KX16" i="10"/>
  <c r="LM16" i="10" s="1"/>
  <c r="KY16" i="10"/>
  <c r="LN16" i="10" s="1"/>
  <c r="LD16" i="10"/>
  <c r="LS16" i="10" s="1"/>
  <c r="KX7" i="10"/>
  <c r="LM7" i="10" s="1"/>
  <c r="KX19" i="10"/>
  <c r="LM19" i="10" s="1"/>
  <c r="LS9" i="10"/>
  <c r="LT9" i="10" s="1"/>
  <c r="LU9" i="10" s="1"/>
  <c r="LV9" i="10" s="1"/>
  <c r="C9" i="12" s="1"/>
  <c r="W18" i="12" s="1"/>
  <c r="X370" i="6" s="1"/>
  <c r="LB15" i="10"/>
  <c r="LQ15" i="10" s="1"/>
  <c r="LE7" i="10"/>
  <c r="KZ14" i="10"/>
  <c r="LO14" i="10" s="1"/>
  <c r="LD14" i="10"/>
  <c r="LS14" i="10" s="1"/>
  <c r="LA14" i="10"/>
  <c r="LP14" i="10" s="1"/>
  <c r="KY14" i="10"/>
  <c r="LN14" i="10" s="1"/>
  <c r="LC14" i="10"/>
  <c r="LR14" i="10" s="1"/>
  <c r="LE14" i="10"/>
  <c r="KX14" i="10"/>
  <c r="LM14" i="10" s="1"/>
  <c r="LD7" i="10"/>
  <c r="LS7" i="10" s="1"/>
  <c r="KW17" i="10"/>
  <c r="LE17" i="10" s="1"/>
  <c r="KX15" i="10"/>
  <c r="LM15" i="10" s="1"/>
  <c r="KZ19" i="10"/>
  <c r="LO19" i="10" s="1"/>
  <c r="KY19" i="10"/>
  <c r="LN19" i="10" s="1"/>
  <c r="KZ18" i="10"/>
  <c r="LO18" i="10" s="1"/>
  <c r="LD18" i="10"/>
  <c r="LS18" i="10" s="1"/>
  <c r="LA10" i="10"/>
  <c r="LP10" i="10" s="1"/>
  <c r="LC10" i="10"/>
  <c r="LR10" i="10" s="1"/>
  <c r="KZ10" i="10"/>
  <c r="LO10" i="10" s="1"/>
  <c r="LE18" i="10"/>
  <c r="LB18" i="10"/>
  <c r="LQ18" i="10" s="1"/>
  <c r="LD10" i="10"/>
  <c r="LS10" i="10" s="1"/>
  <c r="LE10" i="10"/>
  <c r="LD19" i="10"/>
  <c r="LS19" i="10" s="1"/>
  <c r="KY10" i="10"/>
  <c r="LN10" i="10" s="1"/>
  <c r="LA18" i="10"/>
  <c r="LP18" i="10" s="1"/>
  <c r="KX18" i="10"/>
  <c r="LM18" i="10" s="1"/>
  <c r="LC19" i="10"/>
  <c r="LR19" i="10" s="1"/>
  <c r="LA19" i="10"/>
  <c r="LP19" i="10" s="1"/>
  <c r="LD15" i="10"/>
  <c r="LS15" i="10" s="1"/>
  <c r="LC18" i="10"/>
  <c r="LR18" i="10" s="1"/>
  <c r="LE19" i="10"/>
  <c r="LB10" i="10"/>
  <c r="LQ10" i="10" s="1"/>
  <c r="LE15" i="10"/>
  <c r="KY15" i="10"/>
  <c r="LN15" i="10" s="1"/>
  <c r="LC15" i="10"/>
  <c r="LR15" i="10" s="1"/>
  <c r="LA15" i="10"/>
  <c r="LP15" i="10" s="1"/>
  <c r="LT13" i="10"/>
  <c r="LU13" i="10" s="1"/>
  <c r="LV13" i="10" s="1"/>
  <c r="C13" i="12" s="1"/>
  <c r="W22" i="12" s="1"/>
  <c r="X374" i="6" s="1"/>
  <c r="LT12" i="10"/>
  <c r="LU12" i="10" s="1"/>
  <c r="LV12" i="10" s="1"/>
  <c r="C12" i="12" s="1"/>
  <c r="W21" i="12" s="1"/>
  <c r="X373" i="6" s="1"/>
  <c r="LT11" i="10"/>
  <c r="LU11" i="10" s="1"/>
  <c r="LV11" i="10" s="1"/>
  <c r="C11" i="12" s="1"/>
  <c r="H11" i="12" s="1"/>
  <c r="L11" i="12" s="1"/>
  <c r="P11" i="12" s="1"/>
  <c r="LT9" i="11"/>
  <c r="LU9" i="11" s="1"/>
  <c r="LV9" i="11" s="1"/>
  <c r="D9" i="12" s="1"/>
  <c r="X18" i="12" s="1"/>
  <c r="AA370" i="6" s="1"/>
  <c r="LT20" i="10"/>
  <c r="LU20" i="10" s="1"/>
  <c r="LV20" i="10" s="1"/>
  <c r="C20" i="12" s="1"/>
  <c r="H20" i="12" s="1"/>
  <c r="L20" i="12" s="1"/>
  <c r="P20" i="12" s="1"/>
  <c r="LT6" i="11"/>
  <c r="LU6" i="11" s="1"/>
  <c r="LV6" i="11" s="1"/>
  <c r="D6" i="12" s="1"/>
  <c r="KY6" i="10"/>
  <c r="LN6" i="10" s="1"/>
  <c r="LE6" i="10"/>
  <c r="KZ6" i="10"/>
  <c r="LO6" i="10" s="1"/>
  <c r="I5" i="12"/>
  <c r="M5" i="12" s="1"/>
  <c r="Q5" i="12" s="1"/>
  <c r="LT17" i="11"/>
  <c r="LU17" i="11" s="1"/>
  <c r="LV17" i="11" s="1"/>
  <c r="D17" i="12" s="1"/>
  <c r="I17" i="12" s="1"/>
  <c r="LB6" i="10"/>
  <c r="LQ6" i="10" s="1"/>
  <c r="LT19" i="11"/>
  <c r="LU19" i="11" s="1"/>
  <c r="LV19" i="11" s="1"/>
  <c r="D19" i="12" s="1"/>
  <c r="I19" i="12" s="1"/>
  <c r="LT15" i="11"/>
  <c r="LU15" i="11" s="1"/>
  <c r="LV15" i="11" s="1"/>
  <c r="D15" i="12" s="1"/>
  <c r="I15" i="12" s="1"/>
  <c r="LC6" i="10"/>
  <c r="LR6" i="10" s="1"/>
  <c r="KX6" i="10"/>
  <c r="LM6" i="10" s="1"/>
  <c r="LT14" i="11"/>
  <c r="LU14" i="11" s="1"/>
  <c r="LV14" i="11" s="1"/>
  <c r="D14" i="12" s="1"/>
  <c r="LA6" i="10"/>
  <c r="LP6" i="10" s="1"/>
  <c r="LT10" i="11"/>
  <c r="LU10" i="11" s="1"/>
  <c r="LV10" i="11" s="1"/>
  <c r="D10" i="12" s="1"/>
  <c r="LT13" i="11"/>
  <c r="LU13" i="11" s="1"/>
  <c r="LV13" i="11" s="1"/>
  <c r="D13" i="12" s="1"/>
  <c r="LT7" i="11"/>
  <c r="LU7" i="11" s="1"/>
  <c r="LV7" i="11" s="1"/>
  <c r="D7" i="12" s="1"/>
  <c r="LT18" i="11"/>
  <c r="LU18" i="11" s="1"/>
  <c r="LV18" i="11" s="1"/>
  <c r="D18" i="12" s="1"/>
  <c r="I18" i="12" s="1"/>
  <c r="LT11" i="11"/>
  <c r="LU11" i="11" s="1"/>
  <c r="LV11" i="11" s="1"/>
  <c r="D11" i="12" s="1"/>
  <c r="I11" i="12" s="1"/>
  <c r="LT12" i="11"/>
  <c r="LU12" i="11" s="1"/>
  <c r="LV12" i="11" s="1"/>
  <c r="D12" i="12" s="1"/>
  <c r="LT16" i="11"/>
  <c r="LU16" i="11" s="1"/>
  <c r="LV16" i="11" s="1"/>
  <c r="D16" i="12" s="1"/>
  <c r="LT8" i="11"/>
  <c r="LU8" i="11" s="1"/>
  <c r="LV8" i="11" s="1"/>
  <c r="D8" i="12" s="1"/>
  <c r="LT20" i="11"/>
  <c r="LU20" i="11" s="1"/>
  <c r="LV20" i="11" s="1"/>
  <c r="D20" i="12" s="1"/>
  <c r="I20" i="12" s="1"/>
  <c r="U24" i="12"/>
  <c r="R376" i="6" s="1"/>
  <c r="U25" i="12"/>
  <c r="R377" i="6" s="1"/>
  <c r="K20" i="12"/>
  <c r="O20" i="12" s="1"/>
  <c r="K9" i="12"/>
  <c r="O9" i="12" s="1"/>
  <c r="K15" i="12"/>
  <c r="O15" i="12" s="1"/>
  <c r="K11" i="12"/>
  <c r="O11" i="12" s="1"/>
  <c r="K10" i="12"/>
  <c r="O10" i="12" s="1"/>
  <c r="K14" i="12"/>
  <c r="O14" i="12" s="1"/>
  <c r="K8" i="12"/>
  <c r="O8" i="12" s="1"/>
  <c r="K5" i="12"/>
  <c r="J5" i="12" s="1"/>
  <c r="K12" i="12"/>
  <c r="O12" i="12" s="1"/>
  <c r="K17" i="12"/>
  <c r="O17" i="12" s="1"/>
  <c r="K18" i="12"/>
  <c r="O18" i="12" s="1"/>
  <c r="K16" i="12"/>
  <c r="O16" i="12" s="1"/>
  <c r="K19" i="12"/>
  <c r="O19" i="12" s="1"/>
  <c r="K13" i="12"/>
  <c r="O13" i="12" s="1"/>
  <c r="K7" i="12"/>
  <c r="O7" i="12" s="1"/>
  <c r="K95" i="6"/>
  <c r="O361" i="6" s="1"/>
  <c r="K97" i="6"/>
  <c r="O363" i="6" s="1"/>
  <c r="K98" i="6"/>
  <c r="O364" i="6" s="1"/>
  <c r="K100" i="6"/>
  <c r="O366" i="6" s="1"/>
  <c r="K99" i="6"/>
  <c r="O365" i="6" s="1"/>
  <c r="K96" i="6"/>
  <c r="O362" i="6" s="1"/>
  <c r="K103" i="6"/>
  <c r="O369" i="6" s="1"/>
  <c r="K101" i="6"/>
  <c r="O367" i="6" s="1"/>
  <c r="K6" i="12"/>
  <c r="O6" i="12" s="1"/>
  <c r="K102" i="6"/>
  <c r="O368" i="6" s="1"/>
  <c r="LT8" i="10" l="1"/>
  <c r="LU8" i="10" s="1"/>
  <c r="LV8" i="10" s="1"/>
  <c r="C8" i="12" s="1"/>
  <c r="W17" i="12" s="1"/>
  <c r="X369" i="6" s="1"/>
  <c r="LT16" i="10"/>
  <c r="LU16" i="10" s="1"/>
  <c r="LV16" i="10" s="1"/>
  <c r="C16" i="12" s="1"/>
  <c r="W25" i="12" s="1"/>
  <c r="X377" i="6" s="1"/>
  <c r="LA17" i="10"/>
  <c r="LP17" i="10" s="1"/>
  <c r="LT7" i="10"/>
  <c r="LU7" i="10" s="1"/>
  <c r="LV7" i="10" s="1"/>
  <c r="C7" i="12" s="1"/>
  <c r="H7" i="12" s="1"/>
  <c r="L7" i="12" s="1"/>
  <c r="P7" i="12" s="1"/>
  <c r="W14" i="12"/>
  <c r="X366" i="6" s="1"/>
  <c r="LT14" i="10"/>
  <c r="LU14" i="10" s="1"/>
  <c r="LV14" i="10" s="1"/>
  <c r="C14" i="12" s="1"/>
  <c r="H14" i="12" s="1"/>
  <c r="L14" i="12" s="1"/>
  <c r="P14" i="12" s="1"/>
  <c r="LD17" i="10"/>
  <c r="LS17" i="10" s="1"/>
  <c r="LB17" i="10"/>
  <c r="LQ17" i="10" s="1"/>
  <c r="KY17" i="10"/>
  <c r="LN17" i="10" s="1"/>
  <c r="KX17" i="10"/>
  <c r="LM17" i="10" s="1"/>
  <c r="KZ17" i="10"/>
  <c r="LO17" i="10" s="1"/>
  <c r="LC17" i="10"/>
  <c r="LR17" i="10" s="1"/>
  <c r="LT18" i="10"/>
  <c r="LU18" i="10" s="1"/>
  <c r="LV18" i="10" s="1"/>
  <c r="C18" i="12" s="1"/>
  <c r="H18" i="12" s="1"/>
  <c r="L18" i="12" s="1"/>
  <c r="P18" i="12" s="1"/>
  <c r="LT19" i="10"/>
  <c r="LU19" i="10" s="1"/>
  <c r="LV19" i="10" s="1"/>
  <c r="C19" i="12" s="1"/>
  <c r="H19" i="12" s="1"/>
  <c r="L19" i="12" s="1"/>
  <c r="P19" i="12" s="1"/>
  <c r="LT10" i="10"/>
  <c r="LU10" i="10" s="1"/>
  <c r="LV10" i="10" s="1"/>
  <c r="C10" i="12" s="1"/>
  <c r="W19" i="12" s="1"/>
  <c r="X371" i="6" s="1"/>
  <c r="LT15" i="10"/>
  <c r="LU15" i="10" s="1"/>
  <c r="LV15" i="10" s="1"/>
  <c r="C15" i="12" s="1"/>
  <c r="H15" i="12" s="1"/>
  <c r="L15" i="12" s="1"/>
  <c r="P15" i="12" s="1"/>
  <c r="H13" i="12"/>
  <c r="L13" i="12" s="1"/>
  <c r="P13" i="12" s="1"/>
  <c r="H12" i="12"/>
  <c r="L12" i="12" s="1"/>
  <c r="P12" i="12" s="1"/>
  <c r="W20" i="12"/>
  <c r="X372" i="6" s="1"/>
  <c r="I9" i="12"/>
  <c r="H9" i="12"/>
  <c r="L9" i="12" s="1"/>
  <c r="P9" i="12" s="1"/>
  <c r="I6" i="12"/>
  <c r="M6" i="12" s="1"/>
  <c r="Q6" i="12" s="1"/>
  <c r="X15" i="12"/>
  <c r="AA367" i="6" s="1"/>
  <c r="X20" i="12"/>
  <c r="AA372" i="6" s="1"/>
  <c r="LT6" i="10"/>
  <c r="LU6" i="10" s="1"/>
  <c r="LV6" i="10" s="1"/>
  <c r="C6" i="12" s="1"/>
  <c r="H6" i="12" s="1"/>
  <c r="L6" i="12" s="1"/>
  <c r="X24" i="12"/>
  <c r="AA376" i="6" s="1"/>
  <c r="X23" i="12"/>
  <c r="AA375" i="6" s="1"/>
  <c r="I14" i="12"/>
  <c r="X22" i="12"/>
  <c r="AA374" i="6" s="1"/>
  <c r="I13" i="12"/>
  <c r="X19" i="12"/>
  <c r="AA371" i="6" s="1"/>
  <c r="I10" i="12"/>
  <c r="X16" i="12"/>
  <c r="AA368" i="6" s="1"/>
  <c r="I7" i="12"/>
  <c r="I16" i="12"/>
  <c r="X25" i="12"/>
  <c r="AA377" i="6" s="1"/>
  <c r="I12" i="12"/>
  <c r="X21" i="12"/>
  <c r="AA373" i="6" s="1"/>
  <c r="X17" i="12"/>
  <c r="AA369" i="6" s="1"/>
  <c r="I8" i="12"/>
  <c r="L96" i="6"/>
  <c r="L97" i="6"/>
  <c r="L95" i="6"/>
  <c r="O5" i="12"/>
  <c r="L99" i="6"/>
  <c r="L102" i="6"/>
  <c r="L100" i="6"/>
  <c r="L103" i="6"/>
  <c r="L98" i="6"/>
  <c r="AG6" i="12"/>
  <c r="AG5" i="12" s="1"/>
  <c r="L101" i="6"/>
  <c r="P5" i="12"/>
  <c r="J6" i="12"/>
  <c r="J7" i="12" s="1"/>
  <c r="J8" i="12" s="1"/>
  <c r="J9" i="12" s="1"/>
  <c r="J10" i="12" s="1"/>
  <c r="J11" i="12" s="1"/>
  <c r="J12" i="12" s="1"/>
  <c r="J13" i="12" s="1"/>
  <c r="J14" i="12" s="1"/>
  <c r="J15" i="12" s="1"/>
  <c r="J16" i="12" s="1"/>
  <c r="J17" i="12" s="1"/>
  <c r="J18" i="12" s="1"/>
  <c r="J19" i="12" s="1"/>
  <c r="J20" i="12" s="1"/>
  <c r="H8" i="12" l="1"/>
  <c r="L8" i="12" s="1"/>
  <c r="P8" i="12" s="1"/>
  <c r="H16" i="12"/>
  <c r="L16" i="12" s="1"/>
  <c r="P16" i="12" s="1"/>
  <c r="W16" i="12"/>
  <c r="X368" i="6" s="1"/>
  <c r="LT17" i="10"/>
  <c r="LU17" i="10" s="1"/>
  <c r="LV17" i="10" s="1"/>
  <c r="C17" i="12" s="1"/>
  <c r="H17" i="12" s="1"/>
  <c r="L17" i="12" s="1"/>
  <c r="P17" i="12" s="1"/>
  <c r="W23" i="12"/>
  <c r="X375" i="6" s="1"/>
  <c r="H10" i="12"/>
  <c r="L10" i="12" s="1"/>
  <c r="P10" i="12" s="1"/>
  <c r="W24" i="12"/>
  <c r="X376" i="6" s="1"/>
  <c r="M12" i="12"/>
  <c r="Q12" i="12" s="1"/>
  <c r="M99" i="6"/>
  <c r="M7" i="12"/>
  <c r="Q7" i="12" s="1"/>
  <c r="M20" i="12"/>
  <c r="Q20" i="12" s="1"/>
  <c r="M102" i="6"/>
  <c r="M96" i="6"/>
  <c r="M101" i="6"/>
  <c r="M98" i="6"/>
  <c r="M100" i="6"/>
  <c r="M97" i="6"/>
  <c r="M103" i="6"/>
  <c r="M95" i="6"/>
  <c r="W15" i="12"/>
  <c r="X367" i="6" s="1"/>
  <c r="P6" i="12"/>
  <c r="M8" i="12"/>
  <c r="M13" i="12"/>
  <c r="Q13" i="12" s="1"/>
  <c r="M17" i="12"/>
  <c r="Q17" i="12" s="1"/>
  <c r="M19" i="12"/>
  <c r="Q19" i="12" s="1"/>
  <c r="M11" i="12"/>
  <c r="Q11" i="12" s="1"/>
  <c r="M14" i="12"/>
  <c r="Q14" i="12" s="1"/>
  <c r="M10" i="12"/>
  <c r="Q10" i="12" s="1"/>
  <c r="M9" i="12"/>
  <c r="Q9" i="12" s="1"/>
  <c r="M18" i="12"/>
  <c r="Q18" i="12" s="1"/>
  <c r="M15" i="12"/>
  <c r="Q15" i="12" s="1"/>
  <c r="M16" i="12"/>
  <c r="Q16" i="12" s="1"/>
  <c r="B25" i="12"/>
  <c r="C25" i="12" s="1"/>
  <c r="B26" i="12"/>
  <c r="B24" i="12"/>
  <c r="B23" i="12"/>
  <c r="B27" i="12"/>
  <c r="AG8" i="12" l="1"/>
  <c r="Q8" i="12"/>
  <c r="AG10" i="12"/>
  <c r="D25" i="12"/>
  <c r="C27" i="12"/>
  <c r="D27" i="12"/>
  <c r="C24" i="12"/>
  <c r="D24" i="12"/>
  <c r="C23" i="12"/>
  <c r="D23" i="12"/>
  <c r="C26" i="12"/>
  <c r="D26" i="1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<sst xmlns="http://schemas.openxmlformats.org/spreadsheetml/2006/main" count="3614" uniqueCount="162">
  <si>
    <t>SOL</t>
  </si>
  <si>
    <t>RE</t>
  </si>
  <si>
    <t>LA</t>
  </si>
  <si>
    <t>MI</t>
  </si>
  <si>
    <t>SI</t>
  </si>
  <si>
    <t>Do</t>
  </si>
  <si>
    <t>Do#</t>
  </si>
  <si>
    <t>Re</t>
  </si>
  <si>
    <t>Re#</t>
  </si>
  <si>
    <t>Mi</t>
  </si>
  <si>
    <t>Fa</t>
  </si>
  <si>
    <t>Fa#</t>
  </si>
  <si>
    <t>Sol</t>
  </si>
  <si>
    <t>Sol#</t>
  </si>
  <si>
    <t>La</t>
  </si>
  <si>
    <t>La#</t>
  </si>
  <si>
    <t>Si</t>
  </si>
  <si>
    <t>Reb</t>
  </si>
  <si>
    <t>Mib</t>
  </si>
  <si>
    <t>Solb</t>
  </si>
  <si>
    <t>Lab</t>
  </si>
  <si>
    <t>Sib</t>
  </si>
  <si>
    <t>giusto</t>
  </si>
  <si>
    <t>posizione 1</t>
  </si>
  <si>
    <t>posizione 2</t>
  </si>
  <si>
    <t>#</t>
  </si>
  <si>
    <t>Maggiore</t>
  </si>
  <si>
    <t>b</t>
  </si>
  <si>
    <t>minore</t>
  </si>
  <si>
    <t>Melodica</t>
  </si>
  <si>
    <t>Armonica</t>
  </si>
  <si>
    <t>DO</t>
  </si>
  <si>
    <t>FA</t>
  </si>
  <si>
    <t>posizione 3</t>
  </si>
  <si>
    <t>posizione 4</t>
  </si>
  <si>
    <t>posizione 5</t>
  </si>
  <si>
    <t>MAGGIORE</t>
  </si>
  <si>
    <t>T</t>
  </si>
  <si>
    <t>S</t>
  </si>
  <si>
    <t>T,5</t>
  </si>
  <si>
    <t>doppio diesis sul fa e # sul mi MUOVITI</t>
  </si>
  <si>
    <t>)</t>
  </si>
  <si>
    <t>Si#</t>
  </si>
  <si>
    <t>Si##</t>
  </si>
  <si>
    <t>Do##</t>
  </si>
  <si>
    <t>Do###</t>
  </si>
  <si>
    <t>Re##</t>
  </si>
  <si>
    <t>Mi#</t>
  </si>
  <si>
    <t>Mi##</t>
  </si>
  <si>
    <t>Fa##</t>
  </si>
  <si>
    <t>Fa###</t>
  </si>
  <si>
    <t>Sol##</t>
  </si>
  <si>
    <t>Sol###</t>
  </si>
  <si>
    <t>La##</t>
  </si>
  <si>
    <t>Rebb</t>
  </si>
  <si>
    <t>Mibb</t>
  </si>
  <si>
    <t>Fab</t>
  </si>
  <si>
    <t>Solbb</t>
  </si>
  <si>
    <t>Labb</t>
  </si>
  <si>
    <t>Sibb</t>
  </si>
  <si>
    <t>Dob</t>
  </si>
  <si>
    <t>,</t>
  </si>
  <si>
    <t>MINORE NATURALE</t>
  </si>
  <si>
    <t>MINORE MELODICA</t>
  </si>
  <si>
    <t>MINORE ARMONICA</t>
  </si>
  <si>
    <t>SELEZIONA LA TONALITA'</t>
  </si>
  <si>
    <t>LA SCALA E'</t>
  </si>
  <si>
    <t>2°GRADO</t>
  </si>
  <si>
    <t>3°GRADO</t>
  </si>
  <si>
    <t>4°GRADO</t>
  </si>
  <si>
    <t>5°GRADO</t>
  </si>
  <si>
    <t>6°GRADO</t>
  </si>
  <si>
    <t>7°GRADO</t>
  </si>
  <si>
    <t>M</t>
  </si>
  <si>
    <t>m</t>
  </si>
  <si>
    <t>Melo</t>
  </si>
  <si>
    <t>Armo</t>
  </si>
  <si>
    <t>Armonizzazione 1°  3°  5°</t>
  </si>
  <si>
    <t>Armonizzazione fino alla 7°</t>
  </si>
  <si>
    <t>Armonizzazione 9° esposta</t>
  </si>
  <si>
    <t>Armonizzazione 11° esposta</t>
  </si>
  <si>
    <t>Armonizzazione 13° esposta</t>
  </si>
  <si>
    <t>qq</t>
  </si>
  <si>
    <t>maggiore</t>
  </si>
  <si>
    <t>melodica</t>
  </si>
  <si>
    <t>armonica</t>
  </si>
  <si>
    <t>POSIZIONE 1</t>
  </si>
  <si>
    <t>POSIZIONE 2</t>
  </si>
  <si>
    <t>POSIZIONE 3</t>
  </si>
  <si>
    <t>POSIZIONE 4</t>
  </si>
  <si>
    <t>POSIZIONE 5</t>
  </si>
  <si>
    <t>BASSO</t>
  </si>
  <si>
    <t>CHITARRA</t>
  </si>
  <si>
    <t>VISIONE CON GRADI</t>
  </si>
  <si>
    <t>VISIONE SOLO NOTE</t>
  </si>
  <si>
    <t>ECCO LE SOMME CON LE NOTE</t>
  </si>
  <si>
    <t>DO#</t>
  </si>
  <si>
    <t>FA#</t>
  </si>
  <si>
    <t>MELODICA</t>
  </si>
  <si>
    <t>ARMONICA</t>
  </si>
  <si>
    <t>TONICA</t>
  </si>
  <si>
    <t>TERZA</t>
  </si>
  <si>
    <t>QUINTA</t>
  </si>
  <si>
    <t>SETTIMA</t>
  </si>
  <si>
    <t>ACCORDO 1°</t>
  </si>
  <si>
    <t>accordo</t>
  </si>
  <si>
    <t>1° GRADO</t>
  </si>
  <si>
    <t>2° GRADO</t>
  </si>
  <si>
    <t>3° GRADO</t>
  </si>
  <si>
    <t>NONA</t>
  </si>
  <si>
    <t>UNDICESIMA</t>
  </si>
  <si>
    <t>TREDICESIMA</t>
  </si>
  <si>
    <t>XXXX</t>
  </si>
  <si>
    <t>4° GRADO</t>
  </si>
  <si>
    <t>5° GRADO</t>
  </si>
  <si>
    <t>6° GRADO</t>
  </si>
  <si>
    <t>7° GRADO</t>
  </si>
  <si>
    <t>xxxxx</t>
  </si>
  <si>
    <t>zzzzzzz</t>
  </si>
  <si>
    <t>2 sull'1</t>
  </si>
  <si>
    <t>4 sull'3</t>
  </si>
  <si>
    <t>3 sull'1-2</t>
  </si>
  <si>
    <t>Accordo 1</t>
  </si>
  <si>
    <t>Accordo 2</t>
  </si>
  <si>
    <t>Accordo 3</t>
  </si>
  <si>
    <t>Accordo 4</t>
  </si>
  <si>
    <t>bemolle</t>
  </si>
  <si>
    <t>diesis</t>
  </si>
  <si>
    <t>3°</t>
  </si>
  <si>
    <t>5°</t>
  </si>
  <si>
    <t>estensione</t>
  </si>
  <si>
    <t>settima</t>
  </si>
  <si>
    <t>nona</t>
  </si>
  <si>
    <t>undicesima</t>
  </si>
  <si>
    <t>tredicesima</t>
  </si>
  <si>
    <t>diminuita</t>
  </si>
  <si>
    <t>eccedente</t>
  </si>
  <si>
    <t>tipo</t>
  </si>
  <si>
    <t>w w w . l a l t r o m a n u a l e d i b a s s o . c o m</t>
  </si>
  <si>
    <t>w w w . l a l t r o m a n u a l e d i b a s s o . c o m
info@laltromanualedibasso.com</t>
  </si>
  <si>
    <t>1°GRADO</t>
  </si>
  <si>
    <t xml:space="preserve">w w w . l a l t r o m a n u a l e d i b a s s o . c o m 
 </t>
  </si>
  <si>
    <t>HARMONY 4 BASS &amp; GUITAR
by</t>
  </si>
  <si>
    <t>info@laltromanualedibasso.com</t>
  </si>
  <si>
    <t>1.1</t>
  </si>
  <si>
    <t>Tra il 2° e 3° accordo</t>
  </si>
  <si>
    <t>Tra il 3° e 4° accordo</t>
  </si>
  <si>
    <t>MI CANTINO</t>
  </si>
  <si>
    <t>corda del SOL</t>
  </si>
  <si>
    <t>corda del RE</t>
  </si>
  <si>
    <t>corda del LA</t>
  </si>
  <si>
    <t>corda del MI</t>
  </si>
  <si>
    <r>
      <t xml:space="preserve">corda del </t>
    </r>
    <r>
      <rPr>
        <b/>
        <i/>
        <sz val="12"/>
        <color theme="1"/>
        <rFont val="Times New Roman"/>
        <family val="1"/>
      </rPr>
      <t>SI</t>
    </r>
  </si>
  <si>
    <t>giusta</t>
  </si>
  <si>
    <t>tettima</t>
  </si>
  <si>
    <t>nonina</t>
  </si>
  <si>
    <t>tretina</t>
  </si>
  <si>
    <t>undicia</t>
  </si>
  <si>
    <t>accordo 1</t>
  </si>
  <si>
    <t>accordo 2</t>
  </si>
  <si>
    <t>accordo 3</t>
  </si>
  <si>
    <t>accordo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</si>
</sst>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General&quot;° TASTO&quot;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0"/>
      <name val="Times New Roman"/>
      <family val="1"/>
    </font>
    <font>
      <b/>
      <i/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i/>
      <sz val="12"/>
      <color theme="0"/>
      <name val="Times New Roman"/>
      <family val="1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i/>
      <sz val="12"/>
      <color rgb="FFFFFF00"/>
      <name val="Times New Roman"/>
      <family val="1"/>
    </font>
    <font>
      <sz val="11"/>
      <color theme="0"/>
      <name val="Times New Roman"/>
      <family val="1"/>
    </font>
    <font>
      <b/>
      <i/>
      <sz val="11"/>
      <color rgb="FFFFFF00"/>
      <name val="Times New Roman"/>
      <family val="1"/>
    </font>
    <font>
      <sz val="8"/>
      <name val="Calibri"/>
      <family val="2"/>
      <scheme val="minor"/>
    </font>
    <font>
      <b/>
      <i/>
      <sz val="16"/>
      <color theme="0"/>
      <name val="Times New Roman"/>
      <family val="1"/>
    </font>
    <font>
      <b/>
      <i/>
      <sz val="36"/>
      <color theme="0"/>
      <name val="Times New Roman"/>
      <family val="1"/>
    </font>
    <font>
      <b/>
      <i/>
      <sz val="26"/>
      <color theme="0"/>
      <name val="Times New Roman"/>
      <family val="1"/>
    </font>
    <font>
      <b/>
      <i/>
      <sz val="14"/>
      <color theme="0"/>
      <name val="Times New Roman"/>
      <family val="1"/>
    </font>
    <font>
      <b/>
      <i/>
      <sz val="11"/>
      <color theme="1"/>
      <name val="Calibri"/>
      <family val="2"/>
      <scheme val="minor"/>
    </font>
    <font>
      <sz val="18"/>
      <color theme="1"/>
      <name val="Times New Roman"/>
      <family val="1"/>
    </font>
    <font>
      <b/>
      <i/>
      <sz val="18"/>
      <color theme="0"/>
      <name val="Times New Roman"/>
      <family val="1"/>
    </font>
    <font>
      <b/>
      <i/>
      <sz val="26"/>
      <color theme="1"/>
      <name val="Times New Roman"/>
      <family val="1"/>
    </font>
    <font>
      <i/>
      <sz val="18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i/>
      <u/>
      <sz val="24"/>
      <color theme="0"/>
      <name val="Times New Roman"/>
      <family val="1"/>
    </font>
    <font>
      <b/>
      <i/>
      <sz val="24"/>
      <color theme="0"/>
      <name val="Times New Roman"/>
      <family val="1"/>
    </font>
    <font>
      <i/>
      <u/>
      <sz val="48"/>
      <color theme="0"/>
      <name val="Times New Roman"/>
      <family val="1"/>
    </font>
    <font>
      <i/>
      <sz val="48"/>
      <color theme="0"/>
      <name val="Times New Roman"/>
      <family val="1"/>
    </font>
    <font>
      <b/>
      <i/>
      <sz val="10"/>
      <color theme="1"/>
      <name val="Times New Roman"/>
      <family val="1"/>
    </font>
    <font>
      <sz val="11"/>
      <color theme="0"/>
      <name val="Calibri"/>
      <family val="2"/>
      <scheme val="minor"/>
    </font>
    <font>
      <b/>
      <i/>
      <u/>
      <sz val="36"/>
      <color theme="10"/>
      <name val="Times New Roman"/>
      <family val="1"/>
    </font>
    <font>
      <b/>
      <i/>
      <u/>
      <sz val="36"/>
      <color rgb="FFFFFF00"/>
      <name val="Times New Roman"/>
      <family val="1"/>
    </font>
    <font>
      <b/>
      <i/>
      <sz val="36"/>
      <color rgb="FFFFFF00"/>
      <name val="Times New Roman"/>
      <family val="1"/>
    </font>
    <font>
      <i/>
      <u/>
      <sz val="36"/>
      <color rgb="FFFFFF00"/>
      <name val="Times New Roman"/>
      <family val="1"/>
    </font>
    <font>
      <i/>
      <u/>
      <sz val="48"/>
      <color rgb="FFFFFF00"/>
      <name val="Times New Roman"/>
      <family val="1"/>
    </font>
    <font>
      <b/>
      <i/>
      <u/>
      <sz val="36"/>
      <color theme="0"/>
      <name val="Times New Roman"/>
      <family val="1"/>
    </font>
    <font>
      <b/>
      <i/>
      <sz val="9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i/>
      <sz val="10"/>
      <color theme="0"/>
      <name val="Times New Roman"/>
      <family val="1"/>
    </font>
    <font>
      <sz val="10"/>
      <color theme="1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 style="hair">
        <color auto="1"/>
      </top>
      <bottom/>
      <diagonal/>
    </border>
    <border>
      <left style="double">
        <color auto="1"/>
      </left>
      <right style="double">
        <color auto="1"/>
      </right>
      <top style="thick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/>
      <top style="thick">
        <color auto="1"/>
      </top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hair">
        <color auto="1"/>
      </bottom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hair">
        <color auto="1"/>
      </top>
      <bottom style="thick">
        <color auto="1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193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0" fillId="4" borderId="0" xfId="0" applyFill="1"/>
    <xf numFmtId="0" fontId="1" fillId="5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7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1" fillId="9" borderId="3" xfId="0" applyFont="1" applyFill="1" applyBorder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1" fillId="11" borderId="0" xfId="0" applyFont="1" applyFill="1"/>
    <xf numFmtId="0" fontId="6" fillId="11" borderId="0" xfId="0" applyFont="1" applyFill="1"/>
    <xf numFmtId="0" fontId="1" fillId="11" borderId="0" xfId="0" applyFont="1" applyFill="1" applyAlignment="1">
      <alignment horizontal="center" vertical="center"/>
    </xf>
    <xf numFmtId="0" fontId="1" fillId="11" borderId="7" xfId="0" applyFont="1" applyFill="1" applyBorder="1" applyAlignment="1">
      <alignment horizontal="center" vertical="center"/>
    </xf>
    <xf numFmtId="0" fontId="1" fillId="11" borderId="8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0" fillId="17" borderId="15" xfId="0" applyFill="1" applyBorder="1" applyAlignment="1">
      <alignment horizontal="center" vertical="center"/>
    </xf>
    <xf numFmtId="0" fontId="0" fillId="17" borderId="2" xfId="0" applyFill="1" applyBorder="1" applyAlignment="1">
      <alignment horizontal="center" vertical="center"/>
    </xf>
    <xf numFmtId="0" fontId="0" fillId="17" borderId="16" xfId="0" applyFill="1" applyBorder="1" applyAlignment="1">
      <alignment horizontal="center" vertical="center"/>
    </xf>
    <xf numFmtId="0" fontId="0" fillId="17" borderId="17" xfId="0" applyFill="1" applyBorder="1" applyAlignment="1">
      <alignment horizontal="center" vertical="center"/>
    </xf>
    <xf numFmtId="0" fontId="0" fillId="17" borderId="18" xfId="0" applyFill="1" applyBorder="1" applyAlignment="1">
      <alignment horizontal="center" vertical="center"/>
    </xf>
    <xf numFmtId="0" fontId="0" fillId="17" borderId="19" xfId="0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0" fillId="2" borderId="0" xfId="0" applyFill="1"/>
    <xf numFmtId="0" fontId="5" fillId="12" borderId="20" xfId="0" applyFont="1" applyFill="1" applyBorder="1" applyAlignment="1">
      <alignment horizontal="right" vertical="center" wrapText="1"/>
    </xf>
    <xf numFmtId="0" fontId="1" fillId="11" borderId="21" xfId="0" applyFont="1" applyFill="1" applyBorder="1"/>
    <xf numFmtId="0" fontId="8" fillId="3" borderId="21" xfId="0" applyFont="1" applyFill="1" applyBorder="1" applyAlignment="1">
      <alignment horizontal="center" vertical="center"/>
    </xf>
    <xf numFmtId="0" fontId="6" fillId="11" borderId="21" xfId="0" applyFont="1" applyFill="1" applyBorder="1"/>
    <xf numFmtId="0" fontId="5" fillId="12" borderId="22" xfId="0" applyFont="1" applyFill="1" applyBorder="1" applyAlignment="1">
      <alignment horizontal="right" vertical="center" wrapText="1"/>
    </xf>
    <xf numFmtId="0" fontId="5" fillId="12" borderId="24" xfId="0" applyFont="1" applyFill="1" applyBorder="1" applyAlignment="1">
      <alignment horizontal="right" vertical="center" wrapText="1"/>
    </xf>
    <xf numFmtId="0" fontId="1" fillId="11" borderId="25" xfId="0" applyFont="1" applyFill="1" applyBorder="1"/>
    <xf numFmtId="0" fontId="6" fillId="11" borderId="25" xfId="0" applyFont="1" applyFill="1" applyBorder="1"/>
    <xf numFmtId="0" fontId="3" fillId="11" borderId="0" xfId="0" applyFont="1" applyFill="1" applyAlignment="1">
      <alignment horizontal="center" vertical="center"/>
    </xf>
    <xf numFmtId="0" fontId="9" fillId="13" borderId="0" xfId="0" applyFont="1" applyFill="1" applyAlignment="1">
      <alignment wrapText="1"/>
    </xf>
    <xf numFmtId="0" fontId="2" fillId="14" borderId="0" xfId="0" applyFont="1" applyFill="1" applyAlignment="1">
      <alignment horizontal="center" vertical="center" wrapText="1"/>
    </xf>
    <xf numFmtId="0" fontId="2" fillId="13" borderId="0" xfId="0" applyFont="1" applyFill="1" applyAlignment="1">
      <alignment horizontal="center" vertical="center" wrapText="1"/>
    </xf>
    <xf numFmtId="0" fontId="1" fillId="2" borderId="26" xfId="0" applyFont="1" applyFill="1" applyBorder="1"/>
    <xf numFmtId="0" fontId="1" fillId="2" borderId="27" xfId="0" applyFont="1" applyFill="1" applyBorder="1"/>
    <xf numFmtId="0" fontId="1" fillId="2" borderId="28" xfId="0" applyFont="1" applyFill="1" applyBorder="1"/>
    <xf numFmtId="0" fontId="0" fillId="16" borderId="0" xfId="0" applyFill="1"/>
    <xf numFmtId="0" fontId="1" fillId="16" borderId="0" xfId="0" applyFont="1" applyFill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1" fillId="2" borderId="0" xfId="0" applyFont="1" applyFill="1"/>
    <xf numFmtId="0" fontId="0" fillId="2" borderId="0" xfId="0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18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3" fillId="2" borderId="1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 vertical="center"/>
    </xf>
    <xf numFmtId="0" fontId="1" fillId="20" borderId="0" xfId="0" applyFont="1" applyFill="1"/>
    <xf numFmtId="0" fontId="17" fillId="20" borderId="0" xfId="0" applyFont="1" applyFill="1"/>
    <xf numFmtId="0" fontId="17" fillId="20" borderId="0" xfId="0" applyFont="1" applyFill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14" fontId="17" fillId="20" borderId="0" xfId="0" applyNumberFormat="1" applyFont="1" applyFill="1" applyAlignment="1">
      <alignment horizontal="center" vertical="center"/>
    </xf>
    <xf numFmtId="0" fontId="17" fillId="20" borderId="2" xfId="0" applyFont="1" applyFill="1" applyBorder="1" applyAlignment="1">
      <alignment horizontal="center" vertical="center"/>
    </xf>
    <xf numFmtId="0" fontId="1" fillId="17" borderId="2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/>
    </xf>
    <xf numFmtId="0" fontId="0" fillId="20" borderId="0" xfId="0" applyFill="1"/>
    <xf numFmtId="0" fontId="12" fillId="12" borderId="29" xfId="0" applyFont="1" applyFill="1" applyBorder="1" applyAlignment="1" applyProtection="1">
      <alignment horizontal="center" vertical="center"/>
      <protection locked="0"/>
    </xf>
    <xf numFmtId="0" fontId="12" fillId="12" borderId="30" xfId="0" applyFont="1" applyFill="1" applyBorder="1" applyAlignment="1" applyProtection="1">
      <alignment horizontal="center" vertical="center"/>
      <protection locked="0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" fillId="9" borderId="2" xfId="0" applyFont="1" applyFill="1" applyBorder="1"/>
    <xf numFmtId="0" fontId="2" fillId="12" borderId="2" xfId="0" applyFont="1" applyFill="1" applyBorder="1" applyAlignment="1" applyProtection="1">
      <alignment horizontal="center" vertical="center" wrapText="1"/>
      <protection locked="0"/>
    </xf>
    <xf numFmtId="0" fontId="3" fillId="15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3" fillId="16" borderId="2" xfId="0" applyFont="1" applyFill="1" applyBorder="1" applyAlignment="1">
      <alignment horizontal="center" vertical="center" wrapText="1"/>
    </xf>
    <xf numFmtId="0" fontId="22" fillId="21" borderId="0" xfId="1" applyFont="1" applyFill="1" applyAlignment="1">
      <alignment horizontal="center" vertical="center"/>
    </xf>
    <xf numFmtId="0" fontId="23" fillId="21" borderId="0" xfId="0" applyFont="1" applyFill="1" applyAlignment="1">
      <alignment horizontal="center" vertical="center"/>
    </xf>
    <xf numFmtId="0" fontId="16" fillId="16" borderId="0" xfId="0" applyFont="1" applyFill="1"/>
    <xf numFmtId="0" fontId="1" fillId="19" borderId="0" xfId="0" applyFont="1" applyFill="1"/>
    <xf numFmtId="0" fontId="6" fillId="19" borderId="0" xfId="0" applyFont="1" applyFill="1"/>
    <xf numFmtId="0" fontId="0" fillId="19" borderId="0" xfId="0" applyFill="1"/>
    <xf numFmtId="0" fontId="7" fillId="19" borderId="0" xfId="0" applyFont="1" applyFill="1"/>
    <xf numFmtId="0" fontId="1" fillId="19" borderId="0" xfId="0" applyFont="1" applyFill="1" applyAlignment="1">
      <alignment wrapText="1"/>
    </xf>
    <xf numFmtId="0" fontId="17" fillId="19" borderId="0" xfId="0" applyFont="1" applyFill="1"/>
    <xf numFmtId="0" fontId="1" fillId="19" borderId="0" xfId="0" applyFont="1" applyFill="1" applyAlignment="1">
      <alignment horizontal="center" vertical="center"/>
    </xf>
    <xf numFmtId="0" fontId="3" fillId="9" borderId="43" xfId="0" applyFont="1" applyFill="1" applyBorder="1" applyAlignment="1">
      <alignment horizontal="center" vertical="center" wrapText="1"/>
    </xf>
    <xf numFmtId="0" fontId="3" fillId="9" borderId="44" xfId="0" applyFont="1" applyFill="1" applyBorder="1" applyAlignment="1">
      <alignment horizontal="center" vertical="center" wrapText="1"/>
    </xf>
    <xf numFmtId="0" fontId="3" fillId="9" borderId="45" xfId="0" applyFont="1" applyFill="1" applyBorder="1" applyAlignment="1">
      <alignment horizontal="center" vertical="center" wrapText="1"/>
    </xf>
    <xf numFmtId="0" fontId="1" fillId="19" borderId="2" xfId="0" applyFont="1" applyFill="1" applyBorder="1" applyAlignment="1">
      <alignment horizontal="center" vertical="center"/>
    </xf>
    <xf numFmtId="0" fontId="15" fillId="19" borderId="0" xfId="0" applyFont="1" applyFill="1" applyAlignment="1" applyProtection="1">
      <alignment horizontal="center" textRotation="255"/>
      <protection locked="0"/>
    </xf>
    <xf numFmtId="0" fontId="3" fillId="19" borderId="38" xfId="0" applyFont="1" applyFill="1" applyBorder="1" applyAlignment="1">
      <alignment horizontal="center" vertical="center" wrapText="1"/>
    </xf>
    <xf numFmtId="0" fontId="3" fillId="19" borderId="44" xfId="0" applyFont="1" applyFill="1" applyBorder="1" applyAlignment="1">
      <alignment horizontal="center" vertical="center" wrapText="1"/>
    </xf>
    <xf numFmtId="0" fontId="3" fillId="19" borderId="37" xfId="0" applyFont="1" applyFill="1" applyBorder="1" applyAlignment="1">
      <alignment horizontal="center" vertical="center" wrapText="1"/>
    </xf>
    <xf numFmtId="0" fontId="26" fillId="19" borderId="0" xfId="0" applyFont="1" applyFill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28" fillId="19" borderId="0" xfId="1" applyFont="1" applyFill="1" applyAlignment="1">
      <alignment horizontal="center" vertical="center" wrapText="1"/>
    </xf>
    <xf numFmtId="0" fontId="28" fillId="22" borderId="0" xfId="1" applyFont="1" applyFill="1" applyAlignment="1">
      <alignment horizontal="center" vertical="center" wrapText="1"/>
    </xf>
    <xf numFmtId="0" fontId="29" fillId="22" borderId="0" xfId="1" applyFont="1" applyFill="1" applyAlignment="1">
      <alignment horizontal="center" vertical="center" wrapText="1"/>
    </xf>
    <xf numFmtId="0" fontId="33" fillId="22" borderId="0" xfId="1" applyFont="1" applyFill="1" applyAlignment="1">
      <alignment horizontal="center" vertical="center" wrapText="1"/>
    </xf>
    <xf numFmtId="0" fontId="9" fillId="22" borderId="0" xfId="0" applyFont="1" applyFill="1"/>
    <xf numFmtId="0" fontId="27" fillId="22" borderId="0" xfId="0" applyFont="1" applyFill="1"/>
    <xf numFmtId="0" fontId="1" fillId="22" borderId="0" xfId="0" applyFont="1" applyFill="1"/>
    <xf numFmtId="0" fontId="0" fillId="22" borderId="0" xfId="0" applyFill="1"/>
    <xf numFmtId="0" fontId="34" fillId="23" borderId="34" xfId="0" applyFont="1" applyFill="1" applyBorder="1" applyAlignment="1">
      <alignment horizontal="right" wrapText="1"/>
    </xf>
    <xf numFmtId="0" fontId="3" fillId="23" borderId="34" xfId="0" applyFont="1" applyFill="1" applyBorder="1" applyAlignment="1">
      <alignment horizontal="right" wrapText="1"/>
    </xf>
    <xf numFmtId="0" fontId="3" fillId="2" borderId="46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2" borderId="49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3" fillId="2" borderId="51" xfId="0" applyFont="1" applyFill="1" applyBorder="1" applyAlignment="1">
      <alignment horizontal="center" vertical="center" wrapText="1"/>
    </xf>
    <xf numFmtId="164" fontId="26" fillId="9" borderId="24" xfId="0" applyNumberFormat="1" applyFont="1" applyFill="1" applyBorder="1" applyAlignment="1">
      <alignment horizontal="center" vertical="center" wrapText="1"/>
    </xf>
    <xf numFmtId="14" fontId="18" fillId="3" borderId="34" xfId="0" applyNumberFormat="1" applyFont="1" applyFill="1" applyBorder="1" applyAlignment="1">
      <alignment horizontal="center" vertical="center"/>
    </xf>
    <xf numFmtId="0" fontId="17" fillId="20" borderId="36" xfId="0" applyFont="1" applyFill="1" applyBorder="1" applyAlignment="1">
      <alignment horizontal="center" vertical="center"/>
    </xf>
    <xf numFmtId="0" fontId="18" fillId="3" borderId="44" xfId="0" applyFont="1" applyFill="1" applyBorder="1" applyAlignment="1">
      <alignment horizontal="center" vertical="center"/>
    </xf>
    <xf numFmtId="0" fontId="20" fillId="9" borderId="54" xfId="0" applyFont="1" applyFill="1" applyBorder="1" applyAlignment="1" applyProtection="1">
      <alignment horizontal="center" vertical="center"/>
      <protection locked="0"/>
    </xf>
    <xf numFmtId="0" fontId="20" fillId="9" borderId="47" xfId="0" applyFont="1" applyFill="1" applyBorder="1" applyAlignment="1" applyProtection="1">
      <alignment horizontal="center" vertical="center"/>
      <protection locked="0"/>
    </xf>
    <xf numFmtId="0" fontId="20" fillId="9" borderId="55" xfId="0" applyFont="1" applyFill="1" applyBorder="1" applyAlignment="1" applyProtection="1">
      <alignment horizontal="center" vertical="center"/>
      <protection locked="0"/>
    </xf>
    <xf numFmtId="0" fontId="37" fillId="11" borderId="39" xfId="0" applyFont="1" applyFill="1" applyBorder="1" applyAlignment="1">
      <alignment wrapText="1"/>
    </xf>
    <xf numFmtId="0" fontId="37" fillId="11" borderId="40" xfId="0" applyFont="1" applyFill="1" applyBorder="1" applyAlignment="1">
      <alignment wrapText="1"/>
    </xf>
    <xf numFmtId="164" fontId="26" fillId="9" borderId="56" xfId="0" applyNumberFormat="1" applyFont="1" applyFill="1" applyBorder="1" applyAlignment="1">
      <alignment horizontal="center" vertical="center" wrapText="1"/>
    </xf>
    <xf numFmtId="164" fontId="26" fillId="9" borderId="57" xfId="0" applyNumberFormat="1" applyFont="1" applyFill="1" applyBorder="1" applyAlignment="1">
      <alignment horizontal="center" vertical="center" wrapText="1"/>
    </xf>
    <xf numFmtId="0" fontId="3" fillId="2" borderId="58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53" xfId="0" applyFont="1" applyFill="1" applyBorder="1" applyAlignment="1">
      <alignment horizontal="center" vertical="center" wrapText="1"/>
    </xf>
    <xf numFmtId="0" fontId="32" fillId="22" borderId="0" xfId="1" applyFont="1" applyFill="1" applyAlignment="1">
      <alignment horizontal="center" vertical="center" wrapText="1"/>
    </xf>
    <xf numFmtId="0" fontId="30" fillId="22" borderId="0" xfId="1" applyFont="1" applyFill="1" applyAlignment="1">
      <alignment horizontal="center" vertical="center" wrapText="1"/>
    </xf>
    <xf numFmtId="0" fontId="31" fillId="22" borderId="0" xfId="1" applyFont="1" applyFill="1" applyAlignment="1">
      <alignment horizontal="center" vertical="center" wrapText="1"/>
    </xf>
    <xf numFmtId="0" fontId="15" fillId="12" borderId="0" xfId="0" applyFont="1" applyFill="1" applyAlignment="1">
      <alignment horizontal="center" vertical="center"/>
    </xf>
    <xf numFmtId="0" fontId="1" fillId="17" borderId="2" xfId="0" applyFont="1" applyFill="1" applyBorder="1" applyAlignment="1">
      <alignment horizontal="center" vertical="center" wrapText="1"/>
    </xf>
    <xf numFmtId="0" fontId="19" fillId="2" borderId="34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2" fillId="16" borderId="34" xfId="0" applyFont="1" applyFill="1" applyBorder="1" applyAlignment="1" applyProtection="1">
      <alignment horizontal="center" vertical="center"/>
      <protection locked="0"/>
    </xf>
    <xf numFmtId="0" fontId="12" fillId="16" borderId="35" xfId="0" applyFont="1" applyFill="1" applyBorder="1" applyAlignment="1" applyProtection="1">
      <alignment horizontal="center" vertical="center"/>
      <protection locked="0"/>
    </xf>
    <xf numFmtId="0" fontId="13" fillId="3" borderId="34" xfId="0" applyFont="1" applyFill="1" applyBorder="1" applyAlignment="1" applyProtection="1">
      <alignment horizontal="center" vertical="center"/>
      <protection locked="0"/>
    </xf>
    <xf numFmtId="0" fontId="13" fillId="3" borderId="35" xfId="0" applyFont="1" applyFill="1" applyBorder="1" applyAlignment="1" applyProtection="1">
      <alignment horizontal="center" vertical="center"/>
      <protection locked="0"/>
    </xf>
    <xf numFmtId="0" fontId="13" fillId="3" borderId="36" xfId="0" applyFont="1" applyFill="1" applyBorder="1" applyAlignment="1" applyProtection="1">
      <alignment horizontal="center" vertical="center"/>
      <protection locked="0"/>
    </xf>
    <xf numFmtId="0" fontId="14" fillId="12" borderId="34" xfId="0" applyFont="1" applyFill="1" applyBorder="1" applyAlignment="1" applyProtection="1">
      <alignment horizontal="center" vertical="center"/>
      <protection locked="0"/>
    </xf>
    <xf numFmtId="0" fontId="14" fillId="12" borderId="35" xfId="0" applyFont="1" applyFill="1" applyBorder="1" applyAlignment="1" applyProtection="1">
      <alignment horizontal="center" vertical="center"/>
      <protection locked="0"/>
    </xf>
    <xf numFmtId="0" fontId="14" fillId="12" borderId="36" xfId="0" applyFont="1" applyFill="1" applyBorder="1" applyAlignment="1" applyProtection="1">
      <alignment horizontal="center" vertical="center"/>
      <protection locked="0"/>
    </xf>
    <xf numFmtId="0" fontId="19" fillId="2" borderId="36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22" fillId="21" borderId="0" xfId="1" applyFont="1" applyFill="1" applyAlignment="1">
      <alignment horizontal="center" vertical="center"/>
    </xf>
    <xf numFmtId="0" fontId="23" fillId="21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6" fillId="12" borderId="37" xfId="0" applyFont="1" applyFill="1" applyBorder="1" applyAlignment="1">
      <alignment horizontal="right" vertical="center" wrapText="1"/>
    </xf>
    <xf numFmtId="0" fontId="36" fillId="12" borderId="38" xfId="0" applyFont="1" applyFill="1" applyBorder="1" applyAlignment="1">
      <alignment horizontal="right" vertical="center" wrapText="1"/>
    </xf>
    <xf numFmtId="0" fontId="36" fillId="12" borderId="39" xfId="0" applyFont="1" applyFill="1" applyBorder="1" applyAlignment="1">
      <alignment horizontal="right" vertical="center" wrapText="1"/>
    </xf>
    <xf numFmtId="0" fontId="36" fillId="12" borderId="40" xfId="0" applyFont="1" applyFill="1" applyBorder="1" applyAlignment="1">
      <alignment horizontal="right" vertical="center" wrapText="1"/>
    </xf>
    <xf numFmtId="0" fontId="2" fillId="12" borderId="41" xfId="0" applyFont="1" applyFill="1" applyBorder="1" applyAlignment="1">
      <alignment horizontal="right" vertical="center" wrapText="1"/>
    </xf>
    <xf numFmtId="0" fontId="2" fillId="12" borderId="42" xfId="0" applyFont="1" applyFill="1" applyBorder="1" applyAlignment="1">
      <alignment horizontal="right" vertical="center" wrapText="1"/>
    </xf>
    <xf numFmtId="0" fontId="15" fillId="7" borderId="34" xfId="0" applyFont="1" applyFill="1" applyBorder="1" applyAlignment="1" applyProtection="1">
      <alignment horizontal="center" vertical="center" wrapText="1"/>
      <protection locked="0"/>
    </xf>
    <xf numFmtId="0" fontId="15" fillId="7" borderId="35" xfId="0" applyFont="1" applyFill="1" applyBorder="1" applyAlignment="1" applyProtection="1">
      <alignment horizontal="center" vertical="center" wrapText="1"/>
      <protection locked="0"/>
    </xf>
    <xf numFmtId="0" fontId="1" fillId="17" borderId="34" xfId="0" applyFont="1" applyFill="1" applyBorder="1" applyAlignment="1">
      <alignment horizontal="center" vertical="center" wrapText="1"/>
    </xf>
    <xf numFmtId="0" fontId="1" fillId="17" borderId="35" xfId="0" applyFont="1" applyFill="1" applyBorder="1" applyAlignment="1">
      <alignment horizontal="center" vertical="center" wrapText="1"/>
    </xf>
    <xf numFmtId="0" fontId="1" fillId="17" borderId="36" xfId="0" applyFont="1" applyFill="1" applyBorder="1" applyAlignment="1">
      <alignment horizontal="center" vertical="center" wrapText="1"/>
    </xf>
    <xf numFmtId="0" fontId="2" fillId="12" borderId="31" xfId="0" applyFont="1" applyFill="1" applyBorder="1" applyAlignment="1" applyProtection="1">
      <alignment horizontal="center" vertical="center" textRotation="255"/>
      <protection locked="0"/>
    </xf>
    <xf numFmtId="0" fontId="2" fillId="12" borderId="32" xfId="0" applyFont="1" applyFill="1" applyBorder="1" applyAlignment="1" applyProtection="1">
      <alignment horizontal="center" vertical="center" textRotation="255"/>
      <protection locked="0"/>
    </xf>
    <xf numFmtId="0" fontId="2" fillId="12" borderId="33" xfId="0" applyFont="1" applyFill="1" applyBorder="1" applyAlignment="1" applyProtection="1">
      <alignment horizontal="center" vertical="center" textRotation="255"/>
      <protection locked="0"/>
    </xf>
    <xf numFmtId="0" fontId="1" fillId="19" borderId="2" xfId="0" applyFont="1" applyFill="1" applyBorder="1" applyAlignment="1">
      <alignment horizontal="center" vertical="center"/>
    </xf>
    <xf numFmtId="0" fontId="1" fillId="19" borderId="0" xfId="0" applyFont="1" applyFill="1" applyAlignment="1">
      <alignment horizontal="center"/>
    </xf>
    <xf numFmtId="0" fontId="3" fillId="24" borderId="34" xfId="0" applyFont="1" applyFill="1" applyBorder="1" applyAlignment="1">
      <alignment horizontal="center" vertical="center" wrapText="1"/>
    </xf>
    <xf numFmtId="0" fontId="3" fillId="24" borderId="36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24" fillId="16" borderId="0" xfId="1" applyFont="1" applyFill="1" applyAlignment="1">
      <alignment horizontal="center" vertical="center" wrapText="1"/>
    </xf>
    <xf numFmtId="0" fontId="25" fillId="16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17" borderId="12" xfId="0" applyFill="1" applyBorder="1" applyAlignment="1">
      <alignment horizontal="center"/>
    </xf>
    <xf numFmtId="0" fontId="0" fillId="17" borderId="13" xfId="0" applyFill="1" applyBorder="1" applyAlignment="1">
      <alignment horizontal="center"/>
    </xf>
    <xf numFmtId="0" fontId="0" fillId="17" borderId="14" xfId="0" applyFill="1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0" xfId="0" applyAlignment="1">
      <alignment horizontal="center" vertical="center" textRotation="90"/>
    </xf>
    <xf numFmtId="14" fontId="15" fillId="3" borderId="34" xfId="0" applyNumberFormat="1" applyFont="1" applyFill="1" applyBorder="1" applyAlignment="1">
      <alignment horizontal="center" vertical="center"/>
    </xf>
    <xf numFmtId="0" fontId="15" fillId="3" borderId="34" xfId="0" applyFont="1" applyFill="1" applyBorder="1" applyAlignment="1">
      <alignment horizontal="center" vertical="center"/>
    </xf>
  </cellXfs>
  <cellStyles count="2">
    <cellStyle name="Collegamento ipertestuale" xfId="1" builtinId="8"/>
    <cellStyle name="Normale" xfId="0" builtinId="0"/>
  </cellStyles>
  <dxfs count="22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theme="8" tint="0.79998168889431442"/>
      </font>
      <fill>
        <patternFill>
          <bgColor theme="8" tint="0.79998168889431442"/>
        </patternFill>
      </fill>
      <border>
        <left/>
        <top style="hair">
          <color auto="1"/>
        </top>
        <bottom style="hair">
          <color auto="1"/>
        </bottom>
      </border>
    </dxf>
    <dxf>
      <font>
        <color theme="8" tint="0.79998168889431442"/>
      </font>
      <fill>
        <patternFill>
          <bgColor theme="8" tint="0.79998168889431442"/>
        </patternFill>
      </fill>
      <border>
        <left/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/>
        <right/>
        <top/>
        <vertical/>
        <horizontal/>
      </border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7" tint="0.59996337778862885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fi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10027920</xdr:colOff>
      <xdr:row>7</xdr:row>
      <xdr:rowOff>148590</xdr:rowOff>
    </xdr:from>
    <xdr:to>
      <xdr:col>7</xdr:col>
      <xdr:colOff>45720</xdr:colOff>
      <xdr:row>16</xdr:row>
      <xdr:rowOff>81915</xdr:rowOff>
    </xdr:to>
    <xdr:grpSp>
      <xdr:nvGrpSpPr>
        <xdr:cNvPr id="6" name="Gruppo 5">
          <a:extLst>
            <a:ext uri="{FF2B5EF4-FFF2-40B4-BE49-F238E27FC236}">
              <a16:creationId xmlns:a16="http://schemas.microsoft.com/office/drawing/2014/main" id="{30CD4528-203D-854D-EB9E-6A93E5B2DB60}"/>
            </a:ext>
          </a:extLst>
        </xdr:cNvPr>
        <xdr:cNvGrpSpPr/>
      </xdr:nvGrpSpPr>
      <xdr:grpSpPr>
        <a:xfrm>
          <a:off x="10027920" y="3653790"/>
          <a:ext cx="4305300" cy="1647825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7495E4F1-85CB-28C4-2F1F-98CF15F839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5" name="Immagine 4">
            <a:extLst>
              <a:ext uri="{FF2B5EF4-FFF2-40B4-BE49-F238E27FC236}">
                <a16:creationId xmlns:a16="http://schemas.microsoft.com/office/drawing/2014/main" id="{B7BD7718-865A-63E5-0A50-5F764C742F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205740</xdr:colOff>
      <xdr:row>10</xdr:row>
      <xdr:rowOff>83820</xdr:rowOff>
    </xdr:from>
    <xdr:to>
      <xdr:col>0</xdr:col>
      <xdr:colOff>2682240</xdr:colOff>
      <xdr:row>16</xdr:row>
      <xdr:rowOff>36195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9254E969-62DD-6F26-C496-95400BCF5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4160520"/>
          <a:ext cx="2476500" cy="1095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353</xdr:col>
      <xdr:colOff>314325</xdr:colOff>
      <xdr:row>31</xdr:row>
      <xdr:rowOff>104775</xdr:rowOff>
    </xdr:from>
    <xdr:to>
      <xdr:col>358</xdr:col>
      <xdr:colOff>58636</xdr:colOff>
      <xdr:row>37</xdr:row>
      <xdr:rowOff>158112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4BA9B8AE-58BA-4B24-A79F-D80F638B6F94}"/>
            </a:ext>
          </a:extLst>
        </xdr:cNvPr>
        <xdr:cNvGrpSpPr/>
      </xdr:nvGrpSpPr>
      <xdr:grpSpPr>
        <a:xfrm>
          <a:off x="11744325" y="4493895"/>
          <a:ext cx="3554311" cy="115061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E0F1C4D2-1991-B675-D9EE-9665C84B66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68C64D48-1B17-A47D-4A4F-9DDB75B804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337</xdr:col>
      <xdr:colOff>106680</xdr:colOff>
      <xdr:row>33</xdr:row>
      <xdr:rowOff>15240</xdr:rowOff>
    </xdr:from>
    <xdr:to>
      <xdr:col>341</xdr:col>
      <xdr:colOff>224790</xdr:colOff>
      <xdr:row>39</xdr:row>
      <xdr:rowOff>13335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BC773B31-D943-494A-BD50-8FC83F5A2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4770120"/>
          <a:ext cx="2476500" cy="1095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353</xdr:col>
      <xdr:colOff>400050</xdr:colOff>
      <xdr:row>24</xdr:row>
      <xdr:rowOff>152400</xdr:rowOff>
    </xdr:from>
    <xdr:to>
      <xdr:col>358</xdr:col>
      <xdr:colOff>477736</xdr:colOff>
      <xdr:row>31</xdr:row>
      <xdr:rowOff>15237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891C1400-ECCC-461C-A987-45403E8F8C76}"/>
            </a:ext>
          </a:extLst>
        </xdr:cNvPr>
        <xdr:cNvGrpSpPr/>
      </xdr:nvGrpSpPr>
      <xdr:grpSpPr>
        <a:xfrm>
          <a:off x="11913870" y="4541520"/>
          <a:ext cx="3125686" cy="114299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A201F817-D30B-0B2E-492E-184C74C524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7670FFA9-A4D9-36D3-6A3F-D040A850C4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338</xdr:col>
      <xdr:colOff>114300</xdr:colOff>
      <xdr:row>22</xdr:row>
      <xdr:rowOff>175260</xdr:rowOff>
    </xdr:from>
    <xdr:to>
      <xdr:col>338</xdr:col>
      <xdr:colOff>2590800</xdr:colOff>
      <xdr:row>28</xdr:row>
      <xdr:rowOff>173355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18DAD861-D10D-4005-AC2E-A2D9F9315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198620"/>
          <a:ext cx="2476500" cy="10953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353</xdr:col>
      <xdr:colOff>257175</xdr:colOff>
      <xdr:row>24</xdr:row>
      <xdr:rowOff>161925</xdr:rowOff>
    </xdr:from>
    <xdr:to>
      <xdr:col>358</xdr:col>
      <xdr:colOff>334861</xdr:colOff>
      <xdr:row>31</xdr:row>
      <xdr:rowOff>24762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A5711091-F0B0-4702-9829-8572A5EF2245}"/>
            </a:ext>
          </a:extLst>
        </xdr:cNvPr>
        <xdr:cNvGrpSpPr/>
      </xdr:nvGrpSpPr>
      <xdr:grpSpPr>
        <a:xfrm>
          <a:off x="11885295" y="4551045"/>
          <a:ext cx="3125686" cy="114299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460EE703-9FB1-6A32-8B53-FE8A7F099A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45510715-3EFF-BB7E-62B0-BF3C0F6358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335</xdr:col>
      <xdr:colOff>83820</xdr:colOff>
      <xdr:row>23</xdr:row>
      <xdr:rowOff>0</xdr:rowOff>
    </xdr:from>
    <xdr:to>
      <xdr:col>338</xdr:col>
      <xdr:colOff>99060</xdr:colOff>
      <xdr:row>28</xdr:row>
      <xdr:rowOff>180975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424B84F9-BCCC-44BF-95BB-28478B7E5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4206240"/>
          <a:ext cx="2476500" cy="10953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355</xdr:col>
      <xdr:colOff>180975</xdr:colOff>
      <xdr:row>24</xdr:row>
      <xdr:rowOff>104775</xdr:rowOff>
    </xdr:from>
    <xdr:to>
      <xdr:col>360</xdr:col>
      <xdr:colOff>144361</xdr:colOff>
      <xdr:row>30</xdr:row>
      <xdr:rowOff>158112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23714BEA-3586-43B4-9582-F397961575ED}"/>
            </a:ext>
          </a:extLst>
        </xdr:cNvPr>
        <xdr:cNvGrpSpPr/>
      </xdr:nvGrpSpPr>
      <xdr:grpSpPr>
        <a:xfrm>
          <a:off x="11976735" y="4493895"/>
          <a:ext cx="3148546" cy="115061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0DE10F6D-F822-672B-56AD-AE0CDDECE3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D035D8B2-20E4-BD03-0DE7-75AC437AC9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337</xdr:col>
      <xdr:colOff>129540</xdr:colOff>
      <xdr:row>22</xdr:row>
      <xdr:rowOff>99060</xdr:rowOff>
    </xdr:from>
    <xdr:to>
      <xdr:col>340</xdr:col>
      <xdr:colOff>617220</xdr:colOff>
      <xdr:row>28</xdr:row>
      <xdr:rowOff>97155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6F3F57C4-16B8-40B3-A7A5-F0F48881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4122420"/>
          <a:ext cx="2476500" cy="1095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373380</xdr:colOff>
      <xdr:row>96</xdr:row>
      <xdr:rowOff>45720</xdr:rowOff>
    </xdr:from>
    <xdr:to>
      <xdr:col>31</xdr:col>
      <xdr:colOff>312420</xdr:colOff>
      <xdr:row>364</xdr:row>
      <xdr:rowOff>227136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EE525ED2-CFCE-4D83-BEE5-038FE890A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9160" y="4739640"/>
          <a:ext cx="1478280" cy="653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129540</xdr:colOff>
      <xdr:row>11</xdr:row>
      <xdr:rowOff>160021</xdr:rowOff>
    </xdr:from>
    <xdr:to>
      <xdr:col>33</xdr:col>
      <xdr:colOff>370895</xdr:colOff>
      <xdr:row>14</xdr:row>
      <xdr:rowOff>114301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FE56DA8-13EC-471D-8C87-39B40EA36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6300" y="3413761"/>
          <a:ext cx="1860605" cy="822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208065</xdr:colOff>
      <xdr:row>24</xdr:row>
      <xdr:rowOff>142875</xdr:rowOff>
    </xdr:from>
    <xdr:to>
      <xdr:col>59</xdr:col>
      <xdr:colOff>285751</xdr:colOff>
      <xdr:row>31</xdr:row>
      <xdr:rowOff>5712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EB2C46C4-DF22-4866-B5C1-C1D186528C87}"/>
            </a:ext>
          </a:extLst>
        </xdr:cNvPr>
        <xdr:cNvGrpSpPr/>
      </xdr:nvGrpSpPr>
      <xdr:grpSpPr>
        <a:xfrm>
          <a:off x="11790465" y="4349115"/>
          <a:ext cx="3125686" cy="114299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7C4FAE80-7C8A-2F2E-ABEC-39E5E5FDF6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B594C29D-6FF1-9780-69B2-A67C2B8371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35</xdr:col>
      <xdr:colOff>304800</xdr:colOff>
      <xdr:row>24</xdr:row>
      <xdr:rowOff>15240</xdr:rowOff>
    </xdr:from>
    <xdr:to>
      <xdr:col>39</xdr:col>
      <xdr:colOff>342900</xdr:colOff>
      <xdr:row>30</xdr:row>
      <xdr:rowOff>13335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D6C35D02-0CA4-44C6-94A9-F99F61550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221480"/>
          <a:ext cx="2476500" cy="1095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133350</xdr:colOff>
      <xdr:row>30</xdr:row>
      <xdr:rowOff>47625</xdr:rowOff>
    </xdr:from>
    <xdr:to>
      <xdr:col>54</xdr:col>
      <xdr:colOff>211036</xdr:colOff>
      <xdr:row>36</xdr:row>
      <xdr:rowOff>100962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BDC6D6D1-5F5D-4792-8467-CACD9444854F}"/>
            </a:ext>
          </a:extLst>
        </xdr:cNvPr>
        <xdr:cNvGrpSpPr/>
      </xdr:nvGrpSpPr>
      <xdr:grpSpPr>
        <a:xfrm>
          <a:off x="11715750" y="5168265"/>
          <a:ext cx="3125686" cy="115061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61628437-F4CF-D712-D0B2-39890FE2E4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275AB558-8988-F6D4-4CDF-92E74AB5DF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30</xdr:col>
      <xdr:colOff>152400</xdr:colOff>
      <xdr:row>27</xdr:row>
      <xdr:rowOff>152400</xdr:rowOff>
    </xdr:from>
    <xdr:to>
      <xdr:col>34</xdr:col>
      <xdr:colOff>190500</xdr:colOff>
      <xdr:row>33</xdr:row>
      <xdr:rowOff>150495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D330045-C3EB-4927-8607-6DF1B0B43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24400"/>
          <a:ext cx="2476500" cy="1095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201</xdr:col>
      <xdr:colOff>228600</xdr:colOff>
      <xdr:row>24</xdr:row>
      <xdr:rowOff>76200</xdr:rowOff>
    </xdr:from>
    <xdr:to>
      <xdr:col>206</xdr:col>
      <xdr:colOff>306286</xdr:colOff>
      <xdr:row>30</xdr:row>
      <xdr:rowOff>129537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A67594B1-A29F-46C2-8AE0-70C5A4536465}"/>
            </a:ext>
          </a:extLst>
        </xdr:cNvPr>
        <xdr:cNvGrpSpPr/>
      </xdr:nvGrpSpPr>
      <xdr:grpSpPr>
        <a:xfrm>
          <a:off x="11811000" y="4465320"/>
          <a:ext cx="3125686" cy="115061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8090E366-21F4-C45F-9486-4EFA6B2330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CA383531-5F17-B370-A17A-50BCF8D8CF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182</xdr:col>
      <xdr:colOff>114300</xdr:colOff>
      <xdr:row>23</xdr:row>
      <xdr:rowOff>22860</xdr:rowOff>
    </xdr:from>
    <xdr:to>
      <xdr:col>186</xdr:col>
      <xdr:colOff>152400</xdr:colOff>
      <xdr:row>29</xdr:row>
      <xdr:rowOff>20955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FD6A68A5-32C5-4138-8D03-05A685910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229100"/>
          <a:ext cx="2476500" cy="1095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123825</xdr:colOff>
      <xdr:row>24</xdr:row>
      <xdr:rowOff>38100</xdr:rowOff>
    </xdr:from>
    <xdr:to>
      <xdr:col>75</xdr:col>
      <xdr:colOff>201511</xdr:colOff>
      <xdr:row>30</xdr:row>
      <xdr:rowOff>91437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E70FDE83-5A24-4530-90D0-56DF0933E6AF}"/>
            </a:ext>
          </a:extLst>
        </xdr:cNvPr>
        <xdr:cNvGrpSpPr/>
      </xdr:nvGrpSpPr>
      <xdr:grpSpPr>
        <a:xfrm>
          <a:off x="11706225" y="4427220"/>
          <a:ext cx="3125686" cy="115061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42975C7F-F8C3-6252-351D-0B4915E054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56D6BE20-5F88-FE74-37AA-4B95330B83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51</xdr:col>
      <xdr:colOff>144780</xdr:colOff>
      <xdr:row>22</xdr:row>
      <xdr:rowOff>175260</xdr:rowOff>
    </xdr:from>
    <xdr:to>
      <xdr:col>55</xdr:col>
      <xdr:colOff>182880</xdr:colOff>
      <xdr:row>28</xdr:row>
      <xdr:rowOff>173355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1AF9D8B7-FF23-4531-8776-577A75B24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" y="4198620"/>
          <a:ext cx="2476500" cy="1095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333375</xdr:colOff>
      <xdr:row>24</xdr:row>
      <xdr:rowOff>95250</xdr:rowOff>
    </xdr:from>
    <xdr:to>
      <xdr:col>49</xdr:col>
      <xdr:colOff>296761</xdr:colOff>
      <xdr:row>30</xdr:row>
      <xdr:rowOff>148587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7DD95279-DB72-4E1F-89EF-C7CFAF9FC3B7}"/>
            </a:ext>
          </a:extLst>
        </xdr:cNvPr>
        <xdr:cNvGrpSpPr/>
      </xdr:nvGrpSpPr>
      <xdr:grpSpPr>
        <a:xfrm>
          <a:off x="11839575" y="4484370"/>
          <a:ext cx="3133306" cy="115061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7DC1235D-E8B9-B45C-6179-B6F314E690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D560E58D-5CCA-9D3C-754B-4B3BC55FEC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30</xdr:col>
      <xdr:colOff>106680</xdr:colOff>
      <xdr:row>23</xdr:row>
      <xdr:rowOff>60960</xdr:rowOff>
    </xdr:from>
    <xdr:to>
      <xdr:col>33</xdr:col>
      <xdr:colOff>541020</xdr:colOff>
      <xdr:row>29</xdr:row>
      <xdr:rowOff>59055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177EAD8E-D6CB-4885-8735-9499D89CA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4267200"/>
          <a:ext cx="2476500" cy="1095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89</xdr:col>
      <xdr:colOff>228600</xdr:colOff>
      <xdr:row>24</xdr:row>
      <xdr:rowOff>152400</xdr:rowOff>
    </xdr:from>
    <xdr:to>
      <xdr:col>94</xdr:col>
      <xdr:colOff>306286</xdr:colOff>
      <xdr:row>28</xdr:row>
      <xdr:rowOff>72387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43B893DA-95AF-4022-8B38-6912E67623CA}"/>
            </a:ext>
          </a:extLst>
        </xdr:cNvPr>
        <xdr:cNvGrpSpPr/>
      </xdr:nvGrpSpPr>
      <xdr:grpSpPr>
        <a:xfrm>
          <a:off x="11811000" y="5029200"/>
          <a:ext cx="3125686" cy="803907"/>
          <a:chOff x="10153650" y="2695575"/>
          <a:chExt cx="4305300" cy="1647825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4F5DB416-6C1E-B9DA-31C3-A9641B774F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3276830"/>
            <a:ext cx="4305300" cy="1066570"/>
          </a:xfrm>
          <a:prstGeom prst="rect">
            <a:avLst/>
          </a:prstGeom>
        </xdr:spPr>
      </xdr:pic>
      <xdr:pic>
        <xdr:nvPicPr>
          <xdr:cNvPr id="4" name="Immagine 3">
            <a:extLst>
              <a:ext uri="{FF2B5EF4-FFF2-40B4-BE49-F238E27FC236}">
                <a16:creationId xmlns:a16="http://schemas.microsoft.com/office/drawing/2014/main" id="{484E9069-18E5-9FC6-069A-83B9457AF3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68300" y="2695575"/>
            <a:ext cx="1390650" cy="489303"/>
          </a:xfrm>
          <a:prstGeom prst="rect">
            <a:avLst/>
          </a:prstGeom>
        </xdr:spPr>
      </xdr:pic>
    </xdr:grpSp>
    <xdr:clientData/>
  </xdr:twoCellAnchor>
  <xdr:twoCellAnchor editAs="oneCell">
    <xdr:from>
      <xdr:col>70</xdr:col>
      <xdr:colOff>213360</xdr:colOff>
      <xdr:row>26</xdr:row>
      <xdr:rowOff>182880</xdr:rowOff>
    </xdr:from>
    <xdr:to>
      <xdr:col>74</xdr:col>
      <xdr:colOff>251460</xdr:colOff>
      <xdr:row>32</xdr:row>
      <xdr:rowOff>20955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9C7DE0FC-F873-418A-9C82-0E56F76A4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198620"/>
          <a:ext cx="2476500" cy="109537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info@laltromanualedibasso.com" TargetMode="External"/><Relationship Id="rId1" Type="http://schemas.openxmlformats.org/officeDocument/2006/relationships/hyperlink" Target="http://www.laltromanualedibasso.com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laltromanualedibasso.co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laltromanualedibasso.com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laltromanualedibasso.com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laltromanualedibasso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altromanualedibasso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laltromanualedibasso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laltromanualedibasso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laltromanualedibasso.com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laltromanualedibasso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laltromanualedibasso.co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laltromanualedibasso.co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laltromanualedibasso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7AFD0-6FB2-46C4-B573-FBD2F6BF9EA3}">
  <dimension ref="A1:BT73"/>
  <sheetViews>
    <sheetView showGridLines="0" showRowColHeaders="0" workbookViewId="0">
      <selection activeCell="A2" sqref="A2:H2"/>
    </sheetView>
  </sheetViews>
  <sheetFormatPr defaultRowHeight="14.4" x14ac:dyDescent="0.3"/>
  <cols>
    <col min="1" max="1" width="155" customWidth="1"/>
  </cols>
  <sheetData>
    <row r="1" spans="1:72" ht="111" customHeight="1" x14ac:dyDescent="0.3">
      <c r="A1" s="137" t="s">
        <v>142</v>
      </c>
      <c r="B1" s="137"/>
      <c r="C1" s="137"/>
      <c r="D1" s="137"/>
      <c r="E1" s="137"/>
      <c r="F1" s="137"/>
      <c r="G1" s="137"/>
      <c r="H1" s="137"/>
      <c r="I1" s="109"/>
      <c r="J1" s="109"/>
      <c r="K1" s="109"/>
      <c r="L1" s="109"/>
      <c r="M1" s="109"/>
      <c r="N1" s="109"/>
      <c r="O1" s="109"/>
      <c r="P1" s="109"/>
      <c r="Q1" s="106"/>
      <c r="R1" s="106"/>
      <c r="S1" s="106"/>
      <c r="T1" s="106"/>
      <c r="U1" s="106"/>
      <c r="V1" s="106"/>
      <c r="W1" s="106"/>
      <c r="X1" s="106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</row>
    <row r="2" spans="1:72" ht="90" customHeight="1" x14ac:dyDescent="0.3">
      <c r="A2" s="136" t="s">
        <v>141</v>
      </c>
      <c r="B2" s="136"/>
      <c r="C2" s="136"/>
      <c r="D2" s="136"/>
      <c r="E2" s="136"/>
      <c r="F2" s="136"/>
      <c r="G2" s="136"/>
      <c r="H2" s="136"/>
      <c r="I2" s="109"/>
      <c r="J2" s="109"/>
      <c r="K2" s="109"/>
      <c r="L2" s="109"/>
      <c r="M2" s="109"/>
      <c r="N2" s="109"/>
      <c r="O2" s="109"/>
      <c r="P2" s="109"/>
      <c r="Q2" s="106"/>
      <c r="R2" s="106"/>
      <c r="S2" s="106"/>
      <c r="T2" s="106"/>
      <c r="U2" s="106"/>
      <c r="V2" s="106"/>
      <c r="W2" s="106"/>
      <c r="X2" s="106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</row>
    <row r="3" spans="1:72" ht="15" customHeight="1" x14ac:dyDescent="0.3">
      <c r="A3" s="138" t="s">
        <v>143</v>
      </c>
      <c r="B3" s="138"/>
      <c r="C3" s="138"/>
      <c r="D3" s="138"/>
      <c r="E3" s="138"/>
      <c r="F3" s="138"/>
      <c r="G3" s="138"/>
      <c r="H3" s="138"/>
      <c r="I3" s="109"/>
      <c r="J3" s="109"/>
      <c r="K3" s="109"/>
      <c r="L3" s="109"/>
      <c r="M3" s="109"/>
      <c r="N3" s="109"/>
      <c r="O3" s="109"/>
      <c r="P3" s="109"/>
      <c r="Q3" s="106"/>
      <c r="R3" s="106"/>
      <c r="S3" s="106"/>
      <c r="T3" s="106"/>
      <c r="U3" s="106"/>
      <c r="V3" s="106"/>
      <c r="W3" s="106"/>
      <c r="X3" s="106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</row>
    <row r="4" spans="1:72" ht="15" customHeight="1" x14ac:dyDescent="0.3">
      <c r="A4" s="138"/>
      <c r="B4" s="138"/>
      <c r="C4" s="138"/>
      <c r="D4" s="138"/>
      <c r="E4" s="138"/>
      <c r="F4" s="138"/>
      <c r="G4" s="138"/>
      <c r="H4" s="138"/>
      <c r="I4" s="109"/>
      <c r="J4" s="109"/>
      <c r="K4" s="109"/>
      <c r="L4" s="109"/>
      <c r="M4" s="109"/>
      <c r="N4" s="109"/>
      <c r="O4" s="109"/>
      <c r="P4" s="109"/>
      <c r="Q4" s="106"/>
      <c r="R4" s="106"/>
      <c r="S4" s="106"/>
      <c r="T4" s="106"/>
      <c r="U4" s="106"/>
      <c r="V4" s="106"/>
      <c r="W4" s="106"/>
      <c r="X4" s="106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</row>
    <row r="5" spans="1:72" ht="15" customHeight="1" x14ac:dyDescent="0.3">
      <c r="A5" s="138"/>
      <c r="B5" s="138"/>
      <c r="C5" s="138"/>
      <c r="D5" s="138"/>
      <c r="E5" s="138"/>
      <c r="F5" s="138"/>
      <c r="G5" s="138"/>
      <c r="H5" s="138"/>
      <c r="I5" s="109"/>
      <c r="J5" s="109"/>
      <c r="K5" s="109"/>
      <c r="L5" s="109"/>
      <c r="M5" s="109"/>
      <c r="N5" s="109"/>
      <c r="O5" s="109"/>
      <c r="P5" s="109"/>
      <c r="Q5" s="106"/>
      <c r="R5" s="106"/>
      <c r="S5" s="106"/>
      <c r="T5" s="106"/>
      <c r="U5" s="106"/>
      <c r="V5" s="106"/>
      <c r="W5" s="106"/>
      <c r="X5" s="106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</row>
    <row r="6" spans="1:72" ht="15" customHeight="1" x14ac:dyDescent="0.3">
      <c r="A6" s="138"/>
      <c r="B6" s="138"/>
      <c r="C6" s="138"/>
      <c r="D6" s="138"/>
      <c r="E6" s="138"/>
      <c r="F6" s="138"/>
      <c r="G6" s="138"/>
      <c r="H6" s="138"/>
      <c r="I6" s="109"/>
      <c r="J6" s="109"/>
      <c r="K6" s="109"/>
      <c r="L6" s="109"/>
      <c r="M6" s="109"/>
      <c r="N6" s="109"/>
      <c r="O6" s="109"/>
      <c r="P6" s="109"/>
      <c r="Q6" s="106"/>
      <c r="R6" s="106"/>
      <c r="S6" s="106"/>
      <c r="T6" s="106"/>
      <c r="U6" s="106"/>
      <c r="V6" s="106"/>
      <c r="W6" s="106"/>
      <c r="X6" s="106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</row>
    <row r="7" spans="1:72" ht="15" customHeight="1" x14ac:dyDescent="0.3">
      <c r="A7" s="138"/>
      <c r="B7" s="138"/>
      <c r="C7" s="138"/>
      <c r="D7" s="138"/>
      <c r="E7" s="138"/>
      <c r="F7" s="138"/>
      <c r="G7" s="138"/>
      <c r="H7" s="138"/>
      <c r="I7" s="109"/>
      <c r="J7" s="109"/>
      <c r="K7" s="109"/>
      <c r="L7" s="109"/>
      <c r="M7" s="109"/>
      <c r="N7" s="109"/>
      <c r="O7" s="109"/>
      <c r="P7" s="109"/>
      <c r="Q7" s="106"/>
      <c r="R7" s="106"/>
      <c r="S7" s="106"/>
      <c r="T7" s="106"/>
      <c r="U7" s="106"/>
      <c r="V7" s="106"/>
      <c r="W7" s="106"/>
      <c r="X7" s="106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</row>
    <row r="8" spans="1:72" ht="15" customHeight="1" x14ac:dyDescent="0.3">
      <c r="A8" s="138"/>
      <c r="B8" s="138"/>
      <c r="C8" s="138"/>
      <c r="D8" s="138"/>
      <c r="E8" s="138"/>
      <c r="F8" s="138"/>
      <c r="G8" s="138"/>
      <c r="H8" s="138"/>
      <c r="I8" s="109"/>
      <c r="J8" s="109"/>
      <c r="K8" s="109"/>
      <c r="L8" s="109"/>
      <c r="M8" s="109"/>
      <c r="N8" s="109"/>
      <c r="O8" s="109"/>
      <c r="P8" s="109"/>
      <c r="Q8" s="106"/>
      <c r="R8" s="106"/>
      <c r="S8" s="106"/>
      <c r="T8" s="106"/>
      <c r="U8" s="106"/>
      <c r="V8" s="106"/>
      <c r="W8" s="106"/>
      <c r="X8" s="106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</row>
    <row r="9" spans="1:72" ht="15" customHeight="1" x14ac:dyDescent="0.3">
      <c r="A9" s="108"/>
      <c r="B9" s="108"/>
      <c r="C9" s="108"/>
      <c r="D9" s="108"/>
      <c r="E9" s="108"/>
      <c r="F9" s="108"/>
      <c r="G9" s="108"/>
      <c r="H9" s="108"/>
      <c r="I9" s="109"/>
      <c r="J9" s="109"/>
      <c r="K9" s="109"/>
      <c r="L9" s="109"/>
      <c r="M9" s="109"/>
      <c r="N9" s="109"/>
      <c r="O9" s="109"/>
      <c r="P9" s="109"/>
      <c r="Q9" s="106"/>
      <c r="R9" s="106"/>
      <c r="S9" s="106"/>
      <c r="T9" s="106"/>
      <c r="U9" s="106"/>
      <c r="V9" s="106"/>
      <c r="W9" s="106"/>
      <c r="X9" s="106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</row>
    <row r="10" spans="1:72" ht="15" customHeight="1" x14ac:dyDescent="0.3">
      <c r="A10" s="108"/>
      <c r="B10" s="108"/>
      <c r="C10" s="108"/>
      <c r="D10" s="108"/>
      <c r="E10" s="108"/>
      <c r="F10" s="108"/>
      <c r="G10" s="108"/>
      <c r="H10" s="108"/>
      <c r="I10" s="109"/>
      <c r="J10" s="109"/>
      <c r="K10" s="109"/>
      <c r="L10" s="109"/>
      <c r="M10" s="109"/>
      <c r="N10" s="109"/>
      <c r="O10" s="109"/>
      <c r="P10" s="109"/>
      <c r="Q10" s="106"/>
      <c r="R10" s="106"/>
      <c r="S10" s="106"/>
      <c r="T10" s="106"/>
      <c r="U10" s="106"/>
      <c r="V10" s="106"/>
      <c r="W10" s="106"/>
      <c r="X10" s="106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</row>
    <row r="11" spans="1:72" ht="15" customHeight="1" x14ac:dyDescent="0.3">
      <c r="A11" s="108"/>
      <c r="B11" s="108"/>
      <c r="C11" s="108"/>
      <c r="D11" s="108"/>
      <c r="E11" s="108"/>
      <c r="F11" s="108"/>
      <c r="G11" s="108"/>
      <c r="H11" s="108"/>
      <c r="I11" s="109"/>
      <c r="J11" s="109"/>
      <c r="K11" s="109"/>
      <c r="L11" s="109"/>
      <c r="M11" s="109"/>
      <c r="N11" s="109"/>
      <c r="O11" s="109"/>
      <c r="P11" s="109"/>
      <c r="Q11" s="106"/>
      <c r="R11" s="106"/>
      <c r="S11" s="106"/>
      <c r="T11" s="106"/>
      <c r="U11" s="106"/>
      <c r="V11" s="106"/>
      <c r="W11" s="106"/>
      <c r="X11" s="106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</row>
    <row r="12" spans="1:72" ht="15" customHeight="1" x14ac:dyDescent="0.3">
      <c r="A12" s="108"/>
      <c r="B12" s="108"/>
      <c r="C12" s="108"/>
      <c r="D12" s="108"/>
      <c r="E12" s="108"/>
      <c r="F12" s="108"/>
      <c r="G12" s="108"/>
      <c r="H12" s="108"/>
      <c r="I12" s="109"/>
      <c r="J12" s="109"/>
      <c r="K12" s="109"/>
      <c r="L12" s="109"/>
      <c r="M12" s="109"/>
      <c r="N12" s="109"/>
      <c r="O12" s="109"/>
      <c r="P12" s="109"/>
      <c r="Q12" s="106"/>
      <c r="R12" s="106"/>
      <c r="S12" s="106"/>
      <c r="T12" s="106"/>
      <c r="U12" s="106"/>
      <c r="V12" s="106"/>
      <c r="W12" s="106"/>
      <c r="X12" s="106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</row>
    <row r="13" spans="1:72" ht="15" customHeight="1" x14ac:dyDescent="0.3">
      <c r="A13" s="108"/>
      <c r="B13" s="108"/>
      <c r="C13" s="108"/>
      <c r="D13" s="108"/>
      <c r="E13" s="108"/>
      <c r="F13" s="108"/>
      <c r="G13" s="108"/>
      <c r="H13" s="108"/>
      <c r="I13" s="109"/>
      <c r="J13" s="109"/>
      <c r="K13" s="109"/>
      <c r="L13" s="109"/>
      <c r="M13" s="109"/>
      <c r="N13" s="109"/>
      <c r="O13" s="109"/>
      <c r="P13" s="109"/>
      <c r="Q13" s="106"/>
      <c r="R13" s="106"/>
      <c r="S13" s="106"/>
      <c r="T13" s="106"/>
      <c r="U13" s="106"/>
      <c r="V13" s="106"/>
      <c r="W13" s="106"/>
      <c r="X13" s="106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</row>
    <row r="14" spans="1:72" ht="15" customHeight="1" x14ac:dyDescent="0.3">
      <c r="A14" s="108"/>
      <c r="B14" s="108"/>
      <c r="C14" s="108"/>
      <c r="D14" s="108"/>
      <c r="E14" s="108"/>
      <c r="F14" s="108"/>
      <c r="G14" s="108"/>
      <c r="H14" s="108"/>
      <c r="I14" s="109"/>
      <c r="J14" s="109"/>
      <c r="K14" s="109"/>
      <c r="L14" s="109"/>
      <c r="M14" s="109"/>
      <c r="N14" s="109"/>
      <c r="O14" s="109"/>
      <c r="P14" s="109"/>
      <c r="Q14" s="106"/>
      <c r="R14" s="106"/>
      <c r="S14" s="106"/>
      <c r="T14" s="106"/>
      <c r="U14" s="106"/>
      <c r="V14" s="106"/>
      <c r="W14" s="106"/>
      <c r="X14" s="106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</row>
    <row r="15" spans="1:72" ht="15" customHeight="1" x14ac:dyDescent="0.3">
      <c r="A15" s="108"/>
      <c r="B15" s="108"/>
      <c r="C15" s="108"/>
      <c r="D15" s="108"/>
      <c r="E15" s="108"/>
      <c r="F15" s="108"/>
      <c r="G15" s="108"/>
      <c r="H15" s="108"/>
      <c r="I15" s="109"/>
      <c r="J15" s="109"/>
      <c r="K15" s="109"/>
      <c r="L15" s="109"/>
      <c r="M15" s="109"/>
      <c r="N15" s="109"/>
      <c r="O15" s="109"/>
      <c r="P15" s="109"/>
      <c r="Q15" s="106"/>
      <c r="R15" s="106"/>
      <c r="S15" s="106"/>
      <c r="T15" s="106"/>
      <c r="U15" s="106"/>
      <c r="V15" s="106"/>
      <c r="W15" s="106"/>
      <c r="X15" s="106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</row>
    <row r="16" spans="1:72" ht="15" customHeight="1" x14ac:dyDescent="0.3">
      <c r="A16" s="108"/>
      <c r="B16" s="108"/>
      <c r="C16" s="108"/>
      <c r="D16" s="108"/>
      <c r="E16" s="108"/>
      <c r="F16" s="108"/>
      <c r="G16" s="108"/>
      <c r="H16" s="108"/>
      <c r="I16" s="109"/>
      <c r="J16" s="109"/>
      <c r="K16" s="109"/>
      <c r="L16" s="109"/>
      <c r="M16" s="109"/>
      <c r="N16" s="109"/>
      <c r="O16" s="109"/>
      <c r="P16" s="109"/>
      <c r="Q16" s="106"/>
      <c r="R16" s="106"/>
      <c r="S16" s="106"/>
      <c r="T16" s="106"/>
      <c r="U16" s="106"/>
      <c r="V16" s="106"/>
      <c r="W16" s="106"/>
      <c r="X16" s="106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</row>
    <row r="17" spans="1:72" ht="15" customHeight="1" x14ac:dyDescent="0.3">
      <c r="A17" s="108"/>
      <c r="B17" s="108"/>
      <c r="C17" s="108"/>
      <c r="D17" s="108"/>
      <c r="E17" s="108"/>
      <c r="F17" s="108"/>
      <c r="G17" s="108"/>
      <c r="H17" s="108"/>
      <c r="I17" s="109"/>
      <c r="J17" s="109"/>
      <c r="K17" s="109"/>
      <c r="L17" s="109"/>
      <c r="M17" s="109"/>
      <c r="N17" s="109"/>
      <c r="O17" s="109"/>
      <c r="P17" s="109"/>
      <c r="Q17" s="106"/>
      <c r="R17" s="106"/>
      <c r="S17" s="106"/>
      <c r="T17" s="106"/>
      <c r="U17" s="106"/>
      <c r="V17" s="106"/>
      <c r="W17" s="106"/>
      <c r="X17" s="106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</row>
    <row r="18" spans="1:72" ht="15" customHeight="1" x14ac:dyDescent="0.3">
      <c r="A18" s="108"/>
      <c r="B18" s="108"/>
      <c r="C18" s="108"/>
      <c r="D18" s="108"/>
      <c r="E18" s="108"/>
      <c r="F18" s="108"/>
      <c r="G18" s="108"/>
      <c r="H18" s="108"/>
      <c r="I18" s="109"/>
      <c r="J18" s="109"/>
      <c r="K18" s="109"/>
      <c r="L18" s="109"/>
      <c r="M18" s="109"/>
      <c r="N18" s="109"/>
      <c r="O18" s="109"/>
      <c r="P18" s="109"/>
      <c r="Q18" s="106"/>
      <c r="R18" s="106"/>
      <c r="S18" s="106"/>
      <c r="T18" s="106"/>
      <c r="U18" s="106"/>
      <c r="V18" s="106"/>
      <c r="W18" s="106"/>
      <c r="X18" s="106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</row>
    <row r="19" spans="1:72" ht="15" customHeight="1" x14ac:dyDescent="0.3">
      <c r="A19" s="108"/>
      <c r="B19" s="108"/>
      <c r="C19" s="108"/>
      <c r="D19" s="108"/>
      <c r="E19" s="108"/>
      <c r="F19" s="108"/>
      <c r="G19" s="108"/>
      <c r="H19" s="108"/>
      <c r="I19" s="109"/>
      <c r="J19" s="109"/>
      <c r="K19" s="109"/>
      <c r="L19" s="109"/>
      <c r="M19" s="109"/>
      <c r="N19" s="109"/>
      <c r="O19" s="109"/>
      <c r="P19" s="109"/>
      <c r="Q19" s="106"/>
      <c r="R19" s="106"/>
      <c r="S19" s="106"/>
      <c r="T19" s="106"/>
      <c r="U19" s="106"/>
      <c r="V19" s="106"/>
      <c r="W19" s="106"/>
      <c r="X19" s="106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</row>
    <row r="20" spans="1:72" ht="15" customHeight="1" x14ac:dyDescent="0.3">
      <c r="A20" s="108"/>
      <c r="B20" s="108"/>
      <c r="C20" s="108"/>
      <c r="D20" s="108"/>
      <c r="E20" s="108"/>
      <c r="F20" s="108"/>
      <c r="G20" s="108"/>
      <c r="H20" s="108"/>
      <c r="I20" s="109"/>
      <c r="J20" s="109"/>
      <c r="K20" s="109"/>
      <c r="L20" s="109"/>
      <c r="M20" s="109"/>
      <c r="N20" s="109"/>
      <c r="O20" s="109"/>
      <c r="P20" s="109"/>
      <c r="Q20" s="106"/>
      <c r="R20" s="106"/>
      <c r="S20" s="106"/>
      <c r="T20" s="106"/>
      <c r="U20" s="106"/>
      <c r="V20" s="106"/>
      <c r="W20" s="106"/>
      <c r="X20" s="106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</row>
    <row r="21" spans="1:72" ht="15" customHeight="1" x14ac:dyDescent="0.3">
      <c r="A21" s="108"/>
      <c r="B21" s="108"/>
      <c r="C21" s="108"/>
      <c r="D21" s="108"/>
      <c r="E21" s="108"/>
      <c r="F21" s="108"/>
      <c r="G21" s="108"/>
      <c r="H21" s="108"/>
      <c r="I21" s="109"/>
      <c r="J21" s="109"/>
      <c r="K21" s="109"/>
      <c r="L21" s="109"/>
      <c r="M21" s="109"/>
      <c r="N21" s="109"/>
      <c r="O21" s="109"/>
      <c r="P21" s="109"/>
      <c r="Q21" s="106"/>
      <c r="R21" s="106"/>
      <c r="S21" s="106"/>
      <c r="T21" s="106"/>
      <c r="U21" s="106"/>
      <c r="V21" s="106"/>
      <c r="W21" s="106"/>
      <c r="X21" s="106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</row>
    <row r="22" spans="1:72" ht="15" customHeight="1" x14ac:dyDescent="0.3">
      <c r="A22" s="108"/>
      <c r="B22" s="108"/>
      <c r="C22" s="108"/>
      <c r="D22" s="108"/>
      <c r="E22" s="108"/>
      <c r="F22" s="108"/>
      <c r="G22" s="108"/>
      <c r="H22" s="108"/>
      <c r="I22" s="109"/>
      <c r="J22" s="109"/>
      <c r="K22" s="109"/>
      <c r="L22" s="109"/>
      <c r="M22" s="109"/>
      <c r="N22" s="109"/>
      <c r="O22" s="109"/>
      <c r="P22" s="109"/>
      <c r="Q22" s="106"/>
      <c r="R22" s="106"/>
      <c r="S22" s="106"/>
      <c r="T22" s="106"/>
      <c r="U22" s="106"/>
      <c r="V22" s="106"/>
      <c r="W22" s="106"/>
      <c r="X22" s="106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</row>
    <row r="23" spans="1:72" ht="15" customHeight="1" x14ac:dyDescent="0.3">
      <c r="A23" s="108"/>
      <c r="B23" s="108"/>
      <c r="C23" s="108"/>
      <c r="D23" s="108"/>
      <c r="E23" s="108"/>
      <c r="F23" s="108"/>
      <c r="G23" s="108"/>
      <c r="H23" s="108"/>
      <c r="I23" s="109"/>
      <c r="J23" s="109"/>
      <c r="K23" s="109"/>
      <c r="L23" s="109"/>
      <c r="M23" s="109"/>
      <c r="N23" s="109"/>
      <c r="O23" s="109"/>
      <c r="P23" s="109"/>
      <c r="Q23" s="106"/>
      <c r="R23" s="106"/>
      <c r="S23" s="106"/>
      <c r="T23" s="106"/>
      <c r="U23" s="106"/>
      <c r="V23" s="106"/>
      <c r="W23" s="106"/>
      <c r="X23" s="106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</row>
    <row r="24" spans="1:72" ht="15" customHeight="1" x14ac:dyDescent="0.3">
      <c r="A24" s="108"/>
      <c r="B24" s="108"/>
      <c r="C24" s="108"/>
      <c r="D24" s="108"/>
      <c r="E24" s="108"/>
      <c r="F24" s="108"/>
      <c r="G24" s="108"/>
      <c r="H24" s="108"/>
      <c r="I24" s="109"/>
      <c r="J24" s="109"/>
      <c r="K24" s="109"/>
      <c r="L24" s="109"/>
      <c r="M24" s="109"/>
      <c r="N24" s="109"/>
      <c r="O24" s="109"/>
      <c r="P24" s="109"/>
      <c r="Q24" s="106"/>
      <c r="R24" s="106"/>
      <c r="S24" s="106"/>
      <c r="T24" s="106"/>
      <c r="U24" s="106"/>
      <c r="V24" s="106"/>
      <c r="W24" s="106"/>
      <c r="X24" s="106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</row>
    <row r="25" spans="1:72" ht="15" customHeight="1" x14ac:dyDescent="0.3">
      <c r="A25" s="108"/>
      <c r="B25" s="108"/>
      <c r="C25" s="108"/>
      <c r="D25" s="108"/>
      <c r="E25" s="108"/>
      <c r="F25" s="108"/>
      <c r="G25" s="108"/>
      <c r="H25" s="108"/>
      <c r="I25" s="109"/>
      <c r="J25" s="109"/>
      <c r="K25" s="109"/>
      <c r="L25" s="109"/>
      <c r="M25" s="109"/>
      <c r="N25" s="109"/>
      <c r="O25" s="109"/>
      <c r="P25" s="109"/>
      <c r="Q25" s="106"/>
      <c r="R25" s="106"/>
      <c r="S25" s="106"/>
      <c r="T25" s="106"/>
      <c r="U25" s="106"/>
      <c r="V25" s="106"/>
      <c r="W25" s="106"/>
      <c r="X25" s="106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</row>
    <row r="26" spans="1:72" ht="15" customHeight="1" x14ac:dyDescent="0.3">
      <c r="A26" s="108"/>
      <c r="B26" s="108"/>
      <c r="C26" s="108"/>
      <c r="D26" s="108"/>
      <c r="E26" s="108"/>
      <c r="F26" s="108"/>
      <c r="G26" s="108"/>
      <c r="H26" s="108"/>
      <c r="I26" s="109"/>
      <c r="J26" s="109"/>
      <c r="K26" s="109"/>
      <c r="L26" s="109"/>
      <c r="M26" s="109"/>
      <c r="N26" s="109"/>
      <c r="O26" s="109"/>
      <c r="P26" s="109"/>
      <c r="Q26" s="106"/>
      <c r="R26" s="106"/>
      <c r="S26" s="106"/>
      <c r="T26" s="106"/>
      <c r="U26" s="106"/>
      <c r="V26" s="106"/>
      <c r="W26" s="106"/>
      <c r="X26" s="106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</row>
    <row r="27" spans="1:72" ht="15" customHeight="1" x14ac:dyDescent="0.3">
      <c r="A27" s="108"/>
      <c r="B27" s="108"/>
      <c r="C27" s="108"/>
      <c r="D27" s="108"/>
      <c r="E27" s="108"/>
      <c r="F27" s="108"/>
      <c r="G27" s="108"/>
      <c r="H27" s="108"/>
      <c r="I27" s="109"/>
      <c r="J27" s="109"/>
      <c r="K27" s="109"/>
      <c r="L27" s="109"/>
      <c r="M27" s="109"/>
      <c r="N27" s="109"/>
      <c r="O27" s="109"/>
      <c r="P27" s="109"/>
      <c r="Q27" s="106"/>
      <c r="R27" s="106"/>
      <c r="S27" s="106"/>
      <c r="T27" s="106"/>
      <c r="U27" s="106"/>
      <c r="V27" s="106"/>
      <c r="W27" s="106"/>
      <c r="X27" s="106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</row>
    <row r="28" spans="1:72" ht="15" customHeight="1" x14ac:dyDescent="0.3">
      <c r="A28" s="108"/>
      <c r="B28" s="108"/>
      <c r="C28" s="108"/>
      <c r="D28" s="108"/>
      <c r="E28" s="108"/>
      <c r="F28" s="108"/>
      <c r="G28" s="108"/>
      <c r="H28" s="108"/>
      <c r="I28" s="109"/>
      <c r="J28" s="109"/>
      <c r="K28" s="109"/>
      <c r="L28" s="109"/>
      <c r="M28" s="109"/>
      <c r="N28" s="109"/>
      <c r="O28" s="109"/>
      <c r="P28" s="109"/>
      <c r="Q28" s="106"/>
      <c r="R28" s="106"/>
      <c r="S28" s="106"/>
      <c r="T28" s="106"/>
      <c r="U28" s="106"/>
      <c r="V28" s="106"/>
      <c r="W28" s="106"/>
      <c r="X28" s="106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</row>
    <row r="29" spans="1:72" ht="15" customHeight="1" x14ac:dyDescent="0.3">
      <c r="A29" s="108"/>
      <c r="B29" s="108"/>
      <c r="C29" s="108"/>
      <c r="D29" s="108"/>
      <c r="E29" s="108"/>
      <c r="F29" s="108"/>
      <c r="G29" s="108"/>
      <c r="H29" s="108"/>
      <c r="I29" s="109"/>
      <c r="J29" s="109"/>
      <c r="K29" s="109"/>
      <c r="L29" s="109"/>
      <c r="M29" s="109"/>
      <c r="N29" s="109"/>
      <c r="O29" s="109"/>
      <c r="P29" s="109"/>
      <c r="Q29" s="106"/>
      <c r="R29" s="106"/>
      <c r="S29" s="106"/>
      <c r="T29" s="106"/>
      <c r="U29" s="106"/>
      <c r="V29" s="106"/>
      <c r="W29" s="106"/>
      <c r="X29" s="106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</row>
    <row r="30" spans="1:72" ht="15" customHeight="1" x14ac:dyDescent="0.3">
      <c r="A30" s="108"/>
      <c r="B30" s="108"/>
      <c r="C30" s="108"/>
      <c r="D30" s="108"/>
      <c r="E30" s="108"/>
      <c r="F30" s="108"/>
      <c r="G30" s="108"/>
      <c r="H30" s="108"/>
      <c r="I30" s="109"/>
      <c r="J30" s="109"/>
      <c r="K30" s="109"/>
      <c r="L30" s="109"/>
      <c r="M30" s="109"/>
      <c r="N30" s="109"/>
      <c r="O30" s="109"/>
      <c r="P30" s="109"/>
      <c r="Q30" s="106"/>
      <c r="R30" s="106"/>
      <c r="S30" s="106"/>
      <c r="T30" s="106"/>
      <c r="U30" s="106"/>
      <c r="V30" s="106"/>
      <c r="W30" s="106"/>
      <c r="X30" s="106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</row>
    <row r="31" spans="1:72" ht="15" customHeight="1" x14ac:dyDescent="0.3">
      <c r="A31" s="107"/>
      <c r="B31" s="107"/>
      <c r="C31" s="107"/>
      <c r="D31" s="107"/>
      <c r="E31" s="107"/>
      <c r="F31" s="107"/>
      <c r="G31" s="107"/>
      <c r="H31" s="107"/>
      <c r="I31" s="109"/>
      <c r="J31" s="109"/>
      <c r="K31" s="109"/>
      <c r="L31" s="109"/>
      <c r="M31" s="109"/>
      <c r="N31" s="109"/>
      <c r="O31" s="109"/>
      <c r="P31" s="109"/>
      <c r="Q31" s="106"/>
      <c r="R31" s="106"/>
      <c r="S31" s="106"/>
      <c r="T31" s="106"/>
      <c r="U31" s="106"/>
      <c r="V31" s="106"/>
      <c r="W31" s="106"/>
      <c r="X31" s="106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</row>
    <row r="32" spans="1:72" x14ac:dyDescent="0.3">
      <c r="A32" s="112"/>
      <c r="B32" s="112"/>
      <c r="C32" s="112"/>
      <c r="D32" s="112"/>
      <c r="E32" s="112"/>
      <c r="F32" s="112"/>
      <c r="G32" s="112"/>
      <c r="H32" s="112"/>
      <c r="I32" s="110"/>
      <c r="J32" s="110"/>
      <c r="K32" s="110"/>
      <c r="L32" s="110"/>
      <c r="M32" s="110"/>
      <c r="N32" s="110"/>
      <c r="O32" s="110"/>
      <c r="P32" s="110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</row>
    <row r="33" spans="1:72" x14ac:dyDescent="0.3">
      <c r="A33" s="112"/>
      <c r="B33" s="112"/>
      <c r="C33" s="112"/>
      <c r="D33" s="112"/>
      <c r="E33" s="112"/>
      <c r="F33" s="112"/>
      <c r="G33" s="112"/>
      <c r="H33" s="112"/>
      <c r="I33" s="110"/>
      <c r="J33" s="110"/>
      <c r="K33" s="110"/>
      <c r="L33" s="110"/>
      <c r="M33" s="110"/>
      <c r="N33" s="110"/>
      <c r="O33" s="110"/>
      <c r="P33" s="110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</row>
    <row r="34" spans="1:72" x14ac:dyDescent="0.3">
      <c r="A34" s="112"/>
      <c r="B34" s="112"/>
      <c r="C34" s="112"/>
      <c r="D34" s="112"/>
      <c r="E34" s="112"/>
      <c r="F34" s="112"/>
      <c r="G34" s="112"/>
      <c r="H34" s="112"/>
      <c r="I34" s="110"/>
      <c r="J34" s="110"/>
      <c r="K34" s="110"/>
      <c r="L34" s="110"/>
      <c r="M34" s="110"/>
      <c r="N34" s="110"/>
      <c r="O34" s="110"/>
      <c r="P34" s="110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</row>
    <row r="35" spans="1:72" x14ac:dyDescent="0.3">
      <c r="A35" s="112"/>
      <c r="B35" s="112"/>
      <c r="C35" s="112"/>
      <c r="D35" s="112"/>
      <c r="E35" s="112"/>
      <c r="F35" s="112"/>
      <c r="G35" s="112"/>
      <c r="H35" s="112"/>
      <c r="I35" s="110"/>
      <c r="J35" s="110"/>
      <c r="K35" s="110"/>
      <c r="L35" s="110"/>
      <c r="M35" s="110"/>
      <c r="N35" s="110"/>
      <c r="O35" s="110"/>
      <c r="P35" s="110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</row>
    <row r="36" spans="1:72" x14ac:dyDescent="0.3">
      <c r="A36" s="112"/>
      <c r="B36" s="112"/>
      <c r="C36" s="112"/>
      <c r="D36" s="112"/>
      <c r="E36" s="112"/>
      <c r="F36" s="112"/>
      <c r="G36" s="112"/>
      <c r="H36" s="112"/>
      <c r="I36" s="110"/>
      <c r="J36" s="110"/>
      <c r="K36" s="110"/>
      <c r="L36" s="110"/>
      <c r="M36" s="110"/>
      <c r="N36" s="110"/>
      <c r="O36" s="110"/>
      <c r="P36" s="110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</row>
    <row r="37" spans="1:72" x14ac:dyDescent="0.3">
      <c r="A37" s="112"/>
      <c r="B37" s="112"/>
      <c r="C37" s="112"/>
      <c r="D37" s="112"/>
      <c r="E37" s="112"/>
      <c r="F37" s="112"/>
      <c r="G37" s="112"/>
      <c r="H37" s="112"/>
      <c r="I37" s="110"/>
      <c r="J37" s="110"/>
      <c r="K37" s="110"/>
      <c r="L37" s="110"/>
      <c r="M37" s="110"/>
      <c r="N37" s="110"/>
      <c r="O37" s="110"/>
      <c r="P37" s="110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</row>
    <row r="38" spans="1:72" x14ac:dyDescent="0.3">
      <c r="A38" s="112"/>
      <c r="B38" s="112"/>
      <c r="C38" s="112"/>
      <c r="D38" s="112"/>
      <c r="E38" s="112"/>
      <c r="F38" s="112"/>
      <c r="G38" s="112"/>
      <c r="H38" s="112"/>
      <c r="I38" s="110"/>
      <c r="J38" s="110"/>
      <c r="K38" s="110"/>
      <c r="L38" s="110"/>
      <c r="M38" s="110"/>
      <c r="N38" s="110"/>
      <c r="O38" s="110"/>
      <c r="P38" s="110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</row>
    <row r="39" spans="1:72" x14ac:dyDescent="0.3">
      <c r="A39" s="112"/>
      <c r="B39" s="112"/>
      <c r="C39" s="112"/>
      <c r="D39" s="112"/>
      <c r="E39" s="112"/>
      <c r="F39" s="112"/>
      <c r="G39" s="112"/>
      <c r="H39" s="112"/>
      <c r="I39" s="110"/>
      <c r="J39" s="110"/>
      <c r="K39" s="110"/>
      <c r="L39" s="110"/>
      <c r="M39" s="110"/>
      <c r="N39" s="110"/>
      <c r="O39" s="110"/>
      <c r="P39" s="110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</row>
    <row r="40" spans="1:72" x14ac:dyDescent="0.3">
      <c r="A40" s="112"/>
      <c r="B40" s="112"/>
      <c r="C40" s="112"/>
      <c r="D40" s="112"/>
      <c r="E40" s="112"/>
      <c r="F40" s="112"/>
      <c r="G40" s="112"/>
      <c r="H40" s="112"/>
      <c r="I40" s="110"/>
      <c r="J40" s="110"/>
      <c r="K40" s="110"/>
      <c r="L40" s="110"/>
      <c r="M40" s="110"/>
      <c r="N40" s="110"/>
      <c r="O40" s="110"/>
      <c r="P40" s="110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</row>
    <row r="41" spans="1:72" x14ac:dyDescent="0.3">
      <c r="A41" s="112"/>
      <c r="B41" s="112"/>
      <c r="C41" s="112"/>
      <c r="D41" s="112"/>
      <c r="E41" s="112"/>
      <c r="F41" s="112"/>
      <c r="G41" s="112"/>
      <c r="H41" s="112"/>
      <c r="I41" s="110"/>
      <c r="J41" s="110"/>
      <c r="K41" s="110"/>
      <c r="L41" s="110"/>
      <c r="M41" s="110"/>
      <c r="N41" s="110"/>
      <c r="O41" s="110"/>
      <c r="P41" s="110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</row>
    <row r="42" spans="1:72" x14ac:dyDescent="0.3">
      <c r="A42" s="112"/>
      <c r="B42" s="112"/>
      <c r="C42" s="112"/>
      <c r="D42" s="112"/>
      <c r="E42" s="112"/>
      <c r="F42" s="112"/>
      <c r="G42" s="112"/>
      <c r="H42" s="112"/>
      <c r="I42" s="110"/>
      <c r="J42" s="110"/>
      <c r="K42" s="110"/>
      <c r="L42" s="110"/>
      <c r="M42" s="110"/>
      <c r="N42" s="110"/>
      <c r="O42" s="110"/>
      <c r="P42" s="110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</row>
    <row r="43" spans="1:72" x14ac:dyDescent="0.3">
      <c r="A43" s="112"/>
      <c r="B43" s="112"/>
      <c r="C43" s="112"/>
      <c r="D43" s="112"/>
      <c r="E43" s="112"/>
      <c r="F43" s="112"/>
      <c r="G43" s="112"/>
      <c r="H43" s="112"/>
      <c r="I43" s="110"/>
      <c r="J43" s="110"/>
      <c r="K43" s="110"/>
      <c r="L43" s="110"/>
      <c r="M43" s="110"/>
      <c r="N43" s="110"/>
      <c r="O43" s="110"/>
      <c r="P43" s="110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</row>
    <row r="44" spans="1:72" x14ac:dyDescent="0.3">
      <c r="A44" s="112"/>
      <c r="B44" s="112"/>
      <c r="C44" s="112"/>
      <c r="D44" s="112"/>
      <c r="E44" s="112"/>
      <c r="F44" s="112"/>
      <c r="G44" s="112"/>
      <c r="H44" s="112"/>
      <c r="I44" s="110"/>
      <c r="J44" s="110"/>
      <c r="K44" s="110"/>
      <c r="L44" s="110"/>
      <c r="M44" s="110"/>
      <c r="N44" s="110"/>
      <c r="O44" s="110"/>
      <c r="P44" s="110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</row>
    <row r="45" spans="1:72" x14ac:dyDescent="0.3">
      <c r="A45" s="112"/>
      <c r="B45" s="112"/>
      <c r="C45" s="112"/>
      <c r="D45" s="112"/>
      <c r="E45" s="112"/>
      <c r="F45" s="112"/>
      <c r="G45" s="112"/>
      <c r="H45" s="112"/>
      <c r="I45" s="110"/>
      <c r="J45" s="110"/>
      <c r="K45" s="110"/>
      <c r="L45" s="110"/>
      <c r="M45" s="110"/>
      <c r="N45" s="110"/>
      <c r="O45" s="110"/>
      <c r="P45" s="110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</row>
    <row r="46" spans="1:72" x14ac:dyDescent="0.3">
      <c r="A46" s="112"/>
      <c r="B46" s="112"/>
      <c r="C46" s="112"/>
      <c r="D46" s="112"/>
      <c r="E46" s="112"/>
      <c r="F46" s="112"/>
      <c r="G46" s="112"/>
      <c r="H46" s="112"/>
      <c r="I46" s="110"/>
      <c r="J46" s="110"/>
      <c r="K46" s="110"/>
      <c r="L46" s="110"/>
      <c r="M46" s="110"/>
      <c r="N46" s="110"/>
      <c r="O46" s="110"/>
      <c r="P46" s="110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</row>
    <row r="47" spans="1:72" x14ac:dyDescent="0.3">
      <c r="A47" s="112"/>
      <c r="B47" s="112"/>
      <c r="C47" s="112"/>
      <c r="D47" s="112"/>
      <c r="E47" s="112"/>
      <c r="F47" s="112"/>
      <c r="G47" s="112"/>
      <c r="H47" s="112"/>
      <c r="I47" s="110"/>
      <c r="J47" s="110"/>
      <c r="K47" s="110"/>
      <c r="L47" s="110"/>
      <c r="M47" s="110"/>
      <c r="N47" s="110"/>
      <c r="O47" s="110"/>
      <c r="P47" s="110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</row>
    <row r="48" spans="1:72" x14ac:dyDescent="0.3">
      <c r="A48" s="112"/>
      <c r="B48" s="112"/>
      <c r="C48" s="112"/>
      <c r="D48" s="112"/>
      <c r="E48" s="112"/>
      <c r="F48" s="112"/>
      <c r="G48" s="112"/>
      <c r="H48" s="112"/>
      <c r="I48" s="110"/>
      <c r="J48" s="110"/>
      <c r="K48" s="110"/>
      <c r="L48" s="110"/>
      <c r="M48" s="110"/>
      <c r="N48" s="110"/>
      <c r="O48" s="110"/>
      <c r="P48" s="110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</row>
    <row r="49" spans="1:72" x14ac:dyDescent="0.3">
      <c r="A49" s="112"/>
      <c r="B49" s="112"/>
      <c r="C49" s="112"/>
      <c r="D49" s="112"/>
      <c r="E49" s="112"/>
      <c r="F49" s="112"/>
      <c r="G49" s="112"/>
      <c r="H49" s="112"/>
      <c r="I49" s="110"/>
      <c r="J49" s="110"/>
      <c r="K49" s="110"/>
      <c r="L49" s="110"/>
      <c r="M49" s="110"/>
      <c r="N49" s="110"/>
      <c r="O49" s="110"/>
      <c r="P49" s="110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</row>
    <row r="50" spans="1:72" x14ac:dyDescent="0.3">
      <c r="A50" s="112"/>
      <c r="B50" s="112"/>
      <c r="C50" s="112"/>
      <c r="D50" s="112"/>
      <c r="E50" s="112"/>
      <c r="F50" s="112"/>
      <c r="G50" s="112"/>
      <c r="H50" s="112"/>
      <c r="I50" s="110"/>
      <c r="J50" s="110"/>
      <c r="K50" s="110"/>
      <c r="L50" s="110"/>
      <c r="M50" s="110"/>
      <c r="N50" s="110"/>
      <c r="O50" s="110"/>
      <c r="P50" s="110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</row>
    <row r="51" spans="1:72" x14ac:dyDescent="0.3">
      <c r="A51" s="112"/>
      <c r="B51" s="112"/>
      <c r="C51" s="112"/>
      <c r="D51" s="112"/>
      <c r="E51" s="112"/>
      <c r="F51" s="112"/>
      <c r="G51" s="112"/>
      <c r="H51" s="112"/>
      <c r="I51" s="110"/>
      <c r="J51" s="110"/>
      <c r="K51" s="110"/>
      <c r="L51" s="110"/>
      <c r="M51" s="110"/>
      <c r="N51" s="110"/>
      <c r="O51" s="110"/>
      <c r="P51" s="110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</row>
    <row r="52" spans="1:72" x14ac:dyDescent="0.3">
      <c r="A52" s="112"/>
      <c r="B52" s="112"/>
      <c r="C52" s="112"/>
      <c r="D52" s="112"/>
      <c r="E52" s="112"/>
      <c r="F52" s="112"/>
      <c r="G52" s="112"/>
      <c r="H52" s="112"/>
      <c r="I52" s="110"/>
      <c r="J52" s="110"/>
      <c r="K52" s="110"/>
      <c r="L52" s="110"/>
      <c r="M52" s="110"/>
      <c r="N52" s="110"/>
      <c r="O52" s="110"/>
      <c r="P52" s="110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</row>
    <row r="53" spans="1:72" x14ac:dyDescent="0.3">
      <c r="A53" s="112"/>
      <c r="B53" s="112"/>
      <c r="C53" s="112"/>
      <c r="D53" s="112"/>
      <c r="E53" s="112"/>
      <c r="F53" s="112"/>
      <c r="G53" s="112"/>
      <c r="H53" s="112"/>
      <c r="I53" s="110"/>
      <c r="J53" s="110"/>
      <c r="K53" s="110"/>
      <c r="L53" s="110"/>
      <c r="M53" s="110"/>
      <c r="N53" s="110"/>
      <c r="O53" s="110"/>
      <c r="P53" s="110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</row>
    <row r="54" spans="1:72" x14ac:dyDescent="0.3">
      <c r="A54" s="112"/>
      <c r="B54" s="112"/>
      <c r="C54" s="112"/>
      <c r="D54" s="112"/>
      <c r="E54" s="112"/>
      <c r="F54" s="112"/>
      <c r="G54" s="112"/>
      <c r="H54" s="112"/>
      <c r="I54" s="110"/>
      <c r="J54" s="110"/>
      <c r="K54" s="110"/>
      <c r="L54" s="110"/>
      <c r="M54" s="110"/>
      <c r="N54" s="110"/>
      <c r="O54" s="110"/>
      <c r="P54" s="110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</row>
    <row r="55" spans="1:72" x14ac:dyDescent="0.3">
      <c r="A55" s="112"/>
      <c r="B55" s="112"/>
      <c r="C55" s="112"/>
      <c r="D55" s="112"/>
      <c r="E55" s="112"/>
      <c r="F55" s="112"/>
      <c r="G55" s="112"/>
      <c r="H55" s="112"/>
      <c r="I55" s="110"/>
      <c r="J55" s="110"/>
      <c r="K55" s="110"/>
      <c r="L55" s="110"/>
      <c r="M55" s="110"/>
      <c r="N55" s="110"/>
      <c r="O55" s="110"/>
      <c r="P55" s="110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</row>
    <row r="56" spans="1:72" x14ac:dyDescent="0.3">
      <c r="A56" s="112"/>
      <c r="B56" s="112"/>
      <c r="C56" s="112"/>
      <c r="D56" s="112"/>
      <c r="E56" s="112"/>
      <c r="F56" s="112"/>
      <c r="G56" s="112"/>
      <c r="H56" s="112"/>
      <c r="I56" s="110"/>
      <c r="J56" s="110"/>
      <c r="K56" s="110"/>
      <c r="L56" s="110"/>
      <c r="M56" s="110"/>
      <c r="N56" s="110"/>
      <c r="O56" s="110"/>
      <c r="P56" s="110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</row>
    <row r="57" spans="1:72" x14ac:dyDescent="0.3">
      <c r="A57" s="112"/>
      <c r="B57" s="112"/>
      <c r="C57" s="112"/>
      <c r="D57" s="112"/>
      <c r="E57" s="112"/>
      <c r="F57" s="112"/>
      <c r="G57" s="112"/>
      <c r="H57" s="112"/>
      <c r="I57" s="110"/>
      <c r="J57" s="110"/>
      <c r="K57" s="110"/>
      <c r="L57" s="110"/>
      <c r="M57" s="110"/>
      <c r="N57" s="110"/>
      <c r="O57" s="110"/>
      <c r="P57" s="110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</row>
    <row r="58" spans="1:72" x14ac:dyDescent="0.3">
      <c r="A58" s="112"/>
      <c r="B58" s="112"/>
      <c r="C58" s="112"/>
      <c r="D58" s="112"/>
      <c r="E58" s="112"/>
      <c r="F58" s="112"/>
      <c r="G58" s="112"/>
      <c r="H58" s="112"/>
      <c r="I58" s="110"/>
      <c r="J58" s="110"/>
      <c r="K58" s="110"/>
      <c r="L58" s="110"/>
      <c r="M58" s="110"/>
      <c r="N58" s="110"/>
      <c r="O58" s="110"/>
      <c r="P58" s="110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</row>
    <row r="59" spans="1:72" x14ac:dyDescent="0.3">
      <c r="A59" s="112"/>
      <c r="B59" s="112"/>
      <c r="C59" s="112"/>
      <c r="D59" s="112"/>
      <c r="E59" s="112"/>
      <c r="F59" s="112"/>
      <c r="G59" s="112"/>
      <c r="H59" s="112"/>
      <c r="I59" s="110"/>
      <c r="J59" s="110"/>
      <c r="K59" s="110"/>
      <c r="L59" s="110"/>
      <c r="M59" s="110"/>
      <c r="N59" s="110"/>
      <c r="O59" s="110"/>
      <c r="P59" s="110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</row>
    <row r="60" spans="1:72" x14ac:dyDescent="0.3">
      <c r="A60" s="112"/>
      <c r="B60" s="112"/>
      <c r="C60" s="112"/>
      <c r="D60" s="112"/>
      <c r="E60" s="112"/>
      <c r="F60" s="112"/>
      <c r="G60" s="112"/>
      <c r="H60" s="112"/>
      <c r="I60" s="110"/>
      <c r="J60" s="110"/>
      <c r="K60" s="110"/>
      <c r="L60" s="110"/>
      <c r="M60" s="110"/>
      <c r="N60" s="110"/>
      <c r="O60" s="110"/>
      <c r="P60" s="110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</row>
    <row r="61" spans="1:72" x14ac:dyDescent="0.3">
      <c r="A61" s="112"/>
      <c r="B61" s="112"/>
      <c r="C61" s="112"/>
      <c r="D61" s="112"/>
      <c r="E61" s="112"/>
      <c r="F61" s="112"/>
      <c r="G61" s="112"/>
      <c r="H61" s="112"/>
      <c r="I61" s="110"/>
      <c r="J61" s="110"/>
      <c r="K61" s="110"/>
      <c r="L61" s="110"/>
      <c r="M61" s="110"/>
      <c r="N61" s="110"/>
      <c r="O61" s="110"/>
      <c r="P61" s="110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</row>
    <row r="62" spans="1:72" x14ac:dyDescent="0.3">
      <c r="A62" s="112"/>
      <c r="B62" s="112"/>
      <c r="C62" s="112"/>
      <c r="D62" s="112"/>
      <c r="E62" s="112"/>
      <c r="F62" s="112"/>
      <c r="G62" s="112"/>
      <c r="H62" s="112"/>
      <c r="I62" s="110"/>
      <c r="J62" s="110"/>
      <c r="K62" s="110"/>
      <c r="L62" s="110"/>
      <c r="M62" s="110"/>
      <c r="N62" s="110"/>
      <c r="O62" s="110"/>
      <c r="P62" s="110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</row>
    <row r="63" spans="1:72" x14ac:dyDescent="0.3">
      <c r="A63" s="112"/>
      <c r="B63" s="112"/>
      <c r="C63" s="112"/>
      <c r="D63" s="112"/>
      <c r="E63" s="112"/>
      <c r="F63" s="112"/>
      <c r="G63" s="112"/>
      <c r="H63" s="112"/>
      <c r="I63" s="110"/>
      <c r="J63" s="110"/>
      <c r="K63" s="110"/>
      <c r="L63" s="110"/>
      <c r="M63" s="110"/>
      <c r="N63" s="110"/>
      <c r="O63" s="110"/>
      <c r="P63" s="110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</row>
    <row r="64" spans="1:72" x14ac:dyDescent="0.3">
      <c r="A64" s="112"/>
      <c r="B64" s="112"/>
      <c r="C64" s="112"/>
      <c r="D64" s="112"/>
      <c r="E64" s="112"/>
      <c r="F64" s="112"/>
      <c r="G64" s="112"/>
      <c r="H64" s="112"/>
      <c r="I64" s="110"/>
      <c r="J64" s="110"/>
      <c r="K64" s="110"/>
      <c r="L64" s="110"/>
      <c r="M64" s="110"/>
      <c r="N64" s="110"/>
      <c r="O64" s="110"/>
      <c r="P64" s="110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</row>
    <row r="65" spans="1:72" x14ac:dyDescent="0.3">
      <c r="A65" s="112"/>
      <c r="B65" s="112"/>
      <c r="C65" s="112"/>
      <c r="D65" s="112"/>
      <c r="E65" s="112"/>
      <c r="F65" s="112"/>
      <c r="G65" s="112"/>
      <c r="H65" s="112"/>
      <c r="I65" s="110"/>
      <c r="J65" s="110"/>
      <c r="K65" s="110"/>
      <c r="L65" s="110"/>
      <c r="M65" s="110"/>
      <c r="N65" s="110"/>
      <c r="O65" s="110"/>
      <c r="P65" s="110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</row>
    <row r="66" spans="1:72" x14ac:dyDescent="0.3">
      <c r="A66" s="112"/>
      <c r="B66" s="112"/>
      <c r="C66" s="112"/>
      <c r="D66" s="112"/>
      <c r="E66" s="112"/>
      <c r="F66" s="112"/>
      <c r="G66" s="112"/>
      <c r="H66" s="112"/>
      <c r="I66" s="110"/>
      <c r="J66" s="110"/>
      <c r="K66" s="110"/>
      <c r="L66" s="110"/>
      <c r="M66" s="110"/>
      <c r="N66" s="110"/>
      <c r="O66" s="110"/>
      <c r="P66" s="110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</row>
    <row r="67" spans="1:72" x14ac:dyDescent="0.3">
      <c r="A67" s="112"/>
      <c r="B67" s="112"/>
      <c r="C67" s="112"/>
      <c r="D67" s="112"/>
      <c r="E67" s="112"/>
      <c r="F67" s="112"/>
      <c r="G67" s="112"/>
      <c r="H67" s="112"/>
      <c r="I67" s="110"/>
      <c r="J67" s="110"/>
      <c r="K67" s="110"/>
      <c r="L67" s="110"/>
      <c r="M67" s="110"/>
      <c r="N67" s="110"/>
      <c r="O67" s="110"/>
      <c r="P67" s="110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</row>
    <row r="68" spans="1:72" x14ac:dyDescent="0.3">
      <c r="A68" s="112"/>
      <c r="B68" s="112"/>
      <c r="C68" s="112"/>
      <c r="D68" s="112"/>
      <c r="E68" s="112"/>
      <c r="F68" s="112"/>
      <c r="G68" s="112"/>
      <c r="H68" s="112"/>
      <c r="I68" s="110"/>
      <c r="J68" s="110"/>
      <c r="K68" s="110"/>
      <c r="L68" s="110"/>
      <c r="M68" s="110"/>
      <c r="N68" s="110"/>
      <c r="O68" s="110"/>
      <c r="P68" s="110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</row>
    <row r="69" spans="1:72" x14ac:dyDescent="0.3">
      <c r="A69" s="112"/>
      <c r="B69" s="112"/>
      <c r="C69" s="112"/>
      <c r="D69" s="112"/>
      <c r="E69" s="112"/>
      <c r="F69" s="112"/>
      <c r="G69" s="112"/>
      <c r="H69" s="112"/>
      <c r="I69" s="110"/>
      <c r="J69" s="110"/>
      <c r="K69" s="110"/>
      <c r="L69" s="110"/>
      <c r="M69" s="110"/>
      <c r="N69" s="110"/>
      <c r="O69" s="110"/>
      <c r="P69" s="110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</row>
    <row r="70" spans="1:72" x14ac:dyDescent="0.3">
      <c r="A70" s="113"/>
      <c r="B70" s="113"/>
      <c r="C70" s="113"/>
      <c r="D70" s="113"/>
      <c r="E70" s="113"/>
      <c r="F70" s="113"/>
      <c r="G70" s="113"/>
      <c r="H70" s="113"/>
      <c r="I70" s="111"/>
      <c r="J70" s="111"/>
      <c r="K70" s="111"/>
      <c r="L70" s="111"/>
      <c r="M70" s="111"/>
      <c r="N70" s="111"/>
      <c r="O70" s="111"/>
      <c r="P70" s="111"/>
    </row>
    <row r="71" spans="1:72" x14ac:dyDescent="0.3">
      <c r="A71" s="113"/>
      <c r="B71" s="113"/>
      <c r="C71" s="113"/>
      <c r="D71" s="113"/>
      <c r="E71" s="113"/>
      <c r="F71" s="113"/>
      <c r="G71" s="113"/>
      <c r="H71" s="113"/>
      <c r="I71" s="111"/>
      <c r="J71" s="111"/>
      <c r="K71" s="111"/>
      <c r="L71" s="111"/>
      <c r="M71" s="111"/>
      <c r="N71" s="111"/>
      <c r="O71" s="111"/>
      <c r="P71" s="111"/>
    </row>
    <row r="72" spans="1:72" x14ac:dyDescent="0.3">
      <c r="A72" s="113"/>
      <c r="B72" s="113"/>
      <c r="C72" s="113"/>
      <c r="D72" s="113"/>
      <c r="E72" s="113"/>
      <c r="F72" s="113"/>
      <c r="G72" s="113"/>
      <c r="H72" s="113"/>
      <c r="I72" s="111"/>
      <c r="J72" s="111"/>
      <c r="K72" s="111"/>
      <c r="L72" s="111"/>
      <c r="M72" s="111"/>
      <c r="N72" s="111"/>
      <c r="O72" s="111"/>
      <c r="P72" s="111"/>
    </row>
    <row r="73" spans="1:72" x14ac:dyDescent="0.3">
      <c r="A73" s="113"/>
      <c r="B73" s="113"/>
      <c r="C73" s="113"/>
      <c r="D73" s="113"/>
      <c r="E73" s="113"/>
      <c r="F73" s="113"/>
      <c r="G73" s="113"/>
      <c r="H73" s="113"/>
      <c r="I73" s="111"/>
      <c r="J73" s="111"/>
      <c r="K73" s="111"/>
      <c r="L73" s="111"/>
      <c r="M73" s="111"/>
      <c r="N73" s="111"/>
      <c r="O73" s="111"/>
      <c r="P73" s="111"/>
    </row>
  </sheetData>
  <sheetProtection algorithmName="SHA-512" hashValue="R0tewpBNWUawWLHJvsUTwmApvpwD2Xrk2vnXTBg8UdEZaPp02E4AoX1WwiSCJ+zli7rQPETXCW4MtJx7/K01bQ==" saltValue="B+zk3oy7L4gEGuLub9yZYQ==" spinCount="100000" sheet="1" objects="1" scenarios="1"/>
  <mergeCells count="3">
    <mergeCell ref="A2:H2"/>
    <mergeCell ref="A1:H1"/>
    <mergeCell ref="A3:H8"/>
  </mergeCells>
  <hyperlinks>
    <hyperlink ref="A2" r:id="rId1" display="www.laltromanualedibasso.com_x000a_" xr:uid="{A1F58570-B37B-407E-B07F-BD4DB70B102B}"/>
    <hyperlink ref="A3" r:id="rId2" xr:uid="{D3F2741E-755E-46BB-8210-F1987581E491}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CB925-C3AC-4971-98DA-5E2BA91DDDBA}">
  <dimension ref="A1:OG184"/>
  <sheetViews>
    <sheetView showRowColHeaders="0" showZeros="0" topLeftCell="MA8" workbookViewId="0">
      <selection activeCell="LZ34" sqref="LZ1:LZ1048576"/>
    </sheetView>
  </sheetViews>
  <sheetFormatPr defaultRowHeight="14.4" x14ac:dyDescent="0.3"/>
  <cols>
    <col min="1" max="35" width="5" hidden="1" customWidth="1"/>
    <col min="36" max="36" width="7.44140625" style="2" hidden="1" customWidth="1"/>
    <col min="37" max="37" width="6.109375" style="2" hidden="1" customWidth="1"/>
    <col min="38" max="38" width="7.5546875" style="2" hidden="1" customWidth="1"/>
    <col min="39" max="39" width="8.109375" style="2" hidden="1" customWidth="1"/>
    <col min="40" max="40" width="6.109375" style="2" hidden="1" customWidth="1"/>
    <col min="41" max="41" width="11.88671875" style="2" hidden="1" customWidth="1"/>
    <col min="42" max="42" width="12.109375" style="2" hidden="1" customWidth="1"/>
    <col min="43" max="43" width="11.44140625" style="2" hidden="1" customWidth="1"/>
    <col min="44" max="44" width="6.109375" style="2" hidden="1" customWidth="1"/>
    <col min="45" max="45" width="7.5546875" style="2" hidden="1" customWidth="1"/>
    <col min="46" max="46" width="8.109375" style="2" hidden="1" customWidth="1"/>
    <col min="47" max="47" width="6.109375" style="2" hidden="1" customWidth="1"/>
    <col min="48" max="48" width="11.88671875" style="2" hidden="1" customWidth="1"/>
    <col min="49" max="49" width="12.109375" style="2" hidden="1" customWidth="1"/>
    <col min="50" max="52" width="7.5546875" style="2" hidden="1" customWidth="1"/>
    <col min="53" max="53" width="8.109375" style="2" hidden="1" customWidth="1"/>
    <col min="54" max="54" width="9.109375" style="2" hidden="1" customWidth="1"/>
    <col min="55" max="55" width="5" hidden="1" customWidth="1"/>
    <col min="56" max="56" width="7.44140625" style="2" hidden="1" customWidth="1"/>
    <col min="57" max="57" width="6.109375" style="2" hidden="1" customWidth="1"/>
    <col min="58" max="58" width="7.5546875" style="2" hidden="1" customWidth="1"/>
    <col min="59" max="59" width="8.109375" style="2" hidden="1" customWidth="1"/>
    <col min="60" max="60" width="6.109375" style="2" hidden="1" customWidth="1"/>
    <col min="61" max="61" width="11.88671875" style="2" hidden="1" customWidth="1"/>
    <col min="62" max="62" width="12.109375" style="2" hidden="1" customWidth="1"/>
    <col min="63" max="63" width="11.44140625" style="2" hidden="1" customWidth="1"/>
    <col min="64" max="64" width="6.109375" style="2" hidden="1" customWidth="1"/>
    <col min="65" max="65" width="7.5546875" style="2" hidden="1" customWidth="1"/>
    <col min="66" max="66" width="8.109375" style="2" hidden="1" customWidth="1"/>
    <col min="67" max="67" width="6.109375" style="2" hidden="1" customWidth="1"/>
    <col min="68" max="68" width="11.88671875" style="2" hidden="1" customWidth="1"/>
    <col min="69" max="69" width="12.109375" style="2" hidden="1" customWidth="1"/>
    <col min="70" max="70" width="8.109375" style="2" hidden="1" customWidth="1"/>
    <col min="71" max="71" width="9.109375" style="2" hidden="1" customWidth="1"/>
    <col min="72" max="74" width="10.109375" style="2" hidden="1" customWidth="1"/>
    <col min="75" max="75" width="5" hidden="1" customWidth="1"/>
    <col min="76" max="76" width="7.44140625" style="2" hidden="1" customWidth="1"/>
    <col min="77" max="77" width="6.109375" style="2" hidden="1" customWidth="1"/>
    <col min="78" max="78" width="7.5546875" style="2" hidden="1" customWidth="1"/>
    <col min="79" max="79" width="8.109375" style="2" hidden="1" customWidth="1"/>
    <col min="80" max="80" width="6.109375" style="2" hidden="1" customWidth="1"/>
    <col min="81" max="81" width="11.88671875" style="2" hidden="1" customWidth="1"/>
    <col min="82" max="82" width="12.109375" style="2" hidden="1" customWidth="1"/>
    <col min="83" max="83" width="11.44140625" style="2" hidden="1" customWidth="1"/>
    <col min="84" max="84" width="6.109375" style="2" hidden="1" customWidth="1"/>
    <col min="85" max="85" width="7.5546875" style="2" hidden="1" customWidth="1"/>
    <col min="86" max="86" width="8.109375" style="2" hidden="1" customWidth="1"/>
    <col min="87" max="87" width="6.109375" style="2" hidden="1" customWidth="1"/>
    <col min="88" max="88" width="11.88671875" style="2" hidden="1" customWidth="1"/>
    <col min="89" max="89" width="12.109375" style="2" hidden="1" customWidth="1"/>
    <col min="90" max="91" width="7.5546875" style="2" hidden="1" customWidth="1"/>
    <col min="92" max="92" width="8.109375" style="2" hidden="1" customWidth="1"/>
    <col min="93" max="93" width="9.5546875" style="2" hidden="1" customWidth="1"/>
    <col min="94" max="94" width="9.109375" style="2" hidden="1" customWidth="1"/>
    <col min="95" max="95" width="5" hidden="1" customWidth="1"/>
    <col min="96" max="96" width="7.44140625" style="2" hidden="1" customWidth="1"/>
    <col min="97" max="97" width="6.109375" style="2" hidden="1" customWidth="1"/>
    <col min="98" max="98" width="7.5546875" style="2" hidden="1" customWidth="1"/>
    <col min="99" max="99" width="8.109375" style="2" hidden="1" customWidth="1"/>
    <col min="100" max="100" width="6.109375" style="2" hidden="1" customWidth="1"/>
    <col min="101" max="101" width="11.88671875" style="2" hidden="1" customWidth="1"/>
    <col min="102" max="102" width="12.109375" style="2" hidden="1" customWidth="1"/>
    <col min="103" max="103" width="11.44140625" style="2" hidden="1" customWidth="1"/>
    <col min="104" max="104" width="6.109375" style="2" hidden="1" customWidth="1"/>
    <col min="105" max="105" width="7.5546875" style="2" hidden="1" customWidth="1"/>
    <col min="106" max="106" width="8.109375" style="2" hidden="1" customWidth="1"/>
    <col min="107" max="107" width="6.109375" style="2" hidden="1" customWidth="1"/>
    <col min="108" max="108" width="11.88671875" style="2" hidden="1" customWidth="1"/>
    <col min="109" max="109" width="12.109375" style="2" hidden="1" customWidth="1"/>
    <col min="110" max="112" width="7.5546875" style="2" hidden="1" customWidth="1"/>
    <col min="113" max="113" width="9.109375" style="2" hidden="1" customWidth="1"/>
    <col min="114" max="114" width="8.109375" style="2" hidden="1" customWidth="1"/>
    <col min="115" max="115" width="5" hidden="1" customWidth="1"/>
    <col min="116" max="116" width="7.44140625" style="2" hidden="1" customWidth="1"/>
    <col min="117" max="117" width="6.109375" style="2" hidden="1" customWidth="1"/>
    <col min="118" max="118" width="7.5546875" style="2" hidden="1" customWidth="1"/>
    <col min="119" max="119" width="8.109375" style="2" hidden="1" customWidth="1"/>
    <col min="120" max="120" width="6.109375" style="2" hidden="1" customWidth="1"/>
    <col min="121" max="121" width="11.88671875" style="2" hidden="1" customWidth="1"/>
    <col min="122" max="122" width="12.109375" style="2" hidden="1" customWidth="1"/>
    <col min="123" max="123" width="11.44140625" style="2" hidden="1" customWidth="1"/>
    <col min="124" max="124" width="6.109375" style="2" hidden="1" customWidth="1"/>
    <col min="125" max="125" width="7.5546875" style="2" hidden="1" customWidth="1"/>
    <col min="126" max="126" width="8.109375" style="2" hidden="1" customWidth="1"/>
    <col min="127" max="127" width="6.109375" style="2" hidden="1" customWidth="1"/>
    <col min="128" max="128" width="11.88671875" style="2" hidden="1" customWidth="1"/>
    <col min="129" max="129" width="12.109375" style="2" hidden="1" customWidth="1"/>
    <col min="130" max="134" width="7.5546875" style="2" hidden="1" customWidth="1"/>
    <col min="135" max="135" width="5" hidden="1" customWidth="1"/>
    <col min="136" max="136" width="7.44140625" style="2" hidden="1" customWidth="1"/>
    <col min="137" max="137" width="6.109375" style="2" hidden="1" customWidth="1"/>
    <col min="138" max="138" width="7.5546875" style="2" hidden="1" customWidth="1"/>
    <col min="139" max="139" width="8.109375" style="2" hidden="1" customWidth="1"/>
    <col min="140" max="140" width="6.109375" style="2" hidden="1" customWidth="1"/>
    <col min="141" max="141" width="11.88671875" style="2" hidden="1" customWidth="1"/>
    <col min="142" max="142" width="12.109375" style="2" hidden="1" customWidth="1"/>
    <col min="143" max="143" width="11.44140625" style="2" hidden="1" customWidth="1"/>
    <col min="144" max="144" width="6.109375" style="2" hidden="1" customWidth="1"/>
    <col min="145" max="145" width="7.5546875" style="2" hidden="1" customWidth="1"/>
    <col min="146" max="146" width="8.109375" style="2" hidden="1" customWidth="1"/>
    <col min="147" max="147" width="6.109375" style="2" hidden="1" customWidth="1"/>
    <col min="148" max="148" width="11.88671875" style="2" hidden="1" customWidth="1"/>
    <col min="149" max="149" width="12.109375" style="2" hidden="1" customWidth="1"/>
    <col min="150" max="150" width="8.109375" style="2" hidden="1" customWidth="1"/>
    <col min="151" max="152" width="9.109375" style="2" hidden="1" customWidth="1"/>
    <col min="153" max="153" width="10.109375" style="2" hidden="1" customWidth="1"/>
    <col min="154" max="154" width="11.109375" style="2" hidden="1" customWidth="1"/>
    <col min="155" max="155" width="5" hidden="1" customWidth="1"/>
    <col min="156" max="156" width="7.44140625" style="2" hidden="1" customWidth="1"/>
    <col min="157" max="157" width="6.109375" style="2" hidden="1" customWidth="1"/>
    <col min="158" max="158" width="7.5546875" style="2" hidden="1" customWidth="1"/>
    <col min="159" max="159" width="8.109375" style="2" hidden="1" customWidth="1"/>
    <col min="160" max="160" width="6.109375" style="2" hidden="1" customWidth="1"/>
    <col min="161" max="161" width="11.88671875" style="2" hidden="1" customWidth="1"/>
    <col min="162" max="162" width="12.109375" style="2" hidden="1" customWidth="1"/>
    <col min="163" max="163" width="11.44140625" style="2" hidden="1" customWidth="1"/>
    <col min="164" max="164" width="6.109375" style="2" hidden="1" customWidth="1"/>
    <col min="165" max="165" width="7.5546875" style="2" hidden="1" customWidth="1"/>
    <col min="166" max="166" width="8.109375" style="2" hidden="1" customWidth="1"/>
    <col min="167" max="167" width="6.109375" style="2" hidden="1" customWidth="1"/>
    <col min="168" max="168" width="11.88671875" style="2" hidden="1" customWidth="1"/>
    <col min="169" max="169" width="12.109375" style="2" hidden="1" customWidth="1"/>
    <col min="170" max="170" width="8.109375" style="2" hidden="1" customWidth="1"/>
    <col min="171" max="171" width="9.109375" style="2" hidden="1" customWidth="1"/>
    <col min="172" max="172" width="10.109375" style="2" hidden="1" customWidth="1"/>
    <col min="173" max="174" width="11.109375" style="2" hidden="1" customWidth="1"/>
    <col min="175" max="175" width="5" hidden="1" customWidth="1"/>
    <col min="176" max="176" width="6.109375" hidden="1" customWidth="1"/>
    <col min="177" max="178" width="7.109375" hidden="1" customWidth="1"/>
    <col min="179" max="179" width="8.109375" hidden="1" customWidth="1"/>
    <col min="180" max="180" width="9.109375" hidden="1" customWidth="1"/>
    <col min="181" max="181" width="8.109375" hidden="1" customWidth="1"/>
    <col min="182" max="182" width="9.109375" hidden="1" customWidth="1"/>
    <col min="183" max="185" width="10.109375" hidden="1" customWidth="1"/>
    <col min="186" max="186" width="6.5546875" hidden="1" customWidth="1"/>
    <col min="187" max="187" width="7.5546875" hidden="1" customWidth="1"/>
    <col min="188" max="188" width="8.109375" hidden="1" customWidth="1"/>
    <col min="189" max="189" width="9.5546875" hidden="1" customWidth="1"/>
    <col min="190" max="190" width="9.109375" hidden="1" customWidth="1"/>
    <col min="191" max="191" width="6.109375" hidden="1" customWidth="1"/>
    <col min="192" max="193" width="7.109375" hidden="1" customWidth="1"/>
    <col min="194" max="194" width="9.109375" hidden="1" customWidth="1"/>
    <col min="195" max="195" width="8.109375" hidden="1" customWidth="1"/>
    <col min="196" max="196" width="5" hidden="1" customWidth="1"/>
    <col min="197" max="197" width="5.5546875" hidden="1" customWidth="1"/>
    <col min="198" max="199" width="6.5546875" hidden="1" customWidth="1"/>
    <col min="200" max="200" width="7.5546875" hidden="1" customWidth="1"/>
    <col min="201" max="201" width="8.109375" hidden="1" customWidth="1"/>
    <col min="202" max="203" width="9.109375" hidden="1" customWidth="1"/>
    <col min="204" max="204" width="10.109375" hidden="1" customWidth="1"/>
    <col min="205" max="205" width="11.109375" hidden="1" customWidth="1"/>
    <col min="206" max="206" width="8.109375" hidden="1" customWidth="1"/>
    <col min="207" max="207" width="9.109375" hidden="1" customWidth="1"/>
    <col min="208" max="208" width="10.109375" hidden="1" customWidth="1"/>
    <col min="209" max="210" width="11.109375" hidden="1" customWidth="1"/>
    <col min="211" max="212" width="5" hidden="1" customWidth="1"/>
    <col min="213" max="220" width="8.109375" hidden="1" customWidth="1"/>
    <col min="221" max="221" width="9.109375" hidden="1" customWidth="1"/>
    <col min="222" max="224" width="8.109375" hidden="1" customWidth="1"/>
    <col min="225" max="226" width="9.109375" hidden="1" customWidth="1"/>
    <col min="227" max="227" width="8.109375" hidden="1" customWidth="1"/>
    <col min="228" max="228" width="10.109375" hidden="1" customWidth="1"/>
    <col min="229" max="231" width="8.109375" hidden="1" customWidth="1"/>
    <col min="232" max="232" width="9.109375" hidden="1" customWidth="1"/>
    <col min="233" max="233" width="10.109375" hidden="1" customWidth="1"/>
    <col min="234" max="234" width="8.109375" hidden="1" customWidth="1"/>
    <col min="235" max="235" width="10.109375" hidden="1" customWidth="1"/>
    <col min="236" max="236" width="9.5546875" hidden="1" customWidth="1"/>
    <col min="237" max="237" width="9.109375" hidden="1" customWidth="1"/>
    <col min="238" max="238" width="8.109375" hidden="1" customWidth="1"/>
    <col min="239" max="239" width="10.109375" hidden="1" customWidth="1"/>
    <col min="240" max="240" width="11.109375" hidden="1" customWidth="1"/>
    <col min="241" max="241" width="9.109375" hidden="1" customWidth="1"/>
    <col min="242" max="242" width="10.109375" hidden="1" customWidth="1"/>
    <col min="243" max="243" width="9.109375" hidden="1" customWidth="1"/>
    <col min="244" max="245" width="8.109375" hidden="1" customWidth="1"/>
    <col min="246" max="247" width="11.109375" hidden="1" customWidth="1"/>
    <col min="248" max="248" width="5.44140625" hidden="1" customWidth="1"/>
    <col min="249" max="249" width="11.109375" hidden="1" customWidth="1"/>
    <col min="250" max="284" width="5" hidden="1" customWidth="1"/>
    <col min="285" max="285" width="5.44140625" hidden="1" customWidth="1"/>
    <col min="286" max="286" width="10.44140625" hidden="1" customWidth="1"/>
    <col min="287" max="292" width="5" hidden="1" customWidth="1"/>
    <col min="293" max="294" width="11.109375" hidden="1" customWidth="1"/>
    <col min="295" max="295" width="3" hidden="1" customWidth="1"/>
    <col min="296" max="298" width="11.109375" hidden="1" customWidth="1"/>
    <col min="299" max="309" width="2" style="2" hidden="1" customWidth="1"/>
    <col min="310" max="316" width="2" hidden="1" customWidth="1"/>
    <col min="317" max="317" width="11.109375" hidden="1" customWidth="1"/>
    <col min="318" max="331" width="2" hidden="1" customWidth="1"/>
    <col min="332" max="338" width="11.109375" hidden="1" customWidth="1"/>
    <col min="339" max="362" width="11.109375" customWidth="1"/>
  </cols>
  <sheetData>
    <row r="1" spans="1:397" hidden="1" x14ac:dyDescent="0.3">
      <c r="HE1" t="str">
        <f>CONCATENATE(HE3,"° Grado")</f>
        <v>1° Grado</v>
      </c>
      <c r="HF1" t="str">
        <f t="shared" ref="HF1:IM1" si="0">CONCATENATE(HF3,"° Grado")</f>
        <v>2° Grado</v>
      </c>
      <c r="HG1" t="str">
        <f t="shared" si="0"/>
        <v>3° Grado</v>
      </c>
      <c r="HH1" t="str">
        <f t="shared" si="0"/>
        <v>4° Grado</v>
      </c>
      <c r="HI1" t="str">
        <f t="shared" si="0"/>
        <v>5° Grado</v>
      </c>
      <c r="HJ1" t="str">
        <f t="shared" si="0"/>
        <v>6° Grado</v>
      </c>
      <c r="HK1" t="str">
        <f t="shared" si="0"/>
        <v>7° Grado</v>
      </c>
      <c r="HL1" t="str">
        <f t="shared" si="0"/>
        <v>1° Grado</v>
      </c>
      <c r="HM1" t="str">
        <f t="shared" si="0"/>
        <v>2° Grado</v>
      </c>
      <c r="HN1" t="str">
        <f t="shared" si="0"/>
        <v>3° Grado</v>
      </c>
      <c r="HO1" t="str">
        <f t="shared" si="0"/>
        <v>4° Grado</v>
      </c>
      <c r="HP1" t="str">
        <f t="shared" si="0"/>
        <v>5° Grado</v>
      </c>
      <c r="HQ1" t="str">
        <f t="shared" si="0"/>
        <v>6° Grado</v>
      </c>
      <c r="HR1" t="str">
        <f t="shared" si="0"/>
        <v>7° Grado</v>
      </c>
      <c r="HS1" t="str">
        <f t="shared" si="0"/>
        <v>1° Grado</v>
      </c>
      <c r="HT1" t="str">
        <f t="shared" si="0"/>
        <v>2° Grado</v>
      </c>
      <c r="HU1" t="str">
        <f t="shared" si="0"/>
        <v>3° Grado</v>
      </c>
      <c r="HV1" t="str">
        <f t="shared" si="0"/>
        <v>4° Grado</v>
      </c>
      <c r="HW1" t="str">
        <f t="shared" si="0"/>
        <v>5° Grado</v>
      </c>
      <c r="HX1" t="str">
        <f t="shared" si="0"/>
        <v>6° Grado</v>
      </c>
      <c r="HY1" t="str">
        <f t="shared" si="0"/>
        <v>7° Grado</v>
      </c>
      <c r="HZ1" t="str">
        <f t="shared" si="0"/>
        <v>1° Grado</v>
      </c>
      <c r="IA1" t="str">
        <f t="shared" si="0"/>
        <v>2° Grado</v>
      </c>
      <c r="IB1" t="str">
        <f t="shared" si="0"/>
        <v>3° Grado</v>
      </c>
      <c r="IC1" t="str">
        <f t="shared" si="0"/>
        <v>4° Grado</v>
      </c>
      <c r="ID1" t="str">
        <f t="shared" si="0"/>
        <v>5° Grado</v>
      </c>
      <c r="IE1" t="str">
        <f t="shared" si="0"/>
        <v>6° Grado</v>
      </c>
      <c r="IF1" t="str">
        <f t="shared" si="0"/>
        <v>7° Grado</v>
      </c>
      <c r="IG1" t="str">
        <f t="shared" si="0"/>
        <v>1° Grado</v>
      </c>
      <c r="IH1" t="str">
        <f t="shared" si="0"/>
        <v>2° Grado</v>
      </c>
      <c r="II1" t="str">
        <f t="shared" si="0"/>
        <v>3° Grado</v>
      </c>
      <c r="IJ1" t="str">
        <f t="shared" si="0"/>
        <v>4° Grado</v>
      </c>
      <c r="IK1" t="str">
        <f t="shared" si="0"/>
        <v>5° Grado</v>
      </c>
      <c r="IL1" t="str">
        <f t="shared" si="0"/>
        <v>6° Grado</v>
      </c>
      <c r="IM1" t="str">
        <f t="shared" si="0"/>
        <v>7° Grado</v>
      </c>
      <c r="LX1" s="73"/>
      <c r="LY1" s="73"/>
      <c r="LZ1" s="73"/>
      <c r="MA1" s="73"/>
      <c r="MB1" s="73"/>
      <c r="MC1" s="73"/>
      <c r="MD1" s="73"/>
      <c r="ME1" s="73"/>
      <c r="MF1" s="73"/>
      <c r="MG1" s="73"/>
      <c r="MH1" s="73"/>
      <c r="MI1" s="73"/>
      <c r="MJ1" s="73"/>
      <c r="MK1" s="73"/>
      <c r="ML1" s="73"/>
      <c r="MM1" s="73"/>
      <c r="MN1" s="73"/>
      <c r="MO1" s="73"/>
      <c r="MP1" s="73"/>
      <c r="MQ1" s="73"/>
      <c r="MR1" s="73"/>
      <c r="MS1" s="73"/>
      <c r="MT1" s="73"/>
      <c r="MU1" s="73"/>
      <c r="MV1" s="73"/>
      <c r="MW1" s="73"/>
      <c r="MX1" s="73"/>
      <c r="MY1" s="73"/>
      <c r="MZ1" s="73"/>
      <c r="NA1" s="73"/>
      <c r="NB1" s="73"/>
      <c r="NC1" s="73"/>
      <c r="ND1" s="73"/>
      <c r="NE1" s="73"/>
      <c r="NF1" s="73"/>
      <c r="NG1" s="73"/>
      <c r="NH1" s="73"/>
      <c r="NI1" s="73"/>
      <c r="NJ1" s="73"/>
      <c r="NK1" s="73"/>
      <c r="NL1" s="73"/>
      <c r="NM1" s="73"/>
      <c r="NN1" s="73"/>
      <c r="NO1" s="73"/>
      <c r="NP1" s="73"/>
      <c r="NQ1" s="73"/>
      <c r="NR1" s="73"/>
      <c r="NS1" s="73"/>
      <c r="NT1" s="73"/>
      <c r="NU1" s="73"/>
      <c r="NV1" s="73"/>
      <c r="NW1" s="73"/>
      <c r="NX1" s="73"/>
      <c r="NY1" s="73"/>
      <c r="NZ1" s="73"/>
      <c r="OA1" s="73"/>
      <c r="OB1" s="73"/>
      <c r="OC1" s="73"/>
      <c r="OD1" s="73"/>
      <c r="OE1" s="73"/>
      <c r="OF1" s="73"/>
      <c r="OG1" s="73"/>
    </row>
    <row r="2" spans="1:397" hidden="1" x14ac:dyDescent="0.3">
      <c r="J2" s="55"/>
      <c r="K2" s="2"/>
      <c r="L2" s="55"/>
      <c r="M2" s="55"/>
      <c r="N2" s="55"/>
      <c r="O2" s="55"/>
      <c r="P2" s="55">
        <v>1</v>
      </c>
      <c r="Q2" s="55">
        <f t="shared" ref="Q2:AH2" si="1">IF(O2=0,0,O2+2)</f>
        <v>0</v>
      </c>
      <c r="R2" s="55">
        <f t="shared" si="1"/>
        <v>3</v>
      </c>
      <c r="S2" s="55">
        <f t="shared" si="1"/>
        <v>0</v>
      </c>
      <c r="T2" s="55">
        <f t="shared" si="1"/>
        <v>5</v>
      </c>
      <c r="U2" s="55">
        <f t="shared" si="1"/>
        <v>0</v>
      </c>
      <c r="V2" s="55">
        <f t="shared" si="1"/>
        <v>7</v>
      </c>
      <c r="W2" s="55">
        <f t="shared" si="1"/>
        <v>0</v>
      </c>
      <c r="X2" s="55">
        <f t="shared" si="1"/>
        <v>9</v>
      </c>
      <c r="Y2" s="55">
        <f t="shared" si="1"/>
        <v>0</v>
      </c>
      <c r="Z2" s="55">
        <f t="shared" si="1"/>
        <v>11</v>
      </c>
      <c r="AA2" s="55">
        <f t="shared" si="1"/>
        <v>0</v>
      </c>
      <c r="AB2" s="55">
        <f t="shared" si="1"/>
        <v>13</v>
      </c>
      <c r="AC2" s="55">
        <f t="shared" si="1"/>
        <v>0</v>
      </c>
      <c r="AD2" s="55">
        <f t="shared" si="1"/>
        <v>15</v>
      </c>
      <c r="AE2" s="55">
        <f t="shared" si="1"/>
        <v>0</v>
      </c>
      <c r="AF2" s="55">
        <f t="shared" si="1"/>
        <v>17</v>
      </c>
      <c r="AG2" s="55">
        <f t="shared" si="1"/>
        <v>0</v>
      </c>
      <c r="AH2" s="55">
        <f t="shared" si="1"/>
        <v>19</v>
      </c>
      <c r="HE2">
        <f>FT3</f>
        <v>1</v>
      </c>
      <c r="HF2">
        <f t="shared" ref="HF2:IM2" si="2">FU3</f>
        <v>2</v>
      </c>
      <c r="HG2">
        <f t="shared" si="2"/>
        <v>3</v>
      </c>
      <c r="HH2">
        <f t="shared" si="2"/>
        <v>4</v>
      </c>
      <c r="HI2">
        <f t="shared" si="2"/>
        <v>5</v>
      </c>
      <c r="HJ2">
        <f t="shared" si="2"/>
        <v>6</v>
      </c>
      <c r="HK2">
        <f t="shared" si="2"/>
        <v>7</v>
      </c>
      <c r="HL2">
        <f t="shared" si="2"/>
        <v>8</v>
      </c>
      <c r="HM2">
        <f t="shared" si="2"/>
        <v>9</v>
      </c>
      <c r="HN2">
        <f t="shared" si="2"/>
        <v>10</v>
      </c>
      <c r="HO2">
        <f t="shared" si="2"/>
        <v>11</v>
      </c>
      <c r="HP2">
        <f t="shared" si="2"/>
        <v>12</v>
      </c>
      <c r="HQ2">
        <f t="shared" si="2"/>
        <v>13</v>
      </c>
      <c r="HR2">
        <f t="shared" si="2"/>
        <v>14</v>
      </c>
      <c r="HS2">
        <f t="shared" si="2"/>
        <v>15</v>
      </c>
      <c r="HT2">
        <f t="shared" si="2"/>
        <v>16</v>
      </c>
      <c r="HU2">
        <f t="shared" si="2"/>
        <v>17</v>
      </c>
      <c r="HV2">
        <f t="shared" si="2"/>
        <v>18</v>
      </c>
      <c r="HW2">
        <f t="shared" si="2"/>
        <v>19</v>
      </c>
      <c r="HX2">
        <f t="shared" si="2"/>
        <v>20</v>
      </c>
      <c r="HY2">
        <f t="shared" si="2"/>
        <v>21</v>
      </c>
      <c r="HZ2">
        <f t="shared" si="2"/>
        <v>22</v>
      </c>
      <c r="IA2">
        <f t="shared" si="2"/>
        <v>23</v>
      </c>
      <c r="IB2">
        <f t="shared" si="2"/>
        <v>24</v>
      </c>
      <c r="IC2">
        <f t="shared" si="2"/>
        <v>25</v>
      </c>
      <c r="ID2">
        <f t="shared" si="2"/>
        <v>26</v>
      </c>
      <c r="IE2">
        <f t="shared" si="2"/>
        <v>27</v>
      </c>
      <c r="IF2">
        <f t="shared" si="2"/>
        <v>28</v>
      </c>
      <c r="IG2">
        <f t="shared" si="2"/>
        <v>29</v>
      </c>
      <c r="IH2">
        <f t="shared" si="2"/>
        <v>30</v>
      </c>
      <c r="II2">
        <f t="shared" si="2"/>
        <v>31</v>
      </c>
      <c r="IJ2">
        <f t="shared" si="2"/>
        <v>32</v>
      </c>
      <c r="IK2">
        <f t="shared" si="2"/>
        <v>33</v>
      </c>
      <c r="IL2">
        <f t="shared" si="2"/>
        <v>34</v>
      </c>
      <c r="IM2">
        <f t="shared" si="2"/>
        <v>35</v>
      </c>
      <c r="IN2" t="s">
        <v>117</v>
      </c>
      <c r="JY2" t="s">
        <v>117</v>
      </c>
      <c r="KA2">
        <f>'ACCORDI E RISULTATI'!U12</f>
        <v>0</v>
      </c>
      <c r="LX2" s="73"/>
      <c r="LY2" s="73"/>
      <c r="LZ2" s="73"/>
      <c r="MA2" s="73"/>
      <c r="MB2" s="73"/>
      <c r="MC2" s="73"/>
      <c r="MD2" s="73"/>
      <c r="ME2" s="73"/>
      <c r="MF2" s="73"/>
      <c r="MG2" s="73"/>
      <c r="MH2" s="73"/>
      <c r="MI2" s="73"/>
      <c r="MJ2" s="73"/>
      <c r="MK2" s="73"/>
      <c r="ML2" s="73"/>
      <c r="MM2" s="73"/>
      <c r="MN2" s="73"/>
      <c r="MO2" s="73"/>
      <c r="MP2" s="73"/>
      <c r="MQ2" s="73"/>
      <c r="MR2" s="73"/>
      <c r="MS2" s="73"/>
      <c r="MT2" s="73"/>
      <c r="MU2" s="73"/>
      <c r="MV2" s="73"/>
      <c r="MW2" s="73"/>
      <c r="MX2" s="73"/>
      <c r="MY2" s="73"/>
      <c r="MZ2" s="73"/>
      <c r="NA2" s="73"/>
      <c r="NB2" s="73"/>
      <c r="NC2" s="73"/>
      <c r="ND2" s="73"/>
      <c r="NE2" s="73"/>
      <c r="NF2" s="73"/>
      <c r="NG2" s="73"/>
      <c r="NH2" s="73"/>
      <c r="NI2" s="73"/>
      <c r="NJ2" s="73"/>
      <c r="NK2" s="73"/>
      <c r="NL2" s="73"/>
      <c r="NM2" s="73"/>
      <c r="NN2" s="73"/>
      <c r="NO2" s="73"/>
      <c r="NP2" s="73"/>
      <c r="NQ2" s="73"/>
      <c r="NR2" s="73"/>
      <c r="NS2" s="73"/>
      <c r="NT2" s="73"/>
      <c r="NU2" s="73"/>
      <c r="NV2" s="73"/>
      <c r="NW2" s="73"/>
      <c r="NX2" s="73"/>
      <c r="NY2" s="73"/>
      <c r="NZ2" s="73"/>
      <c r="OA2" s="73"/>
      <c r="OB2" s="73"/>
      <c r="OC2" s="73"/>
      <c r="OD2" s="73"/>
      <c r="OE2" s="73"/>
      <c r="OF2" s="73"/>
      <c r="OG2" s="73"/>
    </row>
    <row r="3" spans="1:397" hidden="1" x14ac:dyDescent="0.3">
      <c r="J3" s="2" t="s">
        <v>31</v>
      </c>
      <c r="K3" s="2" t="s">
        <v>1</v>
      </c>
      <c r="L3" s="2" t="s">
        <v>3</v>
      </c>
      <c r="M3" s="2" t="s">
        <v>32</v>
      </c>
      <c r="N3" s="2" t="s">
        <v>0</v>
      </c>
      <c r="O3" s="2" t="s">
        <v>2</v>
      </c>
      <c r="P3" s="2" t="s">
        <v>4</v>
      </c>
      <c r="Q3" s="2" t="s">
        <v>31</v>
      </c>
      <c r="R3" s="2" t="s">
        <v>1</v>
      </c>
      <c r="S3" s="2" t="s">
        <v>3</v>
      </c>
      <c r="T3" s="2" t="s">
        <v>32</v>
      </c>
      <c r="U3" s="2" t="s">
        <v>0</v>
      </c>
      <c r="V3" s="2" t="s">
        <v>2</v>
      </c>
      <c r="W3" s="2" t="s">
        <v>4</v>
      </c>
      <c r="X3" s="2" t="s">
        <v>31</v>
      </c>
      <c r="Y3" s="2" t="s">
        <v>1</v>
      </c>
      <c r="Z3" s="2" t="s">
        <v>3</v>
      </c>
      <c r="AA3" s="2" t="s">
        <v>32</v>
      </c>
      <c r="AB3" s="2" t="s">
        <v>0</v>
      </c>
      <c r="AC3" s="2" t="s">
        <v>2</v>
      </c>
      <c r="AD3" s="2" t="s">
        <v>4</v>
      </c>
      <c r="AE3" s="2" t="s">
        <v>31</v>
      </c>
      <c r="AF3" s="2" t="s">
        <v>1</v>
      </c>
      <c r="AG3" s="2" t="s">
        <v>3</v>
      </c>
      <c r="AH3" s="2" t="s">
        <v>32</v>
      </c>
      <c r="AJ3" s="181" t="s">
        <v>106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D3" s="181" t="s">
        <v>107</v>
      </c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X3" s="181" t="s">
        <v>108</v>
      </c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R3" s="181" t="s">
        <v>113</v>
      </c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L3" s="181" t="s">
        <v>114</v>
      </c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181"/>
      <c r="ED3" s="181"/>
      <c r="EF3" s="181" t="s">
        <v>115</v>
      </c>
      <c r="EG3" s="181"/>
      <c r="EH3" s="181"/>
      <c r="EI3" s="181"/>
      <c r="EJ3" s="181"/>
      <c r="EK3" s="181"/>
      <c r="EL3" s="181"/>
      <c r="EM3" s="181"/>
      <c r="EN3" s="181"/>
      <c r="EO3" s="181"/>
      <c r="EP3" s="181"/>
      <c r="EQ3" s="181"/>
      <c r="ER3" s="181"/>
      <c r="ES3" s="181"/>
      <c r="ET3" s="181"/>
      <c r="EU3" s="181"/>
      <c r="EV3" s="181"/>
      <c r="EW3" s="181"/>
      <c r="EX3" s="181"/>
      <c r="EZ3" s="181" t="s">
        <v>116</v>
      </c>
      <c r="FA3" s="181"/>
      <c r="FB3" s="181"/>
      <c r="FC3" s="181"/>
      <c r="FD3" s="181"/>
      <c r="FE3" s="181"/>
      <c r="FF3" s="181"/>
      <c r="FG3" s="181"/>
      <c r="FH3" s="181"/>
      <c r="FI3" s="181"/>
      <c r="FJ3" s="181"/>
      <c r="FK3" s="181"/>
      <c r="FL3" s="181"/>
      <c r="FM3" s="181"/>
      <c r="FN3" s="181"/>
      <c r="FO3" s="181"/>
      <c r="FP3" s="181"/>
      <c r="FQ3" s="181"/>
      <c r="FR3" s="181"/>
      <c r="FT3" s="2">
        <v>1</v>
      </c>
      <c r="FU3" s="2">
        <f>FT3+1</f>
        <v>2</v>
      </c>
      <c r="FV3" s="2">
        <f t="shared" ref="FV3:HB3" si="3">FU3+1</f>
        <v>3</v>
      </c>
      <c r="FW3" s="2">
        <f t="shared" si="3"/>
        <v>4</v>
      </c>
      <c r="FX3" s="2">
        <f t="shared" si="3"/>
        <v>5</v>
      </c>
      <c r="FY3" s="2">
        <f t="shared" si="3"/>
        <v>6</v>
      </c>
      <c r="FZ3" s="2">
        <f t="shared" si="3"/>
        <v>7</v>
      </c>
      <c r="GA3" s="2">
        <f t="shared" si="3"/>
        <v>8</v>
      </c>
      <c r="GB3" s="2">
        <f t="shared" si="3"/>
        <v>9</v>
      </c>
      <c r="GC3" s="2">
        <f t="shared" si="3"/>
        <v>10</v>
      </c>
      <c r="GD3" s="2">
        <f t="shared" si="3"/>
        <v>11</v>
      </c>
      <c r="GE3" s="2">
        <f t="shared" si="3"/>
        <v>12</v>
      </c>
      <c r="GF3" s="2">
        <f t="shared" si="3"/>
        <v>13</v>
      </c>
      <c r="GG3" s="2">
        <f t="shared" si="3"/>
        <v>14</v>
      </c>
      <c r="GH3" s="2">
        <f t="shared" si="3"/>
        <v>15</v>
      </c>
      <c r="GI3" s="2">
        <f t="shared" si="3"/>
        <v>16</v>
      </c>
      <c r="GJ3" s="2">
        <f t="shared" si="3"/>
        <v>17</v>
      </c>
      <c r="GK3" s="2">
        <f t="shared" si="3"/>
        <v>18</v>
      </c>
      <c r="GL3" s="2">
        <f t="shared" si="3"/>
        <v>19</v>
      </c>
      <c r="GM3" s="2">
        <f t="shared" si="3"/>
        <v>20</v>
      </c>
      <c r="GN3" s="2">
        <f t="shared" si="3"/>
        <v>21</v>
      </c>
      <c r="GO3" s="2">
        <f t="shared" si="3"/>
        <v>22</v>
      </c>
      <c r="GP3" s="2">
        <f t="shared" si="3"/>
        <v>23</v>
      </c>
      <c r="GQ3" s="2">
        <f t="shared" si="3"/>
        <v>24</v>
      </c>
      <c r="GR3" s="2">
        <f t="shared" si="3"/>
        <v>25</v>
      </c>
      <c r="GS3" s="2">
        <f t="shared" si="3"/>
        <v>26</v>
      </c>
      <c r="GT3" s="2">
        <f t="shared" si="3"/>
        <v>27</v>
      </c>
      <c r="GU3" s="2">
        <f t="shared" si="3"/>
        <v>28</v>
      </c>
      <c r="GV3" s="2">
        <f t="shared" si="3"/>
        <v>29</v>
      </c>
      <c r="GW3" s="2">
        <f t="shared" si="3"/>
        <v>30</v>
      </c>
      <c r="GX3" s="2">
        <f t="shared" si="3"/>
        <v>31</v>
      </c>
      <c r="GY3" s="2">
        <f t="shared" si="3"/>
        <v>32</v>
      </c>
      <c r="GZ3" s="2">
        <f t="shared" si="3"/>
        <v>33</v>
      </c>
      <c r="HA3" s="2">
        <f t="shared" si="3"/>
        <v>34</v>
      </c>
      <c r="HB3" s="2">
        <f t="shared" si="3"/>
        <v>35</v>
      </c>
      <c r="HE3">
        <v>1</v>
      </c>
      <c r="HF3">
        <f>HE3+1</f>
        <v>2</v>
      </c>
      <c r="HG3">
        <f t="shared" ref="HG3:HK3" si="4">HF3+1</f>
        <v>3</v>
      </c>
      <c r="HH3">
        <f t="shared" si="4"/>
        <v>4</v>
      </c>
      <c r="HI3">
        <f t="shared" si="4"/>
        <v>5</v>
      </c>
      <c r="HJ3">
        <f t="shared" si="4"/>
        <v>6</v>
      </c>
      <c r="HK3">
        <f t="shared" si="4"/>
        <v>7</v>
      </c>
      <c r="HL3">
        <f>HE3</f>
        <v>1</v>
      </c>
      <c r="HM3">
        <f t="shared" ref="HM3:IM3" si="5">HF3</f>
        <v>2</v>
      </c>
      <c r="HN3">
        <f t="shared" si="5"/>
        <v>3</v>
      </c>
      <c r="HO3">
        <f t="shared" si="5"/>
        <v>4</v>
      </c>
      <c r="HP3">
        <f t="shared" si="5"/>
        <v>5</v>
      </c>
      <c r="HQ3">
        <f t="shared" si="5"/>
        <v>6</v>
      </c>
      <c r="HR3">
        <f t="shared" si="5"/>
        <v>7</v>
      </c>
      <c r="HS3">
        <f t="shared" si="5"/>
        <v>1</v>
      </c>
      <c r="HT3">
        <f t="shared" si="5"/>
        <v>2</v>
      </c>
      <c r="HU3">
        <f t="shared" si="5"/>
        <v>3</v>
      </c>
      <c r="HV3">
        <f t="shared" si="5"/>
        <v>4</v>
      </c>
      <c r="HW3">
        <f t="shared" si="5"/>
        <v>5</v>
      </c>
      <c r="HX3">
        <f t="shared" si="5"/>
        <v>6</v>
      </c>
      <c r="HY3">
        <f t="shared" si="5"/>
        <v>7</v>
      </c>
      <c r="HZ3">
        <f t="shared" si="5"/>
        <v>1</v>
      </c>
      <c r="IA3">
        <f t="shared" si="5"/>
        <v>2</v>
      </c>
      <c r="IB3">
        <f t="shared" si="5"/>
        <v>3</v>
      </c>
      <c r="IC3">
        <f t="shared" si="5"/>
        <v>4</v>
      </c>
      <c r="ID3">
        <f t="shared" si="5"/>
        <v>5</v>
      </c>
      <c r="IE3">
        <f t="shared" si="5"/>
        <v>6</v>
      </c>
      <c r="IF3">
        <f t="shared" si="5"/>
        <v>7</v>
      </c>
      <c r="IG3">
        <f t="shared" si="5"/>
        <v>1</v>
      </c>
      <c r="IH3">
        <f t="shared" si="5"/>
        <v>2</v>
      </c>
      <c r="II3">
        <f t="shared" si="5"/>
        <v>3</v>
      </c>
      <c r="IJ3">
        <f t="shared" si="5"/>
        <v>4</v>
      </c>
      <c r="IK3">
        <f t="shared" si="5"/>
        <v>5</v>
      </c>
      <c r="IL3">
        <f t="shared" si="5"/>
        <v>6</v>
      </c>
      <c r="IM3">
        <f t="shared" si="5"/>
        <v>7</v>
      </c>
      <c r="IN3" t="s">
        <v>117</v>
      </c>
      <c r="JY3" t="s">
        <v>117</v>
      </c>
      <c r="KA3">
        <f>KA2</f>
        <v>0</v>
      </c>
      <c r="LX3" s="73"/>
      <c r="LY3" s="73"/>
      <c r="LZ3" s="73"/>
      <c r="MA3" s="73"/>
      <c r="MB3" s="73"/>
      <c r="MC3" s="73"/>
      <c r="MD3" s="73"/>
      <c r="ME3" s="73"/>
      <c r="MF3" s="73"/>
      <c r="MG3" s="73"/>
      <c r="MH3" s="73"/>
      <c r="MI3" s="73"/>
      <c r="MJ3" s="73"/>
      <c r="MK3" s="73"/>
      <c r="ML3" s="73"/>
      <c r="MM3" s="73"/>
      <c r="MN3" s="73"/>
      <c r="MO3" s="73"/>
      <c r="MP3" s="73"/>
      <c r="MQ3" s="73"/>
      <c r="MR3" s="73"/>
      <c r="MS3" s="73"/>
      <c r="MT3" s="73"/>
      <c r="MU3" s="73"/>
      <c r="MV3" s="73"/>
      <c r="MW3" s="73"/>
      <c r="MX3" s="73"/>
      <c r="MY3" s="73"/>
      <c r="MZ3" s="73"/>
      <c r="NA3" s="73"/>
      <c r="NB3" s="73"/>
      <c r="NC3" s="73"/>
      <c r="ND3" s="73"/>
      <c r="NE3" s="73"/>
      <c r="NF3" s="73"/>
      <c r="NG3" s="73"/>
      <c r="NH3" s="73"/>
      <c r="NI3" s="73"/>
      <c r="NJ3" s="73"/>
      <c r="NK3" s="73"/>
      <c r="NL3" s="73"/>
      <c r="NM3" s="73"/>
      <c r="NN3" s="73"/>
      <c r="NO3" s="73"/>
      <c r="NP3" s="73"/>
      <c r="NQ3" s="73"/>
      <c r="NR3" s="73"/>
      <c r="NS3" s="73"/>
      <c r="NT3" s="73"/>
      <c r="NU3" s="73"/>
      <c r="NV3" s="73"/>
      <c r="NW3" s="73"/>
      <c r="NX3" s="73"/>
      <c r="NY3" s="73"/>
      <c r="NZ3" s="73"/>
      <c r="OA3" s="73"/>
      <c r="OB3" s="73"/>
      <c r="OC3" s="73"/>
      <c r="OD3" s="73"/>
      <c r="OE3" s="73"/>
      <c r="OF3" s="73"/>
      <c r="OG3" s="73"/>
    </row>
    <row r="4" spans="1:397" hidden="1" x14ac:dyDescent="0.3">
      <c r="B4" s="2">
        <v>1</v>
      </c>
      <c r="C4" s="2">
        <f>B4+1</f>
        <v>2</v>
      </c>
      <c r="D4" s="2">
        <f t="shared" ref="D4" si="6">C4+1</f>
        <v>3</v>
      </c>
      <c r="E4" s="2">
        <f t="shared" ref="E4" si="7">D4+1</f>
        <v>4</v>
      </c>
      <c r="F4" s="2">
        <f t="shared" ref="F4" si="8">E4+1</f>
        <v>5</v>
      </c>
      <c r="G4" s="2">
        <f t="shared" ref="G4" si="9">F4+1</f>
        <v>6</v>
      </c>
      <c r="H4" s="2">
        <f t="shared" ref="H4" si="10">G4+1</f>
        <v>7</v>
      </c>
      <c r="I4" s="2">
        <f t="shared" ref="I4" si="11">H4+1</f>
        <v>8</v>
      </c>
      <c r="J4" s="56">
        <f>B4</f>
        <v>1</v>
      </c>
      <c r="K4" s="56">
        <f>J4+1</f>
        <v>2</v>
      </c>
      <c r="L4" s="56">
        <f t="shared" ref="L4:P4" si="12">K4+1</f>
        <v>3</v>
      </c>
      <c r="M4" s="56">
        <f t="shared" si="12"/>
        <v>4</v>
      </c>
      <c r="N4" s="56">
        <f t="shared" si="12"/>
        <v>5</v>
      </c>
      <c r="O4" s="56">
        <f t="shared" si="12"/>
        <v>6</v>
      </c>
      <c r="P4" s="56">
        <f t="shared" si="12"/>
        <v>7</v>
      </c>
      <c r="Q4" s="56">
        <f t="shared" ref="Q4:Z4" si="13">P4+1</f>
        <v>8</v>
      </c>
      <c r="R4" s="56">
        <f t="shared" si="13"/>
        <v>9</v>
      </c>
      <c r="S4" s="56">
        <f t="shared" si="13"/>
        <v>10</v>
      </c>
      <c r="T4" s="56">
        <f t="shared" si="13"/>
        <v>11</v>
      </c>
      <c r="U4" s="56">
        <f t="shared" si="13"/>
        <v>12</v>
      </c>
      <c r="V4" s="56">
        <f t="shared" si="13"/>
        <v>13</v>
      </c>
      <c r="W4" s="56">
        <f t="shared" si="13"/>
        <v>14</v>
      </c>
      <c r="X4" s="56">
        <f t="shared" si="13"/>
        <v>15</v>
      </c>
      <c r="Y4" s="56">
        <f t="shared" si="13"/>
        <v>16</v>
      </c>
      <c r="Z4" s="56">
        <f t="shared" si="13"/>
        <v>17</v>
      </c>
      <c r="AA4" s="56">
        <f t="shared" ref="AA4:AH4" si="14">Z4+1</f>
        <v>18</v>
      </c>
      <c r="AB4" s="56">
        <f t="shared" si="14"/>
        <v>19</v>
      </c>
      <c r="AC4" s="56">
        <f t="shared" si="14"/>
        <v>20</v>
      </c>
      <c r="AD4" s="56">
        <f t="shared" si="14"/>
        <v>21</v>
      </c>
      <c r="AE4" s="56">
        <f t="shared" si="14"/>
        <v>22</v>
      </c>
      <c r="AF4" s="56">
        <f t="shared" si="14"/>
        <v>23</v>
      </c>
      <c r="AG4" s="56">
        <f t="shared" si="14"/>
        <v>24</v>
      </c>
      <c r="AH4" s="56">
        <f t="shared" si="14"/>
        <v>25</v>
      </c>
      <c r="AI4" s="2"/>
      <c r="AJ4" s="2" t="s">
        <v>100</v>
      </c>
      <c r="AK4" s="2" t="s">
        <v>101</v>
      </c>
      <c r="AL4" s="2" t="s">
        <v>102</v>
      </c>
      <c r="AM4" s="2" t="s">
        <v>103</v>
      </c>
      <c r="AN4" s="2" t="s">
        <v>109</v>
      </c>
      <c r="AO4" s="2" t="s">
        <v>110</v>
      </c>
      <c r="AP4" s="2" t="s">
        <v>111</v>
      </c>
      <c r="AQ4" s="2" t="s">
        <v>104</v>
      </c>
      <c r="AR4" s="2" t="s">
        <v>101</v>
      </c>
      <c r="AS4" s="2" t="s">
        <v>102</v>
      </c>
      <c r="AT4" s="2" t="s">
        <v>103</v>
      </c>
      <c r="AU4" s="2" t="s">
        <v>109</v>
      </c>
      <c r="AV4" s="2" t="s">
        <v>110</v>
      </c>
      <c r="AW4" s="2" t="s">
        <v>111</v>
      </c>
      <c r="AX4" s="2" t="s">
        <v>105</v>
      </c>
      <c r="AY4" s="2" t="s">
        <v>105</v>
      </c>
      <c r="AZ4" s="2" t="s">
        <v>105</v>
      </c>
      <c r="BA4" s="2" t="s">
        <v>105</v>
      </c>
      <c r="BB4" s="2" t="s">
        <v>105</v>
      </c>
      <c r="BD4" s="2" t="s">
        <v>100</v>
      </c>
      <c r="BE4" s="2" t="s">
        <v>101</v>
      </c>
      <c r="BF4" s="2" t="s">
        <v>102</v>
      </c>
      <c r="BG4" s="2" t="s">
        <v>103</v>
      </c>
      <c r="BH4" s="2" t="s">
        <v>109</v>
      </c>
      <c r="BI4" s="2" t="s">
        <v>110</v>
      </c>
      <c r="BJ4" s="2" t="s">
        <v>111</v>
      </c>
      <c r="BK4" s="2" t="s">
        <v>104</v>
      </c>
      <c r="BL4" s="2" t="s">
        <v>101</v>
      </c>
      <c r="BM4" s="2" t="s">
        <v>102</v>
      </c>
      <c r="BN4" s="2" t="s">
        <v>103</v>
      </c>
      <c r="BO4" s="2" t="s">
        <v>109</v>
      </c>
      <c r="BP4" s="2" t="s">
        <v>110</v>
      </c>
      <c r="BQ4" s="2" t="s">
        <v>111</v>
      </c>
      <c r="BR4" s="2" t="s">
        <v>105</v>
      </c>
      <c r="BS4" s="2" t="s">
        <v>105</v>
      </c>
      <c r="BT4" s="2" t="s">
        <v>105</v>
      </c>
      <c r="BU4" s="2" t="s">
        <v>105</v>
      </c>
      <c r="BV4" s="2" t="s">
        <v>105</v>
      </c>
      <c r="BX4" s="2" t="s">
        <v>100</v>
      </c>
      <c r="BY4" s="2" t="s">
        <v>101</v>
      </c>
      <c r="BZ4" s="2" t="s">
        <v>102</v>
      </c>
      <c r="CA4" s="2" t="s">
        <v>103</v>
      </c>
      <c r="CB4" s="2" t="s">
        <v>109</v>
      </c>
      <c r="CC4" s="2" t="s">
        <v>110</v>
      </c>
      <c r="CD4" s="2" t="s">
        <v>111</v>
      </c>
      <c r="CE4" s="2" t="s">
        <v>104</v>
      </c>
      <c r="CF4" s="2" t="s">
        <v>101</v>
      </c>
      <c r="CG4" s="2" t="s">
        <v>102</v>
      </c>
      <c r="CH4" s="2" t="s">
        <v>103</v>
      </c>
      <c r="CI4" s="2" t="s">
        <v>109</v>
      </c>
      <c r="CJ4" s="2" t="s">
        <v>110</v>
      </c>
      <c r="CK4" s="2" t="s">
        <v>111</v>
      </c>
      <c r="CL4" s="2" t="s">
        <v>105</v>
      </c>
      <c r="CM4" s="2" t="s">
        <v>105</v>
      </c>
      <c r="CN4" s="2" t="s">
        <v>105</v>
      </c>
      <c r="CO4" s="2" t="s">
        <v>105</v>
      </c>
      <c r="CP4" s="2" t="s">
        <v>105</v>
      </c>
      <c r="CR4" s="2" t="s">
        <v>100</v>
      </c>
      <c r="CS4" s="2" t="s">
        <v>101</v>
      </c>
      <c r="CT4" s="2" t="s">
        <v>102</v>
      </c>
      <c r="CU4" s="2" t="s">
        <v>103</v>
      </c>
      <c r="CV4" s="2" t="s">
        <v>109</v>
      </c>
      <c r="CW4" s="2" t="s">
        <v>110</v>
      </c>
      <c r="CX4" s="2" t="s">
        <v>111</v>
      </c>
      <c r="CY4" s="2" t="s">
        <v>104</v>
      </c>
      <c r="CZ4" s="2" t="s">
        <v>101</v>
      </c>
      <c r="DA4" s="2" t="s">
        <v>102</v>
      </c>
      <c r="DB4" s="2" t="s">
        <v>103</v>
      </c>
      <c r="DC4" s="2" t="s">
        <v>109</v>
      </c>
      <c r="DD4" s="2" t="s">
        <v>110</v>
      </c>
      <c r="DE4" s="2" t="s">
        <v>111</v>
      </c>
      <c r="DF4" s="2" t="s">
        <v>105</v>
      </c>
      <c r="DG4" s="2" t="s">
        <v>105</v>
      </c>
      <c r="DH4" s="2" t="s">
        <v>105</v>
      </c>
      <c r="DI4" s="2" t="s">
        <v>105</v>
      </c>
      <c r="DJ4" s="2" t="s">
        <v>105</v>
      </c>
      <c r="DL4" s="2" t="s">
        <v>100</v>
      </c>
      <c r="DM4" s="2" t="s">
        <v>101</v>
      </c>
      <c r="DN4" s="2" t="s">
        <v>102</v>
      </c>
      <c r="DO4" s="2" t="s">
        <v>103</v>
      </c>
      <c r="DP4" s="2" t="s">
        <v>109</v>
      </c>
      <c r="DQ4" s="2" t="s">
        <v>110</v>
      </c>
      <c r="DR4" s="2" t="s">
        <v>111</v>
      </c>
      <c r="DS4" s="2" t="s">
        <v>104</v>
      </c>
      <c r="DT4" s="2" t="s">
        <v>101</v>
      </c>
      <c r="DU4" s="2" t="s">
        <v>102</v>
      </c>
      <c r="DV4" s="2" t="s">
        <v>103</v>
      </c>
      <c r="DW4" s="2" t="s">
        <v>109</v>
      </c>
      <c r="DX4" s="2" t="s">
        <v>110</v>
      </c>
      <c r="DY4" s="2" t="s">
        <v>111</v>
      </c>
      <c r="DZ4" s="2" t="s">
        <v>105</v>
      </c>
      <c r="EA4" s="2" t="s">
        <v>105</v>
      </c>
      <c r="EB4" s="2" t="s">
        <v>105</v>
      </c>
      <c r="EC4" s="2" t="s">
        <v>105</v>
      </c>
      <c r="ED4" s="2" t="s">
        <v>105</v>
      </c>
      <c r="EF4" s="2" t="s">
        <v>100</v>
      </c>
      <c r="EG4" s="2" t="s">
        <v>101</v>
      </c>
      <c r="EH4" s="2" t="s">
        <v>102</v>
      </c>
      <c r="EI4" s="2" t="s">
        <v>103</v>
      </c>
      <c r="EJ4" s="2" t="s">
        <v>109</v>
      </c>
      <c r="EK4" s="2" t="s">
        <v>110</v>
      </c>
      <c r="EL4" s="2" t="s">
        <v>111</v>
      </c>
      <c r="EM4" s="2" t="s">
        <v>104</v>
      </c>
      <c r="EN4" s="2" t="s">
        <v>101</v>
      </c>
      <c r="EO4" s="2" t="s">
        <v>102</v>
      </c>
      <c r="EP4" s="2" t="s">
        <v>103</v>
      </c>
      <c r="EQ4" s="2" t="s">
        <v>109</v>
      </c>
      <c r="ER4" s="2" t="s">
        <v>110</v>
      </c>
      <c r="ES4" s="2" t="s">
        <v>111</v>
      </c>
      <c r="ET4" s="2" t="s">
        <v>105</v>
      </c>
      <c r="EU4" s="2" t="s">
        <v>105</v>
      </c>
      <c r="EV4" s="2" t="s">
        <v>105</v>
      </c>
      <c r="EW4" s="2" t="s">
        <v>105</v>
      </c>
      <c r="EX4" s="2" t="s">
        <v>105</v>
      </c>
      <c r="EZ4" s="2" t="s">
        <v>100</v>
      </c>
      <c r="FA4" s="2" t="s">
        <v>101</v>
      </c>
      <c r="FB4" s="2" t="s">
        <v>102</v>
      </c>
      <c r="FC4" s="2" t="s">
        <v>103</v>
      </c>
      <c r="FD4" s="2" t="s">
        <v>109</v>
      </c>
      <c r="FE4" s="2" t="s">
        <v>110</v>
      </c>
      <c r="FF4" s="2" t="s">
        <v>111</v>
      </c>
      <c r="FG4" s="2" t="s">
        <v>104</v>
      </c>
      <c r="FH4" s="2" t="s">
        <v>101</v>
      </c>
      <c r="FI4" s="2" t="s">
        <v>102</v>
      </c>
      <c r="FJ4" s="2" t="s">
        <v>103</v>
      </c>
      <c r="FK4" s="2" t="s">
        <v>109</v>
      </c>
      <c r="FL4" s="2" t="s">
        <v>110</v>
      </c>
      <c r="FM4" s="2" t="s">
        <v>111</v>
      </c>
      <c r="FN4" s="2" t="s">
        <v>105</v>
      </c>
      <c r="FO4" s="2" t="s">
        <v>105</v>
      </c>
      <c r="FP4" s="2" t="s">
        <v>105</v>
      </c>
      <c r="FQ4" s="2" t="s">
        <v>105</v>
      </c>
      <c r="FR4" s="2" t="s">
        <v>105</v>
      </c>
      <c r="FT4" s="2">
        <v>1</v>
      </c>
      <c r="FU4" s="2">
        <f>FT4</f>
        <v>1</v>
      </c>
      <c r="FV4" s="2">
        <f t="shared" ref="FV4:FX4" si="15">FU4</f>
        <v>1</v>
      </c>
      <c r="FW4" s="2">
        <f t="shared" si="15"/>
        <v>1</v>
      </c>
      <c r="FX4" s="2">
        <f t="shared" si="15"/>
        <v>1</v>
      </c>
      <c r="FY4" s="2">
        <f>FT4+1</f>
        <v>2</v>
      </c>
      <c r="FZ4" s="2">
        <f t="shared" ref="FZ4:GC4" si="16">FU4+1</f>
        <v>2</v>
      </c>
      <c r="GA4" s="2">
        <f t="shared" si="16"/>
        <v>2</v>
      </c>
      <c r="GB4" s="2">
        <f t="shared" si="16"/>
        <v>2</v>
      </c>
      <c r="GC4" s="2">
        <f t="shared" si="16"/>
        <v>2</v>
      </c>
      <c r="GD4" s="2">
        <f>FY4+1</f>
        <v>3</v>
      </c>
      <c r="GE4" s="2">
        <f t="shared" ref="GE4" si="17">FZ4+1</f>
        <v>3</v>
      </c>
      <c r="GF4" s="2">
        <f t="shared" ref="GF4" si="18">GA4+1</f>
        <v>3</v>
      </c>
      <c r="GG4" s="2">
        <f t="shared" ref="GG4" si="19">GB4+1</f>
        <v>3</v>
      </c>
      <c r="GH4" s="2">
        <f t="shared" ref="GH4" si="20">GC4+1</f>
        <v>3</v>
      </c>
      <c r="GI4" s="2">
        <f>GD4+1</f>
        <v>4</v>
      </c>
      <c r="GJ4" s="2">
        <f t="shared" ref="GJ4" si="21">GE4+1</f>
        <v>4</v>
      </c>
      <c r="GK4" s="2">
        <f t="shared" ref="GK4" si="22">GF4+1</f>
        <v>4</v>
      </c>
      <c r="GL4" s="2">
        <f t="shared" ref="GL4" si="23">GG4+1</f>
        <v>4</v>
      </c>
      <c r="GM4" s="2">
        <f t="shared" ref="GM4" si="24">GH4+1</f>
        <v>4</v>
      </c>
      <c r="GN4" s="2">
        <f>GI4+1</f>
        <v>5</v>
      </c>
      <c r="GO4" s="2">
        <f t="shared" ref="GO4" si="25">GJ4+1</f>
        <v>5</v>
      </c>
      <c r="GP4" s="2">
        <f t="shared" ref="GP4" si="26">GK4+1</f>
        <v>5</v>
      </c>
      <c r="GQ4" s="2">
        <f t="shared" ref="GQ4" si="27">GL4+1</f>
        <v>5</v>
      </c>
      <c r="GR4" s="2">
        <f t="shared" ref="GR4" si="28">GM4+1</f>
        <v>5</v>
      </c>
      <c r="GS4" s="2">
        <f>GN4+1</f>
        <v>6</v>
      </c>
      <c r="GT4" s="2">
        <f t="shared" ref="GT4" si="29">GO4+1</f>
        <v>6</v>
      </c>
      <c r="GU4" s="2">
        <f t="shared" ref="GU4" si="30">GP4+1</f>
        <v>6</v>
      </c>
      <c r="GV4" s="2">
        <f t="shared" ref="GV4" si="31">GQ4+1</f>
        <v>6</v>
      </c>
      <c r="GW4" s="2">
        <f t="shared" ref="GW4" si="32">GR4+1</f>
        <v>6</v>
      </c>
      <c r="GX4" s="2">
        <f>GS4+1</f>
        <v>7</v>
      </c>
      <c r="GY4" s="2">
        <f t="shared" ref="GY4" si="33">GT4+1</f>
        <v>7</v>
      </c>
      <c r="GZ4" s="2">
        <f t="shared" ref="GZ4" si="34">GU4+1</f>
        <v>7</v>
      </c>
      <c r="HA4" s="2">
        <f t="shared" ref="HA4" si="35">GV4+1</f>
        <v>7</v>
      </c>
      <c r="HB4" s="2">
        <f t="shared" ref="HB4" si="36">GW4+1</f>
        <v>7</v>
      </c>
      <c r="IN4" t="s">
        <v>117</v>
      </c>
      <c r="IP4">
        <f t="shared" ref="IP4:JX4" si="37">HE3</f>
        <v>1</v>
      </c>
      <c r="IQ4">
        <f t="shared" si="37"/>
        <v>2</v>
      </c>
      <c r="IR4">
        <f t="shared" si="37"/>
        <v>3</v>
      </c>
      <c r="IS4">
        <f t="shared" si="37"/>
        <v>4</v>
      </c>
      <c r="IT4">
        <f t="shared" si="37"/>
        <v>5</v>
      </c>
      <c r="IU4">
        <f t="shared" si="37"/>
        <v>6</v>
      </c>
      <c r="IV4">
        <f t="shared" si="37"/>
        <v>7</v>
      </c>
      <c r="IW4">
        <f t="shared" si="37"/>
        <v>1</v>
      </c>
      <c r="IX4">
        <f t="shared" si="37"/>
        <v>2</v>
      </c>
      <c r="IY4">
        <f t="shared" si="37"/>
        <v>3</v>
      </c>
      <c r="IZ4">
        <f t="shared" si="37"/>
        <v>4</v>
      </c>
      <c r="JA4">
        <f t="shared" si="37"/>
        <v>5</v>
      </c>
      <c r="JB4">
        <f t="shared" si="37"/>
        <v>6</v>
      </c>
      <c r="JC4">
        <f t="shared" si="37"/>
        <v>7</v>
      </c>
      <c r="JD4">
        <f t="shared" si="37"/>
        <v>1</v>
      </c>
      <c r="JE4">
        <f t="shared" si="37"/>
        <v>2</v>
      </c>
      <c r="JF4">
        <f t="shared" si="37"/>
        <v>3</v>
      </c>
      <c r="JG4">
        <f t="shared" si="37"/>
        <v>4</v>
      </c>
      <c r="JH4">
        <f t="shared" si="37"/>
        <v>5</v>
      </c>
      <c r="JI4">
        <f t="shared" si="37"/>
        <v>6</v>
      </c>
      <c r="JJ4">
        <f t="shared" si="37"/>
        <v>7</v>
      </c>
      <c r="JK4">
        <f t="shared" si="37"/>
        <v>1</v>
      </c>
      <c r="JL4">
        <f t="shared" si="37"/>
        <v>2</v>
      </c>
      <c r="JM4">
        <f t="shared" si="37"/>
        <v>3</v>
      </c>
      <c r="JN4">
        <f t="shared" si="37"/>
        <v>4</v>
      </c>
      <c r="JO4">
        <f t="shared" si="37"/>
        <v>5</v>
      </c>
      <c r="JP4">
        <f t="shared" si="37"/>
        <v>6</v>
      </c>
      <c r="JQ4">
        <f t="shared" si="37"/>
        <v>7</v>
      </c>
      <c r="JR4">
        <f t="shared" si="37"/>
        <v>1</v>
      </c>
      <c r="JS4">
        <f t="shared" si="37"/>
        <v>2</v>
      </c>
      <c r="JT4">
        <f t="shared" si="37"/>
        <v>3</v>
      </c>
      <c r="JU4">
        <f t="shared" si="37"/>
        <v>4</v>
      </c>
      <c r="JV4">
        <f t="shared" si="37"/>
        <v>5</v>
      </c>
      <c r="JW4">
        <f t="shared" si="37"/>
        <v>6</v>
      </c>
      <c r="JX4">
        <f t="shared" si="37"/>
        <v>7</v>
      </c>
      <c r="JY4" t="s">
        <v>117</v>
      </c>
      <c r="KA4">
        <f t="shared" ref="KA4:KA40" si="38">KA3</f>
        <v>0</v>
      </c>
      <c r="KM4" s="2">
        <v>8</v>
      </c>
      <c r="KN4" s="2">
        <f>KM4-1</f>
        <v>7</v>
      </c>
      <c r="KO4" s="2">
        <f t="shared" ref="KO4:KS4" si="39">KN4-1</f>
        <v>6</v>
      </c>
      <c r="KP4" s="2">
        <f t="shared" si="39"/>
        <v>5</v>
      </c>
      <c r="KQ4" s="2">
        <f t="shared" si="39"/>
        <v>4</v>
      </c>
      <c r="KR4" s="2">
        <f t="shared" si="39"/>
        <v>3</v>
      </c>
      <c r="KS4" s="2">
        <f t="shared" si="39"/>
        <v>2</v>
      </c>
      <c r="KT4" s="2">
        <v>1</v>
      </c>
      <c r="KX4" s="2">
        <f>KM4</f>
        <v>8</v>
      </c>
      <c r="KY4" s="2">
        <f t="shared" ref="KY4:LD4" si="40">KN4</f>
        <v>7</v>
      </c>
      <c r="KZ4" s="2">
        <f t="shared" si="40"/>
        <v>6</v>
      </c>
      <c r="LA4" s="2">
        <f t="shared" si="40"/>
        <v>5</v>
      </c>
      <c r="LB4" s="2">
        <f t="shared" si="40"/>
        <v>4</v>
      </c>
      <c r="LC4" s="2">
        <f t="shared" si="40"/>
        <v>3</v>
      </c>
      <c r="LD4" s="2">
        <f t="shared" si="40"/>
        <v>2</v>
      </c>
      <c r="LF4" s="2">
        <f>KX4</f>
        <v>8</v>
      </c>
      <c r="LG4" s="2">
        <f t="shared" ref="LG4:LL4" si="41">KY4</f>
        <v>7</v>
      </c>
      <c r="LH4" s="2">
        <f t="shared" si="41"/>
        <v>6</v>
      </c>
      <c r="LI4" s="2">
        <f t="shared" si="41"/>
        <v>5</v>
      </c>
      <c r="LJ4" s="2">
        <f t="shared" si="41"/>
        <v>4</v>
      </c>
      <c r="LK4" s="2">
        <f t="shared" si="41"/>
        <v>3</v>
      </c>
      <c r="LL4" s="2">
        <f t="shared" si="41"/>
        <v>2</v>
      </c>
      <c r="LM4" s="2">
        <f>LF4</f>
        <v>8</v>
      </c>
      <c r="LN4" s="2">
        <f t="shared" ref="LN4:LS4" si="42">LG4</f>
        <v>7</v>
      </c>
      <c r="LO4" s="2">
        <f t="shared" si="42"/>
        <v>6</v>
      </c>
      <c r="LP4" s="2">
        <f t="shared" si="42"/>
        <v>5</v>
      </c>
      <c r="LQ4" s="2">
        <f t="shared" si="42"/>
        <v>4</v>
      </c>
      <c r="LR4" s="2">
        <f t="shared" si="42"/>
        <v>3</v>
      </c>
      <c r="LS4" s="2">
        <f t="shared" si="42"/>
        <v>2</v>
      </c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</row>
    <row r="5" spans="1:397" hidden="1" x14ac:dyDescent="0.3">
      <c r="A5" s="190" t="s">
        <v>36</v>
      </c>
      <c r="B5" t="s">
        <v>31</v>
      </c>
      <c r="C5" s="16" t="s">
        <v>37</v>
      </c>
      <c r="D5" s="16" t="s">
        <v>37</v>
      </c>
      <c r="E5" s="16" t="s">
        <v>38</v>
      </c>
      <c r="F5" s="16" t="s">
        <v>37</v>
      </c>
      <c r="G5" s="16" t="s">
        <v>37</v>
      </c>
      <c r="H5" s="16" t="s">
        <v>37</v>
      </c>
      <c r="I5" s="16" t="s">
        <v>38</v>
      </c>
      <c r="J5" s="4">
        <f t="shared" ref="J5:J16" si="43">IF(TYPE((VLOOKUP(B5,POZZO,2,FALSE)))=16,(VLOOKUP(B5,POZZOB,2,FALSE)),(VLOOKUP(B5,POZZO,2,FALSE)))</f>
        <v>1</v>
      </c>
      <c r="K5" s="57">
        <f>(IF($C5="t",J5+2,(IF($C5="S",J5+1,(IF($C5="t,5",J5+3,0))))))</f>
        <v>3</v>
      </c>
      <c r="L5" s="57">
        <f>(IF($D5="t",K5+2,(IF($D5="S",K5+1,(IF($D5="t,5",K5+3,0))))))</f>
        <v>5</v>
      </c>
      <c r="M5" s="57">
        <f>(IF($E5="t",L5+2,(IF($E5="S",L5+1,(IF($E5="t,5",L5+3,0))))))</f>
        <v>6</v>
      </c>
      <c r="N5" s="57">
        <f>(IF($F5="t",M5+2,(IF($F5="S",M5+1,(IF($F5="t,5",M5+3,0))))))</f>
        <v>8</v>
      </c>
      <c r="O5" s="57">
        <f>(IF($G5="t",N5+2,(IF($G5="S",N5+1,(IF($G5="t,5",N5+3,0))))))</f>
        <v>10</v>
      </c>
      <c r="P5" s="57">
        <f>(IF($H5="t",O5+2,(IF($H5="S",O5+1,(IF($H5="t,5",O5+3,0))))))</f>
        <v>12</v>
      </c>
      <c r="Q5" s="57">
        <f>(IF($I5="t",P5+2,(IF($I5="S",P5+1,(IF($I5="t,5",P5+3,0))))))</f>
        <v>13</v>
      </c>
      <c r="R5" s="57">
        <f>(IF($C5="t",Q5+2,(IF($C5="S",Q5+1,(IF($C5="t,5",Q5+3,0))))))</f>
        <v>15</v>
      </c>
      <c r="S5" s="57">
        <f>(IF($D5="t",R5+2,(IF($D5="S",R5+1,(IF($D5="t,5",R5+3,0))))))</f>
        <v>17</v>
      </c>
      <c r="T5" s="57">
        <f>(IF($E5="t",S5+2,(IF($E5="S",S5+1,(IF($E5="t,5",S5+3,0))))))</f>
        <v>18</v>
      </c>
      <c r="U5" s="57">
        <f>(IF($F5="t",T5+2,(IF($F5="S",T5+1,(IF($F5="t,5",T5+3,0))))))</f>
        <v>20</v>
      </c>
      <c r="V5" s="57">
        <f>(IF($G5="t",U5+2,(IF($G5="S",U5+1,(IF($G5="t,5",U5+3,0))))))</f>
        <v>22</v>
      </c>
      <c r="W5" s="57">
        <f>(IF($H5="t",V5+2,(IF($H5="S",V5+1,(IF($H5="t,5",V5+3,0))))))</f>
        <v>24</v>
      </c>
      <c r="X5" s="57">
        <f>(IF($I5="t",W5+2,(IF($I5="S",W5+1,(IF($I5="t,5",W5+3,0))))))</f>
        <v>25</v>
      </c>
      <c r="Y5" s="57">
        <f>(IF($C5="t",X5+2,(IF($C5="S",X5+1,(IF($C5="t,5",X5+3,0))))))</f>
        <v>27</v>
      </c>
      <c r="Z5" s="57">
        <f>(IF($D5="t",Y5+2,(IF($D5="S",Y5+1,(IF($D5="t,5",Y5+3,0))))))</f>
        <v>29</v>
      </c>
      <c r="AA5" s="57">
        <f>(IF($E5="t",Z5+2,(IF($E5="S",Z5+1,(IF($E5="t,5",Z5+3,0))))))</f>
        <v>30</v>
      </c>
      <c r="AB5" s="57">
        <f>(IF($F5="t",AA5+2,(IF($F5="S",AA5+1,(IF($F5="t,5",AA5+3,0))))))</f>
        <v>32</v>
      </c>
      <c r="AC5" s="57">
        <f>(IF($G5="t",AB5+2,(IF($G5="S",AB5+1,(IF($G5="t,5",AB5+3,0))))))</f>
        <v>34</v>
      </c>
      <c r="AD5" s="57">
        <f>(IF($H5="t",AC5+2,(IF($H5="S",AC5+1,(IF($H5="t,5",AC5+3,0))))))</f>
        <v>36</v>
      </c>
      <c r="AE5" s="57">
        <f>(IF($I5="t",AD5+2,(IF($I5="S",AD5+1,(IF($I5="t,5",AD5+3,0))))))</f>
        <v>37</v>
      </c>
      <c r="AF5" s="57">
        <f>(IF($C5="t",AE5+2,(IF($C5="S",AE5+1,(IF($C5="t,5",AE5+3,0))))))</f>
        <v>39</v>
      </c>
      <c r="AG5" s="57">
        <f>(IF($D5="t",AF5+2,(IF($D5="S",AF5+1,(IF($D5="t,5",AF5+3,0))))))</f>
        <v>41</v>
      </c>
      <c r="AH5" s="57">
        <f>(IF($E5="t",AG5+2,(IF($E5="S",AG5+1,(IF($E5="t,5",AG5+3,0))))))</f>
        <v>42</v>
      </c>
      <c r="AI5" s="57"/>
      <c r="AJ5" s="57">
        <f>1</f>
        <v>1</v>
      </c>
      <c r="AK5" s="57">
        <f>L5-$J5</f>
        <v>4</v>
      </c>
      <c r="AL5" s="57">
        <f>N5-$J5</f>
        <v>7</v>
      </c>
      <c r="AM5" s="57">
        <f>P5-$J5</f>
        <v>11</v>
      </c>
      <c r="AN5" s="57">
        <f>R5-$J5</f>
        <v>14</v>
      </c>
      <c r="AO5" s="57">
        <f>T5-$J5</f>
        <v>17</v>
      </c>
      <c r="AP5" s="57">
        <f>V5-$J5</f>
        <v>21</v>
      </c>
      <c r="AQ5" s="57" t="str">
        <f>$B5</f>
        <v>DO</v>
      </c>
      <c r="AR5" s="57" t="str">
        <f>IF(AK5=4,"","m")</f>
        <v/>
      </c>
      <c r="AS5" s="57" t="str">
        <f>(IF(AL5=7,"",(IF(AL5=6,"5b",(IF(AL5=8,"5#",))))))</f>
        <v/>
      </c>
      <c r="AT5" s="57" t="str">
        <f>(IF(AM5=11,"Δ",(IF(AM5=10,"7",(IF(AM5=9,"dim",0))))))</f>
        <v>Δ</v>
      </c>
      <c r="AU5" s="57" t="str">
        <f>(IF(AN5=14,"9",(IF(AN5=13,"9b",(IF(AN5=15,"9+",0))))))</f>
        <v>9</v>
      </c>
      <c r="AV5" s="57" t="str">
        <f>(IF(AO5=17,"11",(IF(AO5=16,"11b",(IF(AO5=18,"11+",0))))))</f>
        <v>11</v>
      </c>
      <c r="AW5" s="57" t="str">
        <f>(IF(AP5=21,"13",(IF(AP5=20,"13b",0))))</f>
        <v>13</v>
      </c>
      <c r="AX5" s="57" t="str">
        <f>CONCATENATE(AQ5,AR5,AS5)</f>
        <v>DO</v>
      </c>
      <c r="AY5" s="57" t="str">
        <f>CONCATENATE(AQ5,AR5,AS5,AT5)</f>
        <v>DOΔ</v>
      </c>
      <c r="AZ5" s="57" t="str">
        <f>CONCATENATE(AQ5,AR5,AS5,AU5)</f>
        <v>DO9</v>
      </c>
      <c r="BA5" s="57" t="str">
        <f>CONCATENATE(AQ5,AR5,AS5,AV5)</f>
        <v>DO11</v>
      </c>
      <c r="BB5" s="57" t="str">
        <f>CONCATENATE(AQ5,AR5,AS5,AW5)</f>
        <v>DO13</v>
      </c>
      <c r="BD5" s="57">
        <f>1</f>
        <v>1</v>
      </c>
      <c r="BE5" s="57">
        <f>M5-$K5</f>
        <v>3</v>
      </c>
      <c r="BF5" s="57">
        <f>O5-$K5</f>
        <v>7</v>
      </c>
      <c r="BG5" s="57">
        <f>Q5-$K5</f>
        <v>10</v>
      </c>
      <c r="BH5" s="57">
        <f>S5-$K5</f>
        <v>14</v>
      </c>
      <c r="BI5" s="57">
        <f>U5-$K5</f>
        <v>17</v>
      </c>
      <c r="BJ5" s="57">
        <f>W5-$K5</f>
        <v>21</v>
      </c>
      <c r="BK5" s="57" t="str">
        <f>$B5</f>
        <v>DO</v>
      </c>
      <c r="BL5" s="57" t="str">
        <f>IF(BE5=4,"","m")</f>
        <v>m</v>
      </c>
      <c r="BM5" s="57" t="str">
        <f>(IF(BF5=7,"",(IF(BF5=6,"5b",(IF(BF5=8,"5#",))))))</f>
        <v/>
      </c>
      <c r="BN5" s="57" t="str">
        <f>(IF(BG5=11,"Δ",(IF(BG5=10,"7",(IF(BG5=9,"dim",0))))))</f>
        <v>7</v>
      </c>
      <c r="BO5" s="57" t="str">
        <f>(IF(BH5=14,"9",(IF(BH5=13,"9b",(IF(BH5=15,"9+",0))))))</f>
        <v>9</v>
      </c>
      <c r="BP5" s="57" t="str">
        <f>(IF(BI5=17,"11",(IF(BI5=16,"11b",(IF(BI5=18,"11+",0))))))</f>
        <v>11</v>
      </c>
      <c r="BQ5" s="57" t="str">
        <f>(IF(BJ5=21,"13",(IF(BJ5=20,"13b",0))))</f>
        <v>13</v>
      </c>
      <c r="BR5" s="57" t="str">
        <f>CONCATENATE(BK5,BL5,BM5)</f>
        <v>DOm</v>
      </c>
      <c r="BS5" s="57" t="str">
        <f>CONCATENATE(BK5,BL5,BM5,BN5)</f>
        <v>DOm7</v>
      </c>
      <c r="BT5" s="57" t="str">
        <f>CONCATENATE(BK5,BL5,BM5,BO5)</f>
        <v>DOm9</v>
      </c>
      <c r="BU5" s="57" t="str">
        <f>CONCATENATE(BK5,BL5,BM5,BP5)</f>
        <v>DOm11</v>
      </c>
      <c r="BV5" s="57" t="str">
        <f>CONCATENATE(BK5,BL5,BM5,BQ5)</f>
        <v>DOm13</v>
      </c>
      <c r="BX5" s="57">
        <f>1</f>
        <v>1</v>
      </c>
      <c r="BY5" s="57">
        <f>N5-$L5</f>
        <v>3</v>
      </c>
      <c r="BZ5" s="57">
        <f>P5-$L5</f>
        <v>7</v>
      </c>
      <c r="CA5" s="57">
        <f>R5-$L5</f>
        <v>10</v>
      </c>
      <c r="CB5" s="57">
        <f>T5-$L5</f>
        <v>13</v>
      </c>
      <c r="CC5" s="57">
        <f>V5-$L5</f>
        <v>17</v>
      </c>
      <c r="CD5" s="57">
        <f>X5-$L5</f>
        <v>20</v>
      </c>
      <c r="CE5" s="57" t="str">
        <f>$B5</f>
        <v>DO</v>
      </c>
      <c r="CF5" s="57" t="str">
        <f>IF(BY5=4,"","m")</f>
        <v>m</v>
      </c>
      <c r="CG5" s="57" t="str">
        <f>(IF(BZ5=7,"",(IF(BZ5=6,"5b",(IF(BZ5=8,"5#",))))))</f>
        <v/>
      </c>
      <c r="CH5" s="57" t="str">
        <f>(IF(CA5=11,"Δ",(IF(CA5=10,"7",(IF(CA5=9,"dim",0))))))</f>
        <v>7</v>
      </c>
      <c r="CI5" s="57" t="str">
        <f>(IF(CB5=14,"9",(IF(CB5=13,"9b",(IF(CB5=15,"9+",0))))))</f>
        <v>9b</v>
      </c>
      <c r="CJ5" s="57" t="str">
        <f>(IF(CC5=17,"11",(IF(CC5=16,"11b",(IF(CC5=18,"11+",0))))))</f>
        <v>11</v>
      </c>
      <c r="CK5" s="57" t="str">
        <f>(IF(CD5=21,"13",(IF(CD5=20,"13b",0))))</f>
        <v>13b</v>
      </c>
      <c r="CL5" s="57" t="str">
        <f>CONCATENATE(CE5,CF5,CG5)</f>
        <v>DOm</v>
      </c>
      <c r="CM5" s="57" t="str">
        <f>CONCATENATE(CE5,CF5,CG5,CH5)</f>
        <v>DOm7</v>
      </c>
      <c r="CN5" s="57" t="str">
        <f>CONCATENATE(CE5,CF5,CG5,CI5)</f>
        <v>DOm9b</v>
      </c>
      <c r="CO5" s="57" t="str">
        <f>CONCATENATE(CE5,CF5,CG5,CJ5)</f>
        <v>DOm11</v>
      </c>
      <c r="CP5" s="57" t="str">
        <f>CONCATENATE(CE5,CF5,CG5,CK5)</f>
        <v>DOm13b</v>
      </c>
      <c r="CR5" s="57">
        <f>1</f>
        <v>1</v>
      </c>
      <c r="CS5" s="57">
        <f>O5-$M5</f>
        <v>4</v>
      </c>
      <c r="CT5" s="57">
        <f>Q5-$M5</f>
        <v>7</v>
      </c>
      <c r="CU5" s="57">
        <f>S5-$M5</f>
        <v>11</v>
      </c>
      <c r="CV5" s="57">
        <f>U5-$M5</f>
        <v>14</v>
      </c>
      <c r="CW5" s="57">
        <f>W5-$M5</f>
        <v>18</v>
      </c>
      <c r="CX5" s="57">
        <f>Y5-$M5</f>
        <v>21</v>
      </c>
      <c r="CY5" s="57" t="str">
        <f>$B5</f>
        <v>DO</v>
      </c>
      <c r="CZ5" s="57" t="str">
        <f>IF(CS5=4,"","m")</f>
        <v/>
      </c>
      <c r="DA5" s="57" t="str">
        <f>(IF(CT5=7,"",(IF(CT5=6,"5b",(IF(CT5=8,"5#",))))))</f>
        <v/>
      </c>
      <c r="DB5" s="57" t="str">
        <f>(IF(CU5=11,"Δ",(IF(CU5=10,"7",(IF(CU5=9,"dim",0))))))</f>
        <v>Δ</v>
      </c>
      <c r="DC5" s="57" t="str">
        <f>(IF(CV5=14,"9",(IF(CV5=13,"9b",(IF(CV5=15,"9+",0))))))</f>
        <v>9</v>
      </c>
      <c r="DD5" s="57" t="str">
        <f>(IF(CW5=17,"11",(IF(CW5=16,"11b",(IF(CW5=18,"11+",0))))))</f>
        <v>11+</v>
      </c>
      <c r="DE5" s="57" t="str">
        <f>(IF(CX5=21,"13",(IF(CX5=20,"13b",0))))</f>
        <v>13</v>
      </c>
      <c r="DF5" s="57" t="str">
        <f>CONCATENATE(CY5,CZ5,DA5)</f>
        <v>DO</v>
      </c>
      <c r="DG5" s="57" t="str">
        <f>CONCATENATE(CY5,CZ5,DA5,DB5)</f>
        <v>DOΔ</v>
      </c>
      <c r="DH5" s="57" t="str">
        <f>CONCATENATE(CY5,CZ5,DA5,DC5)</f>
        <v>DO9</v>
      </c>
      <c r="DI5" s="57" t="str">
        <f>CONCATENATE(CY5,CZ5,DA5,DD5)</f>
        <v>DO11+</v>
      </c>
      <c r="DJ5" s="57" t="str">
        <f>CONCATENATE(CY5,CZ5,DA5,DE5)</f>
        <v>DO13</v>
      </c>
      <c r="DL5" s="57">
        <f>1</f>
        <v>1</v>
      </c>
      <c r="DM5" s="57">
        <f>P5-$N5</f>
        <v>4</v>
      </c>
      <c r="DN5" s="57">
        <f>R5-$N5</f>
        <v>7</v>
      </c>
      <c r="DO5" s="57">
        <f>T5-$N5</f>
        <v>10</v>
      </c>
      <c r="DP5" s="57">
        <f>V5-$N5</f>
        <v>14</v>
      </c>
      <c r="DQ5" s="57">
        <f>X5-$N5</f>
        <v>17</v>
      </c>
      <c r="DR5" s="57">
        <f>Z5-$N5</f>
        <v>21</v>
      </c>
      <c r="DS5" s="57" t="str">
        <f>$B5</f>
        <v>DO</v>
      </c>
      <c r="DT5" s="57" t="str">
        <f>IF(DM5=4,"","m")</f>
        <v/>
      </c>
      <c r="DU5" s="57" t="str">
        <f>(IF(DN5=7,"",(IF(DN5=6,"5b",(IF(DN5=8,"5#",))))))</f>
        <v/>
      </c>
      <c r="DV5" s="57" t="str">
        <f>(IF(DO5=11,"Δ",(IF(DO5=10,"7",(IF(DO5=9,"dim",0))))))</f>
        <v>7</v>
      </c>
      <c r="DW5" s="57" t="str">
        <f>(IF(DP5=14,"9",(IF(DP5=13,"9b",(IF(DP5=15,"9+",0))))))</f>
        <v>9</v>
      </c>
      <c r="DX5" s="57" t="str">
        <f>(IF(DQ5=17,"11",(IF(DQ5=16,"11b",(IF(DQ5=18,"11+",0))))))</f>
        <v>11</v>
      </c>
      <c r="DY5" s="57" t="str">
        <f>(IF(DR5=21,"13",(IF(DR5=20,"13b",0))))</f>
        <v>13</v>
      </c>
      <c r="DZ5" s="57" t="str">
        <f>CONCATENATE(DS5,DT5,DU5)</f>
        <v>DO</v>
      </c>
      <c r="EA5" s="57" t="str">
        <f>CONCATENATE(DS5,DT5,DU5,DV5)</f>
        <v>DO7</v>
      </c>
      <c r="EB5" s="57" t="str">
        <f>CONCATENATE(DS5,DT5,DU5,DW5)</f>
        <v>DO9</v>
      </c>
      <c r="EC5" s="57" t="str">
        <f>CONCATENATE(DS5,DT5,DU5,DX5)</f>
        <v>DO11</v>
      </c>
      <c r="ED5" s="57" t="str">
        <f>CONCATENATE(DS5,DT5,DU5,DY5)</f>
        <v>DO13</v>
      </c>
      <c r="EF5" s="57">
        <f>1</f>
        <v>1</v>
      </c>
      <c r="EG5" s="57">
        <f>Q5-$O5</f>
        <v>3</v>
      </c>
      <c r="EH5" s="57">
        <f>S5-$O5</f>
        <v>7</v>
      </c>
      <c r="EI5" s="57">
        <f>U5-$O5</f>
        <v>10</v>
      </c>
      <c r="EJ5" s="57">
        <f>W5-$O5</f>
        <v>14</v>
      </c>
      <c r="EK5" s="57">
        <f>Y5-$O5</f>
        <v>17</v>
      </c>
      <c r="EL5" s="57">
        <f>AA5-$O5</f>
        <v>20</v>
      </c>
      <c r="EM5" s="57" t="str">
        <f>$B5</f>
        <v>DO</v>
      </c>
      <c r="EN5" s="57" t="str">
        <f>IF(EG5=4,"","m")</f>
        <v>m</v>
      </c>
      <c r="EO5" s="57" t="str">
        <f>(IF(EH5=7,"",(IF(EH5=6,"5b",(IF(EH5=8,"5#",))))))</f>
        <v/>
      </c>
      <c r="EP5" s="57" t="str">
        <f>(IF(EI5=11,"Δ",(IF(EI5=10,"7",(IF(EI5=9,"dim",0))))))</f>
        <v>7</v>
      </c>
      <c r="EQ5" s="57" t="str">
        <f>(IF(EJ5=14,"9",(IF(EJ5=13,"9b",(IF(EJ5=15,"9#",0))))))</f>
        <v>9</v>
      </c>
      <c r="ER5" s="57" t="str">
        <f>(IF(EK5=17,"11",(IF(EK5=16,"11b",(IF(EK5=18,"11+",0))))))</f>
        <v>11</v>
      </c>
      <c r="ES5" s="57" t="str">
        <f>(IF(EL5=21,"13",(IF(EL5=20,"13b",0))))</f>
        <v>13b</v>
      </c>
      <c r="ET5" s="57" t="str">
        <f>CONCATENATE(EM5,EN5,EO5)</f>
        <v>DOm</v>
      </c>
      <c r="EU5" s="57" t="str">
        <f>CONCATENATE(EM5,EN5,EO5,EP5)</f>
        <v>DOm7</v>
      </c>
      <c r="EV5" s="57" t="str">
        <f>CONCATENATE(EM5,EN5,EO5,EQ5)</f>
        <v>DOm9</v>
      </c>
      <c r="EW5" s="57" t="str">
        <f>CONCATENATE(EM5,EN5,EO5,ER5)</f>
        <v>DOm11</v>
      </c>
      <c r="EX5" s="57" t="str">
        <f>CONCATENATE(EM5,EN5,EO5,ES5)</f>
        <v>DOm13b</v>
      </c>
      <c r="EZ5" s="57">
        <f>1</f>
        <v>1</v>
      </c>
      <c r="FA5" s="57">
        <f>R5-$P5</f>
        <v>3</v>
      </c>
      <c r="FB5" s="57">
        <f>T5-$P5</f>
        <v>6</v>
      </c>
      <c r="FC5" s="57">
        <f>V5-$P5</f>
        <v>10</v>
      </c>
      <c r="FD5" s="57">
        <f>X5-$P5</f>
        <v>13</v>
      </c>
      <c r="FE5" s="57">
        <f>Z5-$P5</f>
        <v>17</v>
      </c>
      <c r="FF5" s="57">
        <f>AB5-$P5</f>
        <v>20</v>
      </c>
      <c r="FG5" s="57" t="str">
        <f>$B5</f>
        <v>DO</v>
      </c>
      <c r="FH5" s="57" t="str">
        <f>IF(FA5=4,"","m")</f>
        <v>m</v>
      </c>
      <c r="FI5" s="57" t="str">
        <f>(IF(FB5=7,"",(IF(FB5=6,"5b",(IF(FB5=8,"5#",))))))</f>
        <v>5b</v>
      </c>
      <c r="FJ5" s="57" t="str">
        <f>(IF(FC5=11,"Δ",(IF(FC5=10,"7",(IF(FC5=9,"dim",0))))))</f>
        <v>7</v>
      </c>
      <c r="FK5" s="57" t="str">
        <f>(IF(FD5=14,"9",(IF(FD5=13,"9b",(IF(FD5=15,"9+",0))))))</f>
        <v>9b</v>
      </c>
      <c r="FL5" s="57" t="str">
        <f>(IF(FE5=17,"11",(IF(FE5=16,"11b",(IF(FE5=18,"11+",0))))))</f>
        <v>11</v>
      </c>
      <c r="FM5" s="57" t="str">
        <f>(IF(FF5=21,"13",(IF(FF5=20,"13b",0))))</f>
        <v>13b</v>
      </c>
      <c r="FN5" s="57" t="str">
        <f>CONCATENATE(FG5,FH5,FI5)</f>
        <v>DOm5b</v>
      </c>
      <c r="FO5" s="57" t="str">
        <f>CONCATENATE(FG5,FH5,FI5,FJ5)</f>
        <v>DOm5b7</v>
      </c>
      <c r="FP5" s="57" t="str">
        <f>CONCATENATE(FG5,FH5,FI5,FK5)</f>
        <v>DOm5b9b</v>
      </c>
      <c r="FQ5" s="57" t="str">
        <f>CONCATENATE(FG5,FH5,FI5,FL5)</f>
        <v>DOm5b11</v>
      </c>
      <c r="FR5" s="57" t="str">
        <f>CONCATENATE(FG5,FH5,FI5,FM5)</f>
        <v>DOm5b13b</v>
      </c>
      <c r="FT5" s="2" t="str">
        <f>AX5</f>
        <v>DO</v>
      </c>
      <c r="FU5" s="2" t="str">
        <f t="shared" ref="FU5:FX5" si="44">AY5</f>
        <v>DOΔ</v>
      </c>
      <c r="FV5" s="2" t="str">
        <f t="shared" si="44"/>
        <v>DO9</v>
      </c>
      <c r="FW5" s="2" t="str">
        <f t="shared" si="44"/>
        <v>DO11</v>
      </c>
      <c r="FX5" s="2" t="str">
        <f t="shared" si="44"/>
        <v>DO13</v>
      </c>
      <c r="FY5" s="2" t="str">
        <f>BR5</f>
        <v>DOm</v>
      </c>
      <c r="FZ5" s="2" t="str">
        <f t="shared" ref="FZ5:GC5" si="45">BS5</f>
        <v>DOm7</v>
      </c>
      <c r="GA5" s="2" t="str">
        <f t="shared" si="45"/>
        <v>DOm9</v>
      </c>
      <c r="GB5" s="2" t="str">
        <f t="shared" si="45"/>
        <v>DOm11</v>
      </c>
      <c r="GC5" s="2" t="str">
        <f t="shared" si="45"/>
        <v>DOm13</v>
      </c>
      <c r="GD5" s="2" t="str">
        <f>CL5</f>
        <v>DOm</v>
      </c>
      <c r="GE5" s="2" t="str">
        <f t="shared" ref="GE5:GH5" si="46">CM5</f>
        <v>DOm7</v>
      </c>
      <c r="GF5" s="2" t="str">
        <f t="shared" si="46"/>
        <v>DOm9b</v>
      </c>
      <c r="GG5" s="2" t="str">
        <f t="shared" si="46"/>
        <v>DOm11</v>
      </c>
      <c r="GH5" s="2" t="str">
        <f t="shared" si="46"/>
        <v>DOm13b</v>
      </c>
      <c r="GI5" s="2" t="str">
        <f>DF5</f>
        <v>DO</v>
      </c>
      <c r="GJ5" s="2" t="str">
        <f t="shared" ref="GJ5:GM5" si="47">DG5</f>
        <v>DOΔ</v>
      </c>
      <c r="GK5" s="2" t="str">
        <f t="shared" si="47"/>
        <v>DO9</v>
      </c>
      <c r="GL5" s="2" t="str">
        <f t="shared" si="47"/>
        <v>DO11+</v>
      </c>
      <c r="GM5" s="2" t="str">
        <f t="shared" si="47"/>
        <v>DO13</v>
      </c>
      <c r="GN5" s="2" t="str">
        <f>DZ5</f>
        <v>DO</v>
      </c>
      <c r="GO5" s="2" t="str">
        <f t="shared" ref="GO5:GR5" si="48">EA5</f>
        <v>DO7</v>
      </c>
      <c r="GP5" s="2" t="str">
        <f t="shared" si="48"/>
        <v>DO9</v>
      </c>
      <c r="GQ5" s="2" t="str">
        <f t="shared" si="48"/>
        <v>DO11</v>
      </c>
      <c r="GR5" s="2" t="str">
        <f t="shared" si="48"/>
        <v>DO13</v>
      </c>
      <c r="GS5" s="2" t="str">
        <f>ET5</f>
        <v>DOm</v>
      </c>
      <c r="GT5" s="2" t="str">
        <f t="shared" ref="GT5:GW5" si="49">EU5</f>
        <v>DOm7</v>
      </c>
      <c r="GU5" s="2" t="str">
        <f t="shared" si="49"/>
        <v>DOm9</v>
      </c>
      <c r="GV5" s="2" t="str">
        <f t="shared" si="49"/>
        <v>DOm11</v>
      </c>
      <c r="GW5" s="2" t="str">
        <f t="shared" si="49"/>
        <v>DOm13b</v>
      </c>
      <c r="GX5" s="2" t="str">
        <f>FN5</f>
        <v>DOm5b</v>
      </c>
      <c r="GY5" s="2" t="str">
        <f t="shared" ref="GY5:HB5" si="50">FO5</f>
        <v>DOm5b7</v>
      </c>
      <c r="GZ5" s="2" t="str">
        <f t="shared" si="50"/>
        <v>DOm5b9b</v>
      </c>
      <c r="HA5" s="2" t="str">
        <f t="shared" si="50"/>
        <v>DOm5b11</v>
      </c>
      <c r="HB5" s="2" t="str">
        <f t="shared" si="50"/>
        <v>DOm5b13b</v>
      </c>
      <c r="HD5" s="2">
        <v>1</v>
      </c>
      <c r="HE5" s="2" t="str" cm="1">
        <f t="array" ref="HE5">INDEX(patti,$HD5,IP5)</f>
        <v>DO</v>
      </c>
      <c r="HF5" s="2" t="str" cm="1">
        <f t="array" ref="HF5">INDEX(patti,$HD5,IQ5)</f>
        <v>DOm</v>
      </c>
      <c r="HG5" s="2" t="str" cm="1">
        <f t="array" ref="HG5">INDEX(patti,$HD5,IR5)</f>
        <v>DOm</v>
      </c>
      <c r="HH5" s="2" t="str" cm="1">
        <f t="array" ref="HH5">INDEX(patti,$HD5,IS5)</f>
        <v>DO</v>
      </c>
      <c r="HI5" s="2" t="str" cm="1">
        <f t="array" ref="HI5">INDEX(patti,$HD5,IT5)</f>
        <v>DO</v>
      </c>
      <c r="HJ5" s="2" t="str" cm="1">
        <f t="array" ref="HJ5">INDEX(patti,$HD5,IU5)</f>
        <v>DOm</v>
      </c>
      <c r="HK5" s="2" t="str" cm="1">
        <f t="array" ref="HK5">INDEX(patti,$HD5,IV5)</f>
        <v>DOm5b</v>
      </c>
      <c r="HL5" s="2" t="str" cm="1">
        <f t="array" ref="HL5">INDEX(patti,$HD5,IW5)</f>
        <v>DOΔ</v>
      </c>
      <c r="HM5" s="2" t="str" cm="1">
        <f t="array" ref="HM5">INDEX(patti,$HD5,IX5)</f>
        <v>DOm7</v>
      </c>
      <c r="HN5" s="2" t="str" cm="1">
        <f t="array" ref="HN5">INDEX(patti,$HD5,IY5)</f>
        <v>DOm7</v>
      </c>
      <c r="HO5" s="2" t="str" cm="1">
        <f t="array" ref="HO5">INDEX(patti,$HD5,IZ5)</f>
        <v>DOΔ</v>
      </c>
      <c r="HP5" s="2" t="str" cm="1">
        <f t="array" ref="HP5">INDEX(patti,$HD5,JA5)</f>
        <v>DO7</v>
      </c>
      <c r="HQ5" s="2" t="str" cm="1">
        <f t="array" ref="HQ5">INDEX(patti,$HD5,JB5)</f>
        <v>DOm7</v>
      </c>
      <c r="HR5" s="2" t="str" cm="1">
        <f t="array" ref="HR5">INDEX(patti,$HD5,JC5)</f>
        <v>DOm5b7</v>
      </c>
      <c r="HS5" s="2" t="str" cm="1">
        <f t="array" ref="HS5">INDEX(patti,$HD5,JD5)</f>
        <v>DO9</v>
      </c>
      <c r="HT5" s="2" t="str" cm="1">
        <f t="array" ref="HT5">INDEX(patti,$HD5,JE5)</f>
        <v>DOm9</v>
      </c>
      <c r="HU5" s="2" t="str" cm="1">
        <f t="array" ref="HU5">INDEX(patti,$HD5,JF5)</f>
        <v>DOm9b</v>
      </c>
      <c r="HV5" s="2" t="str" cm="1">
        <f t="array" ref="HV5">INDEX(patti,$HD5,JG5)</f>
        <v>DO9</v>
      </c>
      <c r="HW5" s="2" t="str" cm="1">
        <f t="array" ref="HW5">INDEX(patti,$HD5,JH5)</f>
        <v>DO9</v>
      </c>
      <c r="HX5" s="2" t="str" cm="1">
        <f t="array" ref="HX5">INDEX(patti,$HD5,JI5)</f>
        <v>DOm9</v>
      </c>
      <c r="HY5" s="2" t="str" cm="1">
        <f t="array" ref="HY5">INDEX(patti,$HD5,JJ5)</f>
        <v>DOm5b9b</v>
      </c>
      <c r="HZ5" s="2" t="str" cm="1">
        <f t="array" ref="HZ5">INDEX(patti,$HD5,JK5)</f>
        <v>DO11</v>
      </c>
      <c r="IA5" s="2" t="str" cm="1">
        <f t="array" ref="IA5">INDEX(patti,$HD5,JL5)</f>
        <v>DOm11</v>
      </c>
      <c r="IB5" s="2" t="str" cm="1">
        <f t="array" ref="IB5">INDEX(patti,$HD5,JM5)</f>
        <v>DOm11</v>
      </c>
      <c r="IC5" s="2" t="str" cm="1">
        <f t="array" ref="IC5">INDEX(patti,$HD5,JN5)</f>
        <v>DO11+</v>
      </c>
      <c r="ID5" s="2" t="str" cm="1">
        <f t="array" ref="ID5">INDEX(patti,$HD5,JO5)</f>
        <v>DO11</v>
      </c>
      <c r="IE5" s="2" t="str" cm="1">
        <f t="array" ref="IE5">INDEX(patti,$HD5,JP5)</f>
        <v>DOm11</v>
      </c>
      <c r="IF5" s="2" t="str" cm="1">
        <f t="array" ref="IF5">INDEX(patti,$HD5,JQ5)</f>
        <v>DOm5b11</v>
      </c>
      <c r="IG5" s="2" t="str" cm="1">
        <f t="array" ref="IG5">INDEX(patti,$HD5,JR5)</f>
        <v>DO13</v>
      </c>
      <c r="IH5" s="2" t="str" cm="1">
        <f t="array" ref="IH5">INDEX(patti,$HD5,JS5)</f>
        <v>DOm13</v>
      </c>
      <c r="II5" s="2" t="str" cm="1">
        <f t="array" ref="II5">INDEX(patti,$HD5,JT5)</f>
        <v>DOm13b</v>
      </c>
      <c r="IJ5" s="2" t="str" cm="1">
        <f t="array" ref="IJ5">INDEX(patti,$HD5,JU5)</f>
        <v>DO13</v>
      </c>
      <c r="IK5" s="2" t="str" cm="1">
        <f t="array" ref="IK5">INDEX(patti,$HD5,JV5)</f>
        <v>DO13</v>
      </c>
      <c r="IL5" s="2" t="str" cm="1">
        <f t="array" ref="IL5">INDEX(patti,$HD5,JW5)</f>
        <v>DOm13b</v>
      </c>
      <c r="IM5" s="2" t="str" cm="1">
        <f t="array" ref="IM5">INDEX(patti,$HD5,JX5)</f>
        <v>DOm5b13b</v>
      </c>
      <c r="IN5" t="s">
        <v>117</v>
      </c>
      <c r="IP5">
        <v>1</v>
      </c>
      <c r="IQ5">
        <f>IP5+5</f>
        <v>6</v>
      </c>
      <c r="IR5">
        <f t="shared" ref="IR5:IV5" si="51">IQ5+5</f>
        <v>11</v>
      </c>
      <c r="IS5">
        <f t="shared" si="51"/>
        <v>16</v>
      </c>
      <c r="IT5">
        <f t="shared" si="51"/>
        <v>21</v>
      </c>
      <c r="IU5">
        <f t="shared" si="51"/>
        <v>26</v>
      </c>
      <c r="IV5">
        <f t="shared" si="51"/>
        <v>31</v>
      </c>
      <c r="IW5">
        <f>IP5+1</f>
        <v>2</v>
      </c>
      <c r="IX5">
        <f t="shared" ref="IX5:JX5" si="52">IQ5+1</f>
        <v>7</v>
      </c>
      <c r="IY5">
        <f t="shared" si="52"/>
        <v>12</v>
      </c>
      <c r="IZ5">
        <f t="shared" si="52"/>
        <v>17</v>
      </c>
      <c r="JA5">
        <f t="shared" si="52"/>
        <v>22</v>
      </c>
      <c r="JB5">
        <f t="shared" si="52"/>
        <v>27</v>
      </c>
      <c r="JC5">
        <f t="shared" si="52"/>
        <v>32</v>
      </c>
      <c r="JD5">
        <f t="shared" si="52"/>
        <v>3</v>
      </c>
      <c r="JE5">
        <f t="shared" si="52"/>
        <v>8</v>
      </c>
      <c r="JF5">
        <f t="shared" si="52"/>
        <v>13</v>
      </c>
      <c r="JG5">
        <f t="shared" si="52"/>
        <v>18</v>
      </c>
      <c r="JH5">
        <f t="shared" si="52"/>
        <v>23</v>
      </c>
      <c r="JI5">
        <f t="shared" si="52"/>
        <v>28</v>
      </c>
      <c r="JJ5">
        <f t="shared" si="52"/>
        <v>33</v>
      </c>
      <c r="JK5">
        <f t="shared" si="52"/>
        <v>4</v>
      </c>
      <c r="JL5">
        <f t="shared" si="52"/>
        <v>9</v>
      </c>
      <c r="JM5">
        <f t="shared" si="52"/>
        <v>14</v>
      </c>
      <c r="JN5">
        <f t="shared" si="52"/>
        <v>19</v>
      </c>
      <c r="JO5">
        <f t="shared" si="52"/>
        <v>24</v>
      </c>
      <c r="JP5">
        <f t="shared" si="52"/>
        <v>29</v>
      </c>
      <c r="JQ5">
        <f t="shared" si="52"/>
        <v>34</v>
      </c>
      <c r="JR5">
        <f t="shared" si="52"/>
        <v>5</v>
      </c>
      <c r="JS5">
        <f t="shared" si="52"/>
        <v>10</v>
      </c>
      <c r="JT5">
        <f t="shared" si="52"/>
        <v>15</v>
      </c>
      <c r="JU5">
        <f t="shared" si="52"/>
        <v>20</v>
      </c>
      <c r="JV5">
        <f t="shared" si="52"/>
        <v>25</v>
      </c>
      <c r="JW5">
        <f t="shared" si="52"/>
        <v>30</v>
      </c>
      <c r="JX5">
        <f t="shared" si="52"/>
        <v>35</v>
      </c>
      <c r="JY5" t="s">
        <v>117</v>
      </c>
      <c r="JZ5" t="str">
        <f>A5</f>
        <v>MAGGIORE</v>
      </c>
      <c r="KA5">
        <f t="shared" si="38"/>
        <v>0</v>
      </c>
      <c r="KB5" cm="1">
        <f t="array" ref="KB5">IF(TYPE(_xlfn._xlws.FILTER(HE$1:IM$1,HE5:IM5=KA5))=16,0,_xlfn._xlws.FILTER(HE$1:IM$1,HE5:IM5=KA5))</f>
        <v>0</v>
      </c>
      <c r="KG5">
        <f>IF(KH5=0,KG4,KG4+1)</f>
        <v>0</v>
      </c>
      <c r="KH5" s="35">
        <f t="shared" ref="KH5:KH21" si="53">IF(KB5=0,0,(CONCATENATE($KA5," come ",KB5," della scala ",$JZ5)))</f>
        <v>0</v>
      </c>
      <c r="KI5">
        <v>1</v>
      </c>
      <c r="KJ5">
        <f>IF(TYPE(VLOOKUP(KI5,come1,2,FALSE))=16,0*1,VLOOKUP(KI5,come1,2,FALSE))</f>
        <v>0</v>
      </c>
      <c r="KK5">
        <f>IF(TYPE(_xlfn.TEXTAFTER(KJ5,"scala "))=16,0,_xlfn.TEXTAFTER(KJ5,"scala "))</f>
        <v>0</v>
      </c>
      <c r="KL5">
        <f>(LEFT(IF(TYPE(_xlfn.TEXTAFTER(KJ5,"come "))=16,0,_xlfn.TEXTAFTER(KJ5,"come ")),1))+1-1</f>
        <v>0</v>
      </c>
      <c r="KM5" s="2">
        <f t="shared" ref="KM5:KS14" si="54">IF(TYPE(HLOOKUP($KK5,tona,KM$4,FALSE))=16,0,HLOOKUP($KK5,tona,KM$4,FALSE))</f>
        <v>0</v>
      </c>
      <c r="KN5" s="2">
        <f t="shared" si="54"/>
        <v>0</v>
      </c>
      <c r="KO5" s="2">
        <f t="shared" si="54"/>
        <v>0</v>
      </c>
      <c r="KP5" s="2">
        <f t="shared" si="54"/>
        <v>0</v>
      </c>
      <c r="KQ5" s="2">
        <f t="shared" si="54"/>
        <v>0</v>
      </c>
      <c r="KR5" s="2">
        <f t="shared" si="54"/>
        <v>0</v>
      </c>
      <c r="KS5" s="2">
        <f t="shared" si="54"/>
        <v>0</v>
      </c>
      <c r="KT5" s="2" t="str">
        <f>LEFT(KJ5,4)</f>
        <v>0</v>
      </c>
      <c r="KU5" s="2" t="str">
        <f>LEFT(KT5,2)</f>
        <v>0</v>
      </c>
      <c r="KV5" s="2" t="str">
        <f>LEFT(KT5,3)</f>
        <v>0</v>
      </c>
      <c r="KW5" s="55" t="str">
        <f>(IF((RIGHT(KV5,1))="b",KV5,(IF((RIGHT(KV5,1))="#",KV5,(IF(RIGHT(KV5,1)="l",KV5,KU5))))))</f>
        <v>0</v>
      </c>
      <c r="KX5" s="60">
        <f>IF($KW5=0,0,IF(KM$4&gt;$KL5,0,KM$4))</f>
        <v>0</v>
      </c>
      <c r="KY5" s="60">
        <f t="shared" ref="KY5:LD20" si="55">IF($KW5=0,0,IF(KN$4&gt;$KL5,0,KN$4))</f>
        <v>0</v>
      </c>
      <c r="KZ5" s="60">
        <f t="shared" si="55"/>
        <v>0</v>
      </c>
      <c r="LA5" s="60">
        <f t="shared" si="55"/>
        <v>0</v>
      </c>
      <c r="LB5" s="60">
        <f t="shared" si="55"/>
        <v>0</v>
      </c>
      <c r="LC5" s="60">
        <f t="shared" si="55"/>
        <v>0</v>
      </c>
      <c r="LD5" s="60">
        <f t="shared" si="55"/>
        <v>0</v>
      </c>
      <c r="LE5" s="64">
        <f t="shared" ref="LE5:LE20" si="56">IF(TYPE(VLOOKUP(KW5,appoggio,2,FALSE))=16,0,VLOOKUP(KW5,appoggio,2,FALSE))</f>
        <v>0</v>
      </c>
      <c r="LF5" s="55">
        <f t="shared" ref="LF5:LF20" si="57">(IF(KM5="s",1,(IF(KM5="t",2,(IF(KM5="t,5",3,0))))))</f>
        <v>0</v>
      </c>
      <c r="LG5" s="55">
        <f t="shared" ref="LG5:LG20" si="58">(IF(KN5="s",1,(IF(KN5="t",2,(IF(KN5="t,5",3,0))))))</f>
        <v>0</v>
      </c>
      <c r="LH5" s="55">
        <f t="shared" ref="LH5:LH20" si="59">(IF(KO5="s",1,(IF(KO5="t",2,(IF(KO5="t,5",3,0))))))</f>
        <v>0</v>
      </c>
      <c r="LI5" s="55">
        <f t="shared" ref="LI5:LI20" si="60">(IF(KP5="s",1,(IF(KP5="t",2,(IF(KP5="t,5",3,0))))))</f>
        <v>0</v>
      </c>
      <c r="LJ5" s="55">
        <f t="shared" ref="LJ5:LJ20" si="61">(IF(KQ5="s",1,(IF(KQ5="t",2,(IF(KQ5="t,5",3,0))))))</f>
        <v>0</v>
      </c>
      <c r="LK5" s="55">
        <f t="shared" ref="LK5:LK20" si="62">(IF(KR5="s",1,(IF(KR5="t",2,(IF(KR5="t,5",3,0))))))</f>
        <v>0</v>
      </c>
      <c r="LL5" s="55">
        <f t="shared" ref="LL5:LL20" si="63">(IF(KS5="s",1,(IF(KS5="t",2,(IF(KS5="t,5",3,0))))))</f>
        <v>0</v>
      </c>
      <c r="LM5" s="64">
        <f>IF(KX5=0,0,LF5)</f>
        <v>0</v>
      </c>
      <c r="LN5" s="64">
        <f t="shared" ref="LN5:LS5" si="64">IF(KY5=0,0,LG5)</f>
        <v>0</v>
      </c>
      <c r="LO5" s="64">
        <f t="shared" si="64"/>
        <v>0</v>
      </c>
      <c r="LP5" s="64">
        <f t="shared" si="64"/>
        <v>0</v>
      </c>
      <c r="LQ5" s="64">
        <f t="shared" si="64"/>
        <v>0</v>
      </c>
      <c r="LR5" s="64">
        <f t="shared" si="64"/>
        <v>0</v>
      </c>
      <c r="LS5" s="64">
        <f t="shared" si="64"/>
        <v>0</v>
      </c>
      <c r="LT5" s="60">
        <f>SUM(LM5:LS5)+LE5</f>
        <v>0</v>
      </c>
      <c r="LU5" s="60">
        <f t="shared" ref="LU5:LU20" si="65">IF(TYPE(VLOOKUP(LT5,torna,2,FALSE))=16,0,VLOOKUP(LT5,torna,2,FALSE))</f>
        <v>0</v>
      </c>
      <c r="LV5" s="60">
        <f t="shared" ref="LV5:LV20" si="66">IF(LU5=0,0,CONCATENATE(KJ5," di ",LU5))</f>
        <v>0</v>
      </c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</row>
    <row r="6" spans="1:397" hidden="1" x14ac:dyDescent="0.3">
      <c r="A6" s="190"/>
      <c r="B6" t="s">
        <v>96</v>
      </c>
      <c r="C6" s="16" t="s">
        <v>37</v>
      </c>
      <c r="D6" s="16" t="s">
        <v>37</v>
      </c>
      <c r="E6" s="16" t="s">
        <v>38</v>
      </c>
      <c r="F6" s="16" t="s">
        <v>37</v>
      </c>
      <c r="G6" s="16" t="s">
        <v>37</v>
      </c>
      <c r="H6" s="16" t="s">
        <v>37</v>
      </c>
      <c r="I6" s="16" t="s">
        <v>38</v>
      </c>
      <c r="J6" s="4">
        <f t="shared" si="43"/>
        <v>2</v>
      </c>
      <c r="K6" s="57">
        <f t="shared" ref="K6:K40" si="67">(IF($C6="t",J6+2,(IF($C6="S",J6+1,(IF($C6="t,5",J6+3,0))))))</f>
        <v>4</v>
      </c>
      <c r="L6" s="57">
        <f t="shared" ref="L6:L40" si="68">(IF($D6="t",K6+2,(IF($D6="S",K6+1,(IF($D6="t,5",K6+3,0))))))</f>
        <v>6</v>
      </c>
      <c r="M6" s="57">
        <f t="shared" ref="M6:M40" si="69">(IF($E6="t",L6+2,(IF($E6="S",L6+1,(IF($E6="t,5",L6+3,0))))))</f>
        <v>7</v>
      </c>
      <c r="N6" s="57">
        <f t="shared" ref="N6:N40" si="70">(IF($F6="t",M6+2,(IF($F6="S",M6+1,(IF($F6="t,5",M6+3,0))))))</f>
        <v>9</v>
      </c>
      <c r="O6" s="57">
        <f t="shared" ref="O6:O40" si="71">(IF($G6="t",N6+2,(IF($G6="S",N6+1,(IF($G6="t,5",N6+3,0))))))</f>
        <v>11</v>
      </c>
      <c r="P6" s="57">
        <f t="shared" ref="P6:P40" si="72">(IF($H6="t",O6+2,(IF($H6="S",O6+1,(IF($H6="t,5",O6+3,0))))))</f>
        <v>13</v>
      </c>
      <c r="Q6" s="57">
        <f t="shared" ref="Q6:Q40" si="73">(IF($I6="t",P6+2,(IF($I6="S",P6+1,(IF($I6="t,5",P6+3,0))))))</f>
        <v>14</v>
      </c>
      <c r="R6" s="57">
        <f t="shared" ref="R6:R40" si="74">(IF($C6="t",Q6+2,(IF($C6="S",Q6+1,(IF($C6="t,5",Q6+3,0))))))</f>
        <v>16</v>
      </c>
      <c r="S6" s="57">
        <f t="shared" ref="S6:S40" si="75">(IF($D6="t",R6+2,(IF($D6="S",R6+1,(IF($D6="t,5",R6+3,0))))))</f>
        <v>18</v>
      </c>
      <c r="T6" s="57">
        <f t="shared" ref="T6:T40" si="76">(IF($E6="t",S6+2,(IF($E6="S",S6+1,(IF($E6="t,5",S6+3,0))))))</f>
        <v>19</v>
      </c>
      <c r="U6" s="57">
        <f t="shared" ref="U6:U40" si="77">(IF($F6="t",T6+2,(IF($F6="S",T6+1,(IF($F6="t,5",T6+3,0))))))</f>
        <v>21</v>
      </c>
      <c r="V6" s="57">
        <f t="shared" ref="V6:V40" si="78">(IF($G6="t",U6+2,(IF($G6="S",U6+1,(IF($G6="t,5",U6+3,0))))))</f>
        <v>23</v>
      </c>
      <c r="W6" s="57">
        <f t="shared" ref="W6:W40" si="79">(IF($H6="t",V6+2,(IF($H6="S",V6+1,(IF($H6="t,5",V6+3,0))))))</f>
        <v>25</v>
      </c>
      <c r="X6" s="57">
        <f t="shared" ref="X6:X40" si="80">(IF($I6="t",W6+2,(IF($I6="S",W6+1,(IF($I6="t,5",W6+3,0))))))</f>
        <v>26</v>
      </c>
      <c r="Y6" s="57">
        <f t="shared" ref="Y6:Y40" si="81">(IF($C6="t",X6+2,(IF($C6="S",X6+1,(IF($C6="t,5",X6+3,0))))))</f>
        <v>28</v>
      </c>
      <c r="Z6" s="57">
        <f t="shared" ref="Z6:Z40" si="82">(IF($D6="t",Y6+2,(IF($D6="S",Y6+1,(IF($D6="t,5",Y6+3,0))))))</f>
        <v>30</v>
      </c>
      <c r="AA6" s="57">
        <f t="shared" ref="AA6:AA40" si="83">(IF($E6="t",Z6+2,(IF($E6="S",Z6+1,(IF($E6="t,5",Z6+3,0))))))</f>
        <v>31</v>
      </c>
      <c r="AB6" s="57">
        <f t="shared" ref="AB6:AB40" si="84">(IF($F6="t",AA6+2,(IF($F6="S",AA6+1,(IF($F6="t,5",AA6+3,0))))))</f>
        <v>33</v>
      </c>
      <c r="AC6" s="57">
        <f t="shared" ref="AC6:AC40" si="85">(IF($G6="t",AB6+2,(IF($G6="S",AB6+1,(IF($G6="t,5",AB6+3,0))))))</f>
        <v>35</v>
      </c>
      <c r="AD6" s="57">
        <f t="shared" ref="AD6:AD40" si="86">(IF($H6="t",AC6+2,(IF($H6="S",AC6+1,(IF($H6="t,5",AC6+3,0))))))</f>
        <v>37</v>
      </c>
      <c r="AE6" s="57">
        <f t="shared" ref="AE6:AE40" si="87">(IF($I6="t",AD6+2,(IF($I6="S",AD6+1,(IF($I6="t,5",AD6+3,0))))))</f>
        <v>38</v>
      </c>
      <c r="AF6" s="57">
        <f t="shared" ref="AF6:AF40" si="88">(IF($C6="t",AE6+2,(IF($C6="S",AE6+1,(IF($C6="t,5",AE6+3,0))))))</f>
        <v>40</v>
      </c>
      <c r="AG6" s="57">
        <f t="shared" ref="AG6:AG40" si="89">(IF($D6="t",AF6+2,(IF($D6="S",AF6+1,(IF($D6="t,5",AF6+3,0))))))</f>
        <v>42</v>
      </c>
      <c r="AH6" s="57">
        <f t="shared" ref="AH6:AH40" si="90">(IF($E6="t",AG6+2,(IF($E6="S",AG6+1,(IF($E6="t,5",AG6+3,0))))))</f>
        <v>43</v>
      </c>
      <c r="AI6" s="57"/>
      <c r="AJ6" s="57">
        <f>1</f>
        <v>1</v>
      </c>
      <c r="AK6" s="57">
        <f t="shared" ref="AK6:AK40" si="91">L6-$J6</f>
        <v>4</v>
      </c>
      <c r="AL6" s="57">
        <f t="shared" ref="AL6:AL40" si="92">N6-$J6</f>
        <v>7</v>
      </c>
      <c r="AM6" s="57">
        <f t="shared" ref="AM6:AM40" si="93">P6-$J6</f>
        <v>11</v>
      </c>
      <c r="AN6" s="57">
        <f t="shared" ref="AN6:AN40" si="94">R6-$J6</f>
        <v>14</v>
      </c>
      <c r="AO6" s="57">
        <f t="shared" ref="AO6:AO40" si="95">T6-$J6</f>
        <v>17</v>
      </c>
      <c r="AP6" s="57">
        <f t="shared" ref="AP6:AP40" si="96">V6-$J6</f>
        <v>21</v>
      </c>
      <c r="AQ6" s="57" t="str">
        <f>$B6</f>
        <v>DO#</v>
      </c>
      <c r="AR6" s="57" t="str">
        <f t="shared" ref="AR6:AR40" si="97">IF(AK6=4,"","m")</f>
        <v/>
      </c>
      <c r="AS6" s="57" t="str">
        <f t="shared" ref="AS6:AS40" si="98">(IF(AL6=7,"",(IF(AL6=6,"5b",(IF(AL6=8,"5#",))))))</f>
        <v/>
      </c>
      <c r="AT6" s="57" t="str">
        <f t="shared" ref="AT6:AT40" si="99">(IF(AM6=11,"Δ",(IF(AM6=10,"7",(IF(AM6=9,"dim",0))))))</f>
        <v>Δ</v>
      </c>
      <c r="AU6" s="57" t="str">
        <f t="shared" ref="AU6:AU40" si="100">(IF(AN6=14,"9",(IF(AN6=13,"9b",(IF(AN6=15,"9+",0))))))</f>
        <v>9</v>
      </c>
      <c r="AV6" s="57" t="str">
        <f t="shared" ref="AV6:AV40" si="101">(IF(AO6=17,"11",(IF(AO6=16,"11b",(IF(AO6=18,"11+",0))))))</f>
        <v>11</v>
      </c>
      <c r="AW6" s="57" t="str">
        <f t="shared" ref="AW6:AW40" si="102">(IF(AP6=21,"13",(IF(AP6=20,"13b",0))))</f>
        <v>13</v>
      </c>
      <c r="AX6" s="57" t="str">
        <f t="shared" ref="AX6:AX40" si="103">CONCATENATE(AQ6,AR6,AS6)</f>
        <v>DO#</v>
      </c>
      <c r="AY6" s="57" t="str">
        <f t="shared" ref="AY6:AY40" si="104">CONCATENATE(AQ6,AR6,AS6,AT6)</f>
        <v>DO#Δ</v>
      </c>
      <c r="AZ6" s="57" t="str">
        <f t="shared" ref="AZ6:AZ40" si="105">CONCATENATE(AQ6,AR6,AS6,AU6)</f>
        <v>DO#9</v>
      </c>
      <c r="BA6" s="57" t="str">
        <f t="shared" ref="BA6:BA40" si="106">CONCATENATE(AQ6,AR6,AS6,AV6)</f>
        <v>DO#11</v>
      </c>
      <c r="BB6" s="57" t="str">
        <f t="shared" ref="BB6:BB40" si="107">CONCATENATE(AQ6,AR6,AS6,AW6)</f>
        <v>DO#13</v>
      </c>
      <c r="BD6" s="57">
        <f>1</f>
        <v>1</v>
      </c>
      <c r="BE6" s="57">
        <f t="shared" ref="BE6:BE40" si="108">M6-$K6</f>
        <v>3</v>
      </c>
      <c r="BF6" s="57">
        <f t="shared" ref="BF6:BF40" si="109">O6-$K6</f>
        <v>7</v>
      </c>
      <c r="BG6" s="57">
        <f t="shared" ref="BG6:BG40" si="110">Q6-$K6</f>
        <v>10</v>
      </c>
      <c r="BH6" s="57">
        <f t="shared" ref="BH6:BH40" si="111">S6-$K6</f>
        <v>14</v>
      </c>
      <c r="BI6" s="57">
        <f t="shared" ref="BI6:BI40" si="112">U6-$K6</f>
        <v>17</v>
      </c>
      <c r="BJ6" s="57">
        <f t="shared" ref="BJ6:BJ40" si="113">W6-$K6</f>
        <v>21</v>
      </c>
      <c r="BK6" s="57" t="str">
        <f t="shared" ref="BK6:BK40" si="114">$B6</f>
        <v>DO#</v>
      </c>
      <c r="BL6" s="57" t="str">
        <f t="shared" ref="BL6:BL40" si="115">IF(BE6=4,"","m")</f>
        <v>m</v>
      </c>
      <c r="BM6" s="57" t="str">
        <f t="shared" ref="BM6:BM40" si="116">(IF(BF6=7,"",(IF(BF6=6,"5b",(IF(BF6=8,"5#",))))))</f>
        <v/>
      </c>
      <c r="BN6" s="57" t="str">
        <f t="shared" ref="BN6:BN40" si="117">(IF(BG6=11,"Δ",(IF(BG6=10,"7",(IF(BG6=9,"dim",0))))))</f>
        <v>7</v>
      </c>
      <c r="BO6" s="57" t="str">
        <f t="shared" ref="BO6:BO40" si="118">(IF(BH6=14,"9",(IF(BH6=13,"9b",(IF(BH6=15,"9+",0))))))</f>
        <v>9</v>
      </c>
      <c r="BP6" s="57" t="str">
        <f t="shared" ref="BP6:BP40" si="119">(IF(BI6=17,"11",(IF(BI6=16,"11b",(IF(BI6=18,"11+",0))))))</f>
        <v>11</v>
      </c>
      <c r="BQ6" s="57" t="str">
        <f t="shared" ref="BQ6:BQ40" si="120">(IF(BJ6=21,"13",(IF(BJ6=20,"13b",0))))</f>
        <v>13</v>
      </c>
      <c r="BR6" s="57" t="str">
        <f t="shared" ref="BR6:BR40" si="121">CONCATENATE(BK6,BL6,BM6)</f>
        <v>DO#m</v>
      </c>
      <c r="BS6" s="57" t="str">
        <f t="shared" ref="BS6:BS40" si="122">CONCATENATE(BK6,BL6,BM6,BN6)</f>
        <v>DO#m7</v>
      </c>
      <c r="BT6" s="57" t="str">
        <f t="shared" ref="BT6:BT40" si="123">CONCATENATE(BK6,BL6,BM6,BO6)</f>
        <v>DO#m9</v>
      </c>
      <c r="BU6" s="57" t="str">
        <f t="shared" ref="BU6:BU40" si="124">CONCATENATE(BK6,BL6,BM6,BP6)</f>
        <v>DO#m11</v>
      </c>
      <c r="BV6" s="57" t="str">
        <f t="shared" ref="BV6:BV40" si="125">CONCATENATE(BK6,BL6,BM6,BQ6)</f>
        <v>DO#m13</v>
      </c>
      <c r="BX6" s="57">
        <f>1</f>
        <v>1</v>
      </c>
      <c r="BY6" s="57">
        <f t="shared" ref="BY6:BY40" si="126">N6-$L6</f>
        <v>3</v>
      </c>
      <c r="BZ6" s="57">
        <f t="shared" ref="BZ6:BZ40" si="127">P6-$L6</f>
        <v>7</v>
      </c>
      <c r="CA6" s="57">
        <f t="shared" ref="CA6:CA40" si="128">R6-$L6</f>
        <v>10</v>
      </c>
      <c r="CB6" s="57">
        <f t="shared" ref="CB6:CB40" si="129">T6-$L6</f>
        <v>13</v>
      </c>
      <c r="CC6" s="57">
        <f t="shared" ref="CC6:CC40" si="130">V6-$L6</f>
        <v>17</v>
      </c>
      <c r="CD6" s="57">
        <f t="shared" ref="CD6:CD40" si="131">X6-$L6</f>
        <v>20</v>
      </c>
      <c r="CE6" s="57" t="str">
        <f t="shared" ref="CE6:CE40" si="132">$B6</f>
        <v>DO#</v>
      </c>
      <c r="CF6" s="57" t="str">
        <f t="shared" ref="CF6:CF40" si="133">IF(BY6=4,"","m")</f>
        <v>m</v>
      </c>
      <c r="CG6" s="57" t="str">
        <f t="shared" ref="CG6:CG40" si="134">(IF(BZ6=7,"",(IF(BZ6=6,"5b",(IF(BZ6=8,"5#",))))))</f>
        <v/>
      </c>
      <c r="CH6" s="57" t="str">
        <f t="shared" ref="CH6:CH40" si="135">(IF(CA6=11,"Δ",(IF(CA6=10,"7",(IF(CA6=9,"dim",0))))))</f>
        <v>7</v>
      </c>
      <c r="CI6" s="57" t="str">
        <f t="shared" ref="CI6:CI40" si="136">(IF(CB6=14,"9",(IF(CB6=13,"9b",(IF(CB6=15,"9+",0))))))</f>
        <v>9b</v>
      </c>
      <c r="CJ6" s="57" t="str">
        <f t="shared" ref="CJ6:CJ40" si="137">(IF(CC6=17,"11",(IF(CC6=16,"11b",(IF(CC6=18,"11+",0))))))</f>
        <v>11</v>
      </c>
      <c r="CK6" s="57" t="str">
        <f t="shared" ref="CK6:CK40" si="138">(IF(CD6=21,"13",(IF(CD6=20,"13b",0))))</f>
        <v>13b</v>
      </c>
      <c r="CL6" s="57" t="str">
        <f t="shared" ref="CL6:CL40" si="139">CONCATENATE(CE6,CF6,CG6)</f>
        <v>DO#m</v>
      </c>
      <c r="CM6" s="57" t="str">
        <f t="shared" ref="CM6:CM40" si="140">CONCATENATE(CE6,CF6,CG6,CH6)</f>
        <v>DO#m7</v>
      </c>
      <c r="CN6" s="57" t="str">
        <f t="shared" ref="CN6:CN40" si="141">CONCATENATE(CE6,CF6,CG6,CI6)</f>
        <v>DO#m9b</v>
      </c>
      <c r="CO6" s="57" t="str">
        <f t="shared" ref="CO6:CO40" si="142">CONCATENATE(CE6,CF6,CG6,CJ6)</f>
        <v>DO#m11</v>
      </c>
      <c r="CP6" s="57" t="str">
        <f t="shared" ref="CP6:CP40" si="143">CONCATENATE(CE6,CF6,CG6,CK6)</f>
        <v>DO#m13b</v>
      </c>
      <c r="CR6" s="57">
        <f>1</f>
        <v>1</v>
      </c>
      <c r="CS6" s="57">
        <f t="shared" ref="CS6:CS40" si="144">O6-$M6</f>
        <v>4</v>
      </c>
      <c r="CT6" s="57">
        <f t="shared" ref="CT6:CT40" si="145">Q6-$M6</f>
        <v>7</v>
      </c>
      <c r="CU6" s="57">
        <f t="shared" ref="CU6:CU40" si="146">S6-$M6</f>
        <v>11</v>
      </c>
      <c r="CV6" s="57">
        <f t="shared" ref="CV6:CV40" si="147">U6-$M6</f>
        <v>14</v>
      </c>
      <c r="CW6" s="57">
        <f t="shared" ref="CW6:CW40" si="148">W6-$M6</f>
        <v>18</v>
      </c>
      <c r="CX6" s="57">
        <f t="shared" ref="CX6:CX40" si="149">Y6-$M6</f>
        <v>21</v>
      </c>
      <c r="CY6" s="57" t="str">
        <f t="shared" ref="CY6:CY40" si="150">$B6</f>
        <v>DO#</v>
      </c>
      <c r="CZ6" s="57" t="str">
        <f t="shared" ref="CZ6:CZ40" si="151">IF(CS6=4,"","m")</f>
        <v/>
      </c>
      <c r="DA6" s="57" t="str">
        <f t="shared" ref="DA6:DA40" si="152">(IF(CT6=7,"",(IF(CT6=6,"5b",(IF(CT6=8,"5#",))))))</f>
        <v/>
      </c>
      <c r="DB6" s="57" t="str">
        <f t="shared" ref="DB6:DB40" si="153">(IF(CU6=11,"Δ",(IF(CU6=10,"7",(IF(CU6=9,"dim",0))))))</f>
        <v>Δ</v>
      </c>
      <c r="DC6" s="57" t="str">
        <f t="shared" ref="DC6:DC40" si="154">(IF(CV6=14,"9",(IF(CV6=13,"9b",(IF(CV6=15,"9+",0))))))</f>
        <v>9</v>
      </c>
      <c r="DD6" s="57" t="str">
        <f t="shared" ref="DD6:DD40" si="155">(IF(CW6=17,"11",(IF(CW6=16,"11b",(IF(CW6=18,"11+",0))))))</f>
        <v>11+</v>
      </c>
      <c r="DE6" s="57" t="str">
        <f t="shared" ref="DE6:DE40" si="156">(IF(CX6=21,"13",(IF(CX6=20,"13b",0))))</f>
        <v>13</v>
      </c>
      <c r="DF6" s="57" t="str">
        <f t="shared" ref="DF6:DF40" si="157">CONCATENATE(CY6,CZ6,DA6)</f>
        <v>DO#</v>
      </c>
      <c r="DG6" s="57" t="str">
        <f t="shared" ref="DG6:DG40" si="158">CONCATENATE(CY6,CZ6,DA6,DB6)</f>
        <v>DO#Δ</v>
      </c>
      <c r="DH6" s="57" t="str">
        <f t="shared" ref="DH6:DH40" si="159">CONCATENATE(CY6,CZ6,DA6,DC6)</f>
        <v>DO#9</v>
      </c>
      <c r="DI6" s="57" t="str">
        <f t="shared" ref="DI6:DI40" si="160">CONCATENATE(CY6,CZ6,DA6,DD6)</f>
        <v>DO#11+</v>
      </c>
      <c r="DJ6" s="57" t="str">
        <f t="shared" ref="DJ6:DJ40" si="161">CONCATENATE(CY6,CZ6,DA6,DE6)</f>
        <v>DO#13</v>
      </c>
      <c r="DL6" s="57">
        <f>1</f>
        <v>1</v>
      </c>
      <c r="DM6" s="57">
        <f t="shared" ref="DM6:DM40" si="162">P6-$N6</f>
        <v>4</v>
      </c>
      <c r="DN6" s="57">
        <f t="shared" ref="DN6:DN40" si="163">R6-$N6</f>
        <v>7</v>
      </c>
      <c r="DO6" s="57">
        <f t="shared" ref="DO6:DO40" si="164">T6-$N6</f>
        <v>10</v>
      </c>
      <c r="DP6" s="57">
        <f t="shared" ref="DP6:DP40" si="165">V6-$N6</f>
        <v>14</v>
      </c>
      <c r="DQ6" s="57">
        <f t="shared" ref="DQ6:DQ40" si="166">X6-$N6</f>
        <v>17</v>
      </c>
      <c r="DR6" s="57">
        <f t="shared" ref="DR6:DR40" si="167">Z6-$N6</f>
        <v>21</v>
      </c>
      <c r="DS6" s="57" t="str">
        <f t="shared" ref="DS6:DS40" si="168">$B6</f>
        <v>DO#</v>
      </c>
      <c r="DT6" s="57" t="str">
        <f t="shared" ref="DT6:DT40" si="169">IF(DM6=4,"","m")</f>
        <v/>
      </c>
      <c r="DU6" s="57" t="str">
        <f t="shared" ref="DU6:DU40" si="170">(IF(DN6=7,"",(IF(DN6=6,"5b",(IF(DN6=8,"5#",))))))</f>
        <v/>
      </c>
      <c r="DV6" s="57" t="str">
        <f t="shared" ref="DV6:DV40" si="171">(IF(DO6=11,"Δ",(IF(DO6=10,"7",(IF(DO6=9,"dim",0))))))</f>
        <v>7</v>
      </c>
      <c r="DW6" s="57" t="str">
        <f t="shared" ref="DW6:DW40" si="172">(IF(DP6=14,"9",(IF(DP6=13,"9b",(IF(DP6=15,"9+",0))))))</f>
        <v>9</v>
      </c>
      <c r="DX6" s="57" t="str">
        <f t="shared" ref="DX6:DX40" si="173">(IF(DQ6=17,"11",(IF(DQ6=16,"11b",(IF(DQ6=18,"11+",0))))))</f>
        <v>11</v>
      </c>
      <c r="DY6" s="57" t="str">
        <f t="shared" ref="DY6:DY40" si="174">(IF(DR6=21,"13",(IF(DR6=20,"13b",0))))</f>
        <v>13</v>
      </c>
      <c r="DZ6" s="57" t="str">
        <f t="shared" ref="DZ6:DZ40" si="175">CONCATENATE(DS6,DT6,DU6)</f>
        <v>DO#</v>
      </c>
      <c r="EA6" s="57" t="str">
        <f t="shared" ref="EA6:EA40" si="176">CONCATENATE(DS6,DT6,DU6,DV6)</f>
        <v>DO#7</v>
      </c>
      <c r="EB6" s="57" t="str">
        <f t="shared" ref="EB6:EB40" si="177">CONCATENATE(DS6,DT6,DU6,DW6)</f>
        <v>DO#9</v>
      </c>
      <c r="EC6" s="57" t="str">
        <f t="shared" ref="EC6:EC40" si="178">CONCATENATE(DS6,DT6,DU6,DX6)</f>
        <v>DO#11</v>
      </c>
      <c r="ED6" s="57" t="str">
        <f t="shared" ref="ED6:ED40" si="179">CONCATENATE(DS6,DT6,DU6,DY6)</f>
        <v>DO#13</v>
      </c>
      <c r="EF6" s="57">
        <f>1</f>
        <v>1</v>
      </c>
      <c r="EG6" s="57">
        <f t="shared" ref="EG6:EG40" si="180">Q6-$O6</f>
        <v>3</v>
      </c>
      <c r="EH6" s="57">
        <f t="shared" ref="EH6:EH40" si="181">S6-$O6</f>
        <v>7</v>
      </c>
      <c r="EI6" s="57">
        <f t="shared" ref="EI6:EI40" si="182">U6-$O6</f>
        <v>10</v>
      </c>
      <c r="EJ6" s="57">
        <f t="shared" ref="EJ6:EJ40" si="183">W6-$O6</f>
        <v>14</v>
      </c>
      <c r="EK6" s="57">
        <f t="shared" ref="EK6:EK40" si="184">Y6-$O6</f>
        <v>17</v>
      </c>
      <c r="EL6" s="57">
        <f t="shared" ref="EL6:EL40" si="185">AA6-$O6</f>
        <v>20</v>
      </c>
      <c r="EM6" s="57" t="str">
        <f t="shared" ref="EM6:EM40" si="186">$B6</f>
        <v>DO#</v>
      </c>
      <c r="EN6" s="57" t="str">
        <f t="shared" ref="EN6:EN40" si="187">IF(EG6=4,"","m")</f>
        <v>m</v>
      </c>
      <c r="EO6" s="57" t="str">
        <f t="shared" ref="EO6:EO40" si="188">(IF(EH6=7,"",(IF(EH6=6,"5b",(IF(EH6=8,"5#",))))))</f>
        <v/>
      </c>
      <c r="EP6" s="57" t="str">
        <f t="shared" ref="EP6:EP40" si="189">(IF(EI6=11,"Δ",(IF(EI6=10,"7",(IF(EI6=9,"dim",0))))))</f>
        <v>7</v>
      </c>
      <c r="EQ6" s="57" t="str">
        <f t="shared" ref="EQ6:EQ40" si="190">(IF(EJ6=14,"9",(IF(EJ6=13,"9b",(IF(EJ6=15,"9#",0))))))</f>
        <v>9</v>
      </c>
      <c r="ER6" s="57" t="str">
        <f t="shared" ref="ER6:ER40" si="191">(IF(EK6=17,"11",(IF(EK6=16,"11b",(IF(EK6=18,"11+",0))))))</f>
        <v>11</v>
      </c>
      <c r="ES6" s="57" t="str">
        <f t="shared" ref="ES6:ES40" si="192">(IF(EL6=21,"13",(IF(EL6=20,"13b",0))))</f>
        <v>13b</v>
      </c>
      <c r="ET6" s="57" t="str">
        <f t="shared" ref="ET6:ET40" si="193">CONCATENATE(EM6,EN6,EO6)</f>
        <v>DO#m</v>
      </c>
      <c r="EU6" s="57" t="str">
        <f t="shared" ref="EU6:EU40" si="194">CONCATENATE(EM6,EN6,EO6,EP6)</f>
        <v>DO#m7</v>
      </c>
      <c r="EV6" s="57" t="str">
        <f t="shared" ref="EV6:EV40" si="195">CONCATENATE(EM6,EN6,EO6,EQ6)</f>
        <v>DO#m9</v>
      </c>
      <c r="EW6" s="57" t="str">
        <f t="shared" ref="EW6:EW40" si="196">CONCATENATE(EM6,EN6,EO6,ER6)</f>
        <v>DO#m11</v>
      </c>
      <c r="EX6" s="57" t="str">
        <f t="shared" ref="EX6:EX40" si="197">CONCATENATE(EM6,EN6,EO6,ES6)</f>
        <v>DO#m13b</v>
      </c>
      <c r="EZ6" s="57">
        <f>1</f>
        <v>1</v>
      </c>
      <c r="FA6" s="57">
        <f t="shared" ref="FA6:FA40" si="198">R6-$P6</f>
        <v>3</v>
      </c>
      <c r="FB6" s="57">
        <f t="shared" ref="FB6:FB40" si="199">T6-$P6</f>
        <v>6</v>
      </c>
      <c r="FC6" s="57">
        <f t="shared" ref="FC6:FC40" si="200">V6-$P6</f>
        <v>10</v>
      </c>
      <c r="FD6" s="57">
        <f t="shared" ref="FD6:FD40" si="201">X6-$P6</f>
        <v>13</v>
      </c>
      <c r="FE6" s="57">
        <f t="shared" ref="FE6:FE40" si="202">Z6-$P6</f>
        <v>17</v>
      </c>
      <c r="FF6" s="57">
        <f t="shared" ref="FF6:FF40" si="203">AB6-$P6</f>
        <v>20</v>
      </c>
      <c r="FG6" s="57" t="str">
        <f t="shared" ref="FG6:FG40" si="204">$B6</f>
        <v>DO#</v>
      </c>
      <c r="FH6" s="57" t="str">
        <f t="shared" ref="FH6:FH40" si="205">IF(FA6=4,"","m")</f>
        <v>m</v>
      </c>
      <c r="FI6" s="57" t="str">
        <f t="shared" ref="FI6:FI40" si="206">(IF(FB6=7,"",(IF(FB6=6,"5b",(IF(FB6=8,"5#",))))))</f>
        <v>5b</v>
      </c>
      <c r="FJ6" s="57" t="str">
        <f t="shared" ref="FJ6:FJ40" si="207">(IF(FC6=11,"Δ",(IF(FC6=10,"7",(IF(FC6=9,"dim",0))))))</f>
        <v>7</v>
      </c>
      <c r="FK6" s="57" t="str">
        <f t="shared" ref="FK6:FK40" si="208">(IF(FD6=14,"9",(IF(FD6=13,"9b",(IF(FD6=15,"9+",0))))))</f>
        <v>9b</v>
      </c>
      <c r="FL6" s="57" t="str">
        <f t="shared" ref="FL6:FL40" si="209">(IF(FE6=17,"11",(IF(FE6=16,"11b",(IF(FE6=18,"11+",0))))))</f>
        <v>11</v>
      </c>
      <c r="FM6" s="57" t="str">
        <f t="shared" ref="FM6:FM40" si="210">(IF(FF6=21,"13",(IF(FF6=20,"13b",0))))</f>
        <v>13b</v>
      </c>
      <c r="FN6" s="57" t="str">
        <f t="shared" ref="FN6:FN28" si="211">CONCATENATE(FG6,FH6,FI6)</f>
        <v>DO#m5b</v>
      </c>
      <c r="FO6" s="57" t="str">
        <f t="shared" ref="FO6:FO28" si="212">CONCATENATE(FG6,FH6,FI6,FJ6)</f>
        <v>DO#m5b7</v>
      </c>
      <c r="FP6" s="57" t="str">
        <f t="shared" ref="FP6:FP28" si="213">CONCATENATE(FG6,FH6,FI6,FK6)</f>
        <v>DO#m5b9b</v>
      </c>
      <c r="FQ6" s="57" t="str">
        <f t="shared" ref="FQ6:FQ28" si="214">CONCATENATE(FG6,FH6,FI6,FL6)</f>
        <v>DO#m5b11</v>
      </c>
      <c r="FR6" s="57" t="str">
        <f t="shared" ref="FR6:FR28" si="215">CONCATENATE(FG6,FH6,FI6,FM6)</f>
        <v>DO#m5b13b</v>
      </c>
      <c r="FT6" s="2" t="str">
        <f t="shared" ref="FT6:FT40" si="216">AX6</f>
        <v>DO#</v>
      </c>
      <c r="FU6" s="2" t="str">
        <f t="shared" ref="FU6:FU40" si="217">AY6</f>
        <v>DO#Δ</v>
      </c>
      <c r="FV6" s="2" t="str">
        <f t="shared" ref="FV6:FV40" si="218">AZ6</f>
        <v>DO#9</v>
      </c>
      <c r="FW6" s="2" t="str">
        <f t="shared" ref="FW6:FW40" si="219">BA6</f>
        <v>DO#11</v>
      </c>
      <c r="FX6" s="2" t="str">
        <f t="shared" ref="FX6:FX40" si="220">BB6</f>
        <v>DO#13</v>
      </c>
      <c r="FY6" s="2" t="str">
        <f t="shared" ref="FY6:FY40" si="221">BR6</f>
        <v>DO#m</v>
      </c>
      <c r="FZ6" s="2" t="str">
        <f t="shared" ref="FZ6:FZ40" si="222">BS6</f>
        <v>DO#m7</v>
      </c>
      <c r="GA6" s="2" t="str">
        <f t="shared" ref="GA6:GA40" si="223">BT6</f>
        <v>DO#m9</v>
      </c>
      <c r="GB6" s="2" t="str">
        <f t="shared" ref="GB6:GB40" si="224">BU6</f>
        <v>DO#m11</v>
      </c>
      <c r="GC6" s="2" t="str">
        <f t="shared" ref="GC6:GC40" si="225">BV6</f>
        <v>DO#m13</v>
      </c>
      <c r="GD6" s="2" t="str">
        <f t="shared" ref="GD6:GD40" si="226">CL6</f>
        <v>DO#m</v>
      </c>
      <c r="GE6" s="2" t="str">
        <f t="shared" ref="GE6:GE40" si="227">CM6</f>
        <v>DO#m7</v>
      </c>
      <c r="GF6" s="2" t="str">
        <f t="shared" ref="GF6:GF40" si="228">CN6</f>
        <v>DO#m9b</v>
      </c>
      <c r="GG6" s="2" t="str">
        <f t="shared" ref="GG6:GG40" si="229">CO6</f>
        <v>DO#m11</v>
      </c>
      <c r="GH6" s="2" t="str">
        <f t="shared" ref="GH6:GH40" si="230">CP6</f>
        <v>DO#m13b</v>
      </c>
      <c r="GI6" s="2" t="str">
        <f t="shared" ref="GI6:GI40" si="231">DF6</f>
        <v>DO#</v>
      </c>
      <c r="GJ6" s="2" t="str">
        <f t="shared" ref="GJ6:GJ40" si="232">DG6</f>
        <v>DO#Δ</v>
      </c>
      <c r="GK6" s="2" t="str">
        <f t="shared" ref="GK6:GK40" si="233">DH6</f>
        <v>DO#9</v>
      </c>
      <c r="GL6" s="2" t="str">
        <f t="shared" ref="GL6:GL40" si="234">DI6</f>
        <v>DO#11+</v>
      </c>
      <c r="GM6" s="2" t="str">
        <f t="shared" ref="GM6:GM40" si="235">DJ6</f>
        <v>DO#13</v>
      </c>
      <c r="GN6" s="2" t="str">
        <f t="shared" ref="GN6:GN40" si="236">DZ6</f>
        <v>DO#</v>
      </c>
      <c r="GO6" s="2" t="str">
        <f t="shared" ref="GO6:GO40" si="237">EA6</f>
        <v>DO#7</v>
      </c>
      <c r="GP6" s="2" t="str">
        <f t="shared" ref="GP6:GP40" si="238">EB6</f>
        <v>DO#9</v>
      </c>
      <c r="GQ6" s="2" t="str">
        <f t="shared" ref="GQ6:GQ40" si="239">EC6</f>
        <v>DO#11</v>
      </c>
      <c r="GR6" s="2" t="str">
        <f t="shared" ref="GR6:GR40" si="240">ED6</f>
        <v>DO#13</v>
      </c>
      <c r="GS6" s="2" t="str">
        <f t="shared" ref="GS6:GS40" si="241">ET6</f>
        <v>DO#m</v>
      </c>
      <c r="GT6" s="2" t="str">
        <f t="shared" ref="GT6:GT40" si="242">EU6</f>
        <v>DO#m7</v>
      </c>
      <c r="GU6" s="2" t="str">
        <f t="shared" ref="GU6:GU40" si="243">EV6</f>
        <v>DO#m9</v>
      </c>
      <c r="GV6" s="2" t="str">
        <f t="shared" ref="GV6:GV40" si="244">EW6</f>
        <v>DO#m11</v>
      </c>
      <c r="GW6" s="2" t="str">
        <f t="shared" ref="GW6:GW40" si="245">EX6</f>
        <v>DO#m13b</v>
      </c>
      <c r="GX6" s="2" t="str">
        <f t="shared" ref="GX6:GX40" si="246">FN6</f>
        <v>DO#m5b</v>
      </c>
      <c r="GY6" s="2" t="str">
        <f t="shared" ref="GY6:GY40" si="247">FO6</f>
        <v>DO#m5b7</v>
      </c>
      <c r="GZ6" s="2" t="str">
        <f t="shared" ref="GZ6:GZ40" si="248">FP6</f>
        <v>DO#m5b9b</v>
      </c>
      <c r="HA6" s="2" t="str">
        <f t="shared" ref="HA6:HA40" si="249">FQ6</f>
        <v>DO#m5b11</v>
      </c>
      <c r="HB6" s="2" t="str">
        <f t="shared" ref="HB6:HB40" si="250">FR6</f>
        <v>DO#m5b13b</v>
      </c>
      <c r="HD6" s="2">
        <f>HD5+1</f>
        <v>2</v>
      </c>
      <c r="HE6" s="2" t="str" cm="1">
        <f t="array" ref="HE6">INDEX(patti,$HD6,IP6)</f>
        <v>DO#</v>
      </c>
      <c r="HF6" s="2" t="str" cm="1">
        <f t="array" ref="HF6">INDEX(patti,$HD6,IQ6)</f>
        <v>DO#m</v>
      </c>
      <c r="HG6" s="2" t="str" cm="1">
        <f t="array" ref="HG6">INDEX(patti,$HD6,IR6)</f>
        <v>DO#m</v>
      </c>
      <c r="HH6" s="2" t="str" cm="1">
        <f t="array" ref="HH6">INDEX(patti,$HD6,IS6)</f>
        <v>DO#</v>
      </c>
      <c r="HI6" s="2" t="str" cm="1">
        <f t="array" ref="HI6">INDEX(patti,$HD6,IT6)</f>
        <v>DO#</v>
      </c>
      <c r="HJ6" s="2" t="str" cm="1">
        <f t="array" ref="HJ6">INDEX(patti,$HD6,IU6)</f>
        <v>DO#m</v>
      </c>
      <c r="HK6" s="2" t="str" cm="1">
        <f t="array" ref="HK6">INDEX(patti,$HD6,IV6)</f>
        <v>DO#m5b</v>
      </c>
      <c r="HL6" s="2" t="str" cm="1">
        <f t="array" ref="HL6">INDEX(patti,$HD6,IW6)</f>
        <v>DO#Δ</v>
      </c>
      <c r="HM6" s="2" t="str" cm="1">
        <f t="array" ref="HM6">INDEX(patti,$HD6,IX6)</f>
        <v>DO#m7</v>
      </c>
      <c r="HN6" s="2" t="str" cm="1">
        <f t="array" ref="HN6">INDEX(patti,$HD6,IY6)</f>
        <v>DO#m7</v>
      </c>
      <c r="HO6" s="2" t="str" cm="1">
        <f t="array" ref="HO6">INDEX(patti,$HD6,IZ6)</f>
        <v>DO#Δ</v>
      </c>
      <c r="HP6" s="2" t="str" cm="1">
        <f t="array" ref="HP6">INDEX(patti,$HD6,JA6)</f>
        <v>DO#7</v>
      </c>
      <c r="HQ6" s="2" t="str" cm="1">
        <f t="array" ref="HQ6">INDEX(patti,$HD6,JB6)</f>
        <v>DO#m7</v>
      </c>
      <c r="HR6" s="2" t="str" cm="1">
        <f t="array" ref="HR6">INDEX(patti,$HD6,JC6)</f>
        <v>DO#m5b7</v>
      </c>
      <c r="HS6" s="2" t="str" cm="1">
        <f t="array" ref="HS6">INDEX(patti,$HD6,JD6)</f>
        <v>DO#9</v>
      </c>
      <c r="HT6" s="2" t="str" cm="1">
        <f t="array" ref="HT6">INDEX(patti,$HD6,JE6)</f>
        <v>DO#m9</v>
      </c>
      <c r="HU6" s="2" t="str" cm="1">
        <f t="array" ref="HU6">INDEX(patti,$HD6,JF6)</f>
        <v>DO#m9b</v>
      </c>
      <c r="HV6" s="2" t="str" cm="1">
        <f t="array" ref="HV6">INDEX(patti,$HD6,JG6)</f>
        <v>DO#9</v>
      </c>
      <c r="HW6" s="2" t="str" cm="1">
        <f t="array" ref="HW6">INDEX(patti,$HD6,JH6)</f>
        <v>DO#9</v>
      </c>
      <c r="HX6" s="2" t="str" cm="1">
        <f t="array" ref="HX6">INDEX(patti,$HD6,JI6)</f>
        <v>DO#m9</v>
      </c>
      <c r="HY6" s="2" t="str" cm="1">
        <f t="array" ref="HY6">INDEX(patti,$HD6,JJ6)</f>
        <v>DO#m5b9b</v>
      </c>
      <c r="HZ6" s="2" t="str" cm="1">
        <f t="array" ref="HZ6">INDEX(patti,$HD6,JK6)</f>
        <v>DO#11</v>
      </c>
      <c r="IA6" s="2" t="str" cm="1">
        <f t="array" ref="IA6">INDEX(patti,$HD6,JL6)</f>
        <v>DO#m11</v>
      </c>
      <c r="IB6" s="2" t="str" cm="1">
        <f t="array" ref="IB6">INDEX(patti,$HD6,JM6)</f>
        <v>DO#m11</v>
      </c>
      <c r="IC6" s="2" t="str" cm="1">
        <f t="array" ref="IC6">INDEX(patti,$HD6,JN6)</f>
        <v>DO#11+</v>
      </c>
      <c r="ID6" s="2" t="str" cm="1">
        <f t="array" ref="ID6">INDEX(patti,$HD6,JO6)</f>
        <v>DO#11</v>
      </c>
      <c r="IE6" s="2" t="str" cm="1">
        <f t="array" ref="IE6">INDEX(patti,$HD6,JP6)</f>
        <v>DO#m11</v>
      </c>
      <c r="IF6" s="2" t="str" cm="1">
        <f t="array" ref="IF6">INDEX(patti,$HD6,JQ6)</f>
        <v>DO#m5b11</v>
      </c>
      <c r="IG6" s="2" t="str" cm="1">
        <f t="array" ref="IG6">INDEX(patti,$HD6,JR6)</f>
        <v>DO#13</v>
      </c>
      <c r="IH6" s="2" t="str" cm="1">
        <f t="array" ref="IH6">INDEX(patti,$HD6,JS6)</f>
        <v>DO#m13</v>
      </c>
      <c r="II6" s="2" t="str" cm="1">
        <f t="array" ref="II6">INDEX(patti,$HD6,JT6)</f>
        <v>DO#m13b</v>
      </c>
      <c r="IJ6" s="2" t="str" cm="1">
        <f t="array" ref="IJ6">INDEX(patti,$HD6,JU6)</f>
        <v>DO#13</v>
      </c>
      <c r="IK6" s="2" t="str" cm="1">
        <f t="array" ref="IK6">INDEX(patti,$HD6,JV6)</f>
        <v>DO#13</v>
      </c>
      <c r="IL6" s="2" t="str" cm="1">
        <f t="array" ref="IL6">INDEX(patti,$HD6,JW6)</f>
        <v>DO#m13b</v>
      </c>
      <c r="IM6" s="2" t="str" cm="1">
        <f t="array" ref="IM6">INDEX(patti,$HD6,JX6)</f>
        <v>DO#m5b13b</v>
      </c>
      <c r="IN6" t="s">
        <v>117</v>
      </c>
      <c r="IP6">
        <v>1</v>
      </c>
      <c r="IQ6">
        <f t="shared" ref="IQ6:IV6" si="251">IP6+5</f>
        <v>6</v>
      </c>
      <c r="IR6">
        <f t="shared" si="251"/>
        <v>11</v>
      </c>
      <c r="IS6">
        <f t="shared" si="251"/>
        <v>16</v>
      </c>
      <c r="IT6">
        <f t="shared" si="251"/>
        <v>21</v>
      </c>
      <c r="IU6">
        <f t="shared" si="251"/>
        <v>26</v>
      </c>
      <c r="IV6">
        <f t="shared" si="251"/>
        <v>31</v>
      </c>
      <c r="IW6">
        <f t="shared" ref="IW6:IW40" si="252">IP6+1</f>
        <v>2</v>
      </c>
      <c r="IX6">
        <f t="shared" ref="IX6:IX40" si="253">IQ6+1</f>
        <v>7</v>
      </c>
      <c r="IY6">
        <f t="shared" ref="IY6:IY40" si="254">IR6+1</f>
        <v>12</v>
      </c>
      <c r="IZ6">
        <f t="shared" ref="IZ6:IZ40" si="255">IS6+1</f>
        <v>17</v>
      </c>
      <c r="JA6">
        <f t="shared" ref="JA6:JA40" si="256">IT6+1</f>
        <v>22</v>
      </c>
      <c r="JB6">
        <f t="shared" ref="JB6:JB40" si="257">IU6+1</f>
        <v>27</v>
      </c>
      <c r="JC6">
        <f t="shared" ref="JC6:JC40" si="258">IV6+1</f>
        <v>32</v>
      </c>
      <c r="JD6">
        <f t="shared" ref="JD6:JD40" si="259">IW6+1</f>
        <v>3</v>
      </c>
      <c r="JE6">
        <f t="shared" ref="JE6:JE40" si="260">IX6+1</f>
        <v>8</v>
      </c>
      <c r="JF6">
        <f t="shared" ref="JF6:JF40" si="261">IY6+1</f>
        <v>13</v>
      </c>
      <c r="JG6">
        <f t="shared" ref="JG6:JG40" si="262">IZ6+1</f>
        <v>18</v>
      </c>
      <c r="JH6">
        <f t="shared" ref="JH6:JH40" si="263">JA6+1</f>
        <v>23</v>
      </c>
      <c r="JI6">
        <f t="shared" ref="JI6:JI40" si="264">JB6+1</f>
        <v>28</v>
      </c>
      <c r="JJ6">
        <f t="shared" ref="JJ6:JJ40" si="265">JC6+1</f>
        <v>33</v>
      </c>
      <c r="JK6">
        <f t="shared" ref="JK6:JK40" si="266">JD6+1</f>
        <v>4</v>
      </c>
      <c r="JL6">
        <f t="shared" ref="JL6:JL40" si="267">JE6+1</f>
        <v>9</v>
      </c>
      <c r="JM6">
        <f t="shared" ref="JM6:JM40" si="268">JF6+1</f>
        <v>14</v>
      </c>
      <c r="JN6">
        <f t="shared" ref="JN6:JN40" si="269">JG6+1</f>
        <v>19</v>
      </c>
      <c r="JO6">
        <f t="shared" ref="JO6:JO40" si="270">JH6+1</f>
        <v>24</v>
      </c>
      <c r="JP6">
        <f t="shared" ref="JP6:JP40" si="271">JI6+1</f>
        <v>29</v>
      </c>
      <c r="JQ6">
        <f t="shared" ref="JQ6:JQ40" si="272">JJ6+1</f>
        <v>34</v>
      </c>
      <c r="JR6">
        <f t="shared" ref="JR6:JR40" si="273">JK6+1</f>
        <v>5</v>
      </c>
      <c r="JS6">
        <f t="shared" ref="JS6:JS40" si="274">JL6+1</f>
        <v>10</v>
      </c>
      <c r="JT6">
        <f t="shared" ref="JT6:JT40" si="275">JM6+1</f>
        <v>15</v>
      </c>
      <c r="JU6">
        <f t="shared" ref="JU6:JU40" si="276">JN6+1</f>
        <v>20</v>
      </c>
      <c r="JV6">
        <f t="shared" ref="JV6:JV40" si="277">JO6+1</f>
        <v>25</v>
      </c>
      <c r="JW6">
        <f t="shared" ref="JW6:JW40" si="278">JP6+1</f>
        <v>30</v>
      </c>
      <c r="JX6">
        <f t="shared" ref="JX6:JX40" si="279">JQ6+1</f>
        <v>35</v>
      </c>
      <c r="JY6" t="s">
        <v>117</v>
      </c>
      <c r="JZ6" t="str">
        <f>JZ5</f>
        <v>MAGGIORE</v>
      </c>
      <c r="KA6">
        <f t="shared" si="38"/>
        <v>0</v>
      </c>
      <c r="KB6" cm="1">
        <f t="array" ref="KB6">IF(TYPE(_xlfn._xlws.FILTER(HE$1:IM$1,HE6:IM6=KA6))=16,0,_xlfn._xlws.FILTER(HE$1:IM$1,HE6:IM6=KA6))</f>
        <v>0</v>
      </c>
      <c r="KG6">
        <f t="shared" ref="KG6:KG69" si="280">IF(KH6=0,KG5,KG5+1)</f>
        <v>0</v>
      </c>
      <c r="KH6" s="35">
        <f t="shared" si="53"/>
        <v>0</v>
      </c>
      <c r="KI6">
        <f>KI5+1</f>
        <v>2</v>
      </c>
      <c r="KJ6">
        <f>IF(TYPE(VLOOKUP(KI6,come1,2,FALSE))=16,0*1,VLOOKUP(KI6,come1,2,FALSE))</f>
        <v>0</v>
      </c>
      <c r="KK6">
        <f t="shared" ref="KK6:KK8" si="281">IF(TYPE(_xlfn.TEXTAFTER(KJ6,"scala "))=16,0,_xlfn.TEXTAFTER(KJ6,"scala "))</f>
        <v>0</v>
      </c>
      <c r="KL6">
        <f t="shared" ref="KL6:KL20" si="282">(LEFT(IF(TYPE(_xlfn.TEXTAFTER(KJ6,"come "))=16,0,_xlfn.TEXTAFTER(KJ6,"come ")),1))+1-1</f>
        <v>0</v>
      </c>
      <c r="KM6" s="2">
        <f t="shared" si="54"/>
        <v>0</v>
      </c>
      <c r="KN6" s="2">
        <f t="shared" si="54"/>
        <v>0</v>
      </c>
      <c r="KO6" s="2">
        <f t="shared" si="54"/>
        <v>0</v>
      </c>
      <c r="KP6" s="2">
        <f t="shared" si="54"/>
        <v>0</v>
      </c>
      <c r="KQ6" s="2">
        <f t="shared" si="54"/>
        <v>0</v>
      </c>
      <c r="KR6" s="2">
        <f t="shared" si="54"/>
        <v>0</v>
      </c>
      <c r="KS6" s="2">
        <f t="shared" si="54"/>
        <v>0</v>
      </c>
      <c r="KT6" s="2" t="str">
        <f t="shared" ref="KT6:KT20" si="283">LEFT(KJ6,4)</f>
        <v>0</v>
      </c>
      <c r="KU6" s="2" t="str">
        <f t="shared" ref="KU6:KU20" si="284">LEFT(KT6,2)</f>
        <v>0</v>
      </c>
      <c r="KV6" s="2" t="str">
        <f t="shared" ref="KV6:KV20" si="285">LEFT(KT6,3)</f>
        <v>0</v>
      </c>
      <c r="KW6" s="55" t="str">
        <f t="shared" ref="KW6:KW20" si="286">(IF((RIGHT(KV6,1))="b",KV6,(IF((RIGHT(KV6,1))="#",KV6,(IF(RIGHT(KV6,1)="l",KV6,KU6))))))</f>
        <v>0</v>
      </c>
      <c r="KX6" s="60">
        <f t="shared" ref="KX6:KX20" si="287">IF($KW6=0,0,IF(KM$4&gt;$KL6,0,KM$4))</f>
        <v>0</v>
      </c>
      <c r="KY6" s="60">
        <f t="shared" si="55"/>
        <v>0</v>
      </c>
      <c r="KZ6" s="60">
        <f t="shared" si="55"/>
        <v>0</v>
      </c>
      <c r="LA6" s="60">
        <f t="shared" si="55"/>
        <v>0</v>
      </c>
      <c r="LB6" s="60">
        <f t="shared" si="55"/>
        <v>0</v>
      </c>
      <c r="LC6" s="60">
        <f t="shared" si="55"/>
        <v>0</v>
      </c>
      <c r="LD6" s="60">
        <f t="shared" si="55"/>
        <v>0</v>
      </c>
      <c r="LE6" s="64">
        <f t="shared" si="56"/>
        <v>0</v>
      </c>
      <c r="LF6" s="55">
        <f t="shared" si="57"/>
        <v>0</v>
      </c>
      <c r="LG6" s="55">
        <f t="shared" si="58"/>
        <v>0</v>
      </c>
      <c r="LH6" s="55">
        <f t="shared" si="59"/>
        <v>0</v>
      </c>
      <c r="LI6" s="55">
        <f t="shared" si="60"/>
        <v>0</v>
      </c>
      <c r="LJ6" s="55">
        <f t="shared" si="61"/>
        <v>0</v>
      </c>
      <c r="LK6" s="55">
        <f t="shared" si="62"/>
        <v>0</v>
      </c>
      <c r="LL6" s="55">
        <f t="shared" si="63"/>
        <v>0</v>
      </c>
      <c r="LM6" s="64">
        <f t="shared" ref="LM6:LM20" si="288">IF(KX6=0,0,LF6)</f>
        <v>0</v>
      </c>
      <c r="LN6" s="64">
        <f t="shared" ref="LN6:LN20" si="289">IF(KY6=0,0,LG6)</f>
        <v>0</v>
      </c>
      <c r="LO6" s="64">
        <f t="shared" ref="LO6:LO20" si="290">IF(KZ6=0,0,LH6)</f>
        <v>0</v>
      </c>
      <c r="LP6" s="64">
        <f t="shared" ref="LP6:LP20" si="291">IF(LA6=0,0,LI6)</f>
        <v>0</v>
      </c>
      <c r="LQ6" s="64">
        <f t="shared" ref="LQ6:LQ20" si="292">IF(LB6=0,0,LJ6)</f>
        <v>0</v>
      </c>
      <c r="LR6" s="64">
        <f t="shared" ref="LR6:LR20" si="293">IF(LC6=0,0,LK6)</f>
        <v>0</v>
      </c>
      <c r="LS6" s="64">
        <f t="shared" ref="LS6:LS20" si="294">IF(LD6=0,0,LL6)</f>
        <v>0</v>
      </c>
      <c r="LT6" s="60">
        <f t="shared" ref="LT6:LT20" si="295">SUM(LM6:LS6)+LE6</f>
        <v>0</v>
      </c>
      <c r="LU6" s="60">
        <f t="shared" si="65"/>
        <v>0</v>
      </c>
      <c r="LV6" s="60">
        <f t="shared" si="66"/>
        <v>0</v>
      </c>
      <c r="LX6" s="73"/>
      <c r="LY6" s="73"/>
      <c r="LZ6" s="73"/>
      <c r="MA6" s="73"/>
      <c r="MB6" s="73"/>
      <c r="MC6" s="73"/>
      <c r="MD6" s="73"/>
      <c r="ME6" s="73"/>
      <c r="MF6" s="73"/>
      <c r="MG6" s="73"/>
      <c r="MH6" s="73"/>
      <c r="MI6" s="73"/>
      <c r="MJ6" s="73"/>
      <c r="MK6" s="73"/>
      <c r="ML6" s="73"/>
      <c r="MM6" s="73"/>
      <c r="MN6" s="73"/>
      <c r="MO6" s="73"/>
      <c r="MP6" s="73"/>
      <c r="MQ6" s="73"/>
      <c r="MR6" s="73"/>
      <c r="MS6" s="73"/>
      <c r="MT6" s="73"/>
      <c r="MU6" s="73"/>
      <c r="MV6" s="73"/>
      <c r="MW6" s="73"/>
      <c r="MX6" s="73"/>
      <c r="MY6" s="73"/>
      <c r="MZ6" s="73"/>
      <c r="NA6" s="73"/>
      <c r="NB6" s="73"/>
      <c r="NC6" s="73"/>
      <c r="ND6" s="73"/>
      <c r="NE6" s="73"/>
      <c r="NF6" s="73"/>
      <c r="NG6" s="73"/>
      <c r="NH6" s="73"/>
      <c r="NI6" s="73"/>
      <c r="NJ6" s="73"/>
      <c r="NK6" s="73"/>
      <c r="NL6" s="73"/>
      <c r="NM6" s="73"/>
      <c r="NN6" s="73"/>
      <c r="NO6" s="73"/>
      <c r="NP6" s="73"/>
      <c r="NQ6" s="73"/>
      <c r="NR6" s="73"/>
      <c r="NS6" s="73"/>
      <c r="NT6" s="73"/>
      <c r="NU6" s="73"/>
      <c r="NV6" s="73"/>
      <c r="NW6" s="73"/>
      <c r="NX6" s="73"/>
      <c r="NY6" s="73"/>
      <c r="NZ6" s="73"/>
      <c r="OA6" s="73"/>
      <c r="OB6" s="73"/>
      <c r="OC6" s="73"/>
      <c r="OD6" s="73"/>
      <c r="OE6" s="73"/>
      <c r="OF6" s="73"/>
      <c r="OG6" s="73"/>
    </row>
    <row r="7" spans="1:397" hidden="1" x14ac:dyDescent="0.3">
      <c r="A7" s="190"/>
      <c r="B7" t="s">
        <v>1</v>
      </c>
      <c r="C7" s="16" t="s">
        <v>37</v>
      </c>
      <c r="D7" s="16" t="s">
        <v>37</v>
      </c>
      <c r="E7" s="16" t="s">
        <v>38</v>
      </c>
      <c r="F7" s="16" t="s">
        <v>37</v>
      </c>
      <c r="G7" s="16" t="s">
        <v>37</v>
      </c>
      <c r="H7" s="16" t="s">
        <v>37</v>
      </c>
      <c r="I7" s="16" t="s">
        <v>38</v>
      </c>
      <c r="J7" s="4">
        <f t="shared" si="43"/>
        <v>3</v>
      </c>
      <c r="K7" s="57">
        <f t="shared" si="67"/>
        <v>5</v>
      </c>
      <c r="L7" s="57">
        <f t="shared" si="68"/>
        <v>7</v>
      </c>
      <c r="M7" s="57">
        <f t="shared" si="69"/>
        <v>8</v>
      </c>
      <c r="N7" s="57">
        <f t="shared" si="70"/>
        <v>10</v>
      </c>
      <c r="O7" s="57">
        <f t="shared" si="71"/>
        <v>12</v>
      </c>
      <c r="P7" s="57">
        <f t="shared" si="72"/>
        <v>14</v>
      </c>
      <c r="Q7" s="57">
        <f t="shared" si="73"/>
        <v>15</v>
      </c>
      <c r="R7" s="57">
        <f t="shared" si="74"/>
        <v>17</v>
      </c>
      <c r="S7" s="57">
        <f t="shared" si="75"/>
        <v>19</v>
      </c>
      <c r="T7" s="57">
        <f t="shared" si="76"/>
        <v>20</v>
      </c>
      <c r="U7" s="57">
        <f t="shared" si="77"/>
        <v>22</v>
      </c>
      <c r="V7" s="57">
        <f t="shared" si="78"/>
        <v>24</v>
      </c>
      <c r="W7" s="57">
        <f t="shared" si="79"/>
        <v>26</v>
      </c>
      <c r="X7" s="57">
        <f t="shared" si="80"/>
        <v>27</v>
      </c>
      <c r="Y7" s="57">
        <f t="shared" si="81"/>
        <v>29</v>
      </c>
      <c r="Z7" s="57">
        <f t="shared" si="82"/>
        <v>31</v>
      </c>
      <c r="AA7" s="57">
        <f t="shared" si="83"/>
        <v>32</v>
      </c>
      <c r="AB7" s="57">
        <f t="shared" si="84"/>
        <v>34</v>
      </c>
      <c r="AC7" s="57">
        <f t="shared" si="85"/>
        <v>36</v>
      </c>
      <c r="AD7" s="57">
        <f t="shared" si="86"/>
        <v>38</v>
      </c>
      <c r="AE7" s="57">
        <f t="shared" si="87"/>
        <v>39</v>
      </c>
      <c r="AF7" s="57">
        <f t="shared" si="88"/>
        <v>41</v>
      </c>
      <c r="AG7" s="57">
        <f t="shared" si="89"/>
        <v>43</v>
      </c>
      <c r="AH7" s="57">
        <f t="shared" si="90"/>
        <v>44</v>
      </c>
      <c r="AI7" s="57"/>
      <c r="AJ7" s="57">
        <f>1</f>
        <v>1</v>
      </c>
      <c r="AK7" s="57">
        <f t="shared" si="91"/>
        <v>4</v>
      </c>
      <c r="AL7" s="57">
        <f t="shared" si="92"/>
        <v>7</v>
      </c>
      <c r="AM7" s="57">
        <f t="shared" si="93"/>
        <v>11</v>
      </c>
      <c r="AN7" s="57">
        <f t="shared" si="94"/>
        <v>14</v>
      </c>
      <c r="AO7" s="57">
        <f t="shared" si="95"/>
        <v>17</v>
      </c>
      <c r="AP7" s="57">
        <f t="shared" si="96"/>
        <v>21</v>
      </c>
      <c r="AQ7" s="57" t="str">
        <f t="shared" ref="AQ7:AQ40" si="296">$B7</f>
        <v>RE</v>
      </c>
      <c r="AR7" s="57" t="str">
        <f t="shared" si="97"/>
        <v/>
      </c>
      <c r="AS7" s="57" t="str">
        <f t="shared" si="98"/>
        <v/>
      </c>
      <c r="AT7" s="57" t="str">
        <f t="shared" si="99"/>
        <v>Δ</v>
      </c>
      <c r="AU7" s="57" t="str">
        <f t="shared" si="100"/>
        <v>9</v>
      </c>
      <c r="AV7" s="57" t="str">
        <f t="shared" si="101"/>
        <v>11</v>
      </c>
      <c r="AW7" s="57" t="str">
        <f t="shared" si="102"/>
        <v>13</v>
      </c>
      <c r="AX7" s="57" t="str">
        <f t="shared" si="103"/>
        <v>RE</v>
      </c>
      <c r="AY7" s="57" t="str">
        <f t="shared" si="104"/>
        <v>REΔ</v>
      </c>
      <c r="AZ7" s="57" t="str">
        <f t="shared" si="105"/>
        <v>RE9</v>
      </c>
      <c r="BA7" s="57" t="str">
        <f t="shared" si="106"/>
        <v>RE11</v>
      </c>
      <c r="BB7" s="57" t="str">
        <f t="shared" si="107"/>
        <v>RE13</v>
      </c>
      <c r="BD7" s="57">
        <f>1</f>
        <v>1</v>
      </c>
      <c r="BE7" s="57">
        <f t="shared" si="108"/>
        <v>3</v>
      </c>
      <c r="BF7" s="57">
        <f t="shared" si="109"/>
        <v>7</v>
      </c>
      <c r="BG7" s="57">
        <f t="shared" si="110"/>
        <v>10</v>
      </c>
      <c r="BH7" s="57">
        <f t="shared" si="111"/>
        <v>14</v>
      </c>
      <c r="BI7" s="57">
        <f t="shared" si="112"/>
        <v>17</v>
      </c>
      <c r="BJ7" s="57">
        <f t="shared" si="113"/>
        <v>21</v>
      </c>
      <c r="BK7" s="57" t="str">
        <f t="shared" si="114"/>
        <v>RE</v>
      </c>
      <c r="BL7" s="57" t="str">
        <f t="shared" si="115"/>
        <v>m</v>
      </c>
      <c r="BM7" s="57" t="str">
        <f t="shared" si="116"/>
        <v/>
      </c>
      <c r="BN7" s="57" t="str">
        <f t="shared" si="117"/>
        <v>7</v>
      </c>
      <c r="BO7" s="57" t="str">
        <f t="shared" si="118"/>
        <v>9</v>
      </c>
      <c r="BP7" s="57" t="str">
        <f t="shared" si="119"/>
        <v>11</v>
      </c>
      <c r="BQ7" s="57" t="str">
        <f t="shared" si="120"/>
        <v>13</v>
      </c>
      <c r="BR7" s="57" t="str">
        <f t="shared" si="121"/>
        <v>REm</v>
      </c>
      <c r="BS7" s="57" t="str">
        <f t="shared" si="122"/>
        <v>REm7</v>
      </c>
      <c r="BT7" s="57" t="str">
        <f t="shared" si="123"/>
        <v>REm9</v>
      </c>
      <c r="BU7" s="57" t="str">
        <f t="shared" si="124"/>
        <v>REm11</v>
      </c>
      <c r="BV7" s="57" t="str">
        <f t="shared" si="125"/>
        <v>REm13</v>
      </c>
      <c r="BX7" s="57">
        <f>1</f>
        <v>1</v>
      </c>
      <c r="BY7" s="57">
        <f t="shared" si="126"/>
        <v>3</v>
      </c>
      <c r="BZ7" s="57">
        <f t="shared" si="127"/>
        <v>7</v>
      </c>
      <c r="CA7" s="57">
        <f t="shared" si="128"/>
        <v>10</v>
      </c>
      <c r="CB7" s="57">
        <f t="shared" si="129"/>
        <v>13</v>
      </c>
      <c r="CC7" s="57">
        <f t="shared" si="130"/>
        <v>17</v>
      </c>
      <c r="CD7" s="57">
        <f t="shared" si="131"/>
        <v>20</v>
      </c>
      <c r="CE7" s="57" t="str">
        <f t="shared" si="132"/>
        <v>RE</v>
      </c>
      <c r="CF7" s="57" t="str">
        <f t="shared" si="133"/>
        <v>m</v>
      </c>
      <c r="CG7" s="57" t="str">
        <f t="shared" si="134"/>
        <v/>
      </c>
      <c r="CH7" s="57" t="str">
        <f t="shared" si="135"/>
        <v>7</v>
      </c>
      <c r="CI7" s="57" t="str">
        <f t="shared" si="136"/>
        <v>9b</v>
      </c>
      <c r="CJ7" s="57" t="str">
        <f t="shared" si="137"/>
        <v>11</v>
      </c>
      <c r="CK7" s="57" t="str">
        <f t="shared" si="138"/>
        <v>13b</v>
      </c>
      <c r="CL7" s="57" t="str">
        <f t="shared" si="139"/>
        <v>REm</v>
      </c>
      <c r="CM7" s="57" t="str">
        <f t="shared" si="140"/>
        <v>REm7</v>
      </c>
      <c r="CN7" s="57" t="str">
        <f t="shared" si="141"/>
        <v>REm9b</v>
      </c>
      <c r="CO7" s="57" t="str">
        <f t="shared" si="142"/>
        <v>REm11</v>
      </c>
      <c r="CP7" s="57" t="str">
        <f t="shared" si="143"/>
        <v>REm13b</v>
      </c>
      <c r="CR7" s="57">
        <f>1</f>
        <v>1</v>
      </c>
      <c r="CS7" s="57">
        <f t="shared" si="144"/>
        <v>4</v>
      </c>
      <c r="CT7" s="57">
        <f t="shared" si="145"/>
        <v>7</v>
      </c>
      <c r="CU7" s="57">
        <f t="shared" si="146"/>
        <v>11</v>
      </c>
      <c r="CV7" s="57">
        <f t="shared" si="147"/>
        <v>14</v>
      </c>
      <c r="CW7" s="57">
        <f t="shared" si="148"/>
        <v>18</v>
      </c>
      <c r="CX7" s="57">
        <f t="shared" si="149"/>
        <v>21</v>
      </c>
      <c r="CY7" s="57" t="str">
        <f t="shared" si="150"/>
        <v>RE</v>
      </c>
      <c r="CZ7" s="57" t="str">
        <f t="shared" si="151"/>
        <v/>
      </c>
      <c r="DA7" s="57" t="str">
        <f t="shared" si="152"/>
        <v/>
      </c>
      <c r="DB7" s="57" t="str">
        <f t="shared" si="153"/>
        <v>Δ</v>
      </c>
      <c r="DC7" s="57" t="str">
        <f t="shared" si="154"/>
        <v>9</v>
      </c>
      <c r="DD7" s="57" t="str">
        <f t="shared" si="155"/>
        <v>11+</v>
      </c>
      <c r="DE7" s="57" t="str">
        <f t="shared" si="156"/>
        <v>13</v>
      </c>
      <c r="DF7" s="57" t="str">
        <f t="shared" si="157"/>
        <v>RE</v>
      </c>
      <c r="DG7" s="57" t="str">
        <f t="shared" si="158"/>
        <v>REΔ</v>
      </c>
      <c r="DH7" s="57" t="str">
        <f t="shared" si="159"/>
        <v>RE9</v>
      </c>
      <c r="DI7" s="57" t="str">
        <f t="shared" si="160"/>
        <v>RE11+</v>
      </c>
      <c r="DJ7" s="57" t="str">
        <f t="shared" si="161"/>
        <v>RE13</v>
      </c>
      <c r="DL7" s="57">
        <f>1</f>
        <v>1</v>
      </c>
      <c r="DM7" s="57">
        <f t="shared" si="162"/>
        <v>4</v>
      </c>
      <c r="DN7" s="57">
        <f t="shared" si="163"/>
        <v>7</v>
      </c>
      <c r="DO7" s="57">
        <f t="shared" si="164"/>
        <v>10</v>
      </c>
      <c r="DP7" s="57">
        <f t="shared" si="165"/>
        <v>14</v>
      </c>
      <c r="DQ7" s="57">
        <f t="shared" si="166"/>
        <v>17</v>
      </c>
      <c r="DR7" s="57">
        <f t="shared" si="167"/>
        <v>21</v>
      </c>
      <c r="DS7" s="57" t="str">
        <f t="shared" si="168"/>
        <v>RE</v>
      </c>
      <c r="DT7" s="57" t="str">
        <f t="shared" si="169"/>
        <v/>
      </c>
      <c r="DU7" s="57" t="str">
        <f t="shared" si="170"/>
        <v/>
      </c>
      <c r="DV7" s="57" t="str">
        <f t="shared" si="171"/>
        <v>7</v>
      </c>
      <c r="DW7" s="57" t="str">
        <f t="shared" si="172"/>
        <v>9</v>
      </c>
      <c r="DX7" s="57" t="str">
        <f t="shared" si="173"/>
        <v>11</v>
      </c>
      <c r="DY7" s="57" t="str">
        <f t="shared" si="174"/>
        <v>13</v>
      </c>
      <c r="DZ7" s="57" t="str">
        <f t="shared" si="175"/>
        <v>RE</v>
      </c>
      <c r="EA7" s="57" t="str">
        <f t="shared" si="176"/>
        <v>RE7</v>
      </c>
      <c r="EB7" s="57" t="str">
        <f t="shared" si="177"/>
        <v>RE9</v>
      </c>
      <c r="EC7" s="57" t="str">
        <f t="shared" si="178"/>
        <v>RE11</v>
      </c>
      <c r="ED7" s="57" t="str">
        <f t="shared" si="179"/>
        <v>RE13</v>
      </c>
      <c r="EF7" s="57">
        <f>1</f>
        <v>1</v>
      </c>
      <c r="EG7" s="57">
        <f t="shared" si="180"/>
        <v>3</v>
      </c>
      <c r="EH7" s="57">
        <f t="shared" si="181"/>
        <v>7</v>
      </c>
      <c r="EI7" s="57">
        <f t="shared" si="182"/>
        <v>10</v>
      </c>
      <c r="EJ7" s="57">
        <f t="shared" si="183"/>
        <v>14</v>
      </c>
      <c r="EK7" s="57">
        <f t="shared" si="184"/>
        <v>17</v>
      </c>
      <c r="EL7" s="57">
        <f t="shared" si="185"/>
        <v>20</v>
      </c>
      <c r="EM7" s="57" t="str">
        <f t="shared" si="186"/>
        <v>RE</v>
      </c>
      <c r="EN7" s="57" t="str">
        <f t="shared" si="187"/>
        <v>m</v>
      </c>
      <c r="EO7" s="57" t="str">
        <f t="shared" si="188"/>
        <v/>
      </c>
      <c r="EP7" s="57" t="str">
        <f t="shared" si="189"/>
        <v>7</v>
      </c>
      <c r="EQ7" s="57" t="str">
        <f t="shared" si="190"/>
        <v>9</v>
      </c>
      <c r="ER7" s="57" t="str">
        <f t="shared" si="191"/>
        <v>11</v>
      </c>
      <c r="ES7" s="57" t="str">
        <f t="shared" si="192"/>
        <v>13b</v>
      </c>
      <c r="ET7" s="57" t="str">
        <f t="shared" si="193"/>
        <v>REm</v>
      </c>
      <c r="EU7" s="57" t="str">
        <f t="shared" si="194"/>
        <v>REm7</v>
      </c>
      <c r="EV7" s="57" t="str">
        <f t="shared" si="195"/>
        <v>REm9</v>
      </c>
      <c r="EW7" s="57" t="str">
        <f t="shared" si="196"/>
        <v>REm11</v>
      </c>
      <c r="EX7" s="57" t="str">
        <f t="shared" si="197"/>
        <v>REm13b</v>
      </c>
      <c r="EZ7" s="57">
        <f>1</f>
        <v>1</v>
      </c>
      <c r="FA7" s="57">
        <f t="shared" si="198"/>
        <v>3</v>
      </c>
      <c r="FB7" s="57">
        <f t="shared" si="199"/>
        <v>6</v>
      </c>
      <c r="FC7" s="57">
        <f t="shared" si="200"/>
        <v>10</v>
      </c>
      <c r="FD7" s="57">
        <f t="shared" si="201"/>
        <v>13</v>
      </c>
      <c r="FE7" s="57">
        <f t="shared" si="202"/>
        <v>17</v>
      </c>
      <c r="FF7" s="57">
        <f t="shared" si="203"/>
        <v>20</v>
      </c>
      <c r="FG7" s="57" t="str">
        <f t="shared" si="204"/>
        <v>RE</v>
      </c>
      <c r="FH7" s="57" t="str">
        <f t="shared" si="205"/>
        <v>m</v>
      </c>
      <c r="FI7" s="57" t="str">
        <f t="shared" si="206"/>
        <v>5b</v>
      </c>
      <c r="FJ7" s="57" t="str">
        <f t="shared" si="207"/>
        <v>7</v>
      </c>
      <c r="FK7" s="57" t="str">
        <f t="shared" si="208"/>
        <v>9b</v>
      </c>
      <c r="FL7" s="57" t="str">
        <f t="shared" si="209"/>
        <v>11</v>
      </c>
      <c r="FM7" s="57" t="str">
        <f t="shared" si="210"/>
        <v>13b</v>
      </c>
      <c r="FN7" s="57" t="str">
        <f t="shared" si="211"/>
        <v>REm5b</v>
      </c>
      <c r="FO7" s="57" t="str">
        <f t="shared" si="212"/>
        <v>REm5b7</v>
      </c>
      <c r="FP7" s="57" t="str">
        <f t="shared" si="213"/>
        <v>REm5b9b</v>
      </c>
      <c r="FQ7" s="57" t="str">
        <f t="shared" si="214"/>
        <v>REm5b11</v>
      </c>
      <c r="FR7" s="57" t="str">
        <f t="shared" si="215"/>
        <v>REm5b13b</v>
      </c>
      <c r="FT7" s="2" t="str">
        <f t="shared" si="216"/>
        <v>RE</v>
      </c>
      <c r="FU7" s="2" t="str">
        <f t="shared" si="217"/>
        <v>REΔ</v>
      </c>
      <c r="FV7" s="2" t="str">
        <f t="shared" si="218"/>
        <v>RE9</v>
      </c>
      <c r="FW7" s="2" t="str">
        <f t="shared" si="219"/>
        <v>RE11</v>
      </c>
      <c r="FX7" s="2" t="str">
        <f t="shared" si="220"/>
        <v>RE13</v>
      </c>
      <c r="FY7" s="2" t="str">
        <f t="shared" si="221"/>
        <v>REm</v>
      </c>
      <c r="FZ7" s="2" t="str">
        <f t="shared" si="222"/>
        <v>REm7</v>
      </c>
      <c r="GA7" s="2" t="str">
        <f t="shared" si="223"/>
        <v>REm9</v>
      </c>
      <c r="GB7" s="2" t="str">
        <f t="shared" si="224"/>
        <v>REm11</v>
      </c>
      <c r="GC7" s="2" t="str">
        <f t="shared" si="225"/>
        <v>REm13</v>
      </c>
      <c r="GD7" s="2" t="str">
        <f t="shared" si="226"/>
        <v>REm</v>
      </c>
      <c r="GE7" s="2" t="str">
        <f t="shared" si="227"/>
        <v>REm7</v>
      </c>
      <c r="GF7" s="2" t="str">
        <f t="shared" si="228"/>
        <v>REm9b</v>
      </c>
      <c r="GG7" s="2" t="str">
        <f t="shared" si="229"/>
        <v>REm11</v>
      </c>
      <c r="GH7" s="2" t="str">
        <f t="shared" si="230"/>
        <v>REm13b</v>
      </c>
      <c r="GI7" s="2" t="str">
        <f t="shared" si="231"/>
        <v>RE</v>
      </c>
      <c r="GJ7" s="2" t="str">
        <f t="shared" si="232"/>
        <v>REΔ</v>
      </c>
      <c r="GK7" s="2" t="str">
        <f t="shared" si="233"/>
        <v>RE9</v>
      </c>
      <c r="GL7" s="2" t="str">
        <f t="shared" si="234"/>
        <v>RE11+</v>
      </c>
      <c r="GM7" s="2" t="str">
        <f t="shared" si="235"/>
        <v>RE13</v>
      </c>
      <c r="GN7" s="2" t="str">
        <f t="shared" si="236"/>
        <v>RE</v>
      </c>
      <c r="GO7" s="2" t="str">
        <f t="shared" si="237"/>
        <v>RE7</v>
      </c>
      <c r="GP7" s="2" t="str">
        <f t="shared" si="238"/>
        <v>RE9</v>
      </c>
      <c r="GQ7" s="2" t="str">
        <f t="shared" si="239"/>
        <v>RE11</v>
      </c>
      <c r="GR7" s="2" t="str">
        <f t="shared" si="240"/>
        <v>RE13</v>
      </c>
      <c r="GS7" s="2" t="str">
        <f t="shared" si="241"/>
        <v>REm</v>
      </c>
      <c r="GT7" s="2" t="str">
        <f t="shared" si="242"/>
        <v>REm7</v>
      </c>
      <c r="GU7" s="2" t="str">
        <f t="shared" si="243"/>
        <v>REm9</v>
      </c>
      <c r="GV7" s="2" t="str">
        <f t="shared" si="244"/>
        <v>REm11</v>
      </c>
      <c r="GW7" s="2" t="str">
        <f t="shared" si="245"/>
        <v>REm13b</v>
      </c>
      <c r="GX7" s="2" t="str">
        <f t="shared" si="246"/>
        <v>REm5b</v>
      </c>
      <c r="GY7" s="2" t="str">
        <f t="shared" si="247"/>
        <v>REm5b7</v>
      </c>
      <c r="GZ7" s="2" t="str">
        <f t="shared" si="248"/>
        <v>REm5b9b</v>
      </c>
      <c r="HA7" s="2" t="str">
        <f t="shared" si="249"/>
        <v>REm5b11</v>
      </c>
      <c r="HB7" s="2" t="str">
        <f t="shared" si="250"/>
        <v>REm5b13b</v>
      </c>
      <c r="HD7" s="2">
        <f t="shared" ref="HD7:HD40" si="297">HD6+1</f>
        <v>3</v>
      </c>
      <c r="HE7" s="2" t="str" cm="1">
        <f t="array" ref="HE7">INDEX(patti,$HD7,IP7)</f>
        <v>RE</v>
      </c>
      <c r="HF7" s="2" t="str" cm="1">
        <f t="array" ref="HF7">INDEX(patti,$HD7,IQ7)</f>
        <v>REm</v>
      </c>
      <c r="HG7" s="2" t="str" cm="1">
        <f t="array" ref="HG7">INDEX(patti,$HD7,IR7)</f>
        <v>REm</v>
      </c>
      <c r="HH7" s="2" t="str" cm="1">
        <f t="array" ref="HH7">INDEX(patti,$HD7,IS7)</f>
        <v>RE</v>
      </c>
      <c r="HI7" s="2" t="str" cm="1">
        <f t="array" ref="HI7">INDEX(patti,$HD7,IT7)</f>
        <v>RE</v>
      </c>
      <c r="HJ7" s="2" t="str" cm="1">
        <f t="array" ref="HJ7">INDEX(patti,$HD7,IU7)</f>
        <v>REm</v>
      </c>
      <c r="HK7" s="2" t="str" cm="1">
        <f t="array" ref="HK7">INDEX(patti,$HD7,IV7)</f>
        <v>REm5b</v>
      </c>
      <c r="HL7" s="2" t="str" cm="1">
        <f t="array" ref="HL7">INDEX(patti,$HD7,IW7)</f>
        <v>REΔ</v>
      </c>
      <c r="HM7" s="2" t="str" cm="1">
        <f t="array" ref="HM7">INDEX(patti,$HD7,IX7)</f>
        <v>REm7</v>
      </c>
      <c r="HN7" s="2" t="str" cm="1">
        <f t="array" ref="HN7">INDEX(patti,$HD7,IY7)</f>
        <v>REm7</v>
      </c>
      <c r="HO7" s="2" t="str" cm="1">
        <f t="array" ref="HO7">INDEX(patti,$HD7,IZ7)</f>
        <v>REΔ</v>
      </c>
      <c r="HP7" s="2" t="str" cm="1">
        <f t="array" ref="HP7">INDEX(patti,$HD7,JA7)</f>
        <v>RE7</v>
      </c>
      <c r="HQ7" s="2" t="str" cm="1">
        <f t="array" ref="HQ7">INDEX(patti,$HD7,JB7)</f>
        <v>REm7</v>
      </c>
      <c r="HR7" s="2" t="str" cm="1">
        <f t="array" ref="HR7">INDEX(patti,$HD7,JC7)</f>
        <v>REm5b7</v>
      </c>
      <c r="HS7" s="2" t="str" cm="1">
        <f t="array" ref="HS7">INDEX(patti,$HD7,JD7)</f>
        <v>RE9</v>
      </c>
      <c r="HT7" s="2" t="str" cm="1">
        <f t="array" ref="HT7">INDEX(patti,$HD7,JE7)</f>
        <v>REm9</v>
      </c>
      <c r="HU7" s="2" t="str" cm="1">
        <f t="array" ref="HU7">INDEX(patti,$HD7,JF7)</f>
        <v>REm9b</v>
      </c>
      <c r="HV7" s="2" t="str" cm="1">
        <f t="array" ref="HV7">INDEX(patti,$HD7,JG7)</f>
        <v>RE9</v>
      </c>
      <c r="HW7" s="2" t="str" cm="1">
        <f t="array" ref="HW7">INDEX(patti,$HD7,JH7)</f>
        <v>RE9</v>
      </c>
      <c r="HX7" s="2" t="str" cm="1">
        <f t="array" ref="HX7">INDEX(patti,$HD7,JI7)</f>
        <v>REm9</v>
      </c>
      <c r="HY7" s="2" t="str" cm="1">
        <f t="array" ref="HY7">INDEX(patti,$HD7,JJ7)</f>
        <v>REm5b9b</v>
      </c>
      <c r="HZ7" s="2" t="str" cm="1">
        <f t="array" ref="HZ7">INDEX(patti,$HD7,JK7)</f>
        <v>RE11</v>
      </c>
      <c r="IA7" s="2" t="str" cm="1">
        <f t="array" ref="IA7">INDEX(patti,$HD7,JL7)</f>
        <v>REm11</v>
      </c>
      <c r="IB7" s="2" t="str" cm="1">
        <f t="array" ref="IB7">INDEX(patti,$HD7,JM7)</f>
        <v>REm11</v>
      </c>
      <c r="IC7" s="2" t="str" cm="1">
        <f t="array" ref="IC7">INDEX(patti,$HD7,JN7)</f>
        <v>RE11+</v>
      </c>
      <c r="ID7" s="2" t="str" cm="1">
        <f t="array" ref="ID7">INDEX(patti,$HD7,JO7)</f>
        <v>RE11</v>
      </c>
      <c r="IE7" s="2" t="str" cm="1">
        <f t="array" ref="IE7">INDEX(patti,$HD7,JP7)</f>
        <v>REm11</v>
      </c>
      <c r="IF7" s="2" t="str" cm="1">
        <f t="array" ref="IF7">INDEX(patti,$HD7,JQ7)</f>
        <v>REm5b11</v>
      </c>
      <c r="IG7" s="2" t="str" cm="1">
        <f t="array" ref="IG7">INDEX(patti,$HD7,JR7)</f>
        <v>RE13</v>
      </c>
      <c r="IH7" s="2" t="str" cm="1">
        <f t="array" ref="IH7">INDEX(patti,$HD7,JS7)</f>
        <v>REm13</v>
      </c>
      <c r="II7" s="2" t="str" cm="1">
        <f t="array" ref="II7">INDEX(patti,$HD7,JT7)</f>
        <v>REm13b</v>
      </c>
      <c r="IJ7" s="2" t="str" cm="1">
        <f t="array" ref="IJ7">INDEX(patti,$HD7,JU7)</f>
        <v>RE13</v>
      </c>
      <c r="IK7" s="2" t="str" cm="1">
        <f t="array" ref="IK7">INDEX(patti,$HD7,JV7)</f>
        <v>RE13</v>
      </c>
      <c r="IL7" s="2" t="str" cm="1">
        <f t="array" ref="IL7">INDEX(patti,$HD7,JW7)</f>
        <v>REm13b</v>
      </c>
      <c r="IM7" s="2" t="str" cm="1">
        <f t="array" ref="IM7">INDEX(patti,$HD7,JX7)</f>
        <v>REm5b13b</v>
      </c>
      <c r="IN7" t="s">
        <v>117</v>
      </c>
      <c r="IP7">
        <v>1</v>
      </c>
      <c r="IQ7">
        <f t="shared" ref="IQ7:IV7" si="298">IP7+5</f>
        <v>6</v>
      </c>
      <c r="IR7">
        <f t="shared" si="298"/>
        <v>11</v>
      </c>
      <c r="IS7">
        <f t="shared" si="298"/>
        <v>16</v>
      </c>
      <c r="IT7">
        <f t="shared" si="298"/>
        <v>21</v>
      </c>
      <c r="IU7">
        <f t="shared" si="298"/>
        <v>26</v>
      </c>
      <c r="IV7">
        <f t="shared" si="298"/>
        <v>31</v>
      </c>
      <c r="IW7">
        <f t="shared" si="252"/>
        <v>2</v>
      </c>
      <c r="IX7">
        <f t="shared" si="253"/>
        <v>7</v>
      </c>
      <c r="IY7">
        <f t="shared" si="254"/>
        <v>12</v>
      </c>
      <c r="IZ7">
        <f t="shared" si="255"/>
        <v>17</v>
      </c>
      <c r="JA7">
        <f t="shared" si="256"/>
        <v>22</v>
      </c>
      <c r="JB7">
        <f t="shared" si="257"/>
        <v>27</v>
      </c>
      <c r="JC7">
        <f t="shared" si="258"/>
        <v>32</v>
      </c>
      <c r="JD7">
        <f t="shared" si="259"/>
        <v>3</v>
      </c>
      <c r="JE7">
        <f t="shared" si="260"/>
        <v>8</v>
      </c>
      <c r="JF7">
        <f t="shared" si="261"/>
        <v>13</v>
      </c>
      <c r="JG7">
        <f t="shared" si="262"/>
        <v>18</v>
      </c>
      <c r="JH7">
        <f t="shared" si="263"/>
        <v>23</v>
      </c>
      <c r="JI7">
        <f t="shared" si="264"/>
        <v>28</v>
      </c>
      <c r="JJ7">
        <f t="shared" si="265"/>
        <v>33</v>
      </c>
      <c r="JK7">
        <f t="shared" si="266"/>
        <v>4</v>
      </c>
      <c r="JL7">
        <f t="shared" si="267"/>
        <v>9</v>
      </c>
      <c r="JM7">
        <f t="shared" si="268"/>
        <v>14</v>
      </c>
      <c r="JN7">
        <f t="shared" si="269"/>
        <v>19</v>
      </c>
      <c r="JO7">
        <f t="shared" si="270"/>
        <v>24</v>
      </c>
      <c r="JP7">
        <f t="shared" si="271"/>
        <v>29</v>
      </c>
      <c r="JQ7">
        <f t="shared" si="272"/>
        <v>34</v>
      </c>
      <c r="JR7">
        <f t="shared" si="273"/>
        <v>5</v>
      </c>
      <c r="JS7">
        <f t="shared" si="274"/>
        <v>10</v>
      </c>
      <c r="JT7">
        <f t="shared" si="275"/>
        <v>15</v>
      </c>
      <c r="JU7">
        <f t="shared" si="276"/>
        <v>20</v>
      </c>
      <c r="JV7">
        <f t="shared" si="277"/>
        <v>25</v>
      </c>
      <c r="JW7">
        <f t="shared" si="278"/>
        <v>30</v>
      </c>
      <c r="JX7">
        <f t="shared" si="279"/>
        <v>35</v>
      </c>
      <c r="JY7" t="s">
        <v>117</v>
      </c>
      <c r="JZ7" t="str">
        <f t="shared" ref="JZ7:JZ16" si="299">JZ6</f>
        <v>MAGGIORE</v>
      </c>
      <c r="KA7">
        <f t="shared" si="38"/>
        <v>0</v>
      </c>
      <c r="KB7" cm="1">
        <f t="array" ref="KB7">IF(TYPE(_xlfn._xlws.FILTER(HE$1:IM$1,HE7:IM7=KA7))=16,0,_xlfn._xlws.FILTER(HE$1:IM$1,HE7:IM7=KA7))</f>
        <v>0</v>
      </c>
      <c r="KG7">
        <f t="shared" si="280"/>
        <v>0</v>
      </c>
      <c r="KH7" s="35">
        <f t="shared" si="53"/>
        <v>0</v>
      </c>
      <c r="KI7">
        <f t="shared" ref="KI7:KI20" si="300">KI6+1</f>
        <v>3</v>
      </c>
      <c r="KJ7">
        <f>IF(TYPE(VLOOKUP(KI7,come1,2,FALSE))=16,0*1,VLOOKUP(KI7,come1,2,FALSE))</f>
        <v>0</v>
      </c>
      <c r="KK7">
        <f t="shared" si="281"/>
        <v>0</v>
      </c>
      <c r="KL7">
        <f t="shared" si="282"/>
        <v>0</v>
      </c>
      <c r="KM7" s="2">
        <f t="shared" si="54"/>
        <v>0</v>
      </c>
      <c r="KN7" s="2">
        <f t="shared" si="54"/>
        <v>0</v>
      </c>
      <c r="KO7" s="2">
        <f t="shared" si="54"/>
        <v>0</v>
      </c>
      <c r="KP7" s="2">
        <f t="shared" si="54"/>
        <v>0</v>
      </c>
      <c r="KQ7" s="2">
        <f t="shared" si="54"/>
        <v>0</v>
      </c>
      <c r="KR7" s="2">
        <f t="shared" si="54"/>
        <v>0</v>
      </c>
      <c r="KS7" s="2">
        <f t="shared" si="54"/>
        <v>0</v>
      </c>
      <c r="KT7" s="2" t="str">
        <f t="shared" si="283"/>
        <v>0</v>
      </c>
      <c r="KU7" s="2" t="str">
        <f t="shared" si="284"/>
        <v>0</v>
      </c>
      <c r="KV7" s="2" t="str">
        <f t="shared" si="285"/>
        <v>0</v>
      </c>
      <c r="KW7" s="55" t="str">
        <f t="shared" si="286"/>
        <v>0</v>
      </c>
      <c r="KX7" s="60">
        <f t="shared" si="287"/>
        <v>0</v>
      </c>
      <c r="KY7" s="60">
        <f t="shared" si="55"/>
        <v>0</v>
      </c>
      <c r="KZ7" s="60">
        <f t="shared" si="55"/>
        <v>0</v>
      </c>
      <c r="LA7" s="60">
        <f t="shared" si="55"/>
        <v>0</v>
      </c>
      <c r="LB7" s="60">
        <f t="shared" si="55"/>
        <v>0</v>
      </c>
      <c r="LC7" s="60">
        <f t="shared" si="55"/>
        <v>0</v>
      </c>
      <c r="LD7" s="60">
        <f t="shared" si="55"/>
        <v>0</v>
      </c>
      <c r="LE7" s="64">
        <f t="shared" si="56"/>
        <v>0</v>
      </c>
      <c r="LF7" s="55">
        <f t="shared" si="57"/>
        <v>0</v>
      </c>
      <c r="LG7" s="55">
        <f t="shared" si="58"/>
        <v>0</v>
      </c>
      <c r="LH7" s="55">
        <f t="shared" si="59"/>
        <v>0</v>
      </c>
      <c r="LI7" s="55">
        <f t="shared" si="60"/>
        <v>0</v>
      </c>
      <c r="LJ7" s="55">
        <f t="shared" si="61"/>
        <v>0</v>
      </c>
      <c r="LK7" s="55">
        <f t="shared" si="62"/>
        <v>0</v>
      </c>
      <c r="LL7" s="55">
        <f t="shared" si="63"/>
        <v>0</v>
      </c>
      <c r="LM7" s="64">
        <f t="shared" si="288"/>
        <v>0</v>
      </c>
      <c r="LN7" s="64">
        <f t="shared" si="289"/>
        <v>0</v>
      </c>
      <c r="LO7" s="64">
        <f t="shared" si="290"/>
        <v>0</v>
      </c>
      <c r="LP7" s="64">
        <f t="shared" si="291"/>
        <v>0</v>
      </c>
      <c r="LQ7" s="64">
        <f t="shared" si="292"/>
        <v>0</v>
      </c>
      <c r="LR7" s="64">
        <f t="shared" si="293"/>
        <v>0</v>
      </c>
      <c r="LS7" s="64">
        <f t="shared" si="294"/>
        <v>0</v>
      </c>
      <c r="LT7" s="60">
        <f t="shared" si="295"/>
        <v>0</v>
      </c>
      <c r="LU7" s="60">
        <f t="shared" si="65"/>
        <v>0</v>
      </c>
      <c r="LV7" s="60">
        <f t="shared" si="66"/>
        <v>0</v>
      </c>
      <c r="LX7" s="73"/>
      <c r="LY7" s="73"/>
      <c r="LZ7" s="73"/>
      <c r="MA7" s="73"/>
      <c r="MB7" s="73"/>
      <c r="MC7" s="73"/>
      <c r="MD7" s="73"/>
      <c r="ME7" s="73"/>
      <c r="MF7" s="73"/>
      <c r="MG7" s="73"/>
      <c r="MH7" s="73"/>
      <c r="MI7" s="73"/>
      <c r="MJ7" s="73"/>
      <c r="MK7" s="73"/>
      <c r="ML7" s="73"/>
      <c r="MM7" s="73"/>
      <c r="MN7" s="73"/>
      <c r="MO7" s="73"/>
      <c r="MP7" s="73"/>
      <c r="MQ7" s="73"/>
      <c r="MR7" s="73"/>
      <c r="MS7" s="73"/>
      <c r="MT7" s="73"/>
      <c r="MU7" s="73"/>
      <c r="MV7" s="73"/>
      <c r="MW7" s="73"/>
      <c r="MX7" s="73"/>
      <c r="MY7" s="73"/>
      <c r="MZ7" s="73"/>
      <c r="NA7" s="73"/>
      <c r="NB7" s="73"/>
      <c r="NC7" s="73"/>
      <c r="ND7" s="73"/>
      <c r="NE7" s="73"/>
      <c r="NF7" s="73"/>
      <c r="NG7" s="73"/>
      <c r="NH7" s="73"/>
      <c r="NI7" s="73"/>
      <c r="NJ7" s="73"/>
      <c r="NK7" s="73"/>
      <c r="NL7" s="73"/>
      <c r="NM7" s="73"/>
      <c r="NN7" s="73"/>
      <c r="NO7" s="73"/>
      <c r="NP7" s="73"/>
      <c r="NQ7" s="73"/>
      <c r="NR7" s="73"/>
      <c r="NS7" s="73"/>
      <c r="NT7" s="73"/>
      <c r="NU7" s="73"/>
      <c r="NV7" s="73"/>
      <c r="NW7" s="73"/>
      <c r="NX7" s="73"/>
      <c r="NY7" s="73"/>
      <c r="NZ7" s="73"/>
      <c r="OA7" s="73"/>
      <c r="OB7" s="73"/>
      <c r="OC7" s="73"/>
      <c r="OD7" s="73"/>
      <c r="OE7" s="73"/>
      <c r="OF7" s="73"/>
      <c r="OG7" s="73"/>
    </row>
    <row r="8" spans="1:397" x14ac:dyDescent="0.3">
      <c r="A8" s="190"/>
      <c r="B8" t="s">
        <v>18</v>
      </c>
      <c r="C8" s="16" t="s">
        <v>37</v>
      </c>
      <c r="D8" s="16" t="s">
        <v>37</v>
      </c>
      <c r="E8" s="16" t="s">
        <v>38</v>
      </c>
      <c r="F8" s="16" t="s">
        <v>37</v>
      </c>
      <c r="G8" s="16" t="s">
        <v>37</v>
      </c>
      <c r="H8" s="16" t="s">
        <v>37</v>
      </c>
      <c r="I8" s="16" t="s">
        <v>38</v>
      </c>
      <c r="J8" s="4">
        <f t="shared" si="43"/>
        <v>4</v>
      </c>
      <c r="K8" s="57">
        <f t="shared" si="67"/>
        <v>6</v>
      </c>
      <c r="L8" s="57">
        <f t="shared" si="68"/>
        <v>8</v>
      </c>
      <c r="M8" s="57">
        <f t="shared" si="69"/>
        <v>9</v>
      </c>
      <c r="N8" s="57">
        <f t="shared" si="70"/>
        <v>11</v>
      </c>
      <c r="O8" s="57">
        <f t="shared" si="71"/>
        <v>13</v>
      </c>
      <c r="P8" s="57">
        <f t="shared" si="72"/>
        <v>15</v>
      </c>
      <c r="Q8" s="57">
        <f t="shared" si="73"/>
        <v>16</v>
      </c>
      <c r="R8" s="57">
        <f t="shared" si="74"/>
        <v>18</v>
      </c>
      <c r="S8" s="57">
        <f t="shared" si="75"/>
        <v>20</v>
      </c>
      <c r="T8" s="57">
        <f t="shared" si="76"/>
        <v>21</v>
      </c>
      <c r="U8" s="57">
        <f t="shared" si="77"/>
        <v>23</v>
      </c>
      <c r="V8" s="57">
        <f t="shared" si="78"/>
        <v>25</v>
      </c>
      <c r="W8" s="57">
        <f t="shared" si="79"/>
        <v>27</v>
      </c>
      <c r="X8" s="57">
        <f t="shared" si="80"/>
        <v>28</v>
      </c>
      <c r="Y8" s="57">
        <f t="shared" si="81"/>
        <v>30</v>
      </c>
      <c r="Z8" s="57">
        <f t="shared" si="82"/>
        <v>32</v>
      </c>
      <c r="AA8" s="57">
        <f t="shared" si="83"/>
        <v>33</v>
      </c>
      <c r="AB8" s="57">
        <f t="shared" si="84"/>
        <v>35</v>
      </c>
      <c r="AC8" s="57">
        <f t="shared" si="85"/>
        <v>37</v>
      </c>
      <c r="AD8" s="57">
        <f t="shared" si="86"/>
        <v>39</v>
      </c>
      <c r="AE8" s="57">
        <f t="shared" si="87"/>
        <v>40</v>
      </c>
      <c r="AF8" s="57">
        <f t="shared" si="88"/>
        <v>42</v>
      </c>
      <c r="AG8" s="57">
        <f t="shared" si="89"/>
        <v>44</v>
      </c>
      <c r="AH8" s="57">
        <f t="shared" si="90"/>
        <v>45</v>
      </c>
      <c r="AI8" s="57"/>
      <c r="AJ8" s="57">
        <f>1</f>
        <v>1</v>
      </c>
      <c r="AK8" s="57">
        <f t="shared" si="91"/>
        <v>4</v>
      </c>
      <c r="AL8" s="57">
        <f t="shared" si="92"/>
        <v>7</v>
      </c>
      <c r="AM8" s="57">
        <f t="shared" si="93"/>
        <v>11</v>
      </c>
      <c r="AN8" s="57">
        <f t="shared" si="94"/>
        <v>14</v>
      </c>
      <c r="AO8" s="57">
        <f t="shared" si="95"/>
        <v>17</v>
      </c>
      <c r="AP8" s="57">
        <f t="shared" si="96"/>
        <v>21</v>
      </c>
      <c r="AQ8" s="57" t="str">
        <f t="shared" si="296"/>
        <v>Mib</v>
      </c>
      <c r="AR8" s="57" t="str">
        <f t="shared" si="97"/>
        <v/>
      </c>
      <c r="AS8" s="57" t="str">
        <f t="shared" si="98"/>
        <v/>
      </c>
      <c r="AT8" s="57" t="str">
        <f t="shared" si="99"/>
        <v>Δ</v>
      </c>
      <c r="AU8" s="57" t="str">
        <f t="shared" si="100"/>
        <v>9</v>
      </c>
      <c r="AV8" s="57" t="str">
        <f t="shared" si="101"/>
        <v>11</v>
      </c>
      <c r="AW8" s="57" t="str">
        <f t="shared" si="102"/>
        <v>13</v>
      </c>
      <c r="AX8" s="57" t="str">
        <f t="shared" si="103"/>
        <v>Mib</v>
      </c>
      <c r="AY8" s="57" t="str">
        <f t="shared" si="104"/>
        <v>MibΔ</v>
      </c>
      <c r="AZ8" s="57" t="str">
        <f t="shared" si="105"/>
        <v>Mib9</v>
      </c>
      <c r="BA8" s="57" t="str">
        <f t="shared" si="106"/>
        <v>Mib11</v>
      </c>
      <c r="BB8" s="57" t="str">
        <f t="shared" si="107"/>
        <v>Mib13</v>
      </c>
      <c r="BD8" s="57">
        <f>1</f>
        <v>1</v>
      </c>
      <c r="BE8" s="57">
        <f t="shared" si="108"/>
        <v>3</v>
      </c>
      <c r="BF8" s="57">
        <f t="shared" si="109"/>
        <v>7</v>
      </c>
      <c r="BG8" s="57">
        <f t="shared" si="110"/>
        <v>10</v>
      </c>
      <c r="BH8" s="57">
        <f t="shared" si="111"/>
        <v>14</v>
      </c>
      <c r="BI8" s="57">
        <f t="shared" si="112"/>
        <v>17</v>
      </c>
      <c r="BJ8" s="57">
        <f t="shared" si="113"/>
        <v>21</v>
      </c>
      <c r="BK8" s="57" t="str">
        <f t="shared" si="114"/>
        <v>Mib</v>
      </c>
      <c r="BL8" s="57" t="str">
        <f t="shared" si="115"/>
        <v>m</v>
      </c>
      <c r="BM8" s="57" t="str">
        <f t="shared" si="116"/>
        <v/>
      </c>
      <c r="BN8" s="57" t="str">
        <f t="shared" si="117"/>
        <v>7</v>
      </c>
      <c r="BO8" s="57" t="str">
        <f t="shared" si="118"/>
        <v>9</v>
      </c>
      <c r="BP8" s="57" t="str">
        <f t="shared" si="119"/>
        <v>11</v>
      </c>
      <c r="BQ8" s="57" t="str">
        <f t="shared" si="120"/>
        <v>13</v>
      </c>
      <c r="BR8" s="57" t="str">
        <f t="shared" si="121"/>
        <v>Mibm</v>
      </c>
      <c r="BS8" s="57" t="str">
        <f t="shared" si="122"/>
        <v>Mibm7</v>
      </c>
      <c r="BT8" s="57" t="str">
        <f t="shared" si="123"/>
        <v>Mibm9</v>
      </c>
      <c r="BU8" s="57" t="str">
        <f t="shared" si="124"/>
        <v>Mibm11</v>
      </c>
      <c r="BV8" s="57" t="str">
        <f t="shared" si="125"/>
        <v>Mibm13</v>
      </c>
      <c r="BX8" s="57">
        <f>1</f>
        <v>1</v>
      </c>
      <c r="BY8" s="57">
        <f t="shared" si="126"/>
        <v>3</v>
      </c>
      <c r="BZ8" s="57">
        <f t="shared" si="127"/>
        <v>7</v>
      </c>
      <c r="CA8" s="57">
        <f t="shared" si="128"/>
        <v>10</v>
      </c>
      <c r="CB8" s="57">
        <f t="shared" si="129"/>
        <v>13</v>
      </c>
      <c r="CC8" s="57">
        <f t="shared" si="130"/>
        <v>17</v>
      </c>
      <c r="CD8" s="57">
        <f t="shared" si="131"/>
        <v>20</v>
      </c>
      <c r="CE8" s="57" t="str">
        <f t="shared" si="132"/>
        <v>Mib</v>
      </c>
      <c r="CF8" s="57" t="str">
        <f t="shared" si="133"/>
        <v>m</v>
      </c>
      <c r="CG8" s="57" t="str">
        <f t="shared" si="134"/>
        <v/>
      </c>
      <c r="CH8" s="57" t="str">
        <f t="shared" si="135"/>
        <v>7</v>
      </c>
      <c r="CI8" s="57" t="str">
        <f t="shared" si="136"/>
        <v>9b</v>
      </c>
      <c r="CJ8" s="57" t="str">
        <f t="shared" si="137"/>
        <v>11</v>
      </c>
      <c r="CK8" s="57" t="str">
        <f t="shared" si="138"/>
        <v>13b</v>
      </c>
      <c r="CL8" s="57" t="str">
        <f t="shared" si="139"/>
        <v>Mibm</v>
      </c>
      <c r="CM8" s="57" t="str">
        <f t="shared" si="140"/>
        <v>Mibm7</v>
      </c>
      <c r="CN8" s="57" t="str">
        <f t="shared" si="141"/>
        <v>Mibm9b</v>
      </c>
      <c r="CO8" s="57" t="str">
        <f t="shared" si="142"/>
        <v>Mibm11</v>
      </c>
      <c r="CP8" s="57" t="str">
        <f t="shared" si="143"/>
        <v>Mibm13b</v>
      </c>
      <c r="CR8" s="57">
        <f>1</f>
        <v>1</v>
      </c>
      <c r="CS8" s="57">
        <f t="shared" si="144"/>
        <v>4</v>
      </c>
      <c r="CT8" s="57">
        <f t="shared" si="145"/>
        <v>7</v>
      </c>
      <c r="CU8" s="57">
        <f t="shared" si="146"/>
        <v>11</v>
      </c>
      <c r="CV8" s="57">
        <f t="shared" si="147"/>
        <v>14</v>
      </c>
      <c r="CW8" s="57">
        <f t="shared" si="148"/>
        <v>18</v>
      </c>
      <c r="CX8" s="57">
        <f t="shared" si="149"/>
        <v>21</v>
      </c>
      <c r="CY8" s="57" t="str">
        <f t="shared" si="150"/>
        <v>Mib</v>
      </c>
      <c r="CZ8" s="57" t="str">
        <f t="shared" si="151"/>
        <v/>
      </c>
      <c r="DA8" s="57" t="str">
        <f t="shared" si="152"/>
        <v/>
      </c>
      <c r="DB8" s="57" t="str">
        <f t="shared" si="153"/>
        <v>Δ</v>
      </c>
      <c r="DC8" s="57" t="str">
        <f t="shared" si="154"/>
        <v>9</v>
      </c>
      <c r="DD8" s="57" t="str">
        <f t="shared" si="155"/>
        <v>11+</v>
      </c>
      <c r="DE8" s="57" t="str">
        <f t="shared" si="156"/>
        <v>13</v>
      </c>
      <c r="DF8" s="57" t="str">
        <f t="shared" si="157"/>
        <v>Mib</v>
      </c>
      <c r="DG8" s="57" t="str">
        <f t="shared" si="158"/>
        <v>MibΔ</v>
      </c>
      <c r="DH8" s="57" t="str">
        <f t="shared" si="159"/>
        <v>Mib9</v>
      </c>
      <c r="DI8" s="57" t="str">
        <f t="shared" si="160"/>
        <v>Mib11+</v>
      </c>
      <c r="DJ8" s="57" t="str">
        <f t="shared" si="161"/>
        <v>Mib13</v>
      </c>
      <c r="DL8" s="57">
        <f>1</f>
        <v>1</v>
      </c>
      <c r="DM8" s="57">
        <f t="shared" si="162"/>
        <v>4</v>
      </c>
      <c r="DN8" s="57">
        <f t="shared" si="163"/>
        <v>7</v>
      </c>
      <c r="DO8" s="57">
        <f t="shared" si="164"/>
        <v>10</v>
      </c>
      <c r="DP8" s="57">
        <f t="shared" si="165"/>
        <v>14</v>
      </c>
      <c r="DQ8" s="57">
        <f t="shared" si="166"/>
        <v>17</v>
      </c>
      <c r="DR8" s="57">
        <f t="shared" si="167"/>
        <v>21</v>
      </c>
      <c r="DS8" s="57" t="str">
        <f t="shared" si="168"/>
        <v>Mib</v>
      </c>
      <c r="DT8" s="57" t="str">
        <f t="shared" si="169"/>
        <v/>
      </c>
      <c r="DU8" s="57" t="str">
        <f t="shared" si="170"/>
        <v/>
      </c>
      <c r="DV8" s="57" t="str">
        <f t="shared" si="171"/>
        <v>7</v>
      </c>
      <c r="DW8" s="57" t="str">
        <f t="shared" si="172"/>
        <v>9</v>
      </c>
      <c r="DX8" s="57" t="str">
        <f t="shared" si="173"/>
        <v>11</v>
      </c>
      <c r="DY8" s="57" t="str">
        <f t="shared" si="174"/>
        <v>13</v>
      </c>
      <c r="DZ8" s="57" t="str">
        <f t="shared" si="175"/>
        <v>Mib</v>
      </c>
      <c r="EA8" s="57" t="str">
        <f t="shared" si="176"/>
        <v>Mib7</v>
      </c>
      <c r="EB8" s="57" t="str">
        <f t="shared" si="177"/>
        <v>Mib9</v>
      </c>
      <c r="EC8" s="57" t="str">
        <f t="shared" si="178"/>
        <v>Mib11</v>
      </c>
      <c r="ED8" s="57" t="str">
        <f t="shared" si="179"/>
        <v>Mib13</v>
      </c>
      <c r="EF8" s="57">
        <f>1</f>
        <v>1</v>
      </c>
      <c r="EG8" s="57">
        <f t="shared" si="180"/>
        <v>3</v>
      </c>
      <c r="EH8" s="57">
        <f t="shared" si="181"/>
        <v>7</v>
      </c>
      <c r="EI8" s="57">
        <f t="shared" si="182"/>
        <v>10</v>
      </c>
      <c r="EJ8" s="57">
        <f t="shared" si="183"/>
        <v>14</v>
      </c>
      <c r="EK8" s="57">
        <f t="shared" si="184"/>
        <v>17</v>
      </c>
      <c r="EL8" s="57">
        <f t="shared" si="185"/>
        <v>20</v>
      </c>
      <c r="EM8" s="57" t="str">
        <f t="shared" si="186"/>
        <v>Mib</v>
      </c>
      <c r="EN8" s="57" t="str">
        <f t="shared" si="187"/>
        <v>m</v>
      </c>
      <c r="EO8" s="57" t="str">
        <f t="shared" si="188"/>
        <v/>
      </c>
      <c r="EP8" s="57" t="str">
        <f t="shared" si="189"/>
        <v>7</v>
      </c>
      <c r="EQ8" s="57" t="str">
        <f t="shared" si="190"/>
        <v>9</v>
      </c>
      <c r="ER8" s="57" t="str">
        <f t="shared" si="191"/>
        <v>11</v>
      </c>
      <c r="ES8" s="57" t="str">
        <f t="shared" si="192"/>
        <v>13b</v>
      </c>
      <c r="ET8" s="57" t="str">
        <f t="shared" si="193"/>
        <v>Mibm</v>
      </c>
      <c r="EU8" s="57" t="str">
        <f t="shared" si="194"/>
        <v>Mibm7</v>
      </c>
      <c r="EV8" s="57" t="str">
        <f t="shared" si="195"/>
        <v>Mibm9</v>
      </c>
      <c r="EW8" s="57" t="str">
        <f t="shared" si="196"/>
        <v>Mibm11</v>
      </c>
      <c r="EX8" s="57" t="str">
        <f t="shared" si="197"/>
        <v>Mibm13b</v>
      </c>
      <c r="EZ8" s="57">
        <f>1</f>
        <v>1</v>
      </c>
      <c r="FA8" s="57">
        <f t="shared" si="198"/>
        <v>3</v>
      </c>
      <c r="FB8" s="57">
        <f t="shared" si="199"/>
        <v>6</v>
      </c>
      <c r="FC8" s="57">
        <f t="shared" si="200"/>
        <v>10</v>
      </c>
      <c r="FD8" s="57">
        <f t="shared" si="201"/>
        <v>13</v>
      </c>
      <c r="FE8" s="57">
        <f t="shared" si="202"/>
        <v>17</v>
      </c>
      <c r="FF8" s="57">
        <f t="shared" si="203"/>
        <v>20</v>
      </c>
      <c r="FG8" s="57" t="str">
        <f t="shared" si="204"/>
        <v>Mib</v>
      </c>
      <c r="FH8" s="57" t="str">
        <f t="shared" si="205"/>
        <v>m</v>
      </c>
      <c r="FI8" s="57" t="str">
        <f t="shared" si="206"/>
        <v>5b</v>
      </c>
      <c r="FJ8" s="57" t="str">
        <f t="shared" si="207"/>
        <v>7</v>
      </c>
      <c r="FK8" s="57" t="str">
        <f t="shared" si="208"/>
        <v>9b</v>
      </c>
      <c r="FL8" s="57" t="str">
        <f t="shared" si="209"/>
        <v>11</v>
      </c>
      <c r="FM8" s="57" t="str">
        <f t="shared" si="210"/>
        <v>13b</v>
      </c>
      <c r="FN8" s="57" t="str">
        <f t="shared" si="211"/>
        <v>Mibm5b</v>
      </c>
      <c r="FO8" s="57" t="str">
        <f t="shared" si="212"/>
        <v>Mibm5b7</v>
      </c>
      <c r="FP8" s="57" t="str">
        <f t="shared" si="213"/>
        <v>Mibm5b9b</v>
      </c>
      <c r="FQ8" s="57" t="str">
        <f t="shared" si="214"/>
        <v>Mibm5b11</v>
      </c>
      <c r="FR8" s="57" t="str">
        <f t="shared" si="215"/>
        <v>Mibm5b13b</v>
      </c>
      <c r="FT8" s="2" t="str">
        <f t="shared" si="216"/>
        <v>Mib</v>
      </c>
      <c r="FU8" s="2" t="str">
        <f t="shared" si="217"/>
        <v>MibΔ</v>
      </c>
      <c r="FV8" s="2" t="str">
        <f t="shared" si="218"/>
        <v>Mib9</v>
      </c>
      <c r="FW8" s="2" t="str">
        <f t="shared" si="219"/>
        <v>Mib11</v>
      </c>
      <c r="FX8" s="2" t="str">
        <f t="shared" si="220"/>
        <v>Mib13</v>
      </c>
      <c r="FY8" s="2" t="str">
        <f t="shared" si="221"/>
        <v>Mibm</v>
      </c>
      <c r="FZ8" s="2" t="str">
        <f t="shared" si="222"/>
        <v>Mibm7</v>
      </c>
      <c r="GA8" s="2" t="str">
        <f t="shared" si="223"/>
        <v>Mibm9</v>
      </c>
      <c r="GB8" s="2" t="str">
        <f t="shared" si="224"/>
        <v>Mibm11</v>
      </c>
      <c r="GC8" s="2" t="str">
        <f t="shared" si="225"/>
        <v>Mibm13</v>
      </c>
      <c r="GD8" s="2" t="str">
        <f t="shared" si="226"/>
        <v>Mibm</v>
      </c>
      <c r="GE8" s="2" t="str">
        <f t="shared" si="227"/>
        <v>Mibm7</v>
      </c>
      <c r="GF8" s="2" t="str">
        <f t="shared" si="228"/>
        <v>Mibm9b</v>
      </c>
      <c r="GG8" s="2" t="str">
        <f t="shared" si="229"/>
        <v>Mibm11</v>
      </c>
      <c r="GH8" s="2" t="str">
        <f t="shared" si="230"/>
        <v>Mibm13b</v>
      </c>
      <c r="GI8" s="2" t="str">
        <f t="shared" si="231"/>
        <v>Mib</v>
      </c>
      <c r="GJ8" s="2" t="str">
        <f t="shared" si="232"/>
        <v>MibΔ</v>
      </c>
      <c r="GK8" s="2" t="str">
        <f t="shared" si="233"/>
        <v>Mib9</v>
      </c>
      <c r="GL8" s="2" t="str">
        <f t="shared" si="234"/>
        <v>Mib11+</v>
      </c>
      <c r="GM8" s="2" t="str">
        <f t="shared" si="235"/>
        <v>Mib13</v>
      </c>
      <c r="GN8" s="2" t="str">
        <f t="shared" si="236"/>
        <v>Mib</v>
      </c>
      <c r="GO8" s="2" t="str">
        <f t="shared" si="237"/>
        <v>Mib7</v>
      </c>
      <c r="GP8" s="2" t="str">
        <f t="shared" si="238"/>
        <v>Mib9</v>
      </c>
      <c r="GQ8" s="2" t="str">
        <f t="shared" si="239"/>
        <v>Mib11</v>
      </c>
      <c r="GR8" s="2" t="str">
        <f t="shared" si="240"/>
        <v>Mib13</v>
      </c>
      <c r="GS8" s="2" t="str">
        <f t="shared" si="241"/>
        <v>Mibm</v>
      </c>
      <c r="GT8" s="2" t="str">
        <f t="shared" si="242"/>
        <v>Mibm7</v>
      </c>
      <c r="GU8" s="2" t="str">
        <f t="shared" si="243"/>
        <v>Mibm9</v>
      </c>
      <c r="GV8" s="2" t="str">
        <f t="shared" si="244"/>
        <v>Mibm11</v>
      </c>
      <c r="GW8" s="2" t="str">
        <f t="shared" si="245"/>
        <v>Mibm13b</v>
      </c>
      <c r="GX8" s="2" t="str">
        <f t="shared" si="246"/>
        <v>Mibm5b</v>
      </c>
      <c r="GY8" s="2" t="str">
        <f t="shared" si="247"/>
        <v>Mibm5b7</v>
      </c>
      <c r="GZ8" s="2" t="str">
        <f t="shared" si="248"/>
        <v>Mibm5b9b</v>
      </c>
      <c r="HA8" s="2" t="str">
        <f t="shared" si="249"/>
        <v>Mibm5b11</v>
      </c>
      <c r="HB8" s="2" t="str">
        <f t="shared" si="250"/>
        <v>Mibm5b13b</v>
      </c>
      <c r="HD8" s="2">
        <f t="shared" si="297"/>
        <v>4</v>
      </c>
      <c r="HE8" s="2" t="str" cm="1">
        <f t="array" ref="HE8">INDEX(patti,$HD8,IP8)</f>
        <v>Mib</v>
      </c>
      <c r="HF8" s="2" t="str" cm="1">
        <f t="array" ref="HF8">INDEX(patti,$HD8,IQ8)</f>
        <v>Mibm</v>
      </c>
      <c r="HG8" s="2" t="str" cm="1">
        <f t="array" ref="HG8">INDEX(patti,$HD8,IR8)</f>
        <v>Mibm</v>
      </c>
      <c r="HH8" s="2" t="str" cm="1">
        <f t="array" ref="HH8">INDEX(patti,$HD8,IS8)</f>
        <v>Mib</v>
      </c>
      <c r="HI8" s="2" t="str" cm="1">
        <f t="array" ref="HI8">INDEX(patti,$HD8,IT8)</f>
        <v>Mib</v>
      </c>
      <c r="HJ8" s="2" t="str" cm="1">
        <f t="array" ref="HJ8">INDEX(patti,$HD8,IU8)</f>
        <v>Mibm</v>
      </c>
      <c r="HK8" s="2" t="str" cm="1">
        <f t="array" ref="HK8">INDEX(patti,$HD8,IV8)</f>
        <v>Mibm5b</v>
      </c>
      <c r="HL8" s="2" t="str" cm="1">
        <f t="array" ref="HL8">INDEX(patti,$HD8,IW8)</f>
        <v>MibΔ</v>
      </c>
      <c r="HM8" s="2" t="str" cm="1">
        <f t="array" ref="HM8">INDEX(patti,$HD8,IX8)</f>
        <v>Mibm7</v>
      </c>
      <c r="HN8" s="2" t="str" cm="1">
        <f t="array" ref="HN8">INDEX(patti,$HD8,IY8)</f>
        <v>Mibm7</v>
      </c>
      <c r="HO8" s="2" t="str" cm="1">
        <f t="array" ref="HO8">INDEX(patti,$HD8,IZ8)</f>
        <v>MibΔ</v>
      </c>
      <c r="HP8" s="2" t="str" cm="1">
        <f t="array" ref="HP8">INDEX(patti,$HD8,JA8)</f>
        <v>Mib7</v>
      </c>
      <c r="HQ8" s="2" t="str" cm="1">
        <f t="array" ref="HQ8">INDEX(patti,$HD8,JB8)</f>
        <v>Mibm7</v>
      </c>
      <c r="HR8" s="2" t="str" cm="1">
        <f t="array" ref="HR8">INDEX(patti,$HD8,JC8)</f>
        <v>Mibm5b7</v>
      </c>
      <c r="HS8" s="2" t="str" cm="1">
        <f t="array" ref="HS8">INDEX(patti,$HD8,JD8)</f>
        <v>Mib9</v>
      </c>
      <c r="HT8" s="2" t="str" cm="1">
        <f t="array" ref="HT8">INDEX(patti,$HD8,JE8)</f>
        <v>Mibm9</v>
      </c>
      <c r="HU8" s="2" t="str" cm="1">
        <f t="array" ref="HU8">INDEX(patti,$HD8,JF8)</f>
        <v>Mibm9b</v>
      </c>
      <c r="HV8" s="2" t="str" cm="1">
        <f t="array" ref="HV8">INDEX(patti,$HD8,JG8)</f>
        <v>Mib9</v>
      </c>
      <c r="HW8" s="2" t="str" cm="1">
        <f t="array" ref="HW8">INDEX(patti,$HD8,JH8)</f>
        <v>Mib9</v>
      </c>
      <c r="HX8" s="2" t="str" cm="1">
        <f t="array" ref="HX8">INDEX(patti,$HD8,JI8)</f>
        <v>Mibm9</v>
      </c>
      <c r="HY8" s="2" t="str" cm="1">
        <f t="array" ref="HY8">INDEX(patti,$HD8,JJ8)</f>
        <v>Mibm5b9b</v>
      </c>
      <c r="HZ8" s="2" t="str" cm="1">
        <f t="array" ref="HZ8">INDEX(patti,$HD8,JK8)</f>
        <v>Mib11</v>
      </c>
      <c r="IA8" s="2" t="str" cm="1">
        <f t="array" ref="IA8">INDEX(patti,$HD8,JL8)</f>
        <v>Mibm11</v>
      </c>
      <c r="IB8" s="2" t="str" cm="1">
        <f t="array" ref="IB8">INDEX(patti,$HD8,JM8)</f>
        <v>Mibm11</v>
      </c>
      <c r="IC8" s="2" t="str" cm="1">
        <f t="array" ref="IC8">INDEX(patti,$HD8,JN8)</f>
        <v>Mib11+</v>
      </c>
      <c r="ID8" s="2" t="str" cm="1">
        <f t="array" ref="ID8">INDEX(patti,$HD8,JO8)</f>
        <v>Mib11</v>
      </c>
      <c r="IE8" s="2" t="str" cm="1">
        <f t="array" ref="IE8">INDEX(patti,$HD8,JP8)</f>
        <v>Mibm11</v>
      </c>
      <c r="IF8" s="2" t="str" cm="1">
        <f t="array" ref="IF8">INDEX(patti,$HD8,JQ8)</f>
        <v>Mibm5b11</v>
      </c>
      <c r="IG8" s="2" t="str" cm="1">
        <f t="array" ref="IG8">INDEX(patti,$HD8,JR8)</f>
        <v>Mib13</v>
      </c>
      <c r="IH8" s="2" t="str" cm="1">
        <f t="array" ref="IH8">INDEX(patti,$HD8,JS8)</f>
        <v>Mibm13</v>
      </c>
      <c r="II8" s="2" t="str" cm="1">
        <f t="array" ref="II8">INDEX(patti,$HD8,JT8)</f>
        <v>Mibm13b</v>
      </c>
      <c r="IJ8" s="2" t="str" cm="1">
        <f t="array" ref="IJ8">INDEX(patti,$HD8,JU8)</f>
        <v>Mib13</v>
      </c>
      <c r="IK8" s="2" t="str" cm="1">
        <f t="array" ref="IK8">INDEX(patti,$HD8,JV8)</f>
        <v>Mib13</v>
      </c>
      <c r="IL8" s="2" t="str" cm="1">
        <f t="array" ref="IL8">INDEX(patti,$HD8,JW8)</f>
        <v>Mibm13b</v>
      </c>
      <c r="IM8" s="2" t="str" cm="1">
        <f t="array" ref="IM8">INDEX(patti,$HD8,JX8)</f>
        <v>Mibm5b13b</v>
      </c>
      <c r="IN8" t="s">
        <v>117</v>
      </c>
      <c r="IP8">
        <v>1</v>
      </c>
      <c r="IQ8">
        <f t="shared" ref="IQ8:IV8" si="301">IP8+5</f>
        <v>6</v>
      </c>
      <c r="IR8">
        <f t="shared" si="301"/>
        <v>11</v>
      </c>
      <c r="IS8">
        <f t="shared" si="301"/>
        <v>16</v>
      </c>
      <c r="IT8">
        <f t="shared" si="301"/>
        <v>21</v>
      </c>
      <c r="IU8">
        <f t="shared" si="301"/>
        <v>26</v>
      </c>
      <c r="IV8">
        <f t="shared" si="301"/>
        <v>31</v>
      </c>
      <c r="IW8">
        <f t="shared" si="252"/>
        <v>2</v>
      </c>
      <c r="IX8">
        <f t="shared" si="253"/>
        <v>7</v>
      </c>
      <c r="IY8">
        <f t="shared" si="254"/>
        <v>12</v>
      </c>
      <c r="IZ8">
        <f t="shared" si="255"/>
        <v>17</v>
      </c>
      <c r="JA8">
        <f t="shared" si="256"/>
        <v>22</v>
      </c>
      <c r="JB8">
        <f t="shared" si="257"/>
        <v>27</v>
      </c>
      <c r="JC8">
        <f t="shared" si="258"/>
        <v>32</v>
      </c>
      <c r="JD8">
        <f t="shared" si="259"/>
        <v>3</v>
      </c>
      <c r="JE8">
        <f t="shared" si="260"/>
        <v>8</v>
      </c>
      <c r="JF8">
        <f t="shared" si="261"/>
        <v>13</v>
      </c>
      <c r="JG8">
        <f t="shared" si="262"/>
        <v>18</v>
      </c>
      <c r="JH8">
        <f t="shared" si="263"/>
        <v>23</v>
      </c>
      <c r="JI8">
        <f t="shared" si="264"/>
        <v>28</v>
      </c>
      <c r="JJ8">
        <f t="shared" si="265"/>
        <v>33</v>
      </c>
      <c r="JK8">
        <f t="shared" si="266"/>
        <v>4</v>
      </c>
      <c r="JL8">
        <f t="shared" si="267"/>
        <v>9</v>
      </c>
      <c r="JM8">
        <f t="shared" si="268"/>
        <v>14</v>
      </c>
      <c r="JN8">
        <f t="shared" si="269"/>
        <v>19</v>
      </c>
      <c r="JO8">
        <f t="shared" si="270"/>
        <v>24</v>
      </c>
      <c r="JP8">
        <f t="shared" si="271"/>
        <v>29</v>
      </c>
      <c r="JQ8">
        <f t="shared" si="272"/>
        <v>34</v>
      </c>
      <c r="JR8">
        <f t="shared" si="273"/>
        <v>5</v>
      </c>
      <c r="JS8">
        <f t="shared" si="274"/>
        <v>10</v>
      </c>
      <c r="JT8">
        <f t="shared" si="275"/>
        <v>15</v>
      </c>
      <c r="JU8">
        <f t="shared" si="276"/>
        <v>20</v>
      </c>
      <c r="JV8">
        <f t="shared" si="277"/>
        <v>25</v>
      </c>
      <c r="JW8">
        <f t="shared" si="278"/>
        <v>30</v>
      </c>
      <c r="JX8">
        <f t="shared" si="279"/>
        <v>35</v>
      </c>
      <c r="JY8" t="s">
        <v>117</v>
      </c>
      <c r="JZ8" t="str">
        <f t="shared" si="299"/>
        <v>MAGGIORE</v>
      </c>
      <c r="KA8">
        <f t="shared" si="38"/>
        <v>0</v>
      </c>
      <c r="KB8" cm="1">
        <f t="array" ref="KB8">IF(TYPE(_xlfn._xlws.FILTER(HE$1:IM$1,HE8:IM8=KA8))=16,0,_xlfn._xlws.FILTER(HE$1:IM$1,HE8:IM8=KA8))</f>
        <v>0</v>
      </c>
      <c r="KG8">
        <f t="shared" si="280"/>
        <v>0</v>
      </c>
      <c r="KH8" s="35">
        <f t="shared" si="53"/>
        <v>0</v>
      </c>
      <c r="KI8">
        <f t="shared" si="300"/>
        <v>4</v>
      </c>
      <c r="KJ8">
        <f>IF(TYPE(VLOOKUP(KI8,come1,2,FALSE))=16,0*1,VLOOKUP(KI8,come1,2,FALSE))</f>
        <v>0</v>
      </c>
      <c r="KK8">
        <f t="shared" si="281"/>
        <v>0</v>
      </c>
      <c r="KL8">
        <f t="shared" si="282"/>
        <v>0</v>
      </c>
      <c r="KM8" s="2">
        <f t="shared" si="54"/>
        <v>0</v>
      </c>
      <c r="KN8" s="2">
        <f t="shared" si="54"/>
        <v>0</v>
      </c>
      <c r="KO8" s="2">
        <f t="shared" si="54"/>
        <v>0</v>
      </c>
      <c r="KP8" s="2">
        <f t="shared" si="54"/>
        <v>0</v>
      </c>
      <c r="KQ8" s="2">
        <f t="shared" si="54"/>
        <v>0</v>
      </c>
      <c r="KR8" s="2">
        <f t="shared" si="54"/>
        <v>0</v>
      </c>
      <c r="KS8" s="2">
        <f t="shared" si="54"/>
        <v>0</v>
      </c>
      <c r="KT8" s="2" t="str">
        <f t="shared" si="283"/>
        <v>0</v>
      </c>
      <c r="KU8" s="2" t="str">
        <f t="shared" si="284"/>
        <v>0</v>
      </c>
      <c r="KV8" s="2" t="str">
        <f t="shared" si="285"/>
        <v>0</v>
      </c>
      <c r="KW8" s="55" t="str">
        <f t="shared" si="286"/>
        <v>0</v>
      </c>
      <c r="KX8" s="60">
        <f t="shared" si="287"/>
        <v>0</v>
      </c>
      <c r="KY8" s="60">
        <f t="shared" si="55"/>
        <v>0</v>
      </c>
      <c r="KZ8" s="60">
        <f t="shared" si="55"/>
        <v>0</v>
      </c>
      <c r="LA8" s="60">
        <f t="shared" si="55"/>
        <v>0</v>
      </c>
      <c r="LB8" s="60">
        <f t="shared" si="55"/>
        <v>0</v>
      </c>
      <c r="LC8" s="60">
        <f t="shared" si="55"/>
        <v>0</v>
      </c>
      <c r="LD8" s="60">
        <f t="shared" si="55"/>
        <v>0</v>
      </c>
      <c r="LE8" s="64">
        <f t="shared" si="56"/>
        <v>0</v>
      </c>
      <c r="LF8" s="55">
        <f t="shared" si="57"/>
        <v>0</v>
      </c>
      <c r="LG8" s="55">
        <f t="shared" si="58"/>
        <v>0</v>
      </c>
      <c r="LH8" s="55">
        <f t="shared" si="59"/>
        <v>0</v>
      </c>
      <c r="LI8" s="55">
        <f t="shared" si="60"/>
        <v>0</v>
      </c>
      <c r="LJ8" s="55">
        <f t="shared" si="61"/>
        <v>0</v>
      </c>
      <c r="LK8" s="55">
        <f t="shared" si="62"/>
        <v>0</v>
      </c>
      <c r="LL8" s="55">
        <f t="shared" si="63"/>
        <v>0</v>
      </c>
      <c r="LM8" s="64">
        <f t="shared" si="288"/>
        <v>0</v>
      </c>
      <c r="LN8" s="64">
        <f t="shared" si="289"/>
        <v>0</v>
      </c>
      <c r="LO8" s="64">
        <f t="shared" si="290"/>
        <v>0</v>
      </c>
      <c r="LP8" s="64">
        <f t="shared" si="291"/>
        <v>0</v>
      </c>
      <c r="LQ8" s="64">
        <f t="shared" si="292"/>
        <v>0</v>
      </c>
      <c r="LR8" s="64">
        <f t="shared" si="293"/>
        <v>0</v>
      </c>
      <c r="LS8" s="64">
        <f t="shared" si="294"/>
        <v>0</v>
      </c>
      <c r="LT8" s="60">
        <f t="shared" si="295"/>
        <v>0</v>
      </c>
      <c r="LU8" s="60">
        <f t="shared" si="65"/>
        <v>0</v>
      </c>
      <c r="LV8" s="60">
        <f t="shared" si="66"/>
        <v>0</v>
      </c>
      <c r="LX8" s="179" t="s">
        <v>139</v>
      </c>
      <c r="LY8" s="180"/>
      <c r="LZ8" s="180"/>
      <c r="MA8" s="180"/>
      <c r="MB8" s="180"/>
      <c r="MC8" s="180"/>
      <c r="MD8" s="180"/>
      <c r="ME8" s="180"/>
      <c r="MF8" s="180"/>
      <c r="MG8" s="180"/>
      <c r="MH8" s="180"/>
      <c r="MI8" s="180"/>
      <c r="MJ8" s="180"/>
      <c r="MK8" s="180"/>
      <c r="ML8" s="180"/>
      <c r="MM8" s="180"/>
      <c r="MN8" s="180"/>
      <c r="MO8" s="180"/>
      <c r="MP8" s="180"/>
      <c r="MQ8" s="180"/>
      <c r="MR8" s="180"/>
      <c r="MS8" s="180"/>
      <c r="MT8" s="180"/>
      <c r="MU8" s="51"/>
      <c r="MV8" s="51"/>
      <c r="MW8" s="51"/>
      <c r="MX8" s="51"/>
      <c r="MY8" s="73"/>
      <c r="MZ8" s="73"/>
      <c r="NA8" s="73"/>
      <c r="NB8" s="73"/>
      <c r="NC8" s="73"/>
      <c r="ND8" s="73"/>
      <c r="NE8" s="73"/>
      <c r="NF8" s="73"/>
      <c r="NG8" s="73"/>
      <c r="NH8" s="73"/>
      <c r="NI8" s="73"/>
      <c r="NJ8" s="73"/>
      <c r="NK8" s="73"/>
      <c r="NL8" s="73"/>
      <c r="NM8" s="73"/>
      <c r="NN8" s="73"/>
      <c r="NO8" s="73"/>
      <c r="NP8" s="73"/>
      <c r="NQ8" s="73"/>
      <c r="NR8" s="73"/>
      <c r="NS8" s="73"/>
      <c r="NT8" s="73"/>
      <c r="NU8" s="73"/>
      <c r="NV8" s="73"/>
      <c r="NW8" s="73"/>
      <c r="NX8" s="73"/>
      <c r="NY8" s="73"/>
      <c r="NZ8" s="73"/>
      <c r="OA8" s="73"/>
      <c r="OB8" s="73"/>
      <c r="OC8" s="73"/>
      <c r="OD8" s="73"/>
      <c r="OE8" s="73"/>
      <c r="OF8" s="73"/>
      <c r="OG8" s="73"/>
    </row>
    <row r="9" spans="1:397" x14ac:dyDescent="0.3">
      <c r="A9" s="190"/>
      <c r="B9" t="s">
        <v>3</v>
      </c>
      <c r="C9" s="16" t="s">
        <v>37</v>
      </c>
      <c r="D9" s="16" t="s">
        <v>37</v>
      </c>
      <c r="E9" s="16" t="s">
        <v>38</v>
      </c>
      <c r="F9" s="16" t="s">
        <v>37</v>
      </c>
      <c r="G9" s="16" t="s">
        <v>37</v>
      </c>
      <c r="H9" s="16" t="s">
        <v>37</v>
      </c>
      <c r="I9" s="16" t="s">
        <v>38</v>
      </c>
      <c r="J9" s="4">
        <f t="shared" si="43"/>
        <v>5</v>
      </c>
      <c r="K9" s="57">
        <f t="shared" si="67"/>
        <v>7</v>
      </c>
      <c r="L9" s="57">
        <f t="shared" si="68"/>
        <v>9</v>
      </c>
      <c r="M9" s="57">
        <f t="shared" si="69"/>
        <v>10</v>
      </c>
      <c r="N9" s="57">
        <f t="shared" si="70"/>
        <v>12</v>
      </c>
      <c r="O9" s="57">
        <f t="shared" si="71"/>
        <v>14</v>
      </c>
      <c r="P9" s="57">
        <f t="shared" si="72"/>
        <v>16</v>
      </c>
      <c r="Q9" s="57">
        <f t="shared" si="73"/>
        <v>17</v>
      </c>
      <c r="R9" s="57">
        <f t="shared" si="74"/>
        <v>19</v>
      </c>
      <c r="S9" s="57">
        <f t="shared" si="75"/>
        <v>21</v>
      </c>
      <c r="T9" s="57">
        <f t="shared" si="76"/>
        <v>22</v>
      </c>
      <c r="U9" s="57">
        <f t="shared" si="77"/>
        <v>24</v>
      </c>
      <c r="V9" s="57">
        <f t="shared" si="78"/>
        <v>26</v>
      </c>
      <c r="W9" s="57">
        <f t="shared" si="79"/>
        <v>28</v>
      </c>
      <c r="X9" s="57">
        <f t="shared" si="80"/>
        <v>29</v>
      </c>
      <c r="Y9" s="57">
        <f t="shared" si="81"/>
        <v>31</v>
      </c>
      <c r="Z9" s="57">
        <f t="shared" si="82"/>
        <v>33</v>
      </c>
      <c r="AA9" s="57">
        <f t="shared" si="83"/>
        <v>34</v>
      </c>
      <c r="AB9" s="57">
        <f t="shared" si="84"/>
        <v>36</v>
      </c>
      <c r="AC9" s="57">
        <f t="shared" si="85"/>
        <v>38</v>
      </c>
      <c r="AD9" s="57">
        <f t="shared" si="86"/>
        <v>40</v>
      </c>
      <c r="AE9" s="57">
        <f t="shared" si="87"/>
        <v>41</v>
      </c>
      <c r="AF9" s="57">
        <f t="shared" si="88"/>
        <v>43</v>
      </c>
      <c r="AG9" s="57">
        <f t="shared" si="89"/>
        <v>45</v>
      </c>
      <c r="AH9" s="57">
        <f t="shared" si="90"/>
        <v>46</v>
      </c>
      <c r="AI9" s="57"/>
      <c r="AJ9" s="57">
        <f>1</f>
        <v>1</v>
      </c>
      <c r="AK9" s="57">
        <f t="shared" si="91"/>
        <v>4</v>
      </c>
      <c r="AL9" s="57">
        <f t="shared" si="92"/>
        <v>7</v>
      </c>
      <c r="AM9" s="57">
        <f t="shared" si="93"/>
        <v>11</v>
      </c>
      <c r="AN9" s="57">
        <f t="shared" si="94"/>
        <v>14</v>
      </c>
      <c r="AO9" s="57">
        <f t="shared" si="95"/>
        <v>17</v>
      </c>
      <c r="AP9" s="57">
        <f t="shared" si="96"/>
        <v>21</v>
      </c>
      <c r="AQ9" s="57" t="str">
        <f t="shared" si="296"/>
        <v>MI</v>
      </c>
      <c r="AR9" s="57" t="str">
        <f t="shared" si="97"/>
        <v/>
      </c>
      <c r="AS9" s="57" t="str">
        <f t="shared" si="98"/>
        <v/>
      </c>
      <c r="AT9" s="57" t="str">
        <f t="shared" si="99"/>
        <v>Δ</v>
      </c>
      <c r="AU9" s="57" t="str">
        <f t="shared" si="100"/>
        <v>9</v>
      </c>
      <c r="AV9" s="57" t="str">
        <f t="shared" si="101"/>
        <v>11</v>
      </c>
      <c r="AW9" s="57" t="str">
        <f t="shared" si="102"/>
        <v>13</v>
      </c>
      <c r="AX9" s="57" t="str">
        <f t="shared" si="103"/>
        <v>MI</v>
      </c>
      <c r="AY9" s="57" t="str">
        <f t="shared" si="104"/>
        <v>MIΔ</v>
      </c>
      <c r="AZ9" s="57" t="str">
        <f t="shared" si="105"/>
        <v>MI9</v>
      </c>
      <c r="BA9" s="57" t="str">
        <f t="shared" si="106"/>
        <v>MI11</v>
      </c>
      <c r="BB9" s="57" t="str">
        <f t="shared" si="107"/>
        <v>MI13</v>
      </c>
      <c r="BD9" s="57">
        <f>1</f>
        <v>1</v>
      </c>
      <c r="BE9" s="57">
        <f t="shared" si="108"/>
        <v>3</v>
      </c>
      <c r="BF9" s="57">
        <f t="shared" si="109"/>
        <v>7</v>
      </c>
      <c r="BG9" s="57">
        <f t="shared" si="110"/>
        <v>10</v>
      </c>
      <c r="BH9" s="57">
        <f t="shared" si="111"/>
        <v>14</v>
      </c>
      <c r="BI9" s="57">
        <f t="shared" si="112"/>
        <v>17</v>
      </c>
      <c r="BJ9" s="57">
        <f t="shared" si="113"/>
        <v>21</v>
      </c>
      <c r="BK9" s="57" t="str">
        <f t="shared" si="114"/>
        <v>MI</v>
      </c>
      <c r="BL9" s="57" t="str">
        <f t="shared" si="115"/>
        <v>m</v>
      </c>
      <c r="BM9" s="57" t="str">
        <f t="shared" si="116"/>
        <v/>
      </c>
      <c r="BN9" s="57" t="str">
        <f t="shared" si="117"/>
        <v>7</v>
      </c>
      <c r="BO9" s="57" t="str">
        <f t="shared" si="118"/>
        <v>9</v>
      </c>
      <c r="BP9" s="57" t="str">
        <f t="shared" si="119"/>
        <v>11</v>
      </c>
      <c r="BQ9" s="57" t="str">
        <f t="shared" si="120"/>
        <v>13</v>
      </c>
      <c r="BR9" s="57" t="str">
        <f t="shared" si="121"/>
        <v>MIm</v>
      </c>
      <c r="BS9" s="57" t="str">
        <f t="shared" si="122"/>
        <v>MIm7</v>
      </c>
      <c r="BT9" s="57" t="str">
        <f t="shared" si="123"/>
        <v>MIm9</v>
      </c>
      <c r="BU9" s="57" t="str">
        <f t="shared" si="124"/>
        <v>MIm11</v>
      </c>
      <c r="BV9" s="57" t="str">
        <f t="shared" si="125"/>
        <v>MIm13</v>
      </c>
      <c r="BX9" s="57">
        <f>1</f>
        <v>1</v>
      </c>
      <c r="BY9" s="57">
        <f t="shared" si="126"/>
        <v>3</v>
      </c>
      <c r="BZ9" s="57">
        <f t="shared" si="127"/>
        <v>7</v>
      </c>
      <c r="CA9" s="57">
        <f t="shared" si="128"/>
        <v>10</v>
      </c>
      <c r="CB9" s="57">
        <f t="shared" si="129"/>
        <v>13</v>
      </c>
      <c r="CC9" s="57">
        <f t="shared" si="130"/>
        <v>17</v>
      </c>
      <c r="CD9" s="57">
        <f t="shared" si="131"/>
        <v>20</v>
      </c>
      <c r="CE9" s="57" t="str">
        <f t="shared" si="132"/>
        <v>MI</v>
      </c>
      <c r="CF9" s="57" t="str">
        <f t="shared" si="133"/>
        <v>m</v>
      </c>
      <c r="CG9" s="57" t="str">
        <f t="shared" si="134"/>
        <v/>
      </c>
      <c r="CH9" s="57" t="str">
        <f t="shared" si="135"/>
        <v>7</v>
      </c>
      <c r="CI9" s="57" t="str">
        <f t="shared" si="136"/>
        <v>9b</v>
      </c>
      <c r="CJ9" s="57" t="str">
        <f t="shared" si="137"/>
        <v>11</v>
      </c>
      <c r="CK9" s="57" t="str">
        <f t="shared" si="138"/>
        <v>13b</v>
      </c>
      <c r="CL9" s="57" t="str">
        <f t="shared" si="139"/>
        <v>MIm</v>
      </c>
      <c r="CM9" s="57" t="str">
        <f t="shared" si="140"/>
        <v>MIm7</v>
      </c>
      <c r="CN9" s="57" t="str">
        <f t="shared" si="141"/>
        <v>MIm9b</v>
      </c>
      <c r="CO9" s="57" t="str">
        <f t="shared" si="142"/>
        <v>MIm11</v>
      </c>
      <c r="CP9" s="57" t="str">
        <f t="shared" si="143"/>
        <v>MIm13b</v>
      </c>
      <c r="CR9" s="57">
        <f>1</f>
        <v>1</v>
      </c>
      <c r="CS9" s="57">
        <f t="shared" si="144"/>
        <v>4</v>
      </c>
      <c r="CT9" s="57">
        <f t="shared" si="145"/>
        <v>7</v>
      </c>
      <c r="CU9" s="57">
        <f t="shared" si="146"/>
        <v>11</v>
      </c>
      <c r="CV9" s="57">
        <f t="shared" si="147"/>
        <v>14</v>
      </c>
      <c r="CW9" s="57">
        <f t="shared" si="148"/>
        <v>18</v>
      </c>
      <c r="CX9" s="57">
        <f t="shared" si="149"/>
        <v>21</v>
      </c>
      <c r="CY9" s="57" t="str">
        <f t="shared" si="150"/>
        <v>MI</v>
      </c>
      <c r="CZ9" s="57" t="str">
        <f t="shared" si="151"/>
        <v/>
      </c>
      <c r="DA9" s="57" t="str">
        <f t="shared" si="152"/>
        <v/>
      </c>
      <c r="DB9" s="57" t="str">
        <f t="shared" si="153"/>
        <v>Δ</v>
      </c>
      <c r="DC9" s="57" t="str">
        <f t="shared" si="154"/>
        <v>9</v>
      </c>
      <c r="DD9" s="57" t="str">
        <f t="shared" si="155"/>
        <v>11+</v>
      </c>
      <c r="DE9" s="57" t="str">
        <f t="shared" si="156"/>
        <v>13</v>
      </c>
      <c r="DF9" s="57" t="str">
        <f t="shared" si="157"/>
        <v>MI</v>
      </c>
      <c r="DG9" s="57" t="str">
        <f t="shared" si="158"/>
        <v>MIΔ</v>
      </c>
      <c r="DH9" s="57" t="str">
        <f t="shared" si="159"/>
        <v>MI9</v>
      </c>
      <c r="DI9" s="57" t="str">
        <f t="shared" si="160"/>
        <v>MI11+</v>
      </c>
      <c r="DJ9" s="57" t="str">
        <f t="shared" si="161"/>
        <v>MI13</v>
      </c>
      <c r="DL9" s="57">
        <f>1</f>
        <v>1</v>
      </c>
      <c r="DM9" s="57">
        <f t="shared" si="162"/>
        <v>4</v>
      </c>
      <c r="DN9" s="57">
        <f t="shared" si="163"/>
        <v>7</v>
      </c>
      <c r="DO9" s="57">
        <f t="shared" si="164"/>
        <v>10</v>
      </c>
      <c r="DP9" s="57">
        <f t="shared" si="165"/>
        <v>14</v>
      </c>
      <c r="DQ9" s="57">
        <f t="shared" si="166"/>
        <v>17</v>
      </c>
      <c r="DR9" s="57">
        <f t="shared" si="167"/>
        <v>21</v>
      </c>
      <c r="DS9" s="57" t="str">
        <f t="shared" si="168"/>
        <v>MI</v>
      </c>
      <c r="DT9" s="57" t="str">
        <f t="shared" si="169"/>
        <v/>
      </c>
      <c r="DU9" s="57" t="str">
        <f t="shared" si="170"/>
        <v/>
      </c>
      <c r="DV9" s="57" t="str">
        <f t="shared" si="171"/>
        <v>7</v>
      </c>
      <c r="DW9" s="57" t="str">
        <f t="shared" si="172"/>
        <v>9</v>
      </c>
      <c r="DX9" s="57" t="str">
        <f t="shared" si="173"/>
        <v>11</v>
      </c>
      <c r="DY9" s="57" t="str">
        <f t="shared" si="174"/>
        <v>13</v>
      </c>
      <c r="DZ9" s="57" t="str">
        <f t="shared" si="175"/>
        <v>MI</v>
      </c>
      <c r="EA9" s="57" t="str">
        <f t="shared" si="176"/>
        <v>MI7</v>
      </c>
      <c r="EB9" s="57" t="str">
        <f t="shared" si="177"/>
        <v>MI9</v>
      </c>
      <c r="EC9" s="57" t="str">
        <f t="shared" si="178"/>
        <v>MI11</v>
      </c>
      <c r="ED9" s="57" t="str">
        <f t="shared" si="179"/>
        <v>MI13</v>
      </c>
      <c r="EF9" s="57">
        <f>1</f>
        <v>1</v>
      </c>
      <c r="EG9" s="57">
        <f t="shared" si="180"/>
        <v>3</v>
      </c>
      <c r="EH9" s="57">
        <f t="shared" si="181"/>
        <v>7</v>
      </c>
      <c r="EI9" s="57">
        <f t="shared" si="182"/>
        <v>10</v>
      </c>
      <c r="EJ9" s="57">
        <f t="shared" si="183"/>
        <v>14</v>
      </c>
      <c r="EK9" s="57">
        <f t="shared" si="184"/>
        <v>17</v>
      </c>
      <c r="EL9" s="57">
        <f t="shared" si="185"/>
        <v>20</v>
      </c>
      <c r="EM9" s="57" t="str">
        <f t="shared" si="186"/>
        <v>MI</v>
      </c>
      <c r="EN9" s="57" t="str">
        <f t="shared" si="187"/>
        <v>m</v>
      </c>
      <c r="EO9" s="57" t="str">
        <f t="shared" si="188"/>
        <v/>
      </c>
      <c r="EP9" s="57" t="str">
        <f t="shared" si="189"/>
        <v>7</v>
      </c>
      <c r="EQ9" s="57" t="str">
        <f t="shared" si="190"/>
        <v>9</v>
      </c>
      <c r="ER9" s="57" t="str">
        <f t="shared" si="191"/>
        <v>11</v>
      </c>
      <c r="ES9" s="57" t="str">
        <f t="shared" si="192"/>
        <v>13b</v>
      </c>
      <c r="ET9" s="57" t="str">
        <f t="shared" si="193"/>
        <v>MIm</v>
      </c>
      <c r="EU9" s="57" t="str">
        <f t="shared" si="194"/>
        <v>MIm7</v>
      </c>
      <c r="EV9" s="57" t="str">
        <f t="shared" si="195"/>
        <v>MIm9</v>
      </c>
      <c r="EW9" s="57" t="str">
        <f t="shared" si="196"/>
        <v>MIm11</v>
      </c>
      <c r="EX9" s="57" t="str">
        <f t="shared" si="197"/>
        <v>MIm13b</v>
      </c>
      <c r="EZ9" s="57">
        <f>1</f>
        <v>1</v>
      </c>
      <c r="FA9" s="57">
        <f t="shared" si="198"/>
        <v>3</v>
      </c>
      <c r="FB9" s="57">
        <f t="shared" si="199"/>
        <v>6</v>
      </c>
      <c r="FC9" s="57">
        <f t="shared" si="200"/>
        <v>10</v>
      </c>
      <c r="FD9" s="57">
        <f t="shared" si="201"/>
        <v>13</v>
      </c>
      <c r="FE9" s="57">
        <f t="shared" si="202"/>
        <v>17</v>
      </c>
      <c r="FF9" s="57">
        <f t="shared" si="203"/>
        <v>20</v>
      </c>
      <c r="FG9" s="57" t="str">
        <f t="shared" si="204"/>
        <v>MI</v>
      </c>
      <c r="FH9" s="57" t="str">
        <f t="shared" si="205"/>
        <v>m</v>
      </c>
      <c r="FI9" s="57" t="str">
        <f t="shared" si="206"/>
        <v>5b</v>
      </c>
      <c r="FJ9" s="57" t="str">
        <f t="shared" si="207"/>
        <v>7</v>
      </c>
      <c r="FK9" s="57" t="str">
        <f t="shared" si="208"/>
        <v>9b</v>
      </c>
      <c r="FL9" s="57" t="str">
        <f t="shared" si="209"/>
        <v>11</v>
      </c>
      <c r="FM9" s="57" t="str">
        <f t="shared" si="210"/>
        <v>13b</v>
      </c>
      <c r="FN9" s="57" t="str">
        <f t="shared" si="211"/>
        <v>MIm5b</v>
      </c>
      <c r="FO9" s="57" t="str">
        <f t="shared" si="212"/>
        <v>MIm5b7</v>
      </c>
      <c r="FP9" s="57" t="str">
        <f t="shared" si="213"/>
        <v>MIm5b9b</v>
      </c>
      <c r="FQ9" s="57" t="str">
        <f t="shared" si="214"/>
        <v>MIm5b11</v>
      </c>
      <c r="FR9" s="57" t="str">
        <f t="shared" si="215"/>
        <v>MIm5b13b</v>
      </c>
      <c r="FT9" s="2" t="str">
        <f t="shared" si="216"/>
        <v>MI</v>
      </c>
      <c r="FU9" s="2" t="str">
        <f t="shared" si="217"/>
        <v>MIΔ</v>
      </c>
      <c r="FV9" s="2" t="str">
        <f t="shared" si="218"/>
        <v>MI9</v>
      </c>
      <c r="FW9" s="2" t="str">
        <f t="shared" si="219"/>
        <v>MI11</v>
      </c>
      <c r="FX9" s="2" t="str">
        <f t="shared" si="220"/>
        <v>MI13</v>
      </c>
      <c r="FY9" s="2" t="str">
        <f t="shared" si="221"/>
        <v>MIm</v>
      </c>
      <c r="FZ9" s="2" t="str">
        <f t="shared" si="222"/>
        <v>MIm7</v>
      </c>
      <c r="GA9" s="2" t="str">
        <f t="shared" si="223"/>
        <v>MIm9</v>
      </c>
      <c r="GB9" s="2" t="str">
        <f t="shared" si="224"/>
        <v>MIm11</v>
      </c>
      <c r="GC9" s="2" t="str">
        <f t="shared" si="225"/>
        <v>MIm13</v>
      </c>
      <c r="GD9" s="2" t="str">
        <f t="shared" si="226"/>
        <v>MIm</v>
      </c>
      <c r="GE9" s="2" t="str">
        <f t="shared" si="227"/>
        <v>MIm7</v>
      </c>
      <c r="GF9" s="2" t="str">
        <f t="shared" si="228"/>
        <v>MIm9b</v>
      </c>
      <c r="GG9" s="2" t="str">
        <f t="shared" si="229"/>
        <v>MIm11</v>
      </c>
      <c r="GH9" s="2" t="str">
        <f t="shared" si="230"/>
        <v>MIm13b</v>
      </c>
      <c r="GI9" s="2" t="str">
        <f t="shared" si="231"/>
        <v>MI</v>
      </c>
      <c r="GJ9" s="2" t="str">
        <f t="shared" si="232"/>
        <v>MIΔ</v>
      </c>
      <c r="GK9" s="2" t="str">
        <f t="shared" si="233"/>
        <v>MI9</v>
      </c>
      <c r="GL9" s="2" t="str">
        <f t="shared" si="234"/>
        <v>MI11+</v>
      </c>
      <c r="GM9" s="2" t="str">
        <f t="shared" si="235"/>
        <v>MI13</v>
      </c>
      <c r="GN9" s="2" t="str">
        <f t="shared" si="236"/>
        <v>MI</v>
      </c>
      <c r="GO9" s="2" t="str">
        <f t="shared" si="237"/>
        <v>MI7</v>
      </c>
      <c r="GP9" s="2" t="str">
        <f t="shared" si="238"/>
        <v>MI9</v>
      </c>
      <c r="GQ9" s="2" t="str">
        <f t="shared" si="239"/>
        <v>MI11</v>
      </c>
      <c r="GR9" s="2" t="str">
        <f t="shared" si="240"/>
        <v>MI13</v>
      </c>
      <c r="GS9" s="2" t="str">
        <f t="shared" si="241"/>
        <v>MIm</v>
      </c>
      <c r="GT9" s="2" t="str">
        <f t="shared" si="242"/>
        <v>MIm7</v>
      </c>
      <c r="GU9" s="2" t="str">
        <f t="shared" si="243"/>
        <v>MIm9</v>
      </c>
      <c r="GV9" s="2" t="str">
        <f t="shared" si="244"/>
        <v>MIm11</v>
      </c>
      <c r="GW9" s="2" t="str">
        <f t="shared" si="245"/>
        <v>MIm13b</v>
      </c>
      <c r="GX9" s="2" t="str">
        <f t="shared" si="246"/>
        <v>MIm5b</v>
      </c>
      <c r="GY9" s="2" t="str">
        <f t="shared" si="247"/>
        <v>MIm5b7</v>
      </c>
      <c r="GZ9" s="2" t="str">
        <f t="shared" si="248"/>
        <v>MIm5b9b</v>
      </c>
      <c r="HA9" s="2" t="str">
        <f t="shared" si="249"/>
        <v>MIm5b11</v>
      </c>
      <c r="HB9" s="2" t="str">
        <f t="shared" si="250"/>
        <v>MIm5b13b</v>
      </c>
      <c r="HD9" s="2">
        <f t="shared" si="297"/>
        <v>5</v>
      </c>
      <c r="HE9" s="2" t="str" cm="1">
        <f t="array" ref="HE9">INDEX(patti,$HD9,IP9)</f>
        <v>MI</v>
      </c>
      <c r="HF9" s="2" t="str" cm="1">
        <f t="array" ref="HF9">INDEX(patti,$HD9,IQ9)</f>
        <v>MIm</v>
      </c>
      <c r="HG9" s="2" t="str" cm="1">
        <f t="array" ref="HG9">INDEX(patti,$HD9,IR9)</f>
        <v>MIm</v>
      </c>
      <c r="HH9" s="2" t="str" cm="1">
        <f t="array" ref="HH9">INDEX(patti,$HD9,IS9)</f>
        <v>MI</v>
      </c>
      <c r="HI9" s="2" t="str" cm="1">
        <f t="array" ref="HI9">INDEX(patti,$HD9,IT9)</f>
        <v>MI</v>
      </c>
      <c r="HJ9" s="2" t="str" cm="1">
        <f t="array" ref="HJ9">INDEX(patti,$HD9,IU9)</f>
        <v>MIm</v>
      </c>
      <c r="HK9" s="2" t="str" cm="1">
        <f t="array" ref="HK9">INDEX(patti,$HD9,IV9)</f>
        <v>MIm5b</v>
      </c>
      <c r="HL9" s="2" t="str" cm="1">
        <f t="array" ref="HL9">INDEX(patti,$HD9,IW9)</f>
        <v>MIΔ</v>
      </c>
      <c r="HM9" s="2" t="str" cm="1">
        <f t="array" ref="HM9">INDEX(patti,$HD9,IX9)</f>
        <v>MIm7</v>
      </c>
      <c r="HN9" s="2" t="str" cm="1">
        <f t="array" ref="HN9">INDEX(patti,$HD9,IY9)</f>
        <v>MIm7</v>
      </c>
      <c r="HO9" s="2" t="str" cm="1">
        <f t="array" ref="HO9">INDEX(patti,$HD9,IZ9)</f>
        <v>MIΔ</v>
      </c>
      <c r="HP9" s="2" t="str" cm="1">
        <f t="array" ref="HP9">INDEX(patti,$HD9,JA9)</f>
        <v>MI7</v>
      </c>
      <c r="HQ9" s="2" t="str" cm="1">
        <f t="array" ref="HQ9">INDEX(patti,$HD9,JB9)</f>
        <v>MIm7</v>
      </c>
      <c r="HR9" s="2" t="str" cm="1">
        <f t="array" ref="HR9">INDEX(patti,$HD9,JC9)</f>
        <v>MIm5b7</v>
      </c>
      <c r="HS9" s="2" t="str" cm="1">
        <f t="array" ref="HS9">INDEX(patti,$HD9,JD9)</f>
        <v>MI9</v>
      </c>
      <c r="HT9" s="2" t="str" cm="1">
        <f t="array" ref="HT9">INDEX(patti,$HD9,JE9)</f>
        <v>MIm9</v>
      </c>
      <c r="HU9" s="2" t="str" cm="1">
        <f t="array" ref="HU9">INDEX(patti,$HD9,JF9)</f>
        <v>MIm9b</v>
      </c>
      <c r="HV9" s="2" t="str" cm="1">
        <f t="array" ref="HV9">INDEX(patti,$HD9,JG9)</f>
        <v>MI9</v>
      </c>
      <c r="HW9" s="2" t="str" cm="1">
        <f t="array" ref="HW9">INDEX(patti,$HD9,JH9)</f>
        <v>MI9</v>
      </c>
      <c r="HX9" s="2" t="str" cm="1">
        <f t="array" ref="HX9">INDEX(patti,$HD9,JI9)</f>
        <v>MIm9</v>
      </c>
      <c r="HY9" s="2" t="str" cm="1">
        <f t="array" ref="HY9">INDEX(patti,$HD9,JJ9)</f>
        <v>MIm5b9b</v>
      </c>
      <c r="HZ9" s="2" t="str" cm="1">
        <f t="array" ref="HZ9">INDEX(patti,$HD9,JK9)</f>
        <v>MI11</v>
      </c>
      <c r="IA9" s="2" t="str" cm="1">
        <f t="array" ref="IA9">INDEX(patti,$HD9,JL9)</f>
        <v>MIm11</v>
      </c>
      <c r="IB9" s="2" t="str" cm="1">
        <f t="array" ref="IB9">INDEX(patti,$HD9,JM9)</f>
        <v>MIm11</v>
      </c>
      <c r="IC9" s="2" t="str" cm="1">
        <f t="array" ref="IC9">INDEX(patti,$HD9,JN9)</f>
        <v>MI11+</v>
      </c>
      <c r="ID9" s="2" t="str" cm="1">
        <f t="array" ref="ID9">INDEX(patti,$HD9,JO9)</f>
        <v>MI11</v>
      </c>
      <c r="IE9" s="2" t="str" cm="1">
        <f t="array" ref="IE9">INDEX(patti,$HD9,JP9)</f>
        <v>MIm11</v>
      </c>
      <c r="IF9" s="2" t="str" cm="1">
        <f t="array" ref="IF9">INDEX(patti,$HD9,JQ9)</f>
        <v>MIm5b11</v>
      </c>
      <c r="IG9" s="2" t="str" cm="1">
        <f t="array" ref="IG9">INDEX(patti,$HD9,JR9)</f>
        <v>MI13</v>
      </c>
      <c r="IH9" s="2" t="str" cm="1">
        <f t="array" ref="IH9">INDEX(patti,$HD9,JS9)</f>
        <v>MIm13</v>
      </c>
      <c r="II9" s="2" t="str" cm="1">
        <f t="array" ref="II9">INDEX(patti,$HD9,JT9)</f>
        <v>MIm13b</v>
      </c>
      <c r="IJ9" s="2" t="str" cm="1">
        <f t="array" ref="IJ9">INDEX(patti,$HD9,JU9)</f>
        <v>MI13</v>
      </c>
      <c r="IK9" s="2" t="str" cm="1">
        <f t="array" ref="IK9">INDEX(patti,$HD9,JV9)</f>
        <v>MI13</v>
      </c>
      <c r="IL9" s="2" t="str" cm="1">
        <f t="array" ref="IL9">INDEX(patti,$HD9,JW9)</f>
        <v>MIm13b</v>
      </c>
      <c r="IM9" s="2" t="str" cm="1">
        <f t="array" ref="IM9">INDEX(patti,$HD9,JX9)</f>
        <v>MIm5b13b</v>
      </c>
      <c r="IN9" t="s">
        <v>117</v>
      </c>
      <c r="IP9">
        <v>1</v>
      </c>
      <c r="IQ9">
        <f t="shared" ref="IQ9:IV9" si="302">IP9+5</f>
        <v>6</v>
      </c>
      <c r="IR9">
        <f t="shared" si="302"/>
        <v>11</v>
      </c>
      <c r="IS9">
        <f t="shared" si="302"/>
        <v>16</v>
      </c>
      <c r="IT9">
        <f t="shared" si="302"/>
        <v>21</v>
      </c>
      <c r="IU9">
        <f t="shared" si="302"/>
        <v>26</v>
      </c>
      <c r="IV9">
        <f t="shared" si="302"/>
        <v>31</v>
      </c>
      <c r="IW9">
        <f t="shared" si="252"/>
        <v>2</v>
      </c>
      <c r="IX9">
        <f t="shared" si="253"/>
        <v>7</v>
      </c>
      <c r="IY9">
        <f t="shared" si="254"/>
        <v>12</v>
      </c>
      <c r="IZ9">
        <f t="shared" si="255"/>
        <v>17</v>
      </c>
      <c r="JA9">
        <f t="shared" si="256"/>
        <v>22</v>
      </c>
      <c r="JB9">
        <f t="shared" si="257"/>
        <v>27</v>
      </c>
      <c r="JC9">
        <f t="shared" si="258"/>
        <v>32</v>
      </c>
      <c r="JD9">
        <f t="shared" si="259"/>
        <v>3</v>
      </c>
      <c r="JE9">
        <f t="shared" si="260"/>
        <v>8</v>
      </c>
      <c r="JF9">
        <f t="shared" si="261"/>
        <v>13</v>
      </c>
      <c r="JG9">
        <f t="shared" si="262"/>
        <v>18</v>
      </c>
      <c r="JH9">
        <f t="shared" si="263"/>
        <v>23</v>
      </c>
      <c r="JI9">
        <f t="shared" si="264"/>
        <v>28</v>
      </c>
      <c r="JJ9">
        <f t="shared" si="265"/>
        <v>33</v>
      </c>
      <c r="JK9">
        <f t="shared" si="266"/>
        <v>4</v>
      </c>
      <c r="JL9">
        <f t="shared" si="267"/>
        <v>9</v>
      </c>
      <c r="JM9">
        <f t="shared" si="268"/>
        <v>14</v>
      </c>
      <c r="JN9">
        <f t="shared" si="269"/>
        <v>19</v>
      </c>
      <c r="JO9">
        <f t="shared" si="270"/>
        <v>24</v>
      </c>
      <c r="JP9">
        <f t="shared" si="271"/>
        <v>29</v>
      </c>
      <c r="JQ9">
        <f t="shared" si="272"/>
        <v>34</v>
      </c>
      <c r="JR9">
        <f t="shared" si="273"/>
        <v>5</v>
      </c>
      <c r="JS9">
        <f t="shared" si="274"/>
        <v>10</v>
      </c>
      <c r="JT9">
        <f t="shared" si="275"/>
        <v>15</v>
      </c>
      <c r="JU9">
        <f t="shared" si="276"/>
        <v>20</v>
      </c>
      <c r="JV9">
        <f t="shared" si="277"/>
        <v>25</v>
      </c>
      <c r="JW9">
        <f t="shared" si="278"/>
        <v>30</v>
      </c>
      <c r="JX9">
        <f t="shared" si="279"/>
        <v>35</v>
      </c>
      <c r="JY9" t="s">
        <v>117</v>
      </c>
      <c r="JZ9" t="str">
        <f t="shared" si="299"/>
        <v>MAGGIORE</v>
      </c>
      <c r="KA9">
        <f t="shared" si="38"/>
        <v>0</v>
      </c>
      <c r="KB9" cm="1">
        <f t="array" ref="KB9">IF(TYPE(_xlfn._xlws.FILTER(HE$1:IM$1,HE9:IM9=KA9))=16,0,_xlfn._xlws.FILTER(HE$1:IM$1,HE9:IM9=KA9))</f>
        <v>0</v>
      </c>
      <c r="KG9">
        <f t="shared" si="280"/>
        <v>0</v>
      </c>
      <c r="KH9" s="35">
        <f t="shared" si="53"/>
        <v>0</v>
      </c>
      <c r="KI9">
        <f t="shared" si="300"/>
        <v>5</v>
      </c>
      <c r="KJ9">
        <f>IF(TYPE(VLOOKUP(KI9,come1,2,FALSE))=16,0,VLOOKUP(KI9,come1,2,FALSE))</f>
        <v>0</v>
      </c>
      <c r="KK9">
        <f>IF(TYPE(_xlfn.TEXTAFTER(KJ9,"scala "))=16,0,_xlfn.TEXTAFTER(KJ9,"scala "))</f>
        <v>0</v>
      </c>
      <c r="KL9">
        <f t="shared" si="282"/>
        <v>0</v>
      </c>
      <c r="KM9" s="2">
        <f t="shared" si="54"/>
        <v>0</v>
      </c>
      <c r="KN9" s="2">
        <f t="shared" si="54"/>
        <v>0</v>
      </c>
      <c r="KO9" s="2">
        <f t="shared" si="54"/>
        <v>0</v>
      </c>
      <c r="KP9" s="2">
        <f t="shared" si="54"/>
        <v>0</v>
      </c>
      <c r="KQ9" s="2">
        <f t="shared" si="54"/>
        <v>0</v>
      </c>
      <c r="KR9" s="2">
        <f t="shared" si="54"/>
        <v>0</v>
      </c>
      <c r="KS9" s="2">
        <f t="shared" si="54"/>
        <v>0</v>
      </c>
      <c r="KT9" s="2" t="str">
        <f t="shared" si="283"/>
        <v>0</v>
      </c>
      <c r="KU9" s="2" t="str">
        <f t="shared" si="284"/>
        <v>0</v>
      </c>
      <c r="KV9" s="2" t="str">
        <f t="shared" si="285"/>
        <v>0</v>
      </c>
      <c r="KW9" s="55" t="str">
        <f t="shared" si="286"/>
        <v>0</v>
      </c>
      <c r="KX9" s="60">
        <f t="shared" si="287"/>
        <v>0</v>
      </c>
      <c r="KY9" s="60">
        <f t="shared" si="55"/>
        <v>0</v>
      </c>
      <c r="KZ9" s="60">
        <f t="shared" si="55"/>
        <v>0</v>
      </c>
      <c r="LA9" s="60">
        <f t="shared" si="55"/>
        <v>0</v>
      </c>
      <c r="LB9" s="60">
        <f t="shared" si="55"/>
        <v>0</v>
      </c>
      <c r="LC9" s="60">
        <f t="shared" si="55"/>
        <v>0</v>
      </c>
      <c r="LD9" s="60">
        <f t="shared" si="55"/>
        <v>0</v>
      </c>
      <c r="LE9" s="64">
        <f t="shared" si="56"/>
        <v>0</v>
      </c>
      <c r="LF9" s="55">
        <f t="shared" si="57"/>
        <v>0</v>
      </c>
      <c r="LG9" s="55">
        <f t="shared" si="58"/>
        <v>0</v>
      </c>
      <c r="LH9" s="55">
        <f t="shared" si="59"/>
        <v>0</v>
      </c>
      <c r="LI9" s="55">
        <f t="shared" si="60"/>
        <v>0</v>
      </c>
      <c r="LJ9" s="55">
        <f t="shared" si="61"/>
        <v>0</v>
      </c>
      <c r="LK9" s="55">
        <f t="shared" si="62"/>
        <v>0</v>
      </c>
      <c r="LL9" s="55">
        <f t="shared" si="63"/>
        <v>0</v>
      </c>
      <c r="LM9" s="64">
        <f t="shared" si="288"/>
        <v>0</v>
      </c>
      <c r="LN9" s="64">
        <f t="shared" si="289"/>
        <v>0</v>
      </c>
      <c r="LO9" s="64">
        <f t="shared" si="290"/>
        <v>0</v>
      </c>
      <c r="LP9" s="64">
        <f t="shared" si="291"/>
        <v>0</v>
      </c>
      <c r="LQ9" s="64">
        <f t="shared" si="292"/>
        <v>0</v>
      </c>
      <c r="LR9" s="64">
        <f t="shared" si="293"/>
        <v>0</v>
      </c>
      <c r="LS9" s="64">
        <f t="shared" si="294"/>
        <v>0</v>
      </c>
      <c r="LT9" s="60">
        <f t="shared" si="295"/>
        <v>0</v>
      </c>
      <c r="LU9" s="60">
        <f t="shared" si="65"/>
        <v>0</v>
      </c>
      <c r="LV9" s="60">
        <f t="shared" si="66"/>
        <v>0</v>
      </c>
      <c r="LX9" s="180"/>
      <c r="LY9" s="180"/>
      <c r="LZ9" s="180"/>
      <c r="MA9" s="180"/>
      <c r="MB9" s="180"/>
      <c r="MC9" s="180"/>
      <c r="MD9" s="180"/>
      <c r="ME9" s="180"/>
      <c r="MF9" s="180"/>
      <c r="MG9" s="180"/>
      <c r="MH9" s="180"/>
      <c r="MI9" s="180"/>
      <c r="MJ9" s="180"/>
      <c r="MK9" s="180"/>
      <c r="ML9" s="180"/>
      <c r="MM9" s="180"/>
      <c r="MN9" s="180"/>
      <c r="MO9" s="180"/>
      <c r="MP9" s="180"/>
      <c r="MQ9" s="180"/>
      <c r="MR9" s="180"/>
      <c r="MS9" s="180"/>
      <c r="MT9" s="180"/>
      <c r="MU9" s="51"/>
      <c r="MV9" s="51"/>
      <c r="MW9" s="51"/>
      <c r="MX9" s="51"/>
      <c r="MY9" s="73"/>
      <c r="MZ9" s="73"/>
      <c r="NA9" s="73"/>
      <c r="NB9" s="73"/>
      <c r="NC9" s="73"/>
      <c r="ND9" s="73"/>
      <c r="NE9" s="73"/>
      <c r="NF9" s="73"/>
      <c r="NG9" s="73"/>
      <c r="NH9" s="73"/>
      <c r="NI9" s="73"/>
      <c r="NJ9" s="73"/>
      <c r="NK9" s="73"/>
      <c r="NL9" s="73"/>
      <c r="NM9" s="73"/>
      <c r="NN9" s="73"/>
      <c r="NO9" s="73"/>
      <c r="NP9" s="73"/>
      <c r="NQ9" s="73"/>
      <c r="NR9" s="73"/>
      <c r="NS9" s="73"/>
      <c r="NT9" s="73"/>
      <c r="NU9" s="73"/>
      <c r="NV9" s="73"/>
      <c r="NW9" s="73"/>
      <c r="NX9" s="73"/>
      <c r="NY9" s="73"/>
      <c r="NZ9" s="73"/>
      <c r="OA9" s="73"/>
      <c r="OB9" s="73"/>
      <c r="OC9" s="73"/>
      <c r="OD9" s="73"/>
      <c r="OE9" s="73"/>
      <c r="OF9" s="73"/>
      <c r="OG9" s="73"/>
    </row>
    <row r="10" spans="1:397" x14ac:dyDescent="0.3">
      <c r="A10" s="190"/>
      <c r="B10" t="s">
        <v>32</v>
      </c>
      <c r="C10" s="16" t="s">
        <v>37</v>
      </c>
      <c r="D10" s="16" t="s">
        <v>37</v>
      </c>
      <c r="E10" s="16" t="s">
        <v>38</v>
      </c>
      <c r="F10" s="16" t="s">
        <v>37</v>
      </c>
      <c r="G10" s="16" t="s">
        <v>37</v>
      </c>
      <c r="H10" s="16" t="s">
        <v>37</v>
      </c>
      <c r="I10" s="16" t="s">
        <v>38</v>
      </c>
      <c r="J10" s="4">
        <f t="shared" si="43"/>
        <v>6</v>
      </c>
      <c r="K10" s="57">
        <f t="shared" si="67"/>
        <v>8</v>
      </c>
      <c r="L10" s="57">
        <f t="shared" si="68"/>
        <v>10</v>
      </c>
      <c r="M10" s="57">
        <f t="shared" si="69"/>
        <v>11</v>
      </c>
      <c r="N10" s="57">
        <f t="shared" si="70"/>
        <v>13</v>
      </c>
      <c r="O10" s="57">
        <f t="shared" si="71"/>
        <v>15</v>
      </c>
      <c r="P10" s="57">
        <f t="shared" si="72"/>
        <v>17</v>
      </c>
      <c r="Q10" s="57">
        <f t="shared" si="73"/>
        <v>18</v>
      </c>
      <c r="R10" s="57">
        <f t="shared" si="74"/>
        <v>20</v>
      </c>
      <c r="S10" s="57">
        <f t="shared" si="75"/>
        <v>22</v>
      </c>
      <c r="T10" s="57">
        <f t="shared" si="76"/>
        <v>23</v>
      </c>
      <c r="U10" s="57">
        <f t="shared" si="77"/>
        <v>25</v>
      </c>
      <c r="V10" s="57">
        <f t="shared" si="78"/>
        <v>27</v>
      </c>
      <c r="W10" s="57">
        <f t="shared" si="79"/>
        <v>29</v>
      </c>
      <c r="X10" s="57">
        <f t="shared" si="80"/>
        <v>30</v>
      </c>
      <c r="Y10" s="57">
        <f t="shared" si="81"/>
        <v>32</v>
      </c>
      <c r="Z10" s="57">
        <f t="shared" si="82"/>
        <v>34</v>
      </c>
      <c r="AA10" s="57">
        <f t="shared" si="83"/>
        <v>35</v>
      </c>
      <c r="AB10" s="57">
        <f t="shared" si="84"/>
        <v>37</v>
      </c>
      <c r="AC10" s="57">
        <f t="shared" si="85"/>
        <v>39</v>
      </c>
      <c r="AD10" s="57">
        <f t="shared" si="86"/>
        <v>41</v>
      </c>
      <c r="AE10" s="57">
        <f t="shared" si="87"/>
        <v>42</v>
      </c>
      <c r="AF10" s="57">
        <f t="shared" si="88"/>
        <v>44</v>
      </c>
      <c r="AG10" s="57">
        <f t="shared" si="89"/>
        <v>46</v>
      </c>
      <c r="AH10" s="57">
        <f t="shared" si="90"/>
        <v>47</v>
      </c>
      <c r="AI10" s="57"/>
      <c r="AJ10" s="57">
        <f>1</f>
        <v>1</v>
      </c>
      <c r="AK10" s="57">
        <f t="shared" si="91"/>
        <v>4</v>
      </c>
      <c r="AL10" s="57">
        <f t="shared" si="92"/>
        <v>7</v>
      </c>
      <c r="AM10" s="57">
        <f t="shared" si="93"/>
        <v>11</v>
      </c>
      <c r="AN10" s="57">
        <f t="shared" si="94"/>
        <v>14</v>
      </c>
      <c r="AO10" s="57">
        <f t="shared" si="95"/>
        <v>17</v>
      </c>
      <c r="AP10" s="57">
        <f t="shared" si="96"/>
        <v>21</v>
      </c>
      <c r="AQ10" s="57" t="str">
        <f t="shared" si="296"/>
        <v>FA</v>
      </c>
      <c r="AR10" s="57" t="str">
        <f t="shared" si="97"/>
        <v/>
      </c>
      <c r="AS10" s="57" t="str">
        <f t="shared" si="98"/>
        <v/>
      </c>
      <c r="AT10" s="57" t="str">
        <f t="shared" si="99"/>
        <v>Δ</v>
      </c>
      <c r="AU10" s="57" t="str">
        <f t="shared" si="100"/>
        <v>9</v>
      </c>
      <c r="AV10" s="57" t="str">
        <f t="shared" si="101"/>
        <v>11</v>
      </c>
      <c r="AW10" s="57" t="str">
        <f t="shared" si="102"/>
        <v>13</v>
      </c>
      <c r="AX10" s="57" t="str">
        <f t="shared" si="103"/>
        <v>FA</v>
      </c>
      <c r="AY10" s="57" t="str">
        <f t="shared" si="104"/>
        <v>FAΔ</v>
      </c>
      <c r="AZ10" s="57" t="str">
        <f t="shared" si="105"/>
        <v>FA9</v>
      </c>
      <c r="BA10" s="57" t="str">
        <f t="shared" si="106"/>
        <v>FA11</v>
      </c>
      <c r="BB10" s="57" t="str">
        <f t="shared" si="107"/>
        <v>FA13</v>
      </c>
      <c r="BD10" s="57">
        <f>1</f>
        <v>1</v>
      </c>
      <c r="BE10" s="57">
        <f t="shared" si="108"/>
        <v>3</v>
      </c>
      <c r="BF10" s="57">
        <f t="shared" si="109"/>
        <v>7</v>
      </c>
      <c r="BG10" s="57">
        <f t="shared" si="110"/>
        <v>10</v>
      </c>
      <c r="BH10" s="57">
        <f t="shared" si="111"/>
        <v>14</v>
      </c>
      <c r="BI10" s="57">
        <f t="shared" si="112"/>
        <v>17</v>
      </c>
      <c r="BJ10" s="57">
        <f t="shared" si="113"/>
        <v>21</v>
      </c>
      <c r="BK10" s="57" t="str">
        <f t="shared" si="114"/>
        <v>FA</v>
      </c>
      <c r="BL10" s="57" t="str">
        <f t="shared" si="115"/>
        <v>m</v>
      </c>
      <c r="BM10" s="57" t="str">
        <f t="shared" si="116"/>
        <v/>
      </c>
      <c r="BN10" s="57" t="str">
        <f t="shared" si="117"/>
        <v>7</v>
      </c>
      <c r="BO10" s="57" t="str">
        <f t="shared" si="118"/>
        <v>9</v>
      </c>
      <c r="BP10" s="57" t="str">
        <f t="shared" si="119"/>
        <v>11</v>
      </c>
      <c r="BQ10" s="57" t="str">
        <f t="shared" si="120"/>
        <v>13</v>
      </c>
      <c r="BR10" s="57" t="str">
        <f t="shared" si="121"/>
        <v>FAm</v>
      </c>
      <c r="BS10" s="57" t="str">
        <f t="shared" si="122"/>
        <v>FAm7</v>
      </c>
      <c r="BT10" s="57" t="str">
        <f t="shared" si="123"/>
        <v>FAm9</v>
      </c>
      <c r="BU10" s="57" t="str">
        <f t="shared" si="124"/>
        <v>FAm11</v>
      </c>
      <c r="BV10" s="57" t="str">
        <f t="shared" si="125"/>
        <v>FAm13</v>
      </c>
      <c r="BX10" s="57">
        <f>1</f>
        <v>1</v>
      </c>
      <c r="BY10" s="57">
        <f t="shared" si="126"/>
        <v>3</v>
      </c>
      <c r="BZ10" s="57">
        <f t="shared" si="127"/>
        <v>7</v>
      </c>
      <c r="CA10" s="57">
        <f t="shared" si="128"/>
        <v>10</v>
      </c>
      <c r="CB10" s="57">
        <f t="shared" si="129"/>
        <v>13</v>
      </c>
      <c r="CC10" s="57">
        <f t="shared" si="130"/>
        <v>17</v>
      </c>
      <c r="CD10" s="57">
        <f t="shared" si="131"/>
        <v>20</v>
      </c>
      <c r="CE10" s="57" t="str">
        <f t="shared" si="132"/>
        <v>FA</v>
      </c>
      <c r="CF10" s="57" t="str">
        <f t="shared" si="133"/>
        <v>m</v>
      </c>
      <c r="CG10" s="57" t="str">
        <f t="shared" si="134"/>
        <v/>
      </c>
      <c r="CH10" s="57" t="str">
        <f t="shared" si="135"/>
        <v>7</v>
      </c>
      <c r="CI10" s="57" t="str">
        <f t="shared" si="136"/>
        <v>9b</v>
      </c>
      <c r="CJ10" s="57" t="str">
        <f t="shared" si="137"/>
        <v>11</v>
      </c>
      <c r="CK10" s="57" t="str">
        <f t="shared" si="138"/>
        <v>13b</v>
      </c>
      <c r="CL10" s="57" t="str">
        <f t="shared" si="139"/>
        <v>FAm</v>
      </c>
      <c r="CM10" s="57" t="str">
        <f t="shared" si="140"/>
        <v>FAm7</v>
      </c>
      <c r="CN10" s="57" t="str">
        <f t="shared" si="141"/>
        <v>FAm9b</v>
      </c>
      <c r="CO10" s="57" t="str">
        <f t="shared" si="142"/>
        <v>FAm11</v>
      </c>
      <c r="CP10" s="57" t="str">
        <f t="shared" si="143"/>
        <v>FAm13b</v>
      </c>
      <c r="CR10" s="57">
        <f>1</f>
        <v>1</v>
      </c>
      <c r="CS10" s="57">
        <f t="shared" si="144"/>
        <v>4</v>
      </c>
      <c r="CT10" s="57">
        <f t="shared" si="145"/>
        <v>7</v>
      </c>
      <c r="CU10" s="57">
        <f t="shared" si="146"/>
        <v>11</v>
      </c>
      <c r="CV10" s="57">
        <f t="shared" si="147"/>
        <v>14</v>
      </c>
      <c r="CW10" s="57">
        <f t="shared" si="148"/>
        <v>18</v>
      </c>
      <c r="CX10" s="57">
        <f t="shared" si="149"/>
        <v>21</v>
      </c>
      <c r="CY10" s="57" t="str">
        <f t="shared" si="150"/>
        <v>FA</v>
      </c>
      <c r="CZ10" s="57" t="str">
        <f t="shared" si="151"/>
        <v/>
      </c>
      <c r="DA10" s="57" t="str">
        <f t="shared" si="152"/>
        <v/>
      </c>
      <c r="DB10" s="57" t="str">
        <f t="shared" si="153"/>
        <v>Δ</v>
      </c>
      <c r="DC10" s="57" t="str">
        <f t="shared" si="154"/>
        <v>9</v>
      </c>
      <c r="DD10" s="57" t="str">
        <f t="shared" si="155"/>
        <v>11+</v>
      </c>
      <c r="DE10" s="57" t="str">
        <f t="shared" si="156"/>
        <v>13</v>
      </c>
      <c r="DF10" s="57" t="str">
        <f t="shared" si="157"/>
        <v>FA</v>
      </c>
      <c r="DG10" s="57" t="str">
        <f t="shared" si="158"/>
        <v>FAΔ</v>
      </c>
      <c r="DH10" s="57" t="str">
        <f t="shared" si="159"/>
        <v>FA9</v>
      </c>
      <c r="DI10" s="57" t="str">
        <f t="shared" si="160"/>
        <v>FA11+</v>
      </c>
      <c r="DJ10" s="57" t="str">
        <f t="shared" si="161"/>
        <v>FA13</v>
      </c>
      <c r="DL10" s="57">
        <f>1</f>
        <v>1</v>
      </c>
      <c r="DM10" s="57">
        <f t="shared" si="162"/>
        <v>4</v>
      </c>
      <c r="DN10" s="57">
        <f t="shared" si="163"/>
        <v>7</v>
      </c>
      <c r="DO10" s="57">
        <f t="shared" si="164"/>
        <v>10</v>
      </c>
      <c r="DP10" s="57">
        <f t="shared" si="165"/>
        <v>14</v>
      </c>
      <c r="DQ10" s="57">
        <f t="shared" si="166"/>
        <v>17</v>
      </c>
      <c r="DR10" s="57">
        <f t="shared" si="167"/>
        <v>21</v>
      </c>
      <c r="DS10" s="57" t="str">
        <f t="shared" si="168"/>
        <v>FA</v>
      </c>
      <c r="DT10" s="57" t="str">
        <f t="shared" si="169"/>
        <v/>
      </c>
      <c r="DU10" s="57" t="str">
        <f t="shared" si="170"/>
        <v/>
      </c>
      <c r="DV10" s="57" t="str">
        <f t="shared" si="171"/>
        <v>7</v>
      </c>
      <c r="DW10" s="57" t="str">
        <f t="shared" si="172"/>
        <v>9</v>
      </c>
      <c r="DX10" s="57" t="str">
        <f t="shared" si="173"/>
        <v>11</v>
      </c>
      <c r="DY10" s="57" t="str">
        <f t="shared" si="174"/>
        <v>13</v>
      </c>
      <c r="DZ10" s="57" t="str">
        <f t="shared" si="175"/>
        <v>FA</v>
      </c>
      <c r="EA10" s="57" t="str">
        <f t="shared" si="176"/>
        <v>FA7</v>
      </c>
      <c r="EB10" s="57" t="str">
        <f t="shared" si="177"/>
        <v>FA9</v>
      </c>
      <c r="EC10" s="57" t="str">
        <f t="shared" si="178"/>
        <v>FA11</v>
      </c>
      <c r="ED10" s="57" t="str">
        <f t="shared" si="179"/>
        <v>FA13</v>
      </c>
      <c r="EF10" s="57">
        <f>1</f>
        <v>1</v>
      </c>
      <c r="EG10" s="57">
        <f t="shared" si="180"/>
        <v>3</v>
      </c>
      <c r="EH10" s="57">
        <f t="shared" si="181"/>
        <v>7</v>
      </c>
      <c r="EI10" s="57">
        <f t="shared" si="182"/>
        <v>10</v>
      </c>
      <c r="EJ10" s="57">
        <f t="shared" si="183"/>
        <v>14</v>
      </c>
      <c r="EK10" s="57">
        <f t="shared" si="184"/>
        <v>17</v>
      </c>
      <c r="EL10" s="57">
        <f t="shared" si="185"/>
        <v>20</v>
      </c>
      <c r="EM10" s="57" t="str">
        <f t="shared" si="186"/>
        <v>FA</v>
      </c>
      <c r="EN10" s="57" t="str">
        <f t="shared" si="187"/>
        <v>m</v>
      </c>
      <c r="EO10" s="57" t="str">
        <f t="shared" si="188"/>
        <v/>
      </c>
      <c r="EP10" s="57" t="str">
        <f t="shared" si="189"/>
        <v>7</v>
      </c>
      <c r="EQ10" s="57" t="str">
        <f t="shared" si="190"/>
        <v>9</v>
      </c>
      <c r="ER10" s="57" t="str">
        <f t="shared" si="191"/>
        <v>11</v>
      </c>
      <c r="ES10" s="57" t="str">
        <f t="shared" si="192"/>
        <v>13b</v>
      </c>
      <c r="ET10" s="57" t="str">
        <f t="shared" si="193"/>
        <v>FAm</v>
      </c>
      <c r="EU10" s="57" t="str">
        <f t="shared" si="194"/>
        <v>FAm7</v>
      </c>
      <c r="EV10" s="57" t="str">
        <f t="shared" si="195"/>
        <v>FAm9</v>
      </c>
      <c r="EW10" s="57" t="str">
        <f t="shared" si="196"/>
        <v>FAm11</v>
      </c>
      <c r="EX10" s="57" t="str">
        <f t="shared" si="197"/>
        <v>FAm13b</v>
      </c>
      <c r="EZ10" s="57">
        <f>1</f>
        <v>1</v>
      </c>
      <c r="FA10" s="57">
        <f t="shared" si="198"/>
        <v>3</v>
      </c>
      <c r="FB10" s="57">
        <f t="shared" si="199"/>
        <v>6</v>
      </c>
      <c r="FC10" s="57">
        <f t="shared" si="200"/>
        <v>10</v>
      </c>
      <c r="FD10" s="57">
        <f t="shared" si="201"/>
        <v>13</v>
      </c>
      <c r="FE10" s="57">
        <f t="shared" si="202"/>
        <v>17</v>
      </c>
      <c r="FF10" s="57">
        <f t="shared" si="203"/>
        <v>20</v>
      </c>
      <c r="FG10" s="57" t="str">
        <f t="shared" si="204"/>
        <v>FA</v>
      </c>
      <c r="FH10" s="57" t="str">
        <f t="shared" si="205"/>
        <v>m</v>
      </c>
      <c r="FI10" s="57" t="str">
        <f t="shared" si="206"/>
        <v>5b</v>
      </c>
      <c r="FJ10" s="57" t="str">
        <f t="shared" si="207"/>
        <v>7</v>
      </c>
      <c r="FK10" s="57" t="str">
        <f t="shared" si="208"/>
        <v>9b</v>
      </c>
      <c r="FL10" s="57" t="str">
        <f t="shared" si="209"/>
        <v>11</v>
      </c>
      <c r="FM10" s="57" t="str">
        <f t="shared" si="210"/>
        <v>13b</v>
      </c>
      <c r="FN10" s="57" t="str">
        <f t="shared" si="211"/>
        <v>FAm5b</v>
      </c>
      <c r="FO10" s="57" t="str">
        <f t="shared" si="212"/>
        <v>FAm5b7</v>
      </c>
      <c r="FP10" s="57" t="str">
        <f t="shared" si="213"/>
        <v>FAm5b9b</v>
      </c>
      <c r="FQ10" s="57" t="str">
        <f t="shared" si="214"/>
        <v>FAm5b11</v>
      </c>
      <c r="FR10" s="57" t="str">
        <f t="shared" si="215"/>
        <v>FAm5b13b</v>
      </c>
      <c r="FT10" s="2" t="str">
        <f t="shared" si="216"/>
        <v>FA</v>
      </c>
      <c r="FU10" s="2" t="str">
        <f t="shared" si="217"/>
        <v>FAΔ</v>
      </c>
      <c r="FV10" s="2" t="str">
        <f t="shared" si="218"/>
        <v>FA9</v>
      </c>
      <c r="FW10" s="2" t="str">
        <f t="shared" si="219"/>
        <v>FA11</v>
      </c>
      <c r="FX10" s="2" t="str">
        <f t="shared" si="220"/>
        <v>FA13</v>
      </c>
      <c r="FY10" s="2" t="str">
        <f t="shared" si="221"/>
        <v>FAm</v>
      </c>
      <c r="FZ10" s="2" t="str">
        <f t="shared" si="222"/>
        <v>FAm7</v>
      </c>
      <c r="GA10" s="2" t="str">
        <f t="shared" si="223"/>
        <v>FAm9</v>
      </c>
      <c r="GB10" s="2" t="str">
        <f t="shared" si="224"/>
        <v>FAm11</v>
      </c>
      <c r="GC10" s="2" t="str">
        <f t="shared" si="225"/>
        <v>FAm13</v>
      </c>
      <c r="GD10" s="2" t="str">
        <f t="shared" si="226"/>
        <v>FAm</v>
      </c>
      <c r="GE10" s="2" t="str">
        <f t="shared" si="227"/>
        <v>FAm7</v>
      </c>
      <c r="GF10" s="2" t="str">
        <f t="shared" si="228"/>
        <v>FAm9b</v>
      </c>
      <c r="GG10" s="2" t="str">
        <f t="shared" si="229"/>
        <v>FAm11</v>
      </c>
      <c r="GH10" s="2" t="str">
        <f t="shared" si="230"/>
        <v>FAm13b</v>
      </c>
      <c r="GI10" s="2" t="str">
        <f t="shared" si="231"/>
        <v>FA</v>
      </c>
      <c r="GJ10" s="2" t="str">
        <f t="shared" si="232"/>
        <v>FAΔ</v>
      </c>
      <c r="GK10" s="2" t="str">
        <f t="shared" si="233"/>
        <v>FA9</v>
      </c>
      <c r="GL10" s="2" t="str">
        <f t="shared" si="234"/>
        <v>FA11+</v>
      </c>
      <c r="GM10" s="2" t="str">
        <f t="shared" si="235"/>
        <v>FA13</v>
      </c>
      <c r="GN10" s="2" t="str">
        <f t="shared" si="236"/>
        <v>FA</v>
      </c>
      <c r="GO10" s="2" t="str">
        <f t="shared" si="237"/>
        <v>FA7</v>
      </c>
      <c r="GP10" s="2" t="str">
        <f t="shared" si="238"/>
        <v>FA9</v>
      </c>
      <c r="GQ10" s="2" t="str">
        <f t="shared" si="239"/>
        <v>FA11</v>
      </c>
      <c r="GR10" s="2" t="str">
        <f t="shared" si="240"/>
        <v>FA13</v>
      </c>
      <c r="GS10" s="2" t="str">
        <f t="shared" si="241"/>
        <v>FAm</v>
      </c>
      <c r="GT10" s="2" t="str">
        <f t="shared" si="242"/>
        <v>FAm7</v>
      </c>
      <c r="GU10" s="2" t="str">
        <f t="shared" si="243"/>
        <v>FAm9</v>
      </c>
      <c r="GV10" s="2" t="str">
        <f t="shared" si="244"/>
        <v>FAm11</v>
      </c>
      <c r="GW10" s="2" t="str">
        <f t="shared" si="245"/>
        <v>FAm13b</v>
      </c>
      <c r="GX10" s="2" t="str">
        <f t="shared" si="246"/>
        <v>FAm5b</v>
      </c>
      <c r="GY10" s="2" t="str">
        <f t="shared" si="247"/>
        <v>FAm5b7</v>
      </c>
      <c r="GZ10" s="2" t="str">
        <f t="shared" si="248"/>
        <v>FAm5b9b</v>
      </c>
      <c r="HA10" s="2" t="str">
        <f t="shared" si="249"/>
        <v>FAm5b11</v>
      </c>
      <c r="HB10" s="2" t="str">
        <f t="shared" si="250"/>
        <v>FAm5b13b</v>
      </c>
      <c r="HD10" s="2">
        <f t="shared" si="297"/>
        <v>6</v>
      </c>
      <c r="HE10" s="2" t="str" cm="1">
        <f t="array" ref="HE10">INDEX(patti,$HD10,IP10)</f>
        <v>FA</v>
      </c>
      <c r="HF10" s="2" t="str" cm="1">
        <f t="array" ref="HF10">INDEX(patti,$HD10,IQ10)</f>
        <v>FAm</v>
      </c>
      <c r="HG10" s="2" t="str" cm="1">
        <f t="array" ref="HG10">INDEX(patti,$HD10,IR10)</f>
        <v>FAm</v>
      </c>
      <c r="HH10" s="2" t="str" cm="1">
        <f t="array" ref="HH10">INDEX(patti,$HD10,IS10)</f>
        <v>FA</v>
      </c>
      <c r="HI10" s="2" t="str" cm="1">
        <f t="array" ref="HI10">INDEX(patti,$HD10,IT10)</f>
        <v>FA</v>
      </c>
      <c r="HJ10" s="2" t="str" cm="1">
        <f t="array" ref="HJ10">INDEX(patti,$HD10,IU10)</f>
        <v>FAm</v>
      </c>
      <c r="HK10" s="2" t="str" cm="1">
        <f t="array" ref="HK10">INDEX(patti,$HD10,IV10)</f>
        <v>FAm5b</v>
      </c>
      <c r="HL10" s="2" t="str" cm="1">
        <f t="array" ref="HL10">INDEX(patti,$HD10,IW10)</f>
        <v>FAΔ</v>
      </c>
      <c r="HM10" s="2" t="str" cm="1">
        <f t="array" ref="HM10">INDEX(patti,$HD10,IX10)</f>
        <v>FAm7</v>
      </c>
      <c r="HN10" s="2" t="str" cm="1">
        <f t="array" ref="HN10">INDEX(patti,$HD10,IY10)</f>
        <v>FAm7</v>
      </c>
      <c r="HO10" s="2" t="str" cm="1">
        <f t="array" ref="HO10">INDEX(patti,$HD10,IZ10)</f>
        <v>FAΔ</v>
      </c>
      <c r="HP10" s="2" t="str" cm="1">
        <f t="array" ref="HP10">INDEX(patti,$HD10,JA10)</f>
        <v>FA7</v>
      </c>
      <c r="HQ10" s="2" t="str" cm="1">
        <f t="array" ref="HQ10">INDEX(patti,$HD10,JB10)</f>
        <v>FAm7</v>
      </c>
      <c r="HR10" s="2" t="str" cm="1">
        <f t="array" ref="HR10">INDEX(patti,$HD10,JC10)</f>
        <v>FAm5b7</v>
      </c>
      <c r="HS10" s="2" t="str" cm="1">
        <f t="array" ref="HS10">INDEX(patti,$HD10,JD10)</f>
        <v>FA9</v>
      </c>
      <c r="HT10" s="2" t="str" cm="1">
        <f t="array" ref="HT10">INDEX(patti,$HD10,JE10)</f>
        <v>FAm9</v>
      </c>
      <c r="HU10" s="2" t="str" cm="1">
        <f t="array" ref="HU10">INDEX(patti,$HD10,JF10)</f>
        <v>FAm9b</v>
      </c>
      <c r="HV10" s="2" t="str" cm="1">
        <f t="array" ref="HV10">INDEX(patti,$HD10,JG10)</f>
        <v>FA9</v>
      </c>
      <c r="HW10" s="2" t="str" cm="1">
        <f t="array" ref="HW10">INDEX(patti,$HD10,JH10)</f>
        <v>FA9</v>
      </c>
      <c r="HX10" s="2" t="str" cm="1">
        <f t="array" ref="HX10">INDEX(patti,$HD10,JI10)</f>
        <v>FAm9</v>
      </c>
      <c r="HY10" s="2" t="str" cm="1">
        <f t="array" ref="HY10">INDEX(patti,$HD10,JJ10)</f>
        <v>FAm5b9b</v>
      </c>
      <c r="HZ10" s="2" t="str" cm="1">
        <f t="array" ref="HZ10">INDEX(patti,$HD10,JK10)</f>
        <v>FA11</v>
      </c>
      <c r="IA10" s="2" t="str" cm="1">
        <f t="array" ref="IA10">INDEX(patti,$HD10,JL10)</f>
        <v>FAm11</v>
      </c>
      <c r="IB10" s="2" t="str" cm="1">
        <f t="array" ref="IB10">INDEX(patti,$HD10,JM10)</f>
        <v>FAm11</v>
      </c>
      <c r="IC10" s="2" t="str" cm="1">
        <f t="array" ref="IC10">INDEX(patti,$HD10,JN10)</f>
        <v>FA11+</v>
      </c>
      <c r="ID10" s="2" t="str" cm="1">
        <f t="array" ref="ID10">INDEX(patti,$HD10,JO10)</f>
        <v>FA11</v>
      </c>
      <c r="IE10" s="2" t="str" cm="1">
        <f t="array" ref="IE10">INDEX(patti,$HD10,JP10)</f>
        <v>FAm11</v>
      </c>
      <c r="IF10" s="2" t="str" cm="1">
        <f t="array" ref="IF10">INDEX(patti,$HD10,JQ10)</f>
        <v>FAm5b11</v>
      </c>
      <c r="IG10" s="2" t="str" cm="1">
        <f t="array" ref="IG10">INDEX(patti,$HD10,JR10)</f>
        <v>FA13</v>
      </c>
      <c r="IH10" s="2" t="str" cm="1">
        <f t="array" ref="IH10">INDEX(patti,$HD10,JS10)</f>
        <v>FAm13</v>
      </c>
      <c r="II10" s="2" t="str" cm="1">
        <f t="array" ref="II10">INDEX(patti,$HD10,JT10)</f>
        <v>FAm13b</v>
      </c>
      <c r="IJ10" s="2" t="str" cm="1">
        <f t="array" ref="IJ10">INDEX(patti,$HD10,JU10)</f>
        <v>FA13</v>
      </c>
      <c r="IK10" s="2" t="str" cm="1">
        <f t="array" ref="IK10">INDEX(patti,$HD10,JV10)</f>
        <v>FA13</v>
      </c>
      <c r="IL10" s="2" t="str" cm="1">
        <f t="array" ref="IL10">INDEX(patti,$HD10,JW10)</f>
        <v>FAm13b</v>
      </c>
      <c r="IM10" s="2" t="str" cm="1">
        <f t="array" ref="IM10">INDEX(patti,$HD10,JX10)</f>
        <v>FAm5b13b</v>
      </c>
      <c r="IN10" t="s">
        <v>117</v>
      </c>
      <c r="IP10">
        <v>1</v>
      </c>
      <c r="IQ10">
        <f t="shared" ref="IQ10:IV10" si="303">IP10+5</f>
        <v>6</v>
      </c>
      <c r="IR10">
        <f t="shared" si="303"/>
        <v>11</v>
      </c>
      <c r="IS10">
        <f t="shared" si="303"/>
        <v>16</v>
      </c>
      <c r="IT10">
        <f t="shared" si="303"/>
        <v>21</v>
      </c>
      <c r="IU10">
        <f t="shared" si="303"/>
        <v>26</v>
      </c>
      <c r="IV10">
        <f t="shared" si="303"/>
        <v>31</v>
      </c>
      <c r="IW10">
        <f t="shared" si="252"/>
        <v>2</v>
      </c>
      <c r="IX10">
        <f t="shared" si="253"/>
        <v>7</v>
      </c>
      <c r="IY10">
        <f t="shared" si="254"/>
        <v>12</v>
      </c>
      <c r="IZ10">
        <f t="shared" si="255"/>
        <v>17</v>
      </c>
      <c r="JA10">
        <f t="shared" si="256"/>
        <v>22</v>
      </c>
      <c r="JB10">
        <f t="shared" si="257"/>
        <v>27</v>
      </c>
      <c r="JC10">
        <f t="shared" si="258"/>
        <v>32</v>
      </c>
      <c r="JD10">
        <f t="shared" si="259"/>
        <v>3</v>
      </c>
      <c r="JE10">
        <f t="shared" si="260"/>
        <v>8</v>
      </c>
      <c r="JF10">
        <f t="shared" si="261"/>
        <v>13</v>
      </c>
      <c r="JG10">
        <f t="shared" si="262"/>
        <v>18</v>
      </c>
      <c r="JH10">
        <f t="shared" si="263"/>
        <v>23</v>
      </c>
      <c r="JI10">
        <f t="shared" si="264"/>
        <v>28</v>
      </c>
      <c r="JJ10">
        <f t="shared" si="265"/>
        <v>33</v>
      </c>
      <c r="JK10">
        <f t="shared" si="266"/>
        <v>4</v>
      </c>
      <c r="JL10">
        <f t="shared" si="267"/>
        <v>9</v>
      </c>
      <c r="JM10">
        <f t="shared" si="268"/>
        <v>14</v>
      </c>
      <c r="JN10">
        <f t="shared" si="269"/>
        <v>19</v>
      </c>
      <c r="JO10">
        <f t="shared" si="270"/>
        <v>24</v>
      </c>
      <c r="JP10">
        <f t="shared" si="271"/>
        <v>29</v>
      </c>
      <c r="JQ10">
        <f t="shared" si="272"/>
        <v>34</v>
      </c>
      <c r="JR10">
        <f t="shared" si="273"/>
        <v>5</v>
      </c>
      <c r="JS10">
        <f t="shared" si="274"/>
        <v>10</v>
      </c>
      <c r="JT10">
        <f t="shared" si="275"/>
        <v>15</v>
      </c>
      <c r="JU10">
        <f t="shared" si="276"/>
        <v>20</v>
      </c>
      <c r="JV10">
        <f t="shared" si="277"/>
        <v>25</v>
      </c>
      <c r="JW10">
        <f t="shared" si="278"/>
        <v>30</v>
      </c>
      <c r="JX10">
        <f t="shared" si="279"/>
        <v>35</v>
      </c>
      <c r="JY10" t="s">
        <v>117</v>
      </c>
      <c r="JZ10" t="str">
        <f t="shared" si="299"/>
        <v>MAGGIORE</v>
      </c>
      <c r="KA10">
        <f t="shared" si="38"/>
        <v>0</v>
      </c>
      <c r="KB10" cm="1">
        <f t="array" ref="KB10">IF(TYPE(_xlfn._xlws.FILTER(HE$1:IM$1,HE10:IM10=KA10))=16,0,_xlfn._xlws.FILTER(HE$1:IM$1,HE10:IM10=KA10))</f>
        <v>0</v>
      </c>
      <c r="KG10">
        <f t="shared" si="280"/>
        <v>0</v>
      </c>
      <c r="KH10" s="35">
        <f t="shared" si="53"/>
        <v>0</v>
      </c>
      <c r="KI10">
        <f t="shared" si="300"/>
        <v>6</v>
      </c>
      <c r="KJ10">
        <f t="shared" ref="KJ10:KJ20" si="304">IF(TYPE(VLOOKUP(KI10,come1,2,FALSE))=16,0*1,VLOOKUP(KI10,come1,2,FALSE))</f>
        <v>0</v>
      </c>
      <c r="KK10">
        <f t="shared" ref="KK10:KK20" si="305">IF(TYPE(_xlfn.TEXTAFTER(KJ10,"scala "))=16,0,_xlfn.TEXTAFTER(KJ10,"scala "))</f>
        <v>0</v>
      </c>
      <c r="KL10">
        <f t="shared" si="282"/>
        <v>0</v>
      </c>
      <c r="KM10" s="2">
        <f t="shared" si="54"/>
        <v>0</v>
      </c>
      <c r="KN10" s="2">
        <f t="shared" si="54"/>
        <v>0</v>
      </c>
      <c r="KO10" s="2">
        <f t="shared" si="54"/>
        <v>0</v>
      </c>
      <c r="KP10" s="2">
        <f t="shared" si="54"/>
        <v>0</v>
      </c>
      <c r="KQ10" s="2">
        <f t="shared" si="54"/>
        <v>0</v>
      </c>
      <c r="KR10" s="2">
        <f t="shared" si="54"/>
        <v>0</v>
      </c>
      <c r="KS10" s="2">
        <f t="shared" si="54"/>
        <v>0</v>
      </c>
      <c r="KT10" s="2" t="str">
        <f t="shared" si="283"/>
        <v>0</v>
      </c>
      <c r="KU10" s="2" t="str">
        <f t="shared" si="284"/>
        <v>0</v>
      </c>
      <c r="KV10" s="2" t="str">
        <f t="shared" si="285"/>
        <v>0</v>
      </c>
      <c r="KW10" s="55" t="str">
        <f t="shared" si="286"/>
        <v>0</v>
      </c>
      <c r="KX10" s="60">
        <f t="shared" si="287"/>
        <v>0</v>
      </c>
      <c r="KY10" s="60">
        <f t="shared" si="55"/>
        <v>0</v>
      </c>
      <c r="KZ10" s="60">
        <f t="shared" si="55"/>
        <v>0</v>
      </c>
      <c r="LA10" s="60">
        <f t="shared" si="55"/>
        <v>0</v>
      </c>
      <c r="LB10" s="60">
        <f t="shared" si="55"/>
        <v>0</v>
      </c>
      <c r="LC10" s="60">
        <f t="shared" si="55"/>
        <v>0</v>
      </c>
      <c r="LD10" s="60">
        <f t="shared" si="55"/>
        <v>0</v>
      </c>
      <c r="LE10" s="64">
        <f t="shared" si="56"/>
        <v>0</v>
      </c>
      <c r="LF10" s="55">
        <f t="shared" si="57"/>
        <v>0</v>
      </c>
      <c r="LG10" s="55">
        <f t="shared" si="58"/>
        <v>0</v>
      </c>
      <c r="LH10" s="55">
        <f t="shared" si="59"/>
        <v>0</v>
      </c>
      <c r="LI10" s="55">
        <f t="shared" si="60"/>
        <v>0</v>
      </c>
      <c r="LJ10" s="55">
        <f t="shared" si="61"/>
        <v>0</v>
      </c>
      <c r="LK10" s="55">
        <f t="shared" si="62"/>
        <v>0</v>
      </c>
      <c r="LL10" s="55">
        <f t="shared" si="63"/>
        <v>0</v>
      </c>
      <c r="LM10" s="64">
        <f t="shared" si="288"/>
        <v>0</v>
      </c>
      <c r="LN10" s="64">
        <f t="shared" si="289"/>
        <v>0</v>
      </c>
      <c r="LO10" s="64">
        <f t="shared" si="290"/>
        <v>0</v>
      </c>
      <c r="LP10" s="64">
        <f t="shared" si="291"/>
        <v>0</v>
      </c>
      <c r="LQ10" s="64">
        <f t="shared" si="292"/>
        <v>0</v>
      </c>
      <c r="LR10" s="64">
        <f t="shared" si="293"/>
        <v>0</v>
      </c>
      <c r="LS10" s="64">
        <f t="shared" si="294"/>
        <v>0</v>
      </c>
      <c r="LT10" s="60">
        <f t="shared" si="295"/>
        <v>0</v>
      </c>
      <c r="LU10" s="60">
        <f t="shared" si="65"/>
        <v>0</v>
      </c>
      <c r="LV10" s="60">
        <f t="shared" si="66"/>
        <v>0</v>
      </c>
      <c r="LX10" s="180"/>
      <c r="LY10" s="180"/>
      <c r="LZ10" s="180"/>
      <c r="MA10" s="180"/>
      <c r="MB10" s="180"/>
      <c r="MC10" s="180"/>
      <c r="MD10" s="180"/>
      <c r="ME10" s="180"/>
      <c r="MF10" s="180"/>
      <c r="MG10" s="180"/>
      <c r="MH10" s="180"/>
      <c r="MI10" s="180"/>
      <c r="MJ10" s="180"/>
      <c r="MK10" s="180"/>
      <c r="ML10" s="180"/>
      <c r="MM10" s="180"/>
      <c r="MN10" s="180"/>
      <c r="MO10" s="180"/>
      <c r="MP10" s="180"/>
      <c r="MQ10" s="180"/>
      <c r="MR10" s="180"/>
      <c r="MS10" s="180"/>
      <c r="MT10" s="180"/>
      <c r="MU10" s="51"/>
      <c r="MV10" s="51"/>
      <c r="MW10" s="51"/>
      <c r="MX10" s="51"/>
      <c r="MY10" s="73"/>
      <c r="MZ10" s="73"/>
      <c r="NA10" s="73"/>
      <c r="NB10" s="73"/>
      <c r="NC10" s="73"/>
      <c r="ND10" s="73"/>
      <c r="NE10" s="73"/>
      <c r="NF10" s="73"/>
      <c r="NG10" s="73"/>
      <c r="NH10" s="73"/>
      <c r="NI10" s="73"/>
      <c r="NJ10" s="73"/>
      <c r="NK10" s="73"/>
      <c r="NL10" s="73"/>
      <c r="NM10" s="73"/>
      <c r="NN10" s="73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</row>
    <row r="11" spans="1:397" x14ac:dyDescent="0.3">
      <c r="A11" s="190"/>
      <c r="B11" t="s">
        <v>97</v>
      </c>
      <c r="C11" s="16" t="s">
        <v>37</v>
      </c>
      <c r="D11" s="16" t="s">
        <v>37</v>
      </c>
      <c r="E11" s="16" t="s">
        <v>38</v>
      </c>
      <c r="F11" s="16" t="s">
        <v>37</v>
      </c>
      <c r="G11" s="16" t="s">
        <v>37</v>
      </c>
      <c r="H11" s="16" t="s">
        <v>37</v>
      </c>
      <c r="I11" s="16" t="s">
        <v>38</v>
      </c>
      <c r="J11" s="4">
        <f t="shared" si="43"/>
        <v>7</v>
      </c>
      <c r="K11" s="57">
        <f t="shared" si="67"/>
        <v>9</v>
      </c>
      <c r="L11" s="57">
        <f t="shared" si="68"/>
        <v>11</v>
      </c>
      <c r="M11" s="57">
        <f t="shared" si="69"/>
        <v>12</v>
      </c>
      <c r="N11" s="57">
        <f t="shared" si="70"/>
        <v>14</v>
      </c>
      <c r="O11" s="57">
        <f t="shared" si="71"/>
        <v>16</v>
      </c>
      <c r="P11" s="57">
        <f t="shared" si="72"/>
        <v>18</v>
      </c>
      <c r="Q11" s="57">
        <f t="shared" si="73"/>
        <v>19</v>
      </c>
      <c r="R11" s="57">
        <f t="shared" si="74"/>
        <v>21</v>
      </c>
      <c r="S11" s="57">
        <f t="shared" si="75"/>
        <v>23</v>
      </c>
      <c r="T11" s="57">
        <f t="shared" si="76"/>
        <v>24</v>
      </c>
      <c r="U11" s="57">
        <f t="shared" si="77"/>
        <v>26</v>
      </c>
      <c r="V11" s="57">
        <f t="shared" si="78"/>
        <v>28</v>
      </c>
      <c r="W11" s="57">
        <f t="shared" si="79"/>
        <v>30</v>
      </c>
      <c r="X11" s="57">
        <f t="shared" si="80"/>
        <v>31</v>
      </c>
      <c r="Y11" s="57">
        <f t="shared" si="81"/>
        <v>33</v>
      </c>
      <c r="Z11" s="57">
        <f t="shared" si="82"/>
        <v>35</v>
      </c>
      <c r="AA11" s="57">
        <f t="shared" si="83"/>
        <v>36</v>
      </c>
      <c r="AB11" s="57">
        <f t="shared" si="84"/>
        <v>38</v>
      </c>
      <c r="AC11" s="57">
        <f t="shared" si="85"/>
        <v>40</v>
      </c>
      <c r="AD11" s="57">
        <f t="shared" si="86"/>
        <v>42</v>
      </c>
      <c r="AE11" s="57">
        <f t="shared" si="87"/>
        <v>43</v>
      </c>
      <c r="AF11" s="57">
        <f t="shared" si="88"/>
        <v>45</v>
      </c>
      <c r="AG11" s="57">
        <f t="shared" si="89"/>
        <v>47</v>
      </c>
      <c r="AH11" s="57">
        <f t="shared" si="90"/>
        <v>48</v>
      </c>
      <c r="AI11" s="57"/>
      <c r="AJ11" s="57">
        <f>1</f>
        <v>1</v>
      </c>
      <c r="AK11" s="57">
        <f t="shared" si="91"/>
        <v>4</v>
      </c>
      <c r="AL11" s="57">
        <f t="shared" si="92"/>
        <v>7</v>
      </c>
      <c r="AM11" s="57">
        <f t="shared" si="93"/>
        <v>11</v>
      </c>
      <c r="AN11" s="57">
        <f t="shared" si="94"/>
        <v>14</v>
      </c>
      <c r="AO11" s="57">
        <f t="shared" si="95"/>
        <v>17</v>
      </c>
      <c r="AP11" s="57">
        <f t="shared" si="96"/>
        <v>21</v>
      </c>
      <c r="AQ11" s="57" t="str">
        <f t="shared" si="296"/>
        <v>FA#</v>
      </c>
      <c r="AR11" s="57" t="str">
        <f t="shared" si="97"/>
        <v/>
      </c>
      <c r="AS11" s="57" t="str">
        <f t="shared" si="98"/>
        <v/>
      </c>
      <c r="AT11" s="57" t="str">
        <f t="shared" si="99"/>
        <v>Δ</v>
      </c>
      <c r="AU11" s="57" t="str">
        <f t="shared" si="100"/>
        <v>9</v>
      </c>
      <c r="AV11" s="57" t="str">
        <f t="shared" si="101"/>
        <v>11</v>
      </c>
      <c r="AW11" s="57" t="str">
        <f t="shared" si="102"/>
        <v>13</v>
      </c>
      <c r="AX11" s="57" t="str">
        <f t="shared" si="103"/>
        <v>FA#</v>
      </c>
      <c r="AY11" s="57" t="str">
        <f t="shared" si="104"/>
        <v>FA#Δ</v>
      </c>
      <c r="AZ11" s="57" t="str">
        <f t="shared" si="105"/>
        <v>FA#9</v>
      </c>
      <c r="BA11" s="57" t="str">
        <f t="shared" si="106"/>
        <v>FA#11</v>
      </c>
      <c r="BB11" s="57" t="str">
        <f t="shared" si="107"/>
        <v>FA#13</v>
      </c>
      <c r="BD11" s="57">
        <f>1</f>
        <v>1</v>
      </c>
      <c r="BE11" s="57">
        <f t="shared" si="108"/>
        <v>3</v>
      </c>
      <c r="BF11" s="57">
        <f t="shared" si="109"/>
        <v>7</v>
      </c>
      <c r="BG11" s="57">
        <f t="shared" si="110"/>
        <v>10</v>
      </c>
      <c r="BH11" s="57">
        <f t="shared" si="111"/>
        <v>14</v>
      </c>
      <c r="BI11" s="57">
        <f t="shared" si="112"/>
        <v>17</v>
      </c>
      <c r="BJ11" s="57">
        <f t="shared" si="113"/>
        <v>21</v>
      </c>
      <c r="BK11" s="57" t="str">
        <f t="shared" si="114"/>
        <v>FA#</v>
      </c>
      <c r="BL11" s="57" t="str">
        <f t="shared" si="115"/>
        <v>m</v>
      </c>
      <c r="BM11" s="57" t="str">
        <f t="shared" si="116"/>
        <v/>
      </c>
      <c r="BN11" s="57" t="str">
        <f t="shared" si="117"/>
        <v>7</v>
      </c>
      <c r="BO11" s="57" t="str">
        <f t="shared" si="118"/>
        <v>9</v>
      </c>
      <c r="BP11" s="57" t="str">
        <f t="shared" si="119"/>
        <v>11</v>
      </c>
      <c r="BQ11" s="57" t="str">
        <f t="shared" si="120"/>
        <v>13</v>
      </c>
      <c r="BR11" s="57" t="str">
        <f t="shared" si="121"/>
        <v>FA#m</v>
      </c>
      <c r="BS11" s="57" t="str">
        <f t="shared" si="122"/>
        <v>FA#m7</v>
      </c>
      <c r="BT11" s="57" t="str">
        <f t="shared" si="123"/>
        <v>FA#m9</v>
      </c>
      <c r="BU11" s="57" t="str">
        <f t="shared" si="124"/>
        <v>FA#m11</v>
      </c>
      <c r="BV11" s="57" t="str">
        <f t="shared" si="125"/>
        <v>FA#m13</v>
      </c>
      <c r="BX11" s="57">
        <f>1</f>
        <v>1</v>
      </c>
      <c r="BY11" s="57">
        <f t="shared" si="126"/>
        <v>3</v>
      </c>
      <c r="BZ11" s="57">
        <f t="shared" si="127"/>
        <v>7</v>
      </c>
      <c r="CA11" s="57">
        <f t="shared" si="128"/>
        <v>10</v>
      </c>
      <c r="CB11" s="57">
        <f t="shared" si="129"/>
        <v>13</v>
      </c>
      <c r="CC11" s="57">
        <f t="shared" si="130"/>
        <v>17</v>
      </c>
      <c r="CD11" s="57">
        <f t="shared" si="131"/>
        <v>20</v>
      </c>
      <c r="CE11" s="57" t="str">
        <f t="shared" si="132"/>
        <v>FA#</v>
      </c>
      <c r="CF11" s="57" t="str">
        <f t="shared" si="133"/>
        <v>m</v>
      </c>
      <c r="CG11" s="57" t="str">
        <f t="shared" si="134"/>
        <v/>
      </c>
      <c r="CH11" s="57" t="str">
        <f t="shared" si="135"/>
        <v>7</v>
      </c>
      <c r="CI11" s="57" t="str">
        <f t="shared" si="136"/>
        <v>9b</v>
      </c>
      <c r="CJ11" s="57" t="str">
        <f t="shared" si="137"/>
        <v>11</v>
      </c>
      <c r="CK11" s="57" t="str">
        <f t="shared" si="138"/>
        <v>13b</v>
      </c>
      <c r="CL11" s="57" t="str">
        <f t="shared" si="139"/>
        <v>FA#m</v>
      </c>
      <c r="CM11" s="57" t="str">
        <f t="shared" si="140"/>
        <v>FA#m7</v>
      </c>
      <c r="CN11" s="57" t="str">
        <f t="shared" si="141"/>
        <v>FA#m9b</v>
      </c>
      <c r="CO11" s="57" t="str">
        <f t="shared" si="142"/>
        <v>FA#m11</v>
      </c>
      <c r="CP11" s="57" t="str">
        <f t="shared" si="143"/>
        <v>FA#m13b</v>
      </c>
      <c r="CR11" s="57">
        <f>1</f>
        <v>1</v>
      </c>
      <c r="CS11" s="57">
        <f t="shared" si="144"/>
        <v>4</v>
      </c>
      <c r="CT11" s="57">
        <f t="shared" si="145"/>
        <v>7</v>
      </c>
      <c r="CU11" s="57">
        <f t="shared" si="146"/>
        <v>11</v>
      </c>
      <c r="CV11" s="57">
        <f t="shared" si="147"/>
        <v>14</v>
      </c>
      <c r="CW11" s="57">
        <f t="shared" si="148"/>
        <v>18</v>
      </c>
      <c r="CX11" s="57">
        <f t="shared" si="149"/>
        <v>21</v>
      </c>
      <c r="CY11" s="57" t="str">
        <f t="shared" si="150"/>
        <v>FA#</v>
      </c>
      <c r="CZ11" s="57" t="str">
        <f t="shared" si="151"/>
        <v/>
      </c>
      <c r="DA11" s="57" t="str">
        <f t="shared" si="152"/>
        <v/>
      </c>
      <c r="DB11" s="57" t="str">
        <f t="shared" si="153"/>
        <v>Δ</v>
      </c>
      <c r="DC11" s="57" t="str">
        <f t="shared" si="154"/>
        <v>9</v>
      </c>
      <c r="DD11" s="57" t="str">
        <f t="shared" si="155"/>
        <v>11+</v>
      </c>
      <c r="DE11" s="57" t="str">
        <f t="shared" si="156"/>
        <v>13</v>
      </c>
      <c r="DF11" s="57" t="str">
        <f t="shared" si="157"/>
        <v>FA#</v>
      </c>
      <c r="DG11" s="57" t="str">
        <f t="shared" si="158"/>
        <v>FA#Δ</v>
      </c>
      <c r="DH11" s="57" t="str">
        <f t="shared" si="159"/>
        <v>FA#9</v>
      </c>
      <c r="DI11" s="57" t="str">
        <f t="shared" si="160"/>
        <v>FA#11+</v>
      </c>
      <c r="DJ11" s="57" t="str">
        <f t="shared" si="161"/>
        <v>FA#13</v>
      </c>
      <c r="DL11" s="57">
        <f>1</f>
        <v>1</v>
      </c>
      <c r="DM11" s="57">
        <f t="shared" si="162"/>
        <v>4</v>
      </c>
      <c r="DN11" s="57">
        <f t="shared" si="163"/>
        <v>7</v>
      </c>
      <c r="DO11" s="57">
        <f t="shared" si="164"/>
        <v>10</v>
      </c>
      <c r="DP11" s="57">
        <f t="shared" si="165"/>
        <v>14</v>
      </c>
      <c r="DQ11" s="57">
        <f t="shared" si="166"/>
        <v>17</v>
      </c>
      <c r="DR11" s="57">
        <f t="shared" si="167"/>
        <v>21</v>
      </c>
      <c r="DS11" s="57" t="str">
        <f t="shared" si="168"/>
        <v>FA#</v>
      </c>
      <c r="DT11" s="57" t="str">
        <f t="shared" si="169"/>
        <v/>
      </c>
      <c r="DU11" s="57" t="str">
        <f t="shared" si="170"/>
        <v/>
      </c>
      <c r="DV11" s="57" t="str">
        <f t="shared" si="171"/>
        <v>7</v>
      </c>
      <c r="DW11" s="57" t="str">
        <f t="shared" si="172"/>
        <v>9</v>
      </c>
      <c r="DX11" s="57" t="str">
        <f t="shared" si="173"/>
        <v>11</v>
      </c>
      <c r="DY11" s="57" t="str">
        <f t="shared" si="174"/>
        <v>13</v>
      </c>
      <c r="DZ11" s="57" t="str">
        <f t="shared" si="175"/>
        <v>FA#</v>
      </c>
      <c r="EA11" s="57" t="str">
        <f t="shared" si="176"/>
        <v>FA#7</v>
      </c>
      <c r="EB11" s="57" t="str">
        <f t="shared" si="177"/>
        <v>FA#9</v>
      </c>
      <c r="EC11" s="57" t="str">
        <f t="shared" si="178"/>
        <v>FA#11</v>
      </c>
      <c r="ED11" s="57" t="str">
        <f t="shared" si="179"/>
        <v>FA#13</v>
      </c>
      <c r="EF11" s="57">
        <f>1</f>
        <v>1</v>
      </c>
      <c r="EG11" s="57">
        <f t="shared" si="180"/>
        <v>3</v>
      </c>
      <c r="EH11" s="57">
        <f t="shared" si="181"/>
        <v>7</v>
      </c>
      <c r="EI11" s="57">
        <f t="shared" si="182"/>
        <v>10</v>
      </c>
      <c r="EJ11" s="57">
        <f t="shared" si="183"/>
        <v>14</v>
      </c>
      <c r="EK11" s="57">
        <f t="shared" si="184"/>
        <v>17</v>
      </c>
      <c r="EL11" s="57">
        <f t="shared" si="185"/>
        <v>20</v>
      </c>
      <c r="EM11" s="57" t="str">
        <f t="shared" si="186"/>
        <v>FA#</v>
      </c>
      <c r="EN11" s="57" t="str">
        <f t="shared" si="187"/>
        <v>m</v>
      </c>
      <c r="EO11" s="57" t="str">
        <f t="shared" si="188"/>
        <v/>
      </c>
      <c r="EP11" s="57" t="str">
        <f t="shared" si="189"/>
        <v>7</v>
      </c>
      <c r="EQ11" s="57" t="str">
        <f t="shared" si="190"/>
        <v>9</v>
      </c>
      <c r="ER11" s="57" t="str">
        <f t="shared" si="191"/>
        <v>11</v>
      </c>
      <c r="ES11" s="57" t="str">
        <f t="shared" si="192"/>
        <v>13b</v>
      </c>
      <c r="ET11" s="57" t="str">
        <f t="shared" si="193"/>
        <v>FA#m</v>
      </c>
      <c r="EU11" s="57" t="str">
        <f t="shared" si="194"/>
        <v>FA#m7</v>
      </c>
      <c r="EV11" s="57" t="str">
        <f t="shared" si="195"/>
        <v>FA#m9</v>
      </c>
      <c r="EW11" s="57" t="str">
        <f t="shared" si="196"/>
        <v>FA#m11</v>
      </c>
      <c r="EX11" s="57" t="str">
        <f t="shared" si="197"/>
        <v>FA#m13b</v>
      </c>
      <c r="EZ11" s="57">
        <f>1</f>
        <v>1</v>
      </c>
      <c r="FA11" s="57">
        <f t="shared" si="198"/>
        <v>3</v>
      </c>
      <c r="FB11" s="57">
        <f t="shared" si="199"/>
        <v>6</v>
      </c>
      <c r="FC11" s="57">
        <f t="shared" si="200"/>
        <v>10</v>
      </c>
      <c r="FD11" s="57">
        <f t="shared" si="201"/>
        <v>13</v>
      </c>
      <c r="FE11" s="57">
        <f t="shared" si="202"/>
        <v>17</v>
      </c>
      <c r="FF11" s="57">
        <f t="shared" si="203"/>
        <v>20</v>
      </c>
      <c r="FG11" s="57" t="str">
        <f t="shared" si="204"/>
        <v>FA#</v>
      </c>
      <c r="FH11" s="57" t="str">
        <f t="shared" si="205"/>
        <v>m</v>
      </c>
      <c r="FI11" s="57" t="str">
        <f t="shared" si="206"/>
        <v>5b</v>
      </c>
      <c r="FJ11" s="57" t="str">
        <f t="shared" si="207"/>
        <v>7</v>
      </c>
      <c r="FK11" s="57" t="str">
        <f t="shared" si="208"/>
        <v>9b</v>
      </c>
      <c r="FL11" s="57" t="str">
        <f t="shared" si="209"/>
        <v>11</v>
      </c>
      <c r="FM11" s="57" t="str">
        <f t="shared" si="210"/>
        <v>13b</v>
      </c>
      <c r="FN11" s="57" t="str">
        <f t="shared" si="211"/>
        <v>FA#m5b</v>
      </c>
      <c r="FO11" s="57" t="str">
        <f t="shared" si="212"/>
        <v>FA#m5b7</v>
      </c>
      <c r="FP11" s="57" t="str">
        <f t="shared" si="213"/>
        <v>FA#m5b9b</v>
      </c>
      <c r="FQ11" s="57" t="str">
        <f t="shared" si="214"/>
        <v>FA#m5b11</v>
      </c>
      <c r="FR11" s="57" t="str">
        <f t="shared" si="215"/>
        <v>FA#m5b13b</v>
      </c>
      <c r="FT11" s="2" t="str">
        <f t="shared" si="216"/>
        <v>FA#</v>
      </c>
      <c r="FU11" s="2" t="str">
        <f t="shared" si="217"/>
        <v>FA#Δ</v>
      </c>
      <c r="FV11" s="2" t="str">
        <f t="shared" si="218"/>
        <v>FA#9</v>
      </c>
      <c r="FW11" s="2" t="str">
        <f t="shared" si="219"/>
        <v>FA#11</v>
      </c>
      <c r="FX11" s="2" t="str">
        <f t="shared" si="220"/>
        <v>FA#13</v>
      </c>
      <c r="FY11" s="2" t="str">
        <f t="shared" si="221"/>
        <v>FA#m</v>
      </c>
      <c r="FZ11" s="2" t="str">
        <f t="shared" si="222"/>
        <v>FA#m7</v>
      </c>
      <c r="GA11" s="2" t="str">
        <f t="shared" si="223"/>
        <v>FA#m9</v>
      </c>
      <c r="GB11" s="2" t="str">
        <f t="shared" si="224"/>
        <v>FA#m11</v>
      </c>
      <c r="GC11" s="2" t="str">
        <f t="shared" si="225"/>
        <v>FA#m13</v>
      </c>
      <c r="GD11" s="2" t="str">
        <f t="shared" si="226"/>
        <v>FA#m</v>
      </c>
      <c r="GE11" s="2" t="str">
        <f t="shared" si="227"/>
        <v>FA#m7</v>
      </c>
      <c r="GF11" s="2" t="str">
        <f t="shared" si="228"/>
        <v>FA#m9b</v>
      </c>
      <c r="GG11" s="2" t="str">
        <f t="shared" si="229"/>
        <v>FA#m11</v>
      </c>
      <c r="GH11" s="2" t="str">
        <f t="shared" si="230"/>
        <v>FA#m13b</v>
      </c>
      <c r="GI11" s="2" t="str">
        <f t="shared" si="231"/>
        <v>FA#</v>
      </c>
      <c r="GJ11" s="2" t="str">
        <f t="shared" si="232"/>
        <v>FA#Δ</v>
      </c>
      <c r="GK11" s="2" t="str">
        <f t="shared" si="233"/>
        <v>FA#9</v>
      </c>
      <c r="GL11" s="2" t="str">
        <f t="shared" si="234"/>
        <v>FA#11+</v>
      </c>
      <c r="GM11" s="2" t="str">
        <f t="shared" si="235"/>
        <v>FA#13</v>
      </c>
      <c r="GN11" s="2" t="str">
        <f t="shared" si="236"/>
        <v>FA#</v>
      </c>
      <c r="GO11" s="2" t="str">
        <f t="shared" si="237"/>
        <v>FA#7</v>
      </c>
      <c r="GP11" s="2" t="str">
        <f t="shared" si="238"/>
        <v>FA#9</v>
      </c>
      <c r="GQ11" s="2" t="str">
        <f t="shared" si="239"/>
        <v>FA#11</v>
      </c>
      <c r="GR11" s="2" t="str">
        <f t="shared" si="240"/>
        <v>FA#13</v>
      </c>
      <c r="GS11" s="2" t="str">
        <f t="shared" si="241"/>
        <v>FA#m</v>
      </c>
      <c r="GT11" s="2" t="str">
        <f t="shared" si="242"/>
        <v>FA#m7</v>
      </c>
      <c r="GU11" s="2" t="str">
        <f t="shared" si="243"/>
        <v>FA#m9</v>
      </c>
      <c r="GV11" s="2" t="str">
        <f t="shared" si="244"/>
        <v>FA#m11</v>
      </c>
      <c r="GW11" s="2" t="str">
        <f t="shared" si="245"/>
        <v>FA#m13b</v>
      </c>
      <c r="GX11" s="2" t="str">
        <f t="shared" si="246"/>
        <v>FA#m5b</v>
      </c>
      <c r="GY11" s="2" t="str">
        <f t="shared" si="247"/>
        <v>FA#m5b7</v>
      </c>
      <c r="GZ11" s="2" t="str">
        <f t="shared" si="248"/>
        <v>FA#m5b9b</v>
      </c>
      <c r="HA11" s="2" t="str">
        <f t="shared" si="249"/>
        <v>FA#m5b11</v>
      </c>
      <c r="HB11" s="2" t="str">
        <f t="shared" si="250"/>
        <v>FA#m5b13b</v>
      </c>
      <c r="HD11" s="2">
        <f t="shared" si="297"/>
        <v>7</v>
      </c>
      <c r="HE11" s="2" t="str" cm="1">
        <f t="array" ref="HE11">INDEX(patti,$HD11,IP11)</f>
        <v>FA#</v>
      </c>
      <c r="HF11" s="2" t="str" cm="1">
        <f t="array" ref="HF11">INDEX(patti,$HD11,IQ11)</f>
        <v>FA#m</v>
      </c>
      <c r="HG11" s="2" t="str" cm="1">
        <f t="array" ref="HG11">INDEX(patti,$HD11,IR11)</f>
        <v>FA#m</v>
      </c>
      <c r="HH11" s="2" t="str" cm="1">
        <f t="array" ref="HH11">INDEX(patti,$HD11,IS11)</f>
        <v>FA#</v>
      </c>
      <c r="HI11" s="2" t="str" cm="1">
        <f t="array" ref="HI11">INDEX(patti,$HD11,IT11)</f>
        <v>FA#</v>
      </c>
      <c r="HJ11" s="2" t="str" cm="1">
        <f t="array" ref="HJ11">INDEX(patti,$HD11,IU11)</f>
        <v>FA#m</v>
      </c>
      <c r="HK11" s="2" t="str" cm="1">
        <f t="array" ref="HK11">INDEX(patti,$HD11,IV11)</f>
        <v>FA#m5b</v>
      </c>
      <c r="HL11" s="2" t="str" cm="1">
        <f t="array" ref="HL11">INDEX(patti,$HD11,IW11)</f>
        <v>FA#Δ</v>
      </c>
      <c r="HM11" s="2" t="str" cm="1">
        <f t="array" ref="HM11">INDEX(patti,$HD11,IX11)</f>
        <v>FA#m7</v>
      </c>
      <c r="HN11" s="2" t="str" cm="1">
        <f t="array" ref="HN11">INDEX(patti,$HD11,IY11)</f>
        <v>FA#m7</v>
      </c>
      <c r="HO11" s="2" t="str" cm="1">
        <f t="array" ref="HO11">INDEX(patti,$HD11,IZ11)</f>
        <v>FA#Δ</v>
      </c>
      <c r="HP11" s="2" t="str" cm="1">
        <f t="array" ref="HP11">INDEX(patti,$HD11,JA11)</f>
        <v>FA#7</v>
      </c>
      <c r="HQ11" s="2" t="str" cm="1">
        <f t="array" ref="HQ11">INDEX(patti,$HD11,JB11)</f>
        <v>FA#m7</v>
      </c>
      <c r="HR11" s="2" t="str" cm="1">
        <f t="array" ref="HR11">INDEX(patti,$HD11,JC11)</f>
        <v>FA#m5b7</v>
      </c>
      <c r="HS11" s="2" t="str" cm="1">
        <f t="array" ref="HS11">INDEX(patti,$HD11,JD11)</f>
        <v>FA#9</v>
      </c>
      <c r="HT11" s="2" t="str" cm="1">
        <f t="array" ref="HT11">INDEX(patti,$HD11,JE11)</f>
        <v>FA#m9</v>
      </c>
      <c r="HU11" s="2" t="str" cm="1">
        <f t="array" ref="HU11">INDEX(patti,$HD11,JF11)</f>
        <v>FA#m9b</v>
      </c>
      <c r="HV11" s="2" t="str" cm="1">
        <f t="array" ref="HV11">INDEX(patti,$HD11,JG11)</f>
        <v>FA#9</v>
      </c>
      <c r="HW11" s="2" t="str" cm="1">
        <f t="array" ref="HW11">INDEX(patti,$HD11,JH11)</f>
        <v>FA#9</v>
      </c>
      <c r="HX11" s="2" t="str" cm="1">
        <f t="array" ref="HX11">INDEX(patti,$HD11,JI11)</f>
        <v>FA#m9</v>
      </c>
      <c r="HY11" s="2" t="str" cm="1">
        <f t="array" ref="HY11">INDEX(patti,$HD11,JJ11)</f>
        <v>FA#m5b9b</v>
      </c>
      <c r="HZ11" s="2" t="str" cm="1">
        <f t="array" ref="HZ11">INDEX(patti,$HD11,JK11)</f>
        <v>FA#11</v>
      </c>
      <c r="IA11" s="2" t="str" cm="1">
        <f t="array" ref="IA11">INDEX(patti,$HD11,JL11)</f>
        <v>FA#m11</v>
      </c>
      <c r="IB11" s="2" t="str" cm="1">
        <f t="array" ref="IB11">INDEX(patti,$HD11,JM11)</f>
        <v>FA#m11</v>
      </c>
      <c r="IC11" s="2" t="str" cm="1">
        <f t="array" ref="IC11">INDEX(patti,$HD11,JN11)</f>
        <v>FA#11+</v>
      </c>
      <c r="ID11" s="2" t="str" cm="1">
        <f t="array" ref="ID11">INDEX(patti,$HD11,JO11)</f>
        <v>FA#11</v>
      </c>
      <c r="IE11" s="2" t="str" cm="1">
        <f t="array" ref="IE11">INDEX(patti,$HD11,JP11)</f>
        <v>FA#m11</v>
      </c>
      <c r="IF11" s="2" t="str" cm="1">
        <f t="array" ref="IF11">INDEX(patti,$HD11,JQ11)</f>
        <v>FA#m5b11</v>
      </c>
      <c r="IG11" s="2" t="str" cm="1">
        <f t="array" ref="IG11">INDEX(patti,$HD11,JR11)</f>
        <v>FA#13</v>
      </c>
      <c r="IH11" s="2" t="str" cm="1">
        <f t="array" ref="IH11">INDEX(patti,$HD11,JS11)</f>
        <v>FA#m13</v>
      </c>
      <c r="II11" s="2" t="str" cm="1">
        <f t="array" ref="II11">INDEX(patti,$HD11,JT11)</f>
        <v>FA#m13b</v>
      </c>
      <c r="IJ11" s="2" t="str" cm="1">
        <f t="array" ref="IJ11">INDEX(patti,$HD11,JU11)</f>
        <v>FA#13</v>
      </c>
      <c r="IK11" s="2" t="str" cm="1">
        <f t="array" ref="IK11">INDEX(patti,$HD11,JV11)</f>
        <v>FA#13</v>
      </c>
      <c r="IL11" s="2" t="str" cm="1">
        <f t="array" ref="IL11">INDEX(patti,$HD11,JW11)</f>
        <v>FA#m13b</v>
      </c>
      <c r="IM11" s="2" t="str" cm="1">
        <f t="array" ref="IM11">INDEX(patti,$HD11,JX11)</f>
        <v>FA#m5b13b</v>
      </c>
      <c r="IN11" t="s">
        <v>117</v>
      </c>
      <c r="IP11">
        <v>1</v>
      </c>
      <c r="IQ11">
        <f t="shared" ref="IQ11:IV11" si="306">IP11+5</f>
        <v>6</v>
      </c>
      <c r="IR11">
        <f t="shared" si="306"/>
        <v>11</v>
      </c>
      <c r="IS11">
        <f t="shared" si="306"/>
        <v>16</v>
      </c>
      <c r="IT11">
        <f t="shared" si="306"/>
        <v>21</v>
      </c>
      <c r="IU11">
        <f t="shared" si="306"/>
        <v>26</v>
      </c>
      <c r="IV11">
        <f t="shared" si="306"/>
        <v>31</v>
      </c>
      <c r="IW11">
        <f t="shared" si="252"/>
        <v>2</v>
      </c>
      <c r="IX11">
        <f t="shared" si="253"/>
        <v>7</v>
      </c>
      <c r="IY11">
        <f t="shared" si="254"/>
        <v>12</v>
      </c>
      <c r="IZ11">
        <f t="shared" si="255"/>
        <v>17</v>
      </c>
      <c r="JA11">
        <f t="shared" si="256"/>
        <v>22</v>
      </c>
      <c r="JB11">
        <f t="shared" si="257"/>
        <v>27</v>
      </c>
      <c r="JC11">
        <f t="shared" si="258"/>
        <v>32</v>
      </c>
      <c r="JD11">
        <f t="shared" si="259"/>
        <v>3</v>
      </c>
      <c r="JE11">
        <f t="shared" si="260"/>
        <v>8</v>
      </c>
      <c r="JF11">
        <f t="shared" si="261"/>
        <v>13</v>
      </c>
      <c r="JG11">
        <f t="shared" si="262"/>
        <v>18</v>
      </c>
      <c r="JH11">
        <f t="shared" si="263"/>
        <v>23</v>
      </c>
      <c r="JI11">
        <f t="shared" si="264"/>
        <v>28</v>
      </c>
      <c r="JJ11">
        <f t="shared" si="265"/>
        <v>33</v>
      </c>
      <c r="JK11">
        <f t="shared" si="266"/>
        <v>4</v>
      </c>
      <c r="JL11">
        <f t="shared" si="267"/>
        <v>9</v>
      </c>
      <c r="JM11">
        <f t="shared" si="268"/>
        <v>14</v>
      </c>
      <c r="JN11">
        <f t="shared" si="269"/>
        <v>19</v>
      </c>
      <c r="JO11">
        <f t="shared" si="270"/>
        <v>24</v>
      </c>
      <c r="JP11">
        <f t="shared" si="271"/>
        <v>29</v>
      </c>
      <c r="JQ11">
        <f t="shared" si="272"/>
        <v>34</v>
      </c>
      <c r="JR11">
        <f t="shared" si="273"/>
        <v>5</v>
      </c>
      <c r="JS11">
        <f t="shared" si="274"/>
        <v>10</v>
      </c>
      <c r="JT11">
        <f t="shared" si="275"/>
        <v>15</v>
      </c>
      <c r="JU11">
        <f t="shared" si="276"/>
        <v>20</v>
      </c>
      <c r="JV11">
        <f t="shared" si="277"/>
        <v>25</v>
      </c>
      <c r="JW11">
        <f t="shared" si="278"/>
        <v>30</v>
      </c>
      <c r="JX11">
        <f t="shared" si="279"/>
        <v>35</v>
      </c>
      <c r="JY11" t="s">
        <v>117</v>
      </c>
      <c r="JZ11" t="str">
        <f t="shared" si="299"/>
        <v>MAGGIORE</v>
      </c>
      <c r="KA11">
        <f t="shared" si="38"/>
        <v>0</v>
      </c>
      <c r="KB11" cm="1">
        <f t="array" ref="KB11">IF(TYPE(_xlfn._xlws.FILTER(HE$1:IM$1,HE11:IM11=KA11))=16,0,_xlfn._xlws.FILTER(HE$1:IM$1,HE11:IM11=KA11))</f>
        <v>0</v>
      </c>
      <c r="KG11">
        <f t="shared" si="280"/>
        <v>0</v>
      </c>
      <c r="KH11" s="35">
        <f t="shared" si="53"/>
        <v>0</v>
      </c>
      <c r="KI11">
        <f t="shared" si="300"/>
        <v>7</v>
      </c>
      <c r="KJ11">
        <f t="shared" si="304"/>
        <v>0</v>
      </c>
      <c r="KK11">
        <f t="shared" si="305"/>
        <v>0</v>
      </c>
      <c r="KL11">
        <f t="shared" si="282"/>
        <v>0</v>
      </c>
      <c r="KM11" s="2">
        <f t="shared" si="54"/>
        <v>0</v>
      </c>
      <c r="KN11" s="2">
        <f t="shared" si="54"/>
        <v>0</v>
      </c>
      <c r="KO11" s="2">
        <f t="shared" si="54"/>
        <v>0</v>
      </c>
      <c r="KP11" s="2">
        <f t="shared" si="54"/>
        <v>0</v>
      </c>
      <c r="KQ11" s="2">
        <f t="shared" si="54"/>
        <v>0</v>
      </c>
      <c r="KR11" s="2">
        <f t="shared" si="54"/>
        <v>0</v>
      </c>
      <c r="KS11" s="2">
        <f t="shared" si="54"/>
        <v>0</v>
      </c>
      <c r="KT11" s="2" t="str">
        <f t="shared" si="283"/>
        <v>0</v>
      </c>
      <c r="KU11" s="2" t="str">
        <f t="shared" si="284"/>
        <v>0</v>
      </c>
      <c r="KV11" s="2" t="str">
        <f t="shared" si="285"/>
        <v>0</v>
      </c>
      <c r="KW11" s="55" t="str">
        <f t="shared" si="286"/>
        <v>0</v>
      </c>
      <c r="KX11" s="60">
        <f t="shared" si="287"/>
        <v>0</v>
      </c>
      <c r="KY11" s="60">
        <f t="shared" si="55"/>
        <v>0</v>
      </c>
      <c r="KZ11" s="60">
        <f t="shared" si="55"/>
        <v>0</v>
      </c>
      <c r="LA11" s="60">
        <f t="shared" si="55"/>
        <v>0</v>
      </c>
      <c r="LB11" s="60">
        <f t="shared" si="55"/>
        <v>0</v>
      </c>
      <c r="LC11" s="60">
        <f t="shared" si="55"/>
        <v>0</v>
      </c>
      <c r="LD11" s="60">
        <f t="shared" si="55"/>
        <v>0</v>
      </c>
      <c r="LE11" s="64">
        <f t="shared" si="56"/>
        <v>0</v>
      </c>
      <c r="LF11" s="55">
        <f t="shared" si="57"/>
        <v>0</v>
      </c>
      <c r="LG11" s="55">
        <f t="shared" si="58"/>
        <v>0</v>
      </c>
      <c r="LH11" s="55">
        <f t="shared" si="59"/>
        <v>0</v>
      </c>
      <c r="LI11" s="55">
        <f t="shared" si="60"/>
        <v>0</v>
      </c>
      <c r="LJ11" s="55">
        <f t="shared" si="61"/>
        <v>0</v>
      </c>
      <c r="LK11" s="55">
        <f t="shared" si="62"/>
        <v>0</v>
      </c>
      <c r="LL11" s="55">
        <f t="shared" si="63"/>
        <v>0</v>
      </c>
      <c r="LM11" s="64">
        <f t="shared" si="288"/>
        <v>0</v>
      </c>
      <c r="LN11" s="64">
        <f t="shared" si="289"/>
        <v>0</v>
      </c>
      <c r="LO11" s="64">
        <f t="shared" si="290"/>
        <v>0</v>
      </c>
      <c r="LP11" s="64">
        <f t="shared" si="291"/>
        <v>0</v>
      </c>
      <c r="LQ11" s="64">
        <f t="shared" si="292"/>
        <v>0</v>
      </c>
      <c r="LR11" s="64">
        <f t="shared" si="293"/>
        <v>0</v>
      </c>
      <c r="LS11" s="64">
        <f t="shared" si="294"/>
        <v>0</v>
      </c>
      <c r="LT11" s="60">
        <f t="shared" si="295"/>
        <v>0</v>
      </c>
      <c r="LU11" s="60">
        <f t="shared" si="65"/>
        <v>0</v>
      </c>
      <c r="LV11" s="60">
        <f t="shared" si="66"/>
        <v>0</v>
      </c>
      <c r="LX11" s="180"/>
      <c r="LY11" s="180"/>
      <c r="LZ11" s="180"/>
      <c r="MA11" s="180"/>
      <c r="MB11" s="180"/>
      <c r="MC11" s="180"/>
      <c r="MD11" s="180"/>
      <c r="ME11" s="180"/>
      <c r="MF11" s="180"/>
      <c r="MG11" s="180"/>
      <c r="MH11" s="180"/>
      <c r="MI11" s="180"/>
      <c r="MJ11" s="180"/>
      <c r="MK11" s="180"/>
      <c r="ML11" s="180"/>
      <c r="MM11" s="180"/>
      <c r="MN11" s="180"/>
      <c r="MO11" s="180"/>
      <c r="MP11" s="180"/>
      <c r="MQ11" s="180"/>
      <c r="MR11" s="180"/>
      <c r="MS11" s="180"/>
      <c r="MT11" s="180"/>
      <c r="MU11" s="51"/>
      <c r="MV11" s="51"/>
      <c r="MW11" s="51"/>
      <c r="MX11" s="51"/>
      <c r="MY11" s="73"/>
      <c r="MZ11" s="73"/>
      <c r="NA11" s="73"/>
      <c r="NB11" s="73"/>
      <c r="NC11" s="73"/>
      <c r="ND11" s="73"/>
      <c r="NE11" s="73"/>
      <c r="NF11" s="73"/>
      <c r="NG11" s="73"/>
      <c r="NH11" s="73"/>
      <c r="NI11" s="73"/>
      <c r="NJ11" s="73"/>
      <c r="NK11" s="73"/>
      <c r="NL11" s="73"/>
      <c r="NM11" s="73"/>
      <c r="NN11" s="73"/>
      <c r="NO11" s="73"/>
      <c r="NP11" s="73"/>
      <c r="NQ11" s="73"/>
      <c r="NR11" s="73"/>
      <c r="NS11" s="73"/>
      <c r="NT11" s="73"/>
      <c r="NU11" s="73"/>
      <c r="NV11" s="73"/>
      <c r="NW11" s="73"/>
      <c r="NX11" s="73"/>
      <c r="NY11" s="73"/>
      <c r="NZ11" s="73"/>
      <c r="OA11" s="73"/>
      <c r="OB11" s="73"/>
      <c r="OC11" s="73"/>
      <c r="OD11" s="73"/>
      <c r="OE11" s="73"/>
      <c r="OF11" s="73"/>
      <c r="OG11" s="73"/>
    </row>
    <row r="12" spans="1:397" x14ac:dyDescent="0.3">
      <c r="A12" s="190"/>
      <c r="B12" t="s">
        <v>0</v>
      </c>
      <c r="C12" s="16" t="s">
        <v>37</v>
      </c>
      <c r="D12" s="16" t="s">
        <v>37</v>
      </c>
      <c r="E12" s="16" t="s">
        <v>38</v>
      </c>
      <c r="F12" s="16" t="s">
        <v>37</v>
      </c>
      <c r="G12" s="16" t="s">
        <v>37</v>
      </c>
      <c r="H12" s="16" t="s">
        <v>37</v>
      </c>
      <c r="I12" s="16" t="s">
        <v>38</v>
      </c>
      <c r="J12" s="4">
        <f t="shared" si="43"/>
        <v>8</v>
      </c>
      <c r="K12" s="57">
        <f t="shared" si="67"/>
        <v>10</v>
      </c>
      <c r="L12" s="57">
        <f t="shared" si="68"/>
        <v>12</v>
      </c>
      <c r="M12" s="57">
        <f t="shared" si="69"/>
        <v>13</v>
      </c>
      <c r="N12" s="57">
        <f t="shared" si="70"/>
        <v>15</v>
      </c>
      <c r="O12" s="57">
        <f t="shared" si="71"/>
        <v>17</v>
      </c>
      <c r="P12" s="57">
        <f t="shared" si="72"/>
        <v>19</v>
      </c>
      <c r="Q12" s="57">
        <f t="shared" si="73"/>
        <v>20</v>
      </c>
      <c r="R12" s="57">
        <f t="shared" si="74"/>
        <v>22</v>
      </c>
      <c r="S12" s="57">
        <f t="shared" si="75"/>
        <v>24</v>
      </c>
      <c r="T12" s="57">
        <f t="shared" si="76"/>
        <v>25</v>
      </c>
      <c r="U12" s="57">
        <f t="shared" si="77"/>
        <v>27</v>
      </c>
      <c r="V12" s="57">
        <f t="shared" si="78"/>
        <v>29</v>
      </c>
      <c r="W12" s="57">
        <f t="shared" si="79"/>
        <v>31</v>
      </c>
      <c r="X12" s="57">
        <f t="shared" si="80"/>
        <v>32</v>
      </c>
      <c r="Y12" s="57">
        <f t="shared" si="81"/>
        <v>34</v>
      </c>
      <c r="Z12" s="57">
        <f t="shared" si="82"/>
        <v>36</v>
      </c>
      <c r="AA12" s="57">
        <f t="shared" si="83"/>
        <v>37</v>
      </c>
      <c r="AB12" s="57">
        <f t="shared" si="84"/>
        <v>39</v>
      </c>
      <c r="AC12" s="57">
        <f t="shared" si="85"/>
        <v>41</v>
      </c>
      <c r="AD12" s="57">
        <f t="shared" si="86"/>
        <v>43</v>
      </c>
      <c r="AE12" s="57">
        <f t="shared" si="87"/>
        <v>44</v>
      </c>
      <c r="AF12" s="57">
        <f t="shared" si="88"/>
        <v>46</v>
      </c>
      <c r="AG12" s="57">
        <f t="shared" si="89"/>
        <v>48</v>
      </c>
      <c r="AH12" s="57">
        <f t="shared" si="90"/>
        <v>49</v>
      </c>
      <c r="AI12" s="57"/>
      <c r="AJ12" s="57">
        <f>1</f>
        <v>1</v>
      </c>
      <c r="AK12" s="57">
        <f t="shared" si="91"/>
        <v>4</v>
      </c>
      <c r="AL12" s="57">
        <f t="shared" si="92"/>
        <v>7</v>
      </c>
      <c r="AM12" s="57">
        <f t="shared" si="93"/>
        <v>11</v>
      </c>
      <c r="AN12" s="57">
        <f t="shared" si="94"/>
        <v>14</v>
      </c>
      <c r="AO12" s="57">
        <f t="shared" si="95"/>
        <v>17</v>
      </c>
      <c r="AP12" s="57">
        <f t="shared" si="96"/>
        <v>21</v>
      </c>
      <c r="AQ12" s="57" t="str">
        <f t="shared" si="296"/>
        <v>SOL</v>
      </c>
      <c r="AR12" s="57" t="str">
        <f t="shared" si="97"/>
        <v/>
      </c>
      <c r="AS12" s="57" t="str">
        <f t="shared" si="98"/>
        <v/>
      </c>
      <c r="AT12" s="57" t="str">
        <f t="shared" si="99"/>
        <v>Δ</v>
      </c>
      <c r="AU12" s="57" t="str">
        <f t="shared" si="100"/>
        <v>9</v>
      </c>
      <c r="AV12" s="57" t="str">
        <f t="shared" si="101"/>
        <v>11</v>
      </c>
      <c r="AW12" s="57" t="str">
        <f t="shared" si="102"/>
        <v>13</v>
      </c>
      <c r="AX12" s="57" t="str">
        <f t="shared" si="103"/>
        <v>SOL</v>
      </c>
      <c r="AY12" s="57" t="str">
        <f t="shared" si="104"/>
        <v>SOLΔ</v>
      </c>
      <c r="AZ12" s="57" t="str">
        <f t="shared" si="105"/>
        <v>SOL9</v>
      </c>
      <c r="BA12" s="57" t="str">
        <f t="shared" si="106"/>
        <v>SOL11</v>
      </c>
      <c r="BB12" s="57" t="str">
        <f t="shared" si="107"/>
        <v>SOL13</v>
      </c>
      <c r="BD12" s="57">
        <f>1</f>
        <v>1</v>
      </c>
      <c r="BE12" s="57">
        <f t="shared" si="108"/>
        <v>3</v>
      </c>
      <c r="BF12" s="57">
        <f t="shared" si="109"/>
        <v>7</v>
      </c>
      <c r="BG12" s="57">
        <f t="shared" si="110"/>
        <v>10</v>
      </c>
      <c r="BH12" s="57">
        <f t="shared" si="111"/>
        <v>14</v>
      </c>
      <c r="BI12" s="57">
        <f t="shared" si="112"/>
        <v>17</v>
      </c>
      <c r="BJ12" s="57">
        <f t="shared" si="113"/>
        <v>21</v>
      </c>
      <c r="BK12" s="57" t="str">
        <f t="shared" si="114"/>
        <v>SOL</v>
      </c>
      <c r="BL12" s="57" t="str">
        <f t="shared" si="115"/>
        <v>m</v>
      </c>
      <c r="BM12" s="57" t="str">
        <f t="shared" si="116"/>
        <v/>
      </c>
      <c r="BN12" s="57" t="str">
        <f t="shared" si="117"/>
        <v>7</v>
      </c>
      <c r="BO12" s="57" t="str">
        <f t="shared" si="118"/>
        <v>9</v>
      </c>
      <c r="BP12" s="57" t="str">
        <f t="shared" si="119"/>
        <v>11</v>
      </c>
      <c r="BQ12" s="57" t="str">
        <f t="shared" si="120"/>
        <v>13</v>
      </c>
      <c r="BR12" s="57" t="str">
        <f t="shared" si="121"/>
        <v>SOLm</v>
      </c>
      <c r="BS12" s="57" t="str">
        <f t="shared" si="122"/>
        <v>SOLm7</v>
      </c>
      <c r="BT12" s="57" t="str">
        <f t="shared" si="123"/>
        <v>SOLm9</v>
      </c>
      <c r="BU12" s="57" t="str">
        <f t="shared" si="124"/>
        <v>SOLm11</v>
      </c>
      <c r="BV12" s="57" t="str">
        <f t="shared" si="125"/>
        <v>SOLm13</v>
      </c>
      <c r="BX12" s="57">
        <f>1</f>
        <v>1</v>
      </c>
      <c r="BY12" s="57">
        <f t="shared" si="126"/>
        <v>3</v>
      </c>
      <c r="BZ12" s="57">
        <f t="shared" si="127"/>
        <v>7</v>
      </c>
      <c r="CA12" s="57">
        <f t="shared" si="128"/>
        <v>10</v>
      </c>
      <c r="CB12" s="57">
        <f t="shared" si="129"/>
        <v>13</v>
      </c>
      <c r="CC12" s="57">
        <f t="shared" si="130"/>
        <v>17</v>
      </c>
      <c r="CD12" s="57">
        <f t="shared" si="131"/>
        <v>20</v>
      </c>
      <c r="CE12" s="57" t="str">
        <f t="shared" si="132"/>
        <v>SOL</v>
      </c>
      <c r="CF12" s="57" t="str">
        <f t="shared" si="133"/>
        <v>m</v>
      </c>
      <c r="CG12" s="57" t="str">
        <f t="shared" si="134"/>
        <v/>
      </c>
      <c r="CH12" s="57" t="str">
        <f t="shared" si="135"/>
        <v>7</v>
      </c>
      <c r="CI12" s="57" t="str">
        <f t="shared" si="136"/>
        <v>9b</v>
      </c>
      <c r="CJ12" s="57" t="str">
        <f t="shared" si="137"/>
        <v>11</v>
      </c>
      <c r="CK12" s="57" t="str">
        <f t="shared" si="138"/>
        <v>13b</v>
      </c>
      <c r="CL12" s="57" t="str">
        <f t="shared" si="139"/>
        <v>SOLm</v>
      </c>
      <c r="CM12" s="57" t="str">
        <f t="shared" si="140"/>
        <v>SOLm7</v>
      </c>
      <c r="CN12" s="57" t="str">
        <f t="shared" si="141"/>
        <v>SOLm9b</v>
      </c>
      <c r="CO12" s="57" t="str">
        <f t="shared" si="142"/>
        <v>SOLm11</v>
      </c>
      <c r="CP12" s="57" t="str">
        <f t="shared" si="143"/>
        <v>SOLm13b</v>
      </c>
      <c r="CR12" s="57">
        <f>1</f>
        <v>1</v>
      </c>
      <c r="CS12" s="57">
        <f t="shared" si="144"/>
        <v>4</v>
      </c>
      <c r="CT12" s="57">
        <f t="shared" si="145"/>
        <v>7</v>
      </c>
      <c r="CU12" s="57">
        <f t="shared" si="146"/>
        <v>11</v>
      </c>
      <c r="CV12" s="57">
        <f t="shared" si="147"/>
        <v>14</v>
      </c>
      <c r="CW12" s="57">
        <f t="shared" si="148"/>
        <v>18</v>
      </c>
      <c r="CX12" s="57">
        <f t="shared" si="149"/>
        <v>21</v>
      </c>
      <c r="CY12" s="57" t="str">
        <f t="shared" si="150"/>
        <v>SOL</v>
      </c>
      <c r="CZ12" s="57" t="str">
        <f t="shared" si="151"/>
        <v/>
      </c>
      <c r="DA12" s="57" t="str">
        <f t="shared" si="152"/>
        <v/>
      </c>
      <c r="DB12" s="57" t="str">
        <f t="shared" si="153"/>
        <v>Δ</v>
      </c>
      <c r="DC12" s="57" t="str">
        <f t="shared" si="154"/>
        <v>9</v>
      </c>
      <c r="DD12" s="57" t="str">
        <f t="shared" si="155"/>
        <v>11+</v>
      </c>
      <c r="DE12" s="57" t="str">
        <f t="shared" si="156"/>
        <v>13</v>
      </c>
      <c r="DF12" s="57" t="str">
        <f t="shared" si="157"/>
        <v>SOL</v>
      </c>
      <c r="DG12" s="57" t="str">
        <f t="shared" si="158"/>
        <v>SOLΔ</v>
      </c>
      <c r="DH12" s="57" t="str">
        <f t="shared" si="159"/>
        <v>SOL9</v>
      </c>
      <c r="DI12" s="57" t="str">
        <f t="shared" si="160"/>
        <v>SOL11+</v>
      </c>
      <c r="DJ12" s="57" t="str">
        <f t="shared" si="161"/>
        <v>SOL13</v>
      </c>
      <c r="DL12" s="57">
        <f>1</f>
        <v>1</v>
      </c>
      <c r="DM12" s="57">
        <f t="shared" si="162"/>
        <v>4</v>
      </c>
      <c r="DN12" s="57">
        <f t="shared" si="163"/>
        <v>7</v>
      </c>
      <c r="DO12" s="57">
        <f t="shared" si="164"/>
        <v>10</v>
      </c>
      <c r="DP12" s="57">
        <f t="shared" si="165"/>
        <v>14</v>
      </c>
      <c r="DQ12" s="57">
        <f t="shared" si="166"/>
        <v>17</v>
      </c>
      <c r="DR12" s="57">
        <f t="shared" si="167"/>
        <v>21</v>
      </c>
      <c r="DS12" s="57" t="str">
        <f t="shared" si="168"/>
        <v>SOL</v>
      </c>
      <c r="DT12" s="57" t="str">
        <f t="shared" si="169"/>
        <v/>
      </c>
      <c r="DU12" s="57" t="str">
        <f t="shared" si="170"/>
        <v/>
      </c>
      <c r="DV12" s="57" t="str">
        <f t="shared" si="171"/>
        <v>7</v>
      </c>
      <c r="DW12" s="57" t="str">
        <f t="shared" si="172"/>
        <v>9</v>
      </c>
      <c r="DX12" s="57" t="str">
        <f t="shared" si="173"/>
        <v>11</v>
      </c>
      <c r="DY12" s="57" t="str">
        <f t="shared" si="174"/>
        <v>13</v>
      </c>
      <c r="DZ12" s="57" t="str">
        <f t="shared" si="175"/>
        <v>SOL</v>
      </c>
      <c r="EA12" s="57" t="str">
        <f t="shared" si="176"/>
        <v>SOL7</v>
      </c>
      <c r="EB12" s="57" t="str">
        <f t="shared" si="177"/>
        <v>SOL9</v>
      </c>
      <c r="EC12" s="57" t="str">
        <f t="shared" si="178"/>
        <v>SOL11</v>
      </c>
      <c r="ED12" s="57" t="str">
        <f t="shared" si="179"/>
        <v>SOL13</v>
      </c>
      <c r="EF12" s="57">
        <f>1</f>
        <v>1</v>
      </c>
      <c r="EG12" s="57">
        <f t="shared" si="180"/>
        <v>3</v>
      </c>
      <c r="EH12" s="57">
        <f t="shared" si="181"/>
        <v>7</v>
      </c>
      <c r="EI12" s="57">
        <f t="shared" si="182"/>
        <v>10</v>
      </c>
      <c r="EJ12" s="57">
        <f t="shared" si="183"/>
        <v>14</v>
      </c>
      <c r="EK12" s="57">
        <f t="shared" si="184"/>
        <v>17</v>
      </c>
      <c r="EL12" s="57">
        <f t="shared" si="185"/>
        <v>20</v>
      </c>
      <c r="EM12" s="57" t="str">
        <f t="shared" si="186"/>
        <v>SOL</v>
      </c>
      <c r="EN12" s="57" t="str">
        <f t="shared" si="187"/>
        <v>m</v>
      </c>
      <c r="EO12" s="57" t="str">
        <f t="shared" si="188"/>
        <v/>
      </c>
      <c r="EP12" s="57" t="str">
        <f t="shared" si="189"/>
        <v>7</v>
      </c>
      <c r="EQ12" s="57" t="str">
        <f t="shared" si="190"/>
        <v>9</v>
      </c>
      <c r="ER12" s="57" t="str">
        <f t="shared" si="191"/>
        <v>11</v>
      </c>
      <c r="ES12" s="57" t="str">
        <f t="shared" si="192"/>
        <v>13b</v>
      </c>
      <c r="ET12" s="57" t="str">
        <f t="shared" si="193"/>
        <v>SOLm</v>
      </c>
      <c r="EU12" s="57" t="str">
        <f t="shared" si="194"/>
        <v>SOLm7</v>
      </c>
      <c r="EV12" s="57" t="str">
        <f t="shared" si="195"/>
        <v>SOLm9</v>
      </c>
      <c r="EW12" s="57" t="str">
        <f t="shared" si="196"/>
        <v>SOLm11</v>
      </c>
      <c r="EX12" s="57" t="str">
        <f t="shared" si="197"/>
        <v>SOLm13b</v>
      </c>
      <c r="EZ12" s="57">
        <f>1</f>
        <v>1</v>
      </c>
      <c r="FA12" s="57">
        <f t="shared" si="198"/>
        <v>3</v>
      </c>
      <c r="FB12" s="57">
        <f t="shared" si="199"/>
        <v>6</v>
      </c>
      <c r="FC12" s="57">
        <f t="shared" si="200"/>
        <v>10</v>
      </c>
      <c r="FD12" s="57">
        <f t="shared" si="201"/>
        <v>13</v>
      </c>
      <c r="FE12" s="57">
        <f t="shared" si="202"/>
        <v>17</v>
      </c>
      <c r="FF12" s="57">
        <f t="shared" si="203"/>
        <v>20</v>
      </c>
      <c r="FG12" s="57" t="str">
        <f t="shared" si="204"/>
        <v>SOL</v>
      </c>
      <c r="FH12" s="57" t="str">
        <f t="shared" si="205"/>
        <v>m</v>
      </c>
      <c r="FI12" s="57" t="str">
        <f t="shared" si="206"/>
        <v>5b</v>
      </c>
      <c r="FJ12" s="57" t="str">
        <f t="shared" si="207"/>
        <v>7</v>
      </c>
      <c r="FK12" s="57" t="str">
        <f t="shared" si="208"/>
        <v>9b</v>
      </c>
      <c r="FL12" s="57" t="str">
        <f t="shared" si="209"/>
        <v>11</v>
      </c>
      <c r="FM12" s="57" t="str">
        <f t="shared" si="210"/>
        <v>13b</v>
      </c>
      <c r="FN12" s="57" t="str">
        <f t="shared" si="211"/>
        <v>SOLm5b</v>
      </c>
      <c r="FO12" s="57" t="str">
        <f t="shared" si="212"/>
        <v>SOLm5b7</v>
      </c>
      <c r="FP12" s="57" t="str">
        <f t="shared" si="213"/>
        <v>SOLm5b9b</v>
      </c>
      <c r="FQ12" s="57" t="str">
        <f t="shared" si="214"/>
        <v>SOLm5b11</v>
      </c>
      <c r="FR12" s="57" t="str">
        <f t="shared" si="215"/>
        <v>SOLm5b13b</v>
      </c>
      <c r="FT12" s="2" t="str">
        <f t="shared" si="216"/>
        <v>SOL</v>
      </c>
      <c r="FU12" s="2" t="str">
        <f t="shared" si="217"/>
        <v>SOLΔ</v>
      </c>
      <c r="FV12" s="2" t="str">
        <f t="shared" si="218"/>
        <v>SOL9</v>
      </c>
      <c r="FW12" s="2" t="str">
        <f t="shared" si="219"/>
        <v>SOL11</v>
      </c>
      <c r="FX12" s="2" t="str">
        <f t="shared" si="220"/>
        <v>SOL13</v>
      </c>
      <c r="FY12" s="2" t="str">
        <f t="shared" si="221"/>
        <v>SOLm</v>
      </c>
      <c r="FZ12" s="2" t="str">
        <f t="shared" si="222"/>
        <v>SOLm7</v>
      </c>
      <c r="GA12" s="2" t="str">
        <f t="shared" si="223"/>
        <v>SOLm9</v>
      </c>
      <c r="GB12" s="2" t="str">
        <f t="shared" si="224"/>
        <v>SOLm11</v>
      </c>
      <c r="GC12" s="2" t="str">
        <f t="shared" si="225"/>
        <v>SOLm13</v>
      </c>
      <c r="GD12" s="2" t="str">
        <f t="shared" si="226"/>
        <v>SOLm</v>
      </c>
      <c r="GE12" s="2" t="str">
        <f t="shared" si="227"/>
        <v>SOLm7</v>
      </c>
      <c r="GF12" s="2" t="str">
        <f t="shared" si="228"/>
        <v>SOLm9b</v>
      </c>
      <c r="GG12" s="2" t="str">
        <f t="shared" si="229"/>
        <v>SOLm11</v>
      </c>
      <c r="GH12" s="2" t="str">
        <f t="shared" si="230"/>
        <v>SOLm13b</v>
      </c>
      <c r="GI12" s="2" t="str">
        <f t="shared" si="231"/>
        <v>SOL</v>
      </c>
      <c r="GJ12" s="2" t="str">
        <f t="shared" si="232"/>
        <v>SOLΔ</v>
      </c>
      <c r="GK12" s="2" t="str">
        <f t="shared" si="233"/>
        <v>SOL9</v>
      </c>
      <c r="GL12" s="2" t="str">
        <f t="shared" si="234"/>
        <v>SOL11+</v>
      </c>
      <c r="GM12" s="2" t="str">
        <f t="shared" si="235"/>
        <v>SOL13</v>
      </c>
      <c r="GN12" s="2" t="str">
        <f t="shared" si="236"/>
        <v>SOL</v>
      </c>
      <c r="GO12" s="2" t="str">
        <f t="shared" si="237"/>
        <v>SOL7</v>
      </c>
      <c r="GP12" s="2" t="str">
        <f t="shared" si="238"/>
        <v>SOL9</v>
      </c>
      <c r="GQ12" s="2" t="str">
        <f t="shared" si="239"/>
        <v>SOL11</v>
      </c>
      <c r="GR12" s="2" t="str">
        <f t="shared" si="240"/>
        <v>SOL13</v>
      </c>
      <c r="GS12" s="2" t="str">
        <f t="shared" si="241"/>
        <v>SOLm</v>
      </c>
      <c r="GT12" s="2" t="str">
        <f t="shared" si="242"/>
        <v>SOLm7</v>
      </c>
      <c r="GU12" s="2" t="str">
        <f t="shared" si="243"/>
        <v>SOLm9</v>
      </c>
      <c r="GV12" s="2" t="str">
        <f t="shared" si="244"/>
        <v>SOLm11</v>
      </c>
      <c r="GW12" s="2" t="str">
        <f t="shared" si="245"/>
        <v>SOLm13b</v>
      </c>
      <c r="GX12" s="2" t="str">
        <f t="shared" si="246"/>
        <v>SOLm5b</v>
      </c>
      <c r="GY12" s="2" t="str">
        <f t="shared" si="247"/>
        <v>SOLm5b7</v>
      </c>
      <c r="GZ12" s="2" t="str">
        <f t="shared" si="248"/>
        <v>SOLm5b9b</v>
      </c>
      <c r="HA12" s="2" t="str">
        <f t="shared" si="249"/>
        <v>SOLm5b11</v>
      </c>
      <c r="HB12" s="2" t="str">
        <f t="shared" si="250"/>
        <v>SOLm5b13b</v>
      </c>
      <c r="HD12" s="2">
        <f t="shared" si="297"/>
        <v>8</v>
      </c>
      <c r="HE12" s="2" t="str" cm="1">
        <f t="array" ref="HE12">INDEX(patti,$HD12,IP12)</f>
        <v>SOL</v>
      </c>
      <c r="HF12" s="2" t="str" cm="1">
        <f t="array" ref="HF12">INDEX(patti,$HD12,IQ12)</f>
        <v>SOLm</v>
      </c>
      <c r="HG12" s="2" t="str" cm="1">
        <f t="array" ref="HG12">INDEX(patti,$HD12,IR12)</f>
        <v>SOLm</v>
      </c>
      <c r="HH12" s="2" t="str" cm="1">
        <f t="array" ref="HH12">INDEX(patti,$HD12,IS12)</f>
        <v>SOL</v>
      </c>
      <c r="HI12" s="2" t="str" cm="1">
        <f t="array" ref="HI12">INDEX(patti,$HD12,IT12)</f>
        <v>SOL</v>
      </c>
      <c r="HJ12" s="2" t="str" cm="1">
        <f t="array" ref="HJ12">INDEX(patti,$HD12,IU12)</f>
        <v>SOLm</v>
      </c>
      <c r="HK12" s="2" t="str" cm="1">
        <f t="array" ref="HK12">INDEX(patti,$HD12,IV12)</f>
        <v>SOLm5b</v>
      </c>
      <c r="HL12" s="2" t="str" cm="1">
        <f t="array" ref="HL12">INDEX(patti,$HD12,IW12)</f>
        <v>SOLΔ</v>
      </c>
      <c r="HM12" s="2" t="str" cm="1">
        <f t="array" ref="HM12">INDEX(patti,$HD12,IX12)</f>
        <v>SOLm7</v>
      </c>
      <c r="HN12" s="2" t="str" cm="1">
        <f t="array" ref="HN12">INDEX(patti,$HD12,IY12)</f>
        <v>SOLm7</v>
      </c>
      <c r="HO12" s="2" t="str" cm="1">
        <f t="array" ref="HO12">INDEX(patti,$HD12,IZ12)</f>
        <v>SOLΔ</v>
      </c>
      <c r="HP12" s="2" t="str" cm="1">
        <f t="array" ref="HP12">INDEX(patti,$HD12,JA12)</f>
        <v>SOL7</v>
      </c>
      <c r="HQ12" s="2" t="str" cm="1">
        <f t="array" ref="HQ12">INDEX(patti,$HD12,JB12)</f>
        <v>SOLm7</v>
      </c>
      <c r="HR12" s="2" t="str" cm="1">
        <f t="array" ref="HR12">INDEX(patti,$HD12,JC12)</f>
        <v>SOLm5b7</v>
      </c>
      <c r="HS12" s="2" t="str" cm="1">
        <f t="array" ref="HS12">INDEX(patti,$HD12,JD12)</f>
        <v>SOL9</v>
      </c>
      <c r="HT12" s="2" t="str" cm="1">
        <f t="array" ref="HT12">INDEX(patti,$HD12,JE12)</f>
        <v>SOLm9</v>
      </c>
      <c r="HU12" s="2" t="str" cm="1">
        <f t="array" ref="HU12">INDEX(patti,$HD12,JF12)</f>
        <v>SOLm9b</v>
      </c>
      <c r="HV12" s="2" t="str" cm="1">
        <f t="array" ref="HV12">INDEX(patti,$HD12,JG12)</f>
        <v>SOL9</v>
      </c>
      <c r="HW12" s="2" t="str" cm="1">
        <f t="array" ref="HW12">INDEX(patti,$HD12,JH12)</f>
        <v>SOL9</v>
      </c>
      <c r="HX12" s="2" t="str" cm="1">
        <f t="array" ref="HX12">INDEX(patti,$HD12,JI12)</f>
        <v>SOLm9</v>
      </c>
      <c r="HY12" s="2" t="str" cm="1">
        <f t="array" ref="HY12">INDEX(patti,$HD12,JJ12)</f>
        <v>SOLm5b9b</v>
      </c>
      <c r="HZ12" s="2" t="str" cm="1">
        <f t="array" ref="HZ12">INDEX(patti,$HD12,JK12)</f>
        <v>SOL11</v>
      </c>
      <c r="IA12" s="2" t="str" cm="1">
        <f t="array" ref="IA12">INDEX(patti,$HD12,JL12)</f>
        <v>SOLm11</v>
      </c>
      <c r="IB12" s="2" t="str" cm="1">
        <f t="array" ref="IB12">INDEX(patti,$HD12,JM12)</f>
        <v>SOLm11</v>
      </c>
      <c r="IC12" s="2" t="str" cm="1">
        <f t="array" ref="IC12">INDEX(patti,$HD12,JN12)</f>
        <v>SOL11+</v>
      </c>
      <c r="ID12" s="2" t="str" cm="1">
        <f t="array" ref="ID12">INDEX(patti,$HD12,JO12)</f>
        <v>SOL11</v>
      </c>
      <c r="IE12" s="2" t="str" cm="1">
        <f t="array" ref="IE12">INDEX(patti,$HD12,JP12)</f>
        <v>SOLm11</v>
      </c>
      <c r="IF12" s="2" t="str" cm="1">
        <f t="array" ref="IF12">INDEX(patti,$HD12,JQ12)</f>
        <v>SOLm5b11</v>
      </c>
      <c r="IG12" s="2" t="str" cm="1">
        <f t="array" ref="IG12">INDEX(patti,$HD12,JR12)</f>
        <v>SOL13</v>
      </c>
      <c r="IH12" s="2" t="str" cm="1">
        <f t="array" ref="IH12">INDEX(patti,$HD12,JS12)</f>
        <v>SOLm13</v>
      </c>
      <c r="II12" s="2" t="str" cm="1">
        <f t="array" ref="II12">INDEX(patti,$HD12,JT12)</f>
        <v>SOLm13b</v>
      </c>
      <c r="IJ12" s="2" t="str" cm="1">
        <f t="array" ref="IJ12">INDEX(patti,$HD12,JU12)</f>
        <v>SOL13</v>
      </c>
      <c r="IK12" s="2" t="str" cm="1">
        <f t="array" ref="IK12">INDEX(patti,$HD12,JV12)</f>
        <v>SOL13</v>
      </c>
      <c r="IL12" s="2" t="str" cm="1">
        <f t="array" ref="IL12">INDEX(patti,$HD12,JW12)</f>
        <v>SOLm13b</v>
      </c>
      <c r="IM12" s="2" t="str" cm="1">
        <f t="array" ref="IM12">INDEX(patti,$HD12,JX12)</f>
        <v>SOLm5b13b</v>
      </c>
      <c r="IN12" t="s">
        <v>117</v>
      </c>
      <c r="IP12">
        <v>1</v>
      </c>
      <c r="IQ12">
        <f t="shared" ref="IQ12:IV12" si="307">IP12+5</f>
        <v>6</v>
      </c>
      <c r="IR12">
        <f t="shared" si="307"/>
        <v>11</v>
      </c>
      <c r="IS12">
        <f t="shared" si="307"/>
        <v>16</v>
      </c>
      <c r="IT12">
        <f t="shared" si="307"/>
        <v>21</v>
      </c>
      <c r="IU12">
        <f t="shared" si="307"/>
        <v>26</v>
      </c>
      <c r="IV12">
        <f t="shared" si="307"/>
        <v>31</v>
      </c>
      <c r="IW12">
        <f t="shared" si="252"/>
        <v>2</v>
      </c>
      <c r="IX12">
        <f t="shared" si="253"/>
        <v>7</v>
      </c>
      <c r="IY12">
        <f t="shared" si="254"/>
        <v>12</v>
      </c>
      <c r="IZ12">
        <f t="shared" si="255"/>
        <v>17</v>
      </c>
      <c r="JA12">
        <f t="shared" si="256"/>
        <v>22</v>
      </c>
      <c r="JB12">
        <f t="shared" si="257"/>
        <v>27</v>
      </c>
      <c r="JC12">
        <f t="shared" si="258"/>
        <v>32</v>
      </c>
      <c r="JD12">
        <f t="shared" si="259"/>
        <v>3</v>
      </c>
      <c r="JE12">
        <f t="shared" si="260"/>
        <v>8</v>
      </c>
      <c r="JF12">
        <f t="shared" si="261"/>
        <v>13</v>
      </c>
      <c r="JG12">
        <f t="shared" si="262"/>
        <v>18</v>
      </c>
      <c r="JH12">
        <f t="shared" si="263"/>
        <v>23</v>
      </c>
      <c r="JI12">
        <f t="shared" si="264"/>
        <v>28</v>
      </c>
      <c r="JJ12">
        <f t="shared" si="265"/>
        <v>33</v>
      </c>
      <c r="JK12">
        <f t="shared" si="266"/>
        <v>4</v>
      </c>
      <c r="JL12">
        <f t="shared" si="267"/>
        <v>9</v>
      </c>
      <c r="JM12">
        <f t="shared" si="268"/>
        <v>14</v>
      </c>
      <c r="JN12">
        <f t="shared" si="269"/>
        <v>19</v>
      </c>
      <c r="JO12">
        <f t="shared" si="270"/>
        <v>24</v>
      </c>
      <c r="JP12">
        <f t="shared" si="271"/>
        <v>29</v>
      </c>
      <c r="JQ12">
        <f t="shared" si="272"/>
        <v>34</v>
      </c>
      <c r="JR12">
        <f t="shared" si="273"/>
        <v>5</v>
      </c>
      <c r="JS12">
        <f t="shared" si="274"/>
        <v>10</v>
      </c>
      <c r="JT12">
        <f t="shared" si="275"/>
        <v>15</v>
      </c>
      <c r="JU12">
        <f t="shared" si="276"/>
        <v>20</v>
      </c>
      <c r="JV12">
        <f t="shared" si="277"/>
        <v>25</v>
      </c>
      <c r="JW12">
        <f t="shared" si="278"/>
        <v>30</v>
      </c>
      <c r="JX12">
        <f t="shared" si="279"/>
        <v>35</v>
      </c>
      <c r="JY12" t="s">
        <v>117</v>
      </c>
      <c r="JZ12" t="str">
        <f t="shared" si="299"/>
        <v>MAGGIORE</v>
      </c>
      <c r="KA12">
        <f t="shared" si="38"/>
        <v>0</v>
      </c>
      <c r="KB12" cm="1">
        <f t="array" ref="KB12">IF(TYPE(_xlfn._xlws.FILTER(HE$1:IM$1,HE12:IM12=KA12))=16,0,_xlfn._xlws.FILTER(HE$1:IM$1,HE12:IM12=KA12))</f>
        <v>0</v>
      </c>
      <c r="KG12">
        <f t="shared" si="280"/>
        <v>0</v>
      </c>
      <c r="KH12" s="35">
        <f t="shared" si="53"/>
        <v>0</v>
      </c>
      <c r="KI12">
        <f t="shared" si="300"/>
        <v>8</v>
      </c>
      <c r="KJ12">
        <f t="shared" si="304"/>
        <v>0</v>
      </c>
      <c r="KK12">
        <f t="shared" si="305"/>
        <v>0</v>
      </c>
      <c r="KL12">
        <f t="shared" si="282"/>
        <v>0</v>
      </c>
      <c r="KM12" s="2">
        <f t="shared" si="54"/>
        <v>0</v>
      </c>
      <c r="KN12" s="2">
        <f t="shared" si="54"/>
        <v>0</v>
      </c>
      <c r="KO12" s="2">
        <f t="shared" si="54"/>
        <v>0</v>
      </c>
      <c r="KP12" s="2">
        <f t="shared" si="54"/>
        <v>0</v>
      </c>
      <c r="KQ12" s="2">
        <f t="shared" si="54"/>
        <v>0</v>
      </c>
      <c r="KR12" s="2">
        <f t="shared" si="54"/>
        <v>0</v>
      </c>
      <c r="KS12" s="2">
        <f t="shared" si="54"/>
        <v>0</v>
      </c>
      <c r="KT12" s="2" t="str">
        <f t="shared" si="283"/>
        <v>0</v>
      </c>
      <c r="KU12" s="2" t="str">
        <f t="shared" si="284"/>
        <v>0</v>
      </c>
      <c r="KV12" s="2" t="str">
        <f t="shared" si="285"/>
        <v>0</v>
      </c>
      <c r="KW12" s="55" t="str">
        <f t="shared" si="286"/>
        <v>0</v>
      </c>
      <c r="KX12" s="60">
        <f t="shared" si="287"/>
        <v>0</v>
      </c>
      <c r="KY12" s="60">
        <f t="shared" si="55"/>
        <v>0</v>
      </c>
      <c r="KZ12" s="60">
        <f t="shared" si="55"/>
        <v>0</v>
      </c>
      <c r="LA12" s="60">
        <f t="shared" si="55"/>
        <v>0</v>
      </c>
      <c r="LB12" s="60">
        <f t="shared" si="55"/>
        <v>0</v>
      </c>
      <c r="LC12" s="60">
        <f t="shared" si="55"/>
        <v>0</v>
      </c>
      <c r="LD12" s="60">
        <f t="shared" si="55"/>
        <v>0</v>
      </c>
      <c r="LE12" s="64">
        <f t="shared" si="56"/>
        <v>0</v>
      </c>
      <c r="LF12" s="55">
        <f t="shared" si="57"/>
        <v>0</v>
      </c>
      <c r="LG12" s="55">
        <f t="shared" si="58"/>
        <v>0</v>
      </c>
      <c r="LH12" s="55">
        <f t="shared" si="59"/>
        <v>0</v>
      </c>
      <c r="LI12" s="55">
        <f t="shared" si="60"/>
        <v>0</v>
      </c>
      <c r="LJ12" s="55">
        <f t="shared" si="61"/>
        <v>0</v>
      </c>
      <c r="LK12" s="55">
        <f t="shared" si="62"/>
        <v>0</v>
      </c>
      <c r="LL12" s="55">
        <f t="shared" si="63"/>
        <v>0</v>
      </c>
      <c r="LM12" s="64">
        <f t="shared" si="288"/>
        <v>0</v>
      </c>
      <c r="LN12" s="64">
        <f t="shared" si="289"/>
        <v>0</v>
      </c>
      <c r="LO12" s="64">
        <f t="shared" si="290"/>
        <v>0</v>
      </c>
      <c r="LP12" s="64">
        <f t="shared" si="291"/>
        <v>0</v>
      </c>
      <c r="LQ12" s="64">
        <f t="shared" si="292"/>
        <v>0</v>
      </c>
      <c r="LR12" s="64">
        <f t="shared" si="293"/>
        <v>0</v>
      </c>
      <c r="LS12" s="64">
        <f t="shared" si="294"/>
        <v>0</v>
      </c>
      <c r="LT12" s="60">
        <f t="shared" si="295"/>
        <v>0</v>
      </c>
      <c r="LU12" s="60">
        <f t="shared" si="65"/>
        <v>0</v>
      </c>
      <c r="LV12" s="60">
        <f t="shared" si="66"/>
        <v>0</v>
      </c>
      <c r="LX12" s="180"/>
      <c r="LY12" s="180"/>
      <c r="LZ12" s="180"/>
      <c r="MA12" s="180"/>
      <c r="MB12" s="180"/>
      <c r="MC12" s="180"/>
      <c r="MD12" s="180"/>
      <c r="ME12" s="180"/>
      <c r="MF12" s="180"/>
      <c r="MG12" s="180"/>
      <c r="MH12" s="180"/>
      <c r="MI12" s="180"/>
      <c r="MJ12" s="180"/>
      <c r="MK12" s="180"/>
      <c r="ML12" s="180"/>
      <c r="MM12" s="180"/>
      <c r="MN12" s="180"/>
      <c r="MO12" s="180"/>
      <c r="MP12" s="180"/>
      <c r="MQ12" s="180"/>
      <c r="MR12" s="180"/>
      <c r="MS12" s="180"/>
      <c r="MT12" s="180"/>
      <c r="MU12" s="51"/>
      <c r="MV12" s="51"/>
      <c r="MW12" s="51"/>
      <c r="MX12" s="51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</row>
    <row r="13" spans="1:397" x14ac:dyDescent="0.3">
      <c r="A13" s="190"/>
      <c r="B13" t="s">
        <v>20</v>
      </c>
      <c r="C13" s="16" t="s">
        <v>37</v>
      </c>
      <c r="D13" s="16" t="s">
        <v>37</v>
      </c>
      <c r="E13" s="16" t="s">
        <v>38</v>
      </c>
      <c r="F13" s="16" t="s">
        <v>37</v>
      </c>
      <c r="G13" s="16" t="s">
        <v>37</v>
      </c>
      <c r="H13" s="16" t="s">
        <v>37</v>
      </c>
      <c r="I13" s="16" t="s">
        <v>38</v>
      </c>
      <c r="J13" s="4">
        <f t="shared" si="43"/>
        <v>9</v>
      </c>
      <c r="K13" s="57">
        <f t="shared" si="67"/>
        <v>11</v>
      </c>
      <c r="L13" s="57">
        <f t="shared" si="68"/>
        <v>13</v>
      </c>
      <c r="M13" s="57">
        <f t="shared" si="69"/>
        <v>14</v>
      </c>
      <c r="N13" s="57">
        <f t="shared" si="70"/>
        <v>16</v>
      </c>
      <c r="O13" s="57">
        <f t="shared" si="71"/>
        <v>18</v>
      </c>
      <c r="P13" s="57">
        <f t="shared" si="72"/>
        <v>20</v>
      </c>
      <c r="Q13" s="57">
        <f t="shared" si="73"/>
        <v>21</v>
      </c>
      <c r="R13" s="57">
        <f t="shared" si="74"/>
        <v>23</v>
      </c>
      <c r="S13" s="57">
        <f t="shared" si="75"/>
        <v>25</v>
      </c>
      <c r="T13" s="57">
        <f t="shared" si="76"/>
        <v>26</v>
      </c>
      <c r="U13" s="57">
        <f t="shared" si="77"/>
        <v>28</v>
      </c>
      <c r="V13" s="57">
        <f t="shared" si="78"/>
        <v>30</v>
      </c>
      <c r="W13" s="57">
        <f t="shared" si="79"/>
        <v>32</v>
      </c>
      <c r="X13" s="57">
        <f t="shared" si="80"/>
        <v>33</v>
      </c>
      <c r="Y13" s="57">
        <f t="shared" si="81"/>
        <v>35</v>
      </c>
      <c r="Z13" s="57">
        <f t="shared" si="82"/>
        <v>37</v>
      </c>
      <c r="AA13" s="57">
        <f t="shared" si="83"/>
        <v>38</v>
      </c>
      <c r="AB13" s="57">
        <f t="shared" si="84"/>
        <v>40</v>
      </c>
      <c r="AC13" s="57">
        <f t="shared" si="85"/>
        <v>42</v>
      </c>
      <c r="AD13" s="57">
        <f t="shared" si="86"/>
        <v>44</v>
      </c>
      <c r="AE13" s="57">
        <f t="shared" si="87"/>
        <v>45</v>
      </c>
      <c r="AF13" s="57">
        <f t="shared" si="88"/>
        <v>47</v>
      </c>
      <c r="AG13" s="57">
        <f t="shared" si="89"/>
        <v>49</v>
      </c>
      <c r="AH13" s="57">
        <f t="shared" si="90"/>
        <v>50</v>
      </c>
      <c r="AI13" s="57"/>
      <c r="AJ13" s="57">
        <f>1</f>
        <v>1</v>
      </c>
      <c r="AK13" s="57">
        <f t="shared" si="91"/>
        <v>4</v>
      </c>
      <c r="AL13" s="57">
        <f t="shared" si="92"/>
        <v>7</v>
      </c>
      <c r="AM13" s="57">
        <f t="shared" si="93"/>
        <v>11</v>
      </c>
      <c r="AN13" s="57">
        <f t="shared" si="94"/>
        <v>14</v>
      </c>
      <c r="AO13" s="57">
        <f t="shared" si="95"/>
        <v>17</v>
      </c>
      <c r="AP13" s="57">
        <f t="shared" si="96"/>
        <v>21</v>
      </c>
      <c r="AQ13" s="57" t="str">
        <f t="shared" si="296"/>
        <v>Lab</v>
      </c>
      <c r="AR13" s="57" t="str">
        <f t="shared" si="97"/>
        <v/>
      </c>
      <c r="AS13" s="57" t="str">
        <f t="shared" si="98"/>
        <v/>
      </c>
      <c r="AT13" s="57" t="str">
        <f t="shared" si="99"/>
        <v>Δ</v>
      </c>
      <c r="AU13" s="57" t="str">
        <f t="shared" si="100"/>
        <v>9</v>
      </c>
      <c r="AV13" s="57" t="str">
        <f t="shared" si="101"/>
        <v>11</v>
      </c>
      <c r="AW13" s="57" t="str">
        <f t="shared" si="102"/>
        <v>13</v>
      </c>
      <c r="AX13" s="57" t="str">
        <f t="shared" si="103"/>
        <v>Lab</v>
      </c>
      <c r="AY13" s="57" t="str">
        <f t="shared" si="104"/>
        <v>LabΔ</v>
      </c>
      <c r="AZ13" s="57" t="str">
        <f t="shared" si="105"/>
        <v>Lab9</v>
      </c>
      <c r="BA13" s="57" t="str">
        <f t="shared" si="106"/>
        <v>Lab11</v>
      </c>
      <c r="BB13" s="57" t="str">
        <f t="shared" si="107"/>
        <v>Lab13</v>
      </c>
      <c r="BD13" s="57">
        <f>1</f>
        <v>1</v>
      </c>
      <c r="BE13" s="57">
        <f t="shared" si="108"/>
        <v>3</v>
      </c>
      <c r="BF13" s="57">
        <f t="shared" si="109"/>
        <v>7</v>
      </c>
      <c r="BG13" s="57">
        <f t="shared" si="110"/>
        <v>10</v>
      </c>
      <c r="BH13" s="57">
        <f t="shared" si="111"/>
        <v>14</v>
      </c>
      <c r="BI13" s="57">
        <f t="shared" si="112"/>
        <v>17</v>
      </c>
      <c r="BJ13" s="57">
        <f t="shared" si="113"/>
        <v>21</v>
      </c>
      <c r="BK13" s="57" t="str">
        <f t="shared" si="114"/>
        <v>Lab</v>
      </c>
      <c r="BL13" s="57" t="str">
        <f t="shared" si="115"/>
        <v>m</v>
      </c>
      <c r="BM13" s="57" t="str">
        <f t="shared" si="116"/>
        <v/>
      </c>
      <c r="BN13" s="57" t="str">
        <f t="shared" si="117"/>
        <v>7</v>
      </c>
      <c r="BO13" s="57" t="str">
        <f t="shared" si="118"/>
        <v>9</v>
      </c>
      <c r="BP13" s="57" t="str">
        <f t="shared" si="119"/>
        <v>11</v>
      </c>
      <c r="BQ13" s="57" t="str">
        <f t="shared" si="120"/>
        <v>13</v>
      </c>
      <c r="BR13" s="57" t="str">
        <f t="shared" si="121"/>
        <v>Labm</v>
      </c>
      <c r="BS13" s="57" t="str">
        <f t="shared" si="122"/>
        <v>Labm7</v>
      </c>
      <c r="BT13" s="57" t="str">
        <f t="shared" si="123"/>
        <v>Labm9</v>
      </c>
      <c r="BU13" s="57" t="str">
        <f t="shared" si="124"/>
        <v>Labm11</v>
      </c>
      <c r="BV13" s="57" t="str">
        <f t="shared" si="125"/>
        <v>Labm13</v>
      </c>
      <c r="BX13" s="57">
        <f>1</f>
        <v>1</v>
      </c>
      <c r="BY13" s="57">
        <f t="shared" si="126"/>
        <v>3</v>
      </c>
      <c r="BZ13" s="57">
        <f t="shared" si="127"/>
        <v>7</v>
      </c>
      <c r="CA13" s="57">
        <f t="shared" si="128"/>
        <v>10</v>
      </c>
      <c r="CB13" s="57">
        <f t="shared" si="129"/>
        <v>13</v>
      </c>
      <c r="CC13" s="57">
        <f t="shared" si="130"/>
        <v>17</v>
      </c>
      <c r="CD13" s="57">
        <f t="shared" si="131"/>
        <v>20</v>
      </c>
      <c r="CE13" s="57" t="str">
        <f t="shared" si="132"/>
        <v>Lab</v>
      </c>
      <c r="CF13" s="57" t="str">
        <f t="shared" si="133"/>
        <v>m</v>
      </c>
      <c r="CG13" s="57" t="str">
        <f t="shared" si="134"/>
        <v/>
      </c>
      <c r="CH13" s="57" t="str">
        <f t="shared" si="135"/>
        <v>7</v>
      </c>
      <c r="CI13" s="57" t="str">
        <f t="shared" si="136"/>
        <v>9b</v>
      </c>
      <c r="CJ13" s="57" t="str">
        <f t="shared" si="137"/>
        <v>11</v>
      </c>
      <c r="CK13" s="57" t="str">
        <f t="shared" si="138"/>
        <v>13b</v>
      </c>
      <c r="CL13" s="57" t="str">
        <f t="shared" si="139"/>
        <v>Labm</v>
      </c>
      <c r="CM13" s="57" t="str">
        <f t="shared" si="140"/>
        <v>Labm7</v>
      </c>
      <c r="CN13" s="57" t="str">
        <f t="shared" si="141"/>
        <v>Labm9b</v>
      </c>
      <c r="CO13" s="57" t="str">
        <f t="shared" si="142"/>
        <v>Labm11</v>
      </c>
      <c r="CP13" s="57" t="str">
        <f t="shared" si="143"/>
        <v>Labm13b</v>
      </c>
      <c r="CR13" s="57">
        <f>1</f>
        <v>1</v>
      </c>
      <c r="CS13" s="57">
        <f t="shared" si="144"/>
        <v>4</v>
      </c>
      <c r="CT13" s="57">
        <f t="shared" si="145"/>
        <v>7</v>
      </c>
      <c r="CU13" s="57">
        <f t="shared" si="146"/>
        <v>11</v>
      </c>
      <c r="CV13" s="57">
        <f t="shared" si="147"/>
        <v>14</v>
      </c>
      <c r="CW13" s="57">
        <f t="shared" si="148"/>
        <v>18</v>
      </c>
      <c r="CX13" s="57">
        <f t="shared" si="149"/>
        <v>21</v>
      </c>
      <c r="CY13" s="57" t="str">
        <f t="shared" si="150"/>
        <v>Lab</v>
      </c>
      <c r="CZ13" s="57" t="str">
        <f t="shared" si="151"/>
        <v/>
      </c>
      <c r="DA13" s="57" t="str">
        <f t="shared" si="152"/>
        <v/>
      </c>
      <c r="DB13" s="57" t="str">
        <f t="shared" si="153"/>
        <v>Δ</v>
      </c>
      <c r="DC13" s="57" t="str">
        <f t="shared" si="154"/>
        <v>9</v>
      </c>
      <c r="DD13" s="57" t="str">
        <f t="shared" si="155"/>
        <v>11+</v>
      </c>
      <c r="DE13" s="57" t="str">
        <f t="shared" si="156"/>
        <v>13</v>
      </c>
      <c r="DF13" s="57" t="str">
        <f t="shared" si="157"/>
        <v>Lab</v>
      </c>
      <c r="DG13" s="57" t="str">
        <f t="shared" si="158"/>
        <v>LabΔ</v>
      </c>
      <c r="DH13" s="57" t="str">
        <f t="shared" si="159"/>
        <v>Lab9</v>
      </c>
      <c r="DI13" s="57" t="str">
        <f t="shared" si="160"/>
        <v>Lab11+</v>
      </c>
      <c r="DJ13" s="57" t="str">
        <f t="shared" si="161"/>
        <v>Lab13</v>
      </c>
      <c r="DL13" s="57">
        <f>1</f>
        <v>1</v>
      </c>
      <c r="DM13" s="57">
        <f t="shared" si="162"/>
        <v>4</v>
      </c>
      <c r="DN13" s="57">
        <f t="shared" si="163"/>
        <v>7</v>
      </c>
      <c r="DO13" s="57">
        <f t="shared" si="164"/>
        <v>10</v>
      </c>
      <c r="DP13" s="57">
        <f t="shared" si="165"/>
        <v>14</v>
      </c>
      <c r="DQ13" s="57">
        <f t="shared" si="166"/>
        <v>17</v>
      </c>
      <c r="DR13" s="57">
        <f t="shared" si="167"/>
        <v>21</v>
      </c>
      <c r="DS13" s="57" t="str">
        <f t="shared" si="168"/>
        <v>Lab</v>
      </c>
      <c r="DT13" s="57" t="str">
        <f t="shared" si="169"/>
        <v/>
      </c>
      <c r="DU13" s="57" t="str">
        <f t="shared" si="170"/>
        <v/>
      </c>
      <c r="DV13" s="57" t="str">
        <f t="shared" si="171"/>
        <v>7</v>
      </c>
      <c r="DW13" s="57" t="str">
        <f t="shared" si="172"/>
        <v>9</v>
      </c>
      <c r="DX13" s="57" t="str">
        <f t="shared" si="173"/>
        <v>11</v>
      </c>
      <c r="DY13" s="57" t="str">
        <f t="shared" si="174"/>
        <v>13</v>
      </c>
      <c r="DZ13" s="57" t="str">
        <f t="shared" si="175"/>
        <v>Lab</v>
      </c>
      <c r="EA13" s="57" t="str">
        <f t="shared" si="176"/>
        <v>Lab7</v>
      </c>
      <c r="EB13" s="57" t="str">
        <f t="shared" si="177"/>
        <v>Lab9</v>
      </c>
      <c r="EC13" s="57" t="str">
        <f t="shared" si="178"/>
        <v>Lab11</v>
      </c>
      <c r="ED13" s="57" t="str">
        <f t="shared" si="179"/>
        <v>Lab13</v>
      </c>
      <c r="EF13" s="57">
        <f>1</f>
        <v>1</v>
      </c>
      <c r="EG13" s="57">
        <f t="shared" si="180"/>
        <v>3</v>
      </c>
      <c r="EH13" s="57">
        <f t="shared" si="181"/>
        <v>7</v>
      </c>
      <c r="EI13" s="57">
        <f t="shared" si="182"/>
        <v>10</v>
      </c>
      <c r="EJ13" s="57">
        <f t="shared" si="183"/>
        <v>14</v>
      </c>
      <c r="EK13" s="57">
        <f t="shared" si="184"/>
        <v>17</v>
      </c>
      <c r="EL13" s="57">
        <f t="shared" si="185"/>
        <v>20</v>
      </c>
      <c r="EM13" s="57" t="str">
        <f t="shared" si="186"/>
        <v>Lab</v>
      </c>
      <c r="EN13" s="57" t="str">
        <f t="shared" si="187"/>
        <v>m</v>
      </c>
      <c r="EO13" s="57" t="str">
        <f t="shared" si="188"/>
        <v/>
      </c>
      <c r="EP13" s="57" t="str">
        <f t="shared" si="189"/>
        <v>7</v>
      </c>
      <c r="EQ13" s="57" t="str">
        <f t="shared" si="190"/>
        <v>9</v>
      </c>
      <c r="ER13" s="57" t="str">
        <f t="shared" si="191"/>
        <v>11</v>
      </c>
      <c r="ES13" s="57" t="str">
        <f t="shared" si="192"/>
        <v>13b</v>
      </c>
      <c r="ET13" s="57" t="str">
        <f t="shared" si="193"/>
        <v>Labm</v>
      </c>
      <c r="EU13" s="57" t="str">
        <f t="shared" si="194"/>
        <v>Labm7</v>
      </c>
      <c r="EV13" s="57" t="str">
        <f t="shared" si="195"/>
        <v>Labm9</v>
      </c>
      <c r="EW13" s="57" t="str">
        <f t="shared" si="196"/>
        <v>Labm11</v>
      </c>
      <c r="EX13" s="57" t="str">
        <f t="shared" si="197"/>
        <v>Labm13b</v>
      </c>
      <c r="EZ13" s="57">
        <f>1</f>
        <v>1</v>
      </c>
      <c r="FA13" s="57">
        <f t="shared" si="198"/>
        <v>3</v>
      </c>
      <c r="FB13" s="57">
        <f t="shared" si="199"/>
        <v>6</v>
      </c>
      <c r="FC13" s="57">
        <f t="shared" si="200"/>
        <v>10</v>
      </c>
      <c r="FD13" s="57">
        <f t="shared" si="201"/>
        <v>13</v>
      </c>
      <c r="FE13" s="57">
        <f t="shared" si="202"/>
        <v>17</v>
      </c>
      <c r="FF13" s="57">
        <f t="shared" si="203"/>
        <v>20</v>
      </c>
      <c r="FG13" s="57" t="str">
        <f t="shared" si="204"/>
        <v>Lab</v>
      </c>
      <c r="FH13" s="57" t="str">
        <f t="shared" si="205"/>
        <v>m</v>
      </c>
      <c r="FI13" s="57" t="str">
        <f t="shared" si="206"/>
        <v>5b</v>
      </c>
      <c r="FJ13" s="57" t="str">
        <f t="shared" si="207"/>
        <v>7</v>
      </c>
      <c r="FK13" s="57" t="str">
        <f t="shared" si="208"/>
        <v>9b</v>
      </c>
      <c r="FL13" s="57" t="str">
        <f t="shared" si="209"/>
        <v>11</v>
      </c>
      <c r="FM13" s="57" t="str">
        <f t="shared" si="210"/>
        <v>13b</v>
      </c>
      <c r="FN13" s="57" t="str">
        <f t="shared" si="211"/>
        <v>Labm5b</v>
      </c>
      <c r="FO13" s="57" t="str">
        <f t="shared" si="212"/>
        <v>Labm5b7</v>
      </c>
      <c r="FP13" s="57" t="str">
        <f t="shared" si="213"/>
        <v>Labm5b9b</v>
      </c>
      <c r="FQ13" s="57" t="str">
        <f t="shared" si="214"/>
        <v>Labm5b11</v>
      </c>
      <c r="FR13" s="57" t="str">
        <f t="shared" si="215"/>
        <v>Labm5b13b</v>
      </c>
      <c r="FT13" s="2" t="str">
        <f t="shared" si="216"/>
        <v>Lab</v>
      </c>
      <c r="FU13" s="2" t="str">
        <f t="shared" si="217"/>
        <v>LabΔ</v>
      </c>
      <c r="FV13" s="2" t="str">
        <f t="shared" si="218"/>
        <v>Lab9</v>
      </c>
      <c r="FW13" s="2" t="str">
        <f t="shared" si="219"/>
        <v>Lab11</v>
      </c>
      <c r="FX13" s="2" t="str">
        <f t="shared" si="220"/>
        <v>Lab13</v>
      </c>
      <c r="FY13" s="2" t="str">
        <f t="shared" si="221"/>
        <v>Labm</v>
      </c>
      <c r="FZ13" s="2" t="str">
        <f t="shared" si="222"/>
        <v>Labm7</v>
      </c>
      <c r="GA13" s="2" t="str">
        <f t="shared" si="223"/>
        <v>Labm9</v>
      </c>
      <c r="GB13" s="2" t="str">
        <f t="shared" si="224"/>
        <v>Labm11</v>
      </c>
      <c r="GC13" s="2" t="str">
        <f t="shared" si="225"/>
        <v>Labm13</v>
      </c>
      <c r="GD13" s="2" t="str">
        <f t="shared" si="226"/>
        <v>Labm</v>
      </c>
      <c r="GE13" s="2" t="str">
        <f t="shared" si="227"/>
        <v>Labm7</v>
      </c>
      <c r="GF13" s="2" t="str">
        <f t="shared" si="228"/>
        <v>Labm9b</v>
      </c>
      <c r="GG13" s="2" t="str">
        <f t="shared" si="229"/>
        <v>Labm11</v>
      </c>
      <c r="GH13" s="2" t="str">
        <f t="shared" si="230"/>
        <v>Labm13b</v>
      </c>
      <c r="GI13" s="2" t="str">
        <f t="shared" si="231"/>
        <v>Lab</v>
      </c>
      <c r="GJ13" s="2" t="str">
        <f t="shared" si="232"/>
        <v>LabΔ</v>
      </c>
      <c r="GK13" s="2" t="str">
        <f t="shared" si="233"/>
        <v>Lab9</v>
      </c>
      <c r="GL13" s="2" t="str">
        <f t="shared" si="234"/>
        <v>Lab11+</v>
      </c>
      <c r="GM13" s="2" t="str">
        <f t="shared" si="235"/>
        <v>Lab13</v>
      </c>
      <c r="GN13" s="2" t="str">
        <f t="shared" si="236"/>
        <v>Lab</v>
      </c>
      <c r="GO13" s="2" t="str">
        <f t="shared" si="237"/>
        <v>Lab7</v>
      </c>
      <c r="GP13" s="2" t="str">
        <f t="shared" si="238"/>
        <v>Lab9</v>
      </c>
      <c r="GQ13" s="2" t="str">
        <f t="shared" si="239"/>
        <v>Lab11</v>
      </c>
      <c r="GR13" s="2" t="str">
        <f t="shared" si="240"/>
        <v>Lab13</v>
      </c>
      <c r="GS13" s="2" t="str">
        <f t="shared" si="241"/>
        <v>Labm</v>
      </c>
      <c r="GT13" s="2" t="str">
        <f t="shared" si="242"/>
        <v>Labm7</v>
      </c>
      <c r="GU13" s="2" t="str">
        <f t="shared" si="243"/>
        <v>Labm9</v>
      </c>
      <c r="GV13" s="2" t="str">
        <f t="shared" si="244"/>
        <v>Labm11</v>
      </c>
      <c r="GW13" s="2" t="str">
        <f t="shared" si="245"/>
        <v>Labm13b</v>
      </c>
      <c r="GX13" s="2" t="str">
        <f t="shared" si="246"/>
        <v>Labm5b</v>
      </c>
      <c r="GY13" s="2" t="str">
        <f t="shared" si="247"/>
        <v>Labm5b7</v>
      </c>
      <c r="GZ13" s="2" t="str">
        <f t="shared" si="248"/>
        <v>Labm5b9b</v>
      </c>
      <c r="HA13" s="2" t="str">
        <f t="shared" si="249"/>
        <v>Labm5b11</v>
      </c>
      <c r="HB13" s="2" t="str">
        <f t="shared" si="250"/>
        <v>Labm5b13b</v>
      </c>
      <c r="HD13" s="2">
        <f t="shared" si="297"/>
        <v>9</v>
      </c>
      <c r="HE13" s="2" t="str" cm="1">
        <f t="array" ref="HE13">INDEX(patti,$HD13,IP13)</f>
        <v>Lab</v>
      </c>
      <c r="HF13" s="2" t="str" cm="1">
        <f t="array" ref="HF13">INDEX(patti,$HD13,IQ13)</f>
        <v>Labm</v>
      </c>
      <c r="HG13" s="2" t="str" cm="1">
        <f t="array" ref="HG13">INDEX(patti,$HD13,IR13)</f>
        <v>Labm</v>
      </c>
      <c r="HH13" s="2" t="str" cm="1">
        <f t="array" ref="HH13">INDEX(patti,$HD13,IS13)</f>
        <v>Lab</v>
      </c>
      <c r="HI13" s="2" t="str" cm="1">
        <f t="array" ref="HI13">INDEX(patti,$HD13,IT13)</f>
        <v>Lab</v>
      </c>
      <c r="HJ13" s="2" t="str" cm="1">
        <f t="array" ref="HJ13">INDEX(patti,$HD13,IU13)</f>
        <v>Labm</v>
      </c>
      <c r="HK13" s="2" t="str" cm="1">
        <f t="array" ref="HK13">INDEX(patti,$HD13,IV13)</f>
        <v>Labm5b</v>
      </c>
      <c r="HL13" s="2" t="str" cm="1">
        <f t="array" ref="HL13">INDEX(patti,$HD13,IW13)</f>
        <v>LabΔ</v>
      </c>
      <c r="HM13" s="2" t="str" cm="1">
        <f t="array" ref="HM13">INDEX(patti,$HD13,IX13)</f>
        <v>Labm7</v>
      </c>
      <c r="HN13" s="2" t="str" cm="1">
        <f t="array" ref="HN13">INDEX(patti,$HD13,IY13)</f>
        <v>Labm7</v>
      </c>
      <c r="HO13" s="2" t="str" cm="1">
        <f t="array" ref="HO13">INDEX(patti,$HD13,IZ13)</f>
        <v>LabΔ</v>
      </c>
      <c r="HP13" s="2" t="str" cm="1">
        <f t="array" ref="HP13">INDEX(patti,$HD13,JA13)</f>
        <v>Lab7</v>
      </c>
      <c r="HQ13" s="2" t="str" cm="1">
        <f t="array" ref="HQ13">INDEX(patti,$HD13,JB13)</f>
        <v>Labm7</v>
      </c>
      <c r="HR13" s="2" t="str" cm="1">
        <f t="array" ref="HR13">INDEX(patti,$HD13,JC13)</f>
        <v>Labm5b7</v>
      </c>
      <c r="HS13" s="2" t="str" cm="1">
        <f t="array" ref="HS13">INDEX(patti,$HD13,JD13)</f>
        <v>Lab9</v>
      </c>
      <c r="HT13" s="2" t="str" cm="1">
        <f t="array" ref="HT13">INDEX(patti,$HD13,JE13)</f>
        <v>Labm9</v>
      </c>
      <c r="HU13" s="2" t="str" cm="1">
        <f t="array" ref="HU13">INDEX(patti,$HD13,JF13)</f>
        <v>Labm9b</v>
      </c>
      <c r="HV13" s="2" t="str" cm="1">
        <f t="array" ref="HV13">INDEX(patti,$HD13,JG13)</f>
        <v>Lab9</v>
      </c>
      <c r="HW13" s="2" t="str" cm="1">
        <f t="array" ref="HW13">INDEX(patti,$HD13,JH13)</f>
        <v>Lab9</v>
      </c>
      <c r="HX13" s="2" t="str" cm="1">
        <f t="array" ref="HX13">INDEX(patti,$HD13,JI13)</f>
        <v>Labm9</v>
      </c>
      <c r="HY13" s="2" t="str" cm="1">
        <f t="array" ref="HY13">INDEX(patti,$HD13,JJ13)</f>
        <v>Labm5b9b</v>
      </c>
      <c r="HZ13" s="2" t="str" cm="1">
        <f t="array" ref="HZ13">INDEX(patti,$HD13,JK13)</f>
        <v>Lab11</v>
      </c>
      <c r="IA13" s="2" t="str" cm="1">
        <f t="array" ref="IA13">INDEX(patti,$HD13,JL13)</f>
        <v>Labm11</v>
      </c>
      <c r="IB13" s="2" t="str" cm="1">
        <f t="array" ref="IB13">INDEX(patti,$HD13,JM13)</f>
        <v>Labm11</v>
      </c>
      <c r="IC13" s="2" t="str" cm="1">
        <f t="array" ref="IC13">INDEX(patti,$HD13,JN13)</f>
        <v>Lab11+</v>
      </c>
      <c r="ID13" s="2" t="str" cm="1">
        <f t="array" ref="ID13">INDEX(patti,$HD13,JO13)</f>
        <v>Lab11</v>
      </c>
      <c r="IE13" s="2" t="str" cm="1">
        <f t="array" ref="IE13">INDEX(patti,$HD13,JP13)</f>
        <v>Labm11</v>
      </c>
      <c r="IF13" s="2" t="str" cm="1">
        <f t="array" ref="IF13">INDEX(patti,$HD13,JQ13)</f>
        <v>Labm5b11</v>
      </c>
      <c r="IG13" s="2" t="str" cm="1">
        <f t="array" ref="IG13">INDEX(patti,$HD13,JR13)</f>
        <v>Lab13</v>
      </c>
      <c r="IH13" s="2" t="str" cm="1">
        <f t="array" ref="IH13">INDEX(patti,$HD13,JS13)</f>
        <v>Labm13</v>
      </c>
      <c r="II13" s="2" t="str" cm="1">
        <f t="array" ref="II13">INDEX(patti,$HD13,JT13)</f>
        <v>Labm13b</v>
      </c>
      <c r="IJ13" s="2" t="str" cm="1">
        <f t="array" ref="IJ13">INDEX(patti,$HD13,JU13)</f>
        <v>Lab13</v>
      </c>
      <c r="IK13" s="2" t="str" cm="1">
        <f t="array" ref="IK13">INDEX(patti,$HD13,JV13)</f>
        <v>Lab13</v>
      </c>
      <c r="IL13" s="2" t="str" cm="1">
        <f t="array" ref="IL13">INDEX(patti,$HD13,JW13)</f>
        <v>Labm13b</v>
      </c>
      <c r="IM13" s="2" t="str" cm="1">
        <f t="array" ref="IM13">INDEX(patti,$HD13,JX13)</f>
        <v>Labm5b13b</v>
      </c>
      <c r="IN13" t="s">
        <v>117</v>
      </c>
      <c r="IP13">
        <v>1</v>
      </c>
      <c r="IQ13">
        <f t="shared" ref="IQ13:IV13" si="308">IP13+5</f>
        <v>6</v>
      </c>
      <c r="IR13">
        <f t="shared" si="308"/>
        <v>11</v>
      </c>
      <c r="IS13">
        <f t="shared" si="308"/>
        <v>16</v>
      </c>
      <c r="IT13">
        <f t="shared" si="308"/>
        <v>21</v>
      </c>
      <c r="IU13">
        <f t="shared" si="308"/>
        <v>26</v>
      </c>
      <c r="IV13">
        <f t="shared" si="308"/>
        <v>31</v>
      </c>
      <c r="IW13">
        <f t="shared" si="252"/>
        <v>2</v>
      </c>
      <c r="IX13">
        <f t="shared" si="253"/>
        <v>7</v>
      </c>
      <c r="IY13">
        <f t="shared" si="254"/>
        <v>12</v>
      </c>
      <c r="IZ13">
        <f t="shared" si="255"/>
        <v>17</v>
      </c>
      <c r="JA13">
        <f t="shared" si="256"/>
        <v>22</v>
      </c>
      <c r="JB13">
        <f t="shared" si="257"/>
        <v>27</v>
      </c>
      <c r="JC13">
        <f t="shared" si="258"/>
        <v>32</v>
      </c>
      <c r="JD13">
        <f t="shared" si="259"/>
        <v>3</v>
      </c>
      <c r="JE13">
        <f t="shared" si="260"/>
        <v>8</v>
      </c>
      <c r="JF13">
        <f t="shared" si="261"/>
        <v>13</v>
      </c>
      <c r="JG13">
        <f t="shared" si="262"/>
        <v>18</v>
      </c>
      <c r="JH13">
        <f t="shared" si="263"/>
        <v>23</v>
      </c>
      <c r="JI13">
        <f t="shared" si="264"/>
        <v>28</v>
      </c>
      <c r="JJ13">
        <f t="shared" si="265"/>
        <v>33</v>
      </c>
      <c r="JK13">
        <f t="shared" si="266"/>
        <v>4</v>
      </c>
      <c r="JL13">
        <f t="shared" si="267"/>
        <v>9</v>
      </c>
      <c r="JM13">
        <f t="shared" si="268"/>
        <v>14</v>
      </c>
      <c r="JN13">
        <f t="shared" si="269"/>
        <v>19</v>
      </c>
      <c r="JO13">
        <f t="shared" si="270"/>
        <v>24</v>
      </c>
      <c r="JP13">
        <f t="shared" si="271"/>
        <v>29</v>
      </c>
      <c r="JQ13">
        <f t="shared" si="272"/>
        <v>34</v>
      </c>
      <c r="JR13">
        <f t="shared" si="273"/>
        <v>5</v>
      </c>
      <c r="JS13">
        <f t="shared" si="274"/>
        <v>10</v>
      </c>
      <c r="JT13">
        <f t="shared" si="275"/>
        <v>15</v>
      </c>
      <c r="JU13">
        <f t="shared" si="276"/>
        <v>20</v>
      </c>
      <c r="JV13">
        <f t="shared" si="277"/>
        <v>25</v>
      </c>
      <c r="JW13">
        <f t="shared" si="278"/>
        <v>30</v>
      </c>
      <c r="JX13">
        <f t="shared" si="279"/>
        <v>35</v>
      </c>
      <c r="JY13" t="s">
        <v>117</v>
      </c>
      <c r="JZ13" t="str">
        <f t="shared" si="299"/>
        <v>MAGGIORE</v>
      </c>
      <c r="KA13">
        <f t="shared" si="38"/>
        <v>0</v>
      </c>
      <c r="KB13" cm="1">
        <f t="array" ref="KB13">IF(TYPE(_xlfn._xlws.FILTER(HE$1:IM$1,HE13:IM13=KA13))=16,0,_xlfn._xlws.FILTER(HE$1:IM$1,HE13:IM13=KA13))</f>
        <v>0</v>
      </c>
      <c r="KG13">
        <f t="shared" si="280"/>
        <v>0</v>
      </c>
      <c r="KH13" s="35">
        <f t="shared" si="53"/>
        <v>0</v>
      </c>
      <c r="KI13">
        <f t="shared" si="300"/>
        <v>9</v>
      </c>
      <c r="KJ13">
        <f t="shared" si="304"/>
        <v>0</v>
      </c>
      <c r="KK13">
        <f t="shared" si="305"/>
        <v>0</v>
      </c>
      <c r="KL13">
        <f t="shared" si="282"/>
        <v>0</v>
      </c>
      <c r="KM13" s="2">
        <f t="shared" si="54"/>
        <v>0</v>
      </c>
      <c r="KN13" s="2">
        <f t="shared" si="54"/>
        <v>0</v>
      </c>
      <c r="KO13" s="2">
        <f t="shared" si="54"/>
        <v>0</v>
      </c>
      <c r="KP13" s="2">
        <f t="shared" si="54"/>
        <v>0</v>
      </c>
      <c r="KQ13" s="2">
        <f t="shared" si="54"/>
        <v>0</v>
      </c>
      <c r="KR13" s="2">
        <f t="shared" si="54"/>
        <v>0</v>
      </c>
      <c r="KS13" s="2">
        <f t="shared" si="54"/>
        <v>0</v>
      </c>
      <c r="KT13" s="2" t="str">
        <f t="shared" si="283"/>
        <v>0</v>
      </c>
      <c r="KU13" s="2" t="str">
        <f t="shared" si="284"/>
        <v>0</v>
      </c>
      <c r="KV13" s="2" t="str">
        <f t="shared" si="285"/>
        <v>0</v>
      </c>
      <c r="KW13" s="55" t="str">
        <f t="shared" si="286"/>
        <v>0</v>
      </c>
      <c r="KX13" s="60">
        <f t="shared" si="287"/>
        <v>0</v>
      </c>
      <c r="KY13" s="60">
        <f t="shared" si="55"/>
        <v>0</v>
      </c>
      <c r="KZ13" s="60">
        <f t="shared" si="55"/>
        <v>0</v>
      </c>
      <c r="LA13" s="60">
        <f t="shared" si="55"/>
        <v>0</v>
      </c>
      <c r="LB13" s="60">
        <f t="shared" si="55"/>
        <v>0</v>
      </c>
      <c r="LC13" s="60">
        <f t="shared" si="55"/>
        <v>0</v>
      </c>
      <c r="LD13" s="60">
        <f t="shared" si="55"/>
        <v>0</v>
      </c>
      <c r="LE13" s="64">
        <f t="shared" si="56"/>
        <v>0</v>
      </c>
      <c r="LF13" s="55">
        <f t="shared" si="57"/>
        <v>0</v>
      </c>
      <c r="LG13" s="55">
        <f t="shared" si="58"/>
        <v>0</v>
      </c>
      <c r="LH13" s="55">
        <f t="shared" si="59"/>
        <v>0</v>
      </c>
      <c r="LI13" s="55">
        <f t="shared" si="60"/>
        <v>0</v>
      </c>
      <c r="LJ13" s="55">
        <f t="shared" si="61"/>
        <v>0</v>
      </c>
      <c r="LK13" s="55">
        <f t="shared" si="62"/>
        <v>0</v>
      </c>
      <c r="LL13" s="55">
        <f t="shared" si="63"/>
        <v>0</v>
      </c>
      <c r="LM13" s="64">
        <f t="shared" si="288"/>
        <v>0</v>
      </c>
      <c r="LN13" s="64">
        <f t="shared" si="289"/>
        <v>0</v>
      </c>
      <c r="LO13" s="64">
        <f t="shared" si="290"/>
        <v>0</v>
      </c>
      <c r="LP13" s="64">
        <f t="shared" si="291"/>
        <v>0</v>
      </c>
      <c r="LQ13" s="64">
        <f t="shared" si="292"/>
        <v>0</v>
      </c>
      <c r="LR13" s="64">
        <f t="shared" si="293"/>
        <v>0</v>
      </c>
      <c r="LS13" s="64">
        <f t="shared" si="294"/>
        <v>0</v>
      </c>
      <c r="LT13" s="60">
        <f t="shared" si="295"/>
        <v>0</v>
      </c>
      <c r="LU13" s="60">
        <f t="shared" si="65"/>
        <v>0</v>
      </c>
      <c r="LV13" s="60">
        <f t="shared" si="66"/>
        <v>0</v>
      </c>
      <c r="LX13" s="180"/>
      <c r="LY13" s="180"/>
      <c r="LZ13" s="180"/>
      <c r="MA13" s="180"/>
      <c r="MB13" s="180"/>
      <c r="MC13" s="180"/>
      <c r="MD13" s="180"/>
      <c r="ME13" s="180"/>
      <c r="MF13" s="180"/>
      <c r="MG13" s="180"/>
      <c r="MH13" s="180"/>
      <c r="MI13" s="180"/>
      <c r="MJ13" s="180"/>
      <c r="MK13" s="180"/>
      <c r="ML13" s="180"/>
      <c r="MM13" s="180"/>
      <c r="MN13" s="180"/>
      <c r="MO13" s="180"/>
      <c r="MP13" s="180"/>
      <c r="MQ13" s="180"/>
      <c r="MR13" s="180"/>
      <c r="MS13" s="180"/>
      <c r="MT13" s="180"/>
      <c r="MU13" s="51"/>
      <c r="MV13" s="51"/>
      <c r="MW13" s="51"/>
      <c r="MX13" s="51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</row>
    <row r="14" spans="1:397" x14ac:dyDescent="0.3">
      <c r="A14" s="190"/>
      <c r="B14" t="s">
        <v>2</v>
      </c>
      <c r="C14" s="16" t="s">
        <v>37</v>
      </c>
      <c r="D14" s="16" t="s">
        <v>37</v>
      </c>
      <c r="E14" s="16" t="s">
        <v>38</v>
      </c>
      <c r="F14" s="16" t="s">
        <v>37</v>
      </c>
      <c r="G14" s="16" t="s">
        <v>37</v>
      </c>
      <c r="H14" s="16" t="s">
        <v>37</v>
      </c>
      <c r="I14" s="16" t="s">
        <v>38</v>
      </c>
      <c r="J14" s="4">
        <f t="shared" si="43"/>
        <v>10</v>
      </c>
      <c r="K14" s="57">
        <f t="shared" si="67"/>
        <v>12</v>
      </c>
      <c r="L14" s="57">
        <f t="shared" si="68"/>
        <v>14</v>
      </c>
      <c r="M14" s="57">
        <f t="shared" si="69"/>
        <v>15</v>
      </c>
      <c r="N14" s="57">
        <f t="shared" si="70"/>
        <v>17</v>
      </c>
      <c r="O14" s="57">
        <f t="shared" si="71"/>
        <v>19</v>
      </c>
      <c r="P14" s="57">
        <f t="shared" si="72"/>
        <v>21</v>
      </c>
      <c r="Q14" s="57">
        <f t="shared" si="73"/>
        <v>22</v>
      </c>
      <c r="R14" s="57">
        <f t="shared" si="74"/>
        <v>24</v>
      </c>
      <c r="S14" s="57">
        <f t="shared" si="75"/>
        <v>26</v>
      </c>
      <c r="T14" s="57">
        <f t="shared" si="76"/>
        <v>27</v>
      </c>
      <c r="U14" s="57">
        <f t="shared" si="77"/>
        <v>29</v>
      </c>
      <c r="V14" s="57">
        <f t="shared" si="78"/>
        <v>31</v>
      </c>
      <c r="W14" s="57">
        <f t="shared" si="79"/>
        <v>33</v>
      </c>
      <c r="X14" s="57">
        <f t="shared" si="80"/>
        <v>34</v>
      </c>
      <c r="Y14" s="57">
        <f t="shared" si="81"/>
        <v>36</v>
      </c>
      <c r="Z14" s="57">
        <f t="shared" si="82"/>
        <v>38</v>
      </c>
      <c r="AA14" s="57">
        <f t="shared" si="83"/>
        <v>39</v>
      </c>
      <c r="AB14" s="57">
        <f t="shared" si="84"/>
        <v>41</v>
      </c>
      <c r="AC14" s="57">
        <f t="shared" si="85"/>
        <v>43</v>
      </c>
      <c r="AD14" s="57">
        <f t="shared" si="86"/>
        <v>45</v>
      </c>
      <c r="AE14" s="57">
        <f t="shared" si="87"/>
        <v>46</v>
      </c>
      <c r="AF14" s="57">
        <f t="shared" si="88"/>
        <v>48</v>
      </c>
      <c r="AG14" s="57">
        <f t="shared" si="89"/>
        <v>50</v>
      </c>
      <c r="AH14" s="57">
        <f t="shared" si="90"/>
        <v>51</v>
      </c>
      <c r="AI14" s="57"/>
      <c r="AJ14" s="57">
        <f>1</f>
        <v>1</v>
      </c>
      <c r="AK14" s="57">
        <f t="shared" si="91"/>
        <v>4</v>
      </c>
      <c r="AL14" s="57">
        <f t="shared" si="92"/>
        <v>7</v>
      </c>
      <c r="AM14" s="57">
        <f t="shared" si="93"/>
        <v>11</v>
      </c>
      <c r="AN14" s="57">
        <f t="shared" si="94"/>
        <v>14</v>
      </c>
      <c r="AO14" s="57">
        <f t="shared" si="95"/>
        <v>17</v>
      </c>
      <c r="AP14" s="57">
        <f t="shared" si="96"/>
        <v>21</v>
      </c>
      <c r="AQ14" s="57" t="str">
        <f t="shared" si="296"/>
        <v>LA</v>
      </c>
      <c r="AR14" s="57" t="str">
        <f t="shared" si="97"/>
        <v/>
      </c>
      <c r="AS14" s="57" t="str">
        <f t="shared" si="98"/>
        <v/>
      </c>
      <c r="AT14" s="57" t="str">
        <f t="shared" si="99"/>
        <v>Δ</v>
      </c>
      <c r="AU14" s="57" t="str">
        <f t="shared" si="100"/>
        <v>9</v>
      </c>
      <c r="AV14" s="57" t="str">
        <f t="shared" si="101"/>
        <v>11</v>
      </c>
      <c r="AW14" s="57" t="str">
        <f t="shared" si="102"/>
        <v>13</v>
      </c>
      <c r="AX14" s="57" t="str">
        <f t="shared" si="103"/>
        <v>LA</v>
      </c>
      <c r="AY14" s="57" t="str">
        <f t="shared" si="104"/>
        <v>LAΔ</v>
      </c>
      <c r="AZ14" s="57" t="str">
        <f t="shared" si="105"/>
        <v>LA9</v>
      </c>
      <c r="BA14" s="57" t="str">
        <f t="shared" si="106"/>
        <v>LA11</v>
      </c>
      <c r="BB14" s="57" t="str">
        <f t="shared" si="107"/>
        <v>LA13</v>
      </c>
      <c r="BD14" s="57">
        <f>1</f>
        <v>1</v>
      </c>
      <c r="BE14" s="57">
        <f t="shared" si="108"/>
        <v>3</v>
      </c>
      <c r="BF14" s="57">
        <f t="shared" si="109"/>
        <v>7</v>
      </c>
      <c r="BG14" s="57">
        <f t="shared" si="110"/>
        <v>10</v>
      </c>
      <c r="BH14" s="57">
        <f t="shared" si="111"/>
        <v>14</v>
      </c>
      <c r="BI14" s="57">
        <f t="shared" si="112"/>
        <v>17</v>
      </c>
      <c r="BJ14" s="57">
        <f t="shared" si="113"/>
        <v>21</v>
      </c>
      <c r="BK14" s="57" t="str">
        <f t="shared" si="114"/>
        <v>LA</v>
      </c>
      <c r="BL14" s="57" t="str">
        <f t="shared" si="115"/>
        <v>m</v>
      </c>
      <c r="BM14" s="57" t="str">
        <f t="shared" si="116"/>
        <v/>
      </c>
      <c r="BN14" s="57" t="str">
        <f t="shared" si="117"/>
        <v>7</v>
      </c>
      <c r="BO14" s="57" t="str">
        <f t="shared" si="118"/>
        <v>9</v>
      </c>
      <c r="BP14" s="57" t="str">
        <f t="shared" si="119"/>
        <v>11</v>
      </c>
      <c r="BQ14" s="57" t="str">
        <f t="shared" si="120"/>
        <v>13</v>
      </c>
      <c r="BR14" s="57" t="str">
        <f t="shared" si="121"/>
        <v>LAm</v>
      </c>
      <c r="BS14" s="57" t="str">
        <f t="shared" si="122"/>
        <v>LAm7</v>
      </c>
      <c r="BT14" s="57" t="str">
        <f t="shared" si="123"/>
        <v>LAm9</v>
      </c>
      <c r="BU14" s="57" t="str">
        <f t="shared" si="124"/>
        <v>LAm11</v>
      </c>
      <c r="BV14" s="57" t="str">
        <f t="shared" si="125"/>
        <v>LAm13</v>
      </c>
      <c r="BX14" s="57">
        <f>1</f>
        <v>1</v>
      </c>
      <c r="BY14" s="57">
        <f t="shared" si="126"/>
        <v>3</v>
      </c>
      <c r="BZ14" s="57">
        <f t="shared" si="127"/>
        <v>7</v>
      </c>
      <c r="CA14" s="57">
        <f t="shared" si="128"/>
        <v>10</v>
      </c>
      <c r="CB14" s="57">
        <f t="shared" si="129"/>
        <v>13</v>
      </c>
      <c r="CC14" s="57">
        <f t="shared" si="130"/>
        <v>17</v>
      </c>
      <c r="CD14" s="57">
        <f t="shared" si="131"/>
        <v>20</v>
      </c>
      <c r="CE14" s="57" t="str">
        <f t="shared" si="132"/>
        <v>LA</v>
      </c>
      <c r="CF14" s="57" t="str">
        <f t="shared" si="133"/>
        <v>m</v>
      </c>
      <c r="CG14" s="57" t="str">
        <f t="shared" si="134"/>
        <v/>
      </c>
      <c r="CH14" s="57" t="str">
        <f t="shared" si="135"/>
        <v>7</v>
      </c>
      <c r="CI14" s="57" t="str">
        <f t="shared" si="136"/>
        <v>9b</v>
      </c>
      <c r="CJ14" s="57" t="str">
        <f t="shared" si="137"/>
        <v>11</v>
      </c>
      <c r="CK14" s="57" t="str">
        <f t="shared" si="138"/>
        <v>13b</v>
      </c>
      <c r="CL14" s="57" t="str">
        <f t="shared" si="139"/>
        <v>LAm</v>
      </c>
      <c r="CM14" s="57" t="str">
        <f t="shared" si="140"/>
        <v>LAm7</v>
      </c>
      <c r="CN14" s="57" t="str">
        <f t="shared" si="141"/>
        <v>LAm9b</v>
      </c>
      <c r="CO14" s="57" t="str">
        <f t="shared" si="142"/>
        <v>LAm11</v>
      </c>
      <c r="CP14" s="57" t="str">
        <f t="shared" si="143"/>
        <v>LAm13b</v>
      </c>
      <c r="CR14" s="57">
        <f>1</f>
        <v>1</v>
      </c>
      <c r="CS14" s="57">
        <f t="shared" si="144"/>
        <v>4</v>
      </c>
      <c r="CT14" s="57">
        <f t="shared" si="145"/>
        <v>7</v>
      </c>
      <c r="CU14" s="57">
        <f t="shared" si="146"/>
        <v>11</v>
      </c>
      <c r="CV14" s="57">
        <f t="shared" si="147"/>
        <v>14</v>
      </c>
      <c r="CW14" s="57">
        <f t="shared" si="148"/>
        <v>18</v>
      </c>
      <c r="CX14" s="57">
        <f t="shared" si="149"/>
        <v>21</v>
      </c>
      <c r="CY14" s="57" t="str">
        <f t="shared" si="150"/>
        <v>LA</v>
      </c>
      <c r="CZ14" s="57" t="str">
        <f t="shared" si="151"/>
        <v/>
      </c>
      <c r="DA14" s="57" t="str">
        <f t="shared" si="152"/>
        <v/>
      </c>
      <c r="DB14" s="57" t="str">
        <f t="shared" si="153"/>
        <v>Δ</v>
      </c>
      <c r="DC14" s="57" t="str">
        <f t="shared" si="154"/>
        <v>9</v>
      </c>
      <c r="DD14" s="57" t="str">
        <f t="shared" si="155"/>
        <v>11+</v>
      </c>
      <c r="DE14" s="57" t="str">
        <f t="shared" si="156"/>
        <v>13</v>
      </c>
      <c r="DF14" s="57" t="str">
        <f t="shared" si="157"/>
        <v>LA</v>
      </c>
      <c r="DG14" s="57" t="str">
        <f t="shared" si="158"/>
        <v>LAΔ</v>
      </c>
      <c r="DH14" s="57" t="str">
        <f t="shared" si="159"/>
        <v>LA9</v>
      </c>
      <c r="DI14" s="57" t="str">
        <f t="shared" si="160"/>
        <v>LA11+</v>
      </c>
      <c r="DJ14" s="57" t="str">
        <f t="shared" si="161"/>
        <v>LA13</v>
      </c>
      <c r="DL14" s="57">
        <f>1</f>
        <v>1</v>
      </c>
      <c r="DM14" s="57">
        <f t="shared" si="162"/>
        <v>4</v>
      </c>
      <c r="DN14" s="57">
        <f t="shared" si="163"/>
        <v>7</v>
      </c>
      <c r="DO14" s="57">
        <f t="shared" si="164"/>
        <v>10</v>
      </c>
      <c r="DP14" s="57">
        <f t="shared" si="165"/>
        <v>14</v>
      </c>
      <c r="DQ14" s="57">
        <f t="shared" si="166"/>
        <v>17</v>
      </c>
      <c r="DR14" s="57">
        <f t="shared" si="167"/>
        <v>21</v>
      </c>
      <c r="DS14" s="57" t="str">
        <f t="shared" si="168"/>
        <v>LA</v>
      </c>
      <c r="DT14" s="57" t="str">
        <f t="shared" si="169"/>
        <v/>
      </c>
      <c r="DU14" s="57" t="str">
        <f t="shared" si="170"/>
        <v/>
      </c>
      <c r="DV14" s="57" t="str">
        <f t="shared" si="171"/>
        <v>7</v>
      </c>
      <c r="DW14" s="57" t="str">
        <f t="shared" si="172"/>
        <v>9</v>
      </c>
      <c r="DX14" s="57" t="str">
        <f t="shared" si="173"/>
        <v>11</v>
      </c>
      <c r="DY14" s="57" t="str">
        <f t="shared" si="174"/>
        <v>13</v>
      </c>
      <c r="DZ14" s="57" t="str">
        <f t="shared" si="175"/>
        <v>LA</v>
      </c>
      <c r="EA14" s="57" t="str">
        <f t="shared" si="176"/>
        <v>LA7</v>
      </c>
      <c r="EB14" s="57" t="str">
        <f t="shared" si="177"/>
        <v>LA9</v>
      </c>
      <c r="EC14" s="57" t="str">
        <f t="shared" si="178"/>
        <v>LA11</v>
      </c>
      <c r="ED14" s="57" t="str">
        <f t="shared" si="179"/>
        <v>LA13</v>
      </c>
      <c r="EF14" s="57">
        <f>1</f>
        <v>1</v>
      </c>
      <c r="EG14" s="57">
        <f t="shared" si="180"/>
        <v>3</v>
      </c>
      <c r="EH14" s="57">
        <f t="shared" si="181"/>
        <v>7</v>
      </c>
      <c r="EI14" s="57">
        <f t="shared" si="182"/>
        <v>10</v>
      </c>
      <c r="EJ14" s="57">
        <f t="shared" si="183"/>
        <v>14</v>
      </c>
      <c r="EK14" s="57">
        <f t="shared" si="184"/>
        <v>17</v>
      </c>
      <c r="EL14" s="57">
        <f t="shared" si="185"/>
        <v>20</v>
      </c>
      <c r="EM14" s="57" t="str">
        <f t="shared" si="186"/>
        <v>LA</v>
      </c>
      <c r="EN14" s="57" t="str">
        <f t="shared" si="187"/>
        <v>m</v>
      </c>
      <c r="EO14" s="57" t="str">
        <f t="shared" si="188"/>
        <v/>
      </c>
      <c r="EP14" s="57" t="str">
        <f t="shared" si="189"/>
        <v>7</v>
      </c>
      <c r="EQ14" s="57" t="str">
        <f t="shared" si="190"/>
        <v>9</v>
      </c>
      <c r="ER14" s="57" t="str">
        <f t="shared" si="191"/>
        <v>11</v>
      </c>
      <c r="ES14" s="57" t="str">
        <f t="shared" si="192"/>
        <v>13b</v>
      </c>
      <c r="ET14" s="57" t="str">
        <f t="shared" si="193"/>
        <v>LAm</v>
      </c>
      <c r="EU14" s="57" t="str">
        <f t="shared" si="194"/>
        <v>LAm7</v>
      </c>
      <c r="EV14" s="57" t="str">
        <f t="shared" si="195"/>
        <v>LAm9</v>
      </c>
      <c r="EW14" s="57" t="str">
        <f t="shared" si="196"/>
        <v>LAm11</v>
      </c>
      <c r="EX14" s="57" t="str">
        <f t="shared" si="197"/>
        <v>LAm13b</v>
      </c>
      <c r="EZ14" s="57">
        <f>1</f>
        <v>1</v>
      </c>
      <c r="FA14" s="57">
        <f t="shared" si="198"/>
        <v>3</v>
      </c>
      <c r="FB14" s="57">
        <f t="shared" si="199"/>
        <v>6</v>
      </c>
      <c r="FC14" s="57">
        <f t="shared" si="200"/>
        <v>10</v>
      </c>
      <c r="FD14" s="57">
        <f t="shared" si="201"/>
        <v>13</v>
      </c>
      <c r="FE14" s="57">
        <f t="shared" si="202"/>
        <v>17</v>
      </c>
      <c r="FF14" s="57">
        <f t="shared" si="203"/>
        <v>20</v>
      </c>
      <c r="FG14" s="57" t="str">
        <f t="shared" si="204"/>
        <v>LA</v>
      </c>
      <c r="FH14" s="57" t="str">
        <f t="shared" si="205"/>
        <v>m</v>
      </c>
      <c r="FI14" s="57" t="str">
        <f t="shared" si="206"/>
        <v>5b</v>
      </c>
      <c r="FJ14" s="57" t="str">
        <f t="shared" si="207"/>
        <v>7</v>
      </c>
      <c r="FK14" s="57" t="str">
        <f t="shared" si="208"/>
        <v>9b</v>
      </c>
      <c r="FL14" s="57" t="str">
        <f t="shared" si="209"/>
        <v>11</v>
      </c>
      <c r="FM14" s="57" t="str">
        <f t="shared" si="210"/>
        <v>13b</v>
      </c>
      <c r="FN14" s="57" t="str">
        <f t="shared" si="211"/>
        <v>LAm5b</v>
      </c>
      <c r="FO14" s="57" t="str">
        <f t="shared" si="212"/>
        <v>LAm5b7</v>
      </c>
      <c r="FP14" s="57" t="str">
        <f t="shared" si="213"/>
        <v>LAm5b9b</v>
      </c>
      <c r="FQ14" s="57" t="str">
        <f t="shared" si="214"/>
        <v>LAm5b11</v>
      </c>
      <c r="FR14" s="57" t="str">
        <f t="shared" si="215"/>
        <v>LAm5b13b</v>
      </c>
      <c r="FT14" s="2" t="str">
        <f t="shared" si="216"/>
        <v>LA</v>
      </c>
      <c r="FU14" s="2" t="str">
        <f t="shared" si="217"/>
        <v>LAΔ</v>
      </c>
      <c r="FV14" s="2" t="str">
        <f t="shared" si="218"/>
        <v>LA9</v>
      </c>
      <c r="FW14" s="2" t="str">
        <f t="shared" si="219"/>
        <v>LA11</v>
      </c>
      <c r="FX14" s="2" t="str">
        <f t="shared" si="220"/>
        <v>LA13</v>
      </c>
      <c r="FY14" s="2" t="str">
        <f t="shared" si="221"/>
        <v>LAm</v>
      </c>
      <c r="FZ14" s="2" t="str">
        <f t="shared" si="222"/>
        <v>LAm7</v>
      </c>
      <c r="GA14" s="2" t="str">
        <f t="shared" si="223"/>
        <v>LAm9</v>
      </c>
      <c r="GB14" s="2" t="str">
        <f t="shared" si="224"/>
        <v>LAm11</v>
      </c>
      <c r="GC14" s="2" t="str">
        <f t="shared" si="225"/>
        <v>LAm13</v>
      </c>
      <c r="GD14" s="2" t="str">
        <f t="shared" si="226"/>
        <v>LAm</v>
      </c>
      <c r="GE14" s="2" t="str">
        <f t="shared" si="227"/>
        <v>LAm7</v>
      </c>
      <c r="GF14" s="2" t="str">
        <f t="shared" si="228"/>
        <v>LAm9b</v>
      </c>
      <c r="GG14" s="2" t="str">
        <f t="shared" si="229"/>
        <v>LAm11</v>
      </c>
      <c r="GH14" s="2" t="str">
        <f t="shared" si="230"/>
        <v>LAm13b</v>
      </c>
      <c r="GI14" s="2" t="str">
        <f t="shared" si="231"/>
        <v>LA</v>
      </c>
      <c r="GJ14" s="2" t="str">
        <f t="shared" si="232"/>
        <v>LAΔ</v>
      </c>
      <c r="GK14" s="2" t="str">
        <f t="shared" si="233"/>
        <v>LA9</v>
      </c>
      <c r="GL14" s="2" t="str">
        <f t="shared" si="234"/>
        <v>LA11+</v>
      </c>
      <c r="GM14" s="2" t="str">
        <f t="shared" si="235"/>
        <v>LA13</v>
      </c>
      <c r="GN14" s="2" t="str">
        <f t="shared" si="236"/>
        <v>LA</v>
      </c>
      <c r="GO14" s="2" t="str">
        <f t="shared" si="237"/>
        <v>LA7</v>
      </c>
      <c r="GP14" s="2" t="str">
        <f t="shared" si="238"/>
        <v>LA9</v>
      </c>
      <c r="GQ14" s="2" t="str">
        <f t="shared" si="239"/>
        <v>LA11</v>
      </c>
      <c r="GR14" s="2" t="str">
        <f t="shared" si="240"/>
        <v>LA13</v>
      </c>
      <c r="GS14" s="2" t="str">
        <f t="shared" si="241"/>
        <v>LAm</v>
      </c>
      <c r="GT14" s="2" t="str">
        <f t="shared" si="242"/>
        <v>LAm7</v>
      </c>
      <c r="GU14" s="2" t="str">
        <f t="shared" si="243"/>
        <v>LAm9</v>
      </c>
      <c r="GV14" s="2" t="str">
        <f t="shared" si="244"/>
        <v>LAm11</v>
      </c>
      <c r="GW14" s="2" t="str">
        <f t="shared" si="245"/>
        <v>LAm13b</v>
      </c>
      <c r="GX14" s="2" t="str">
        <f t="shared" si="246"/>
        <v>LAm5b</v>
      </c>
      <c r="GY14" s="2" t="str">
        <f t="shared" si="247"/>
        <v>LAm5b7</v>
      </c>
      <c r="GZ14" s="2" t="str">
        <f t="shared" si="248"/>
        <v>LAm5b9b</v>
      </c>
      <c r="HA14" s="2" t="str">
        <f t="shared" si="249"/>
        <v>LAm5b11</v>
      </c>
      <c r="HB14" s="2" t="str">
        <f t="shared" si="250"/>
        <v>LAm5b13b</v>
      </c>
      <c r="HD14" s="2">
        <f t="shared" si="297"/>
        <v>10</v>
      </c>
      <c r="HE14" s="2" t="str" cm="1">
        <f t="array" ref="HE14">INDEX(patti,$HD14,IP14)</f>
        <v>LA</v>
      </c>
      <c r="HF14" s="2" t="str" cm="1">
        <f t="array" ref="HF14">INDEX(patti,$HD14,IQ14)</f>
        <v>LAm</v>
      </c>
      <c r="HG14" s="2" t="str" cm="1">
        <f t="array" ref="HG14">INDEX(patti,$HD14,IR14)</f>
        <v>LAm</v>
      </c>
      <c r="HH14" s="2" t="str" cm="1">
        <f t="array" ref="HH14">INDEX(patti,$HD14,IS14)</f>
        <v>LA</v>
      </c>
      <c r="HI14" s="2" t="str" cm="1">
        <f t="array" ref="HI14">INDEX(patti,$HD14,IT14)</f>
        <v>LA</v>
      </c>
      <c r="HJ14" s="2" t="str" cm="1">
        <f t="array" ref="HJ14">INDEX(patti,$HD14,IU14)</f>
        <v>LAm</v>
      </c>
      <c r="HK14" s="2" t="str" cm="1">
        <f t="array" ref="HK14">INDEX(patti,$HD14,IV14)</f>
        <v>LAm5b</v>
      </c>
      <c r="HL14" s="2" t="str" cm="1">
        <f t="array" ref="HL14">INDEX(patti,$HD14,IW14)</f>
        <v>LAΔ</v>
      </c>
      <c r="HM14" s="2" t="str" cm="1">
        <f t="array" ref="HM14">INDEX(patti,$HD14,IX14)</f>
        <v>LAm7</v>
      </c>
      <c r="HN14" s="2" t="str" cm="1">
        <f t="array" ref="HN14">INDEX(patti,$HD14,IY14)</f>
        <v>LAm7</v>
      </c>
      <c r="HO14" s="2" t="str" cm="1">
        <f t="array" ref="HO14">INDEX(patti,$HD14,IZ14)</f>
        <v>LAΔ</v>
      </c>
      <c r="HP14" s="2" t="str" cm="1">
        <f t="array" ref="HP14">INDEX(patti,$HD14,JA14)</f>
        <v>LA7</v>
      </c>
      <c r="HQ14" s="2" t="str" cm="1">
        <f t="array" ref="HQ14">INDEX(patti,$HD14,JB14)</f>
        <v>LAm7</v>
      </c>
      <c r="HR14" s="2" t="str" cm="1">
        <f t="array" ref="HR14">INDEX(patti,$HD14,JC14)</f>
        <v>LAm5b7</v>
      </c>
      <c r="HS14" s="2" t="str" cm="1">
        <f t="array" ref="HS14">INDEX(patti,$HD14,JD14)</f>
        <v>LA9</v>
      </c>
      <c r="HT14" s="2" t="str" cm="1">
        <f t="array" ref="HT14">INDEX(patti,$HD14,JE14)</f>
        <v>LAm9</v>
      </c>
      <c r="HU14" s="2" t="str" cm="1">
        <f t="array" ref="HU14">INDEX(patti,$HD14,JF14)</f>
        <v>LAm9b</v>
      </c>
      <c r="HV14" s="2" t="str" cm="1">
        <f t="array" ref="HV14">INDEX(patti,$HD14,JG14)</f>
        <v>LA9</v>
      </c>
      <c r="HW14" s="2" t="str" cm="1">
        <f t="array" ref="HW14">INDEX(patti,$HD14,JH14)</f>
        <v>LA9</v>
      </c>
      <c r="HX14" s="2" t="str" cm="1">
        <f t="array" ref="HX14">INDEX(patti,$HD14,JI14)</f>
        <v>LAm9</v>
      </c>
      <c r="HY14" s="2" t="str" cm="1">
        <f t="array" ref="HY14">INDEX(patti,$HD14,JJ14)</f>
        <v>LAm5b9b</v>
      </c>
      <c r="HZ14" s="2" t="str" cm="1">
        <f t="array" ref="HZ14">INDEX(patti,$HD14,JK14)</f>
        <v>LA11</v>
      </c>
      <c r="IA14" s="2" t="str" cm="1">
        <f t="array" ref="IA14">INDEX(patti,$HD14,JL14)</f>
        <v>LAm11</v>
      </c>
      <c r="IB14" s="2" t="str" cm="1">
        <f t="array" ref="IB14">INDEX(patti,$HD14,JM14)</f>
        <v>LAm11</v>
      </c>
      <c r="IC14" s="2" t="str" cm="1">
        <f t="array" ref="IC14">INDEX(patti,$HD14,JN14)</f>
        <v>LA11+</v>
      </c>
      <c r="ID14" s="2" t="str" cm="1">
        <f t="array" ref="ID14">INDEX(patti,$HD14,JO14)</f>
        <v>LA11</v>
      </c>
      <c r="IE14" s="2" t="str" cm="1">
        <f t="array" ref="IE14">INDEX(patti,$HD14,JP14)</f>
        <v>LAm11</v>
      </c>
      <c r="IF14" s="2" t="str" cm="1">
        <f t="array" ref="IF14">INDEX(patti,$HD14,JQ14)</f>
        <v>LAm5b11</v>
      </c>
      <c r="IG14" s="2" t="str" cm="1">
        <f t="array" ref="IG14">INDEX(patti,$HD14,JR14)</f>
        <v>LA13</v>
      </c>
      <c r="IH14" s="2" t="str" cm="1">
        <f t="array" ref="IH14">INDEX(patti,$HD14,JS14)</f>
        <v>LAm13</v>
      </c>
      <c r="II14" s="2" t="str" cm="1">
        <f t="array" ref="II14">INDEX(patti,$HD14,JT14)</f>
        <v>LAm13b</v>
      </c>
      <c r="IJ14" s="2" t="str" cm="1">
        <f t="array" ref="IJ14">INDEX(patti,$HD14,JU14)</f>
        <v>LA13</v>
      </c>
      <c r="IK14" s="2" t="str" cm="1">
        <f t="array" ref="IK14">INDEX(patti,$HD14,JV14)</f>
        <v>LA13</v>
      </c>
      <c r="IL14" s="2" t="str" cm="1">
        <f t="array" ref="IL14">INDEX(patti,$HD14,JW14)</f>
        <v>LAm13b</v>
      </c>
      <c r="IM14" s="2" t="str" cm="1">
        <f t="array" ref="IM14">INDEX(patti,$HD14,JX14)</f>
        <v>LAm5b13b</v>
      </c>
      <c r="IN14" t="s">
        <v>117</v>
      </c>
      <c r="IP14">
        <v>1</v>
      </c>
      <c r="IQ14">
        <f t="shared" ref="IQ14:IV14" si="309">IP14+5</f>
        <v>6</v>
      </c>
      <c r="IR14">
        <f t="shared" si="309"/>
        <v>11</v>
      </c>
      <c r="IS14">
        <f t="shared" si="309"/>
        <v>16</v>
      </c>
      <c r="IT14">
        <f t="shared" si="309"/>
        <v>21</v>
      </c>
      <c r="IU14">
        <f t="shared" si="309"/>
        <v>26</v>
      </c>
      <c r="IV14">
        <f t="shared" si="309"/>
        <v>31</v>
      </c>
      <c r="IW14">
        <f t="shared" si="252"/>
        <v>2</v>
      </c>
      <c r="IX14">
        <f t="shared" si="253"/>
        <v>7</v>
      </c>
      <c r="IY14">
        <f t="shared" si="254"/>
        <v>12</v>
      </c>
      <c r="IZ14">
        <f t="shared" si="255"/>
        <v>17</v>
      </c>
      <c r="JA14">
        <f t="shared" si="256"/>
        <v>22</v>
      </c>
      <c r="JB14">
        <f t="shared" si="257"/>
        <v>27</v>
      </c>
      <c r="JC14">
        <f t="shared" si="258"/>
        <v>32</v>
      </c>
      <c r="JD14">
        <f t="shared" si="259"/>
        <v>3</v>
      </c>
      <c r="JE14">
        <f t="shared" si="260"/>
        <v>8</v>
      </c>
      <c r="JF14">
        <f t="shared" si="261"/>
        <v>13</v>
      </c>
      <c r="JG14">
        <f t="shared" si="262"/>
        <v>18</v>
      </c>
      <c r="JH14">
        <f t="shared" si="263"/>
        <v>23</v>
      </c>
      <c r="JI14">
        <f t="shared" si="264"/>
        <v>28</v>
      </c>
      <c r="JJ14">
        <f t="shared" si="265"/>
        <v>33</v>
      </c>
      <c r="JK14">
        <f t="shared" si="266"/>
        <v>4</v>
      </c>
      <c r="JL14">
        <f t="shared" si="267"/>
        <v>9</v>
      </c>
      <c r="JM14">
        <f t="shared" si="268"/>
        <v>14</v>
      </c>
      <c r="JN14">
        <f t="shared" si="269"/>
        <v>19</v>
      </c>
      <c r="JO14">
        <f t="shared" si="270"/>
        <v>24</v>
      </c>
      <c r="JP14">
        <f t="shared" si="271"/>
        <v>29</v>
      </c>
      <c r="JQ14">
        <f t="shared" si="272"/>
        <v>34</v>
      </c>
      <c r="JR14">
        <f t="shared" si="273"/>
        <v>5</v>
      </c>
      <c r="JS14">
        <f t="shared" si="274"/>
        <v>10</v>
      </c>
      <c r="JT14">
        <f t="shared" si="275"/>
        <v>15</v>
      </c>
      <c r="JU14">
        <f t="shared" si="276"/>
        <v>20</v>
      </c>
      <c r="JV14">
        <f t="shared" si="277"/>
        <v>25</v>
      </c>
      <c r="JW14">
        <f t="shared" si="278"/>
        <v>30</v>
      </c>
      <c r="JX14">
        <f t="shared" si="279"/>
        <v>35</v>
      </c>
      <c r="JY14" t="s">
        <v>117</v>
      </c>
      <c r="JZ14" t="str">
        <f t="shared" si="299"/>
        <v>MAGGIORE</v>
      </c>
      <c r="KA14">
        <f t="shared" si="38"/>
        <v>0</v>
      </c>
      <c r="KB14" cm="1">
        <f t="array" ref="KB14">IF(TYPE(_xlfn._xlws.FILTER(HE$1:IM$1,HE14:IM14=KA14))=16,0,_xlfn._xlws.FILTER(HE$1:IM$1,HE14:IM14=KA14))</f>
        <v>0</v>
      </c>
      <c r="KG14">
        <f t="shared" si="280"/>
        <v>0</v>
      </c>
      <c r="KH14" s="35">
        <f t="shared" si="53"/>
        <v>0</v>
      </c>
      <c r="KI14">
        <f t="shared" si="300"/>
        <v>10</v>
      </c>
      <c r="KJ14">
        <f t="shared" si="304"/>
        <v>0</v>
      </c>
      <c r="KK14">
        <f t="shared" si="305"/>
        <v>0</v>
      </c>
      <c r="KL14">
        <f t="shared" si="282"/>
        <v>0</v>
      </c>
      <c r="KM14" s="2">
        <f t="shared" si="54"/>
        <v>0</v>
      </c>
      <c r="KN14" s="2">
        <f t="shared" si="54"/>
        <v>0</v>
      </c>
      <c r="KO14" s="2">
        <f t="shared" si="54"/>
        <v>0</v>
      </c>
      <c r="KP14" s="2">
        <f t="shared" si="54"/>
        <v>0</v>
      </c>
      <c r="KQ14" s="2">
        <f t="shared" si="54"/>
        <v>0</v>
      </c>
      <c r="KR14" s="2">
        <f t="shared" si="54"/>
        <v>0</v>
      </c>
      <c r="KS14" s="2">
        <f t="shared" si="54"/>
        <v>0</v>
      </c>
      <c r="KT14" s="2" t="str">
        <f t="shared" si="283"/>
        <v>0</v>
      </c>
      <c r="KU14" s="2" t="str">
        <f t="shared" si="284"/>
        <v>0</v>
      </c>
      <c r="KV14" s="2" t="str">
        <f t="shared" si="285"/>
        <v>0</v>
      </c>
      <c r="KW14" s="55" t="str">
        <f t="shared" si="286"/>
        <v>0</v>
      </c>
      <c r="KX14" s="60">
        <f t="shared" si="287"/>
        <v>0</v>
      </c>
      <c r="KY14" s="60">
        <f t="shared" si="55"/>
        <v>0</v>
      </c>
      <c r="KZ14" s="60">
        <f t="shared" si="55"/>
        <v>0</v>
      </c>
      <c r="LA14" s="60">
        <f t="shared" si="55"/>
        <v>0</v>
      </c>
      <c r="LB14" s="60">
        <f t="shared" si="55"/>
        <v>0</v>
      </c>
      <c r="LC14" s="60">
        <f t="shared" si="55"/>
        <v>0</v>
      </c>
      <c r="LD14" s="60">
        <f t="shared" si="55"/>
        <v>0</v>
      </c>
      <c r="LE14" s="64">
        <f t="shared" si="56"/>
        <v>0</v>
      </c>
      <c r="LF14" s="55">
        <f t="shared" si="57"/>
        <v>0</v>
      </c>
      <c r="LG14" s="55">
        <f t="shared" si="58"/>
        <v>0</v>
      </c>
      <c r="LH14" s="55">
        <f t="shared" si="59"/>
        <v>0</v>
      </c>
      <c r="LI14" s="55">
        <f t="shared" si="60"/>
        <v>0</v>
      </c>
      <c r="LJ14" s="55">
        <f t="shared" si="61"/>
        <v>0</v>
      </c>
      <c r="LK14" s="55">
        <f t="shared" si="62"/>
        <v>0</v>
      </c>
      <c r="LL14" s="55">
        <f t="shared" si="63"/>
        <v>0</v>
      </c>
      <c r="LM14" s="64">
        <f t="shared" si="288"/>
        <v>0</v>
      </c>
      <c r="LN14" s="64">
        <f t="shared" si="289"/>
        <v>0</v>
      </c>
      <c r="LO14" s="64">
        <f t="shared" si="290"/>
        <v>0</v>
      </c>
      <c r="LP14" s="64">
        <f t="shared" si="291"/>
        <v>0</v>
      </c>
      <c r="LQ14" s="64">
        <f t="shared" si="292"/>
        <v>0</v>
      </c>
      <c r="LR14" s="64">
        <f t="shared" si="293"/>
        <v>0</v>
      </c>
      <c r="LS14" s="64">
        <f t="shared" si="294"/>
        <v>0</v>
      </c>
      <c r="LT14" s="60">
        <f t="shared" si="295"/>
        <v>0</v>
      </c>
      <c r="LU14" s="60">
        <f t="shared" si="65"/>
        <v>0</v>
      </c>
      <c r="LV14" s="60">
        <f t="shared" si="66"/>
        <v>0</v>
      </c>
      <c r="LX14" s="180"/>
      <c r="LY14" s="180"/>
      <c r="LZ14" s="180"/>
      <c r="MA14" s="180"/>
      <c r="MB14" s="180"/>
      <c r="MC14" s="180"/>
      <c r="MD14" s="180"/>
      <c r="ME14" s="180"/>
      <c r="MF14" s="180"/>
      <c r="MG14" s="180"/>
      <c r="MH14" s="180"/>
      <c r="MI14" s="180"/>
      <c r="MJ14" s="180"/>
      <c r="MK14" s="180"/>
      <c r="ML14" s="180"/>
      <c r="MM14" s="180"/>
      <c r="MN14" s="180"/>
      <c r="MO14" s="180"/>
      <c r="MP14" s="180"/>
      <c r="MQ14" s="180"/>
      <c r="MR14" s="180"/>
      <c r="MS14" s="180"/>
      <c r="MT14" s="180"/>
      <c r="MU14" s="51"/>
      <c r="MV14" s="51"/>
      <c r="MW14" s="51"/>
      <c r="MX14" s="51"/>
      <c r="MY14" s="73"/>
      <c r="MZ14" s="73"/>
      <c r="NA14" s="73"/>
      <c r="NB14" s="73"/>
      <c r="NC14" s="73"/>
      <c r="ND14" s="73"/>
      <c r="NE14" s="73"/>
      <c r="NF14" s="73"/>
      <c r="NG14" s="73"/>
      <c r="NH14" s="73"/>
      <c r="NI14" s="73"/>
      <c r="NJ14" s="73"/>
      <c r="NK14" s="73"/>
      <c r="NL14" s="73"/>
      <c r="NM14" s="73"/>
      <c r="NN14" s="73"/>
      <c r="NO14" s="73"/>
      <c r="NP14" s="73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  <c r="OF14" s="73"/>
      <c r="OG14" s="73"/>
    </row>
    <row r="15" spans="1:397" x14ac:dyDescent="0.3">
      <c r="A15" s="190"/>
      <c r="B15" t="s">
        <v>21</v>
      </c>
      <c r="C15" s="16" t="s">
        <v>37</v>
      </c>
      <c r="D15" s="16" t="s">
        <v>37</v>
      </c>
      <c r="E15" s="16" t="s">
        <v>38</v>
      </c>
      <c r="F15" s="16" t="s">
        <v>37</v>
      </c>
      <c r="G15" s="16" t="s">
        <v>37</v>
      </c>
      <c r="H15" s="16" t="s">
        <v>37</v>
      </c>
      <c r="I15" s="16" t="s">
        <v>38</v>
      </c>
      <c r="J15" s="4">
        <f t="shared" si="43"/>
        <v>11</v>
      </c>
      <c r="K15" s="57">
        <f t="shared" si="67"/>
        <v>13</v>
      </c>
      <c r="L15" s="57">
        <f t="shared" si="68"/>
        <v>15</v>
      </c>
      <c r="M15" s="57">
        <f t="shared" si="69"/>
        <v>16</v>
      </c>
      <c r="N15" s="57">
        <f t="shared" si="70"/>
        <v>18</v>
      </c>
      <c r="O15" s="57">
        <f t="shared" si="71"/>
        <v>20</v>
      </c>
      <c r="P15" s="57">
        <f t="shared" si="72"/>
        <v>22</v>
      </c>
      <c r="Q15" s="57">
        <f t="shared" si="73"/>
        <v>23</v>
      </c>
      <c r="R15" s="57">
        <f t="shared" si="74"/>
        <v>25</v>
      </c>
      <c r="S15" s="57">
        <f t="shared" si="75"/>
        <v>27</v>
      </c>
      <c r="T15" s="57">
        <f t="shared" si="76"/>
        <v>28</v>
      </c>
      <c r="U15" s="57">
        <f t="shared" si="77"/>
        <v>30</v>
      </c>
      <c r="V15" s="57">
        <f t="shared" si="78"/>
        <v>32</v>
      </c>
      <c r="W15" s="57">
        <f t="shared" si="79"/>
        <v>34</v>
      </c>
      <c r="X15" s="57">
        <f t="shared" si="80"/>
        <v>35</v>
      </c>
      <c r="Y15" s="57">
        <f t="shared" si="81"/>
        <v>37</v>
      </c>
      <c r="Z15" s="57">
        <f t="shared" si="82"/>
        <v>39</v>
      </c>
      <c r="AA15" s="57">
        <f t="shared" si="83"/>
        <v>40</v>
      </c>
      <c r="AB15" s="57">
        <f t="shared" si="84"/>
        <v>42</v>
      </c>
      <c r="AC15" s="57">
        <f t="shared" si="85"/>
        <v>44</v>
      </c>
      <c r="AD15" s="57">
        <f t="shared" si="86"/>
        <v>46</v>
      </c>
      <c r="AE15" s="57">
        <f t="shared" si="87"/>
        <v>47</v>
      </c>
      <c r="AF15" s="57">
        <f t="shared" si="88"/>
        <v>49</v>
      </c>
      <c r="AG15" s="57">
        <f t="shared" si="89"/>
        <v>51</v>
      </c>
      <c r="AH15" s="57">
        <f t="shared" si="90"/>
        <v>52</v>
      </c>
      <c r="AI15" s="57"/>
      <c r="AJ15" s="57">
        <f>1</f>
        <v>1</v>
      </c>
      <c r="AK15" s="57">
        <f t="shared" si="91"/>
        <v>4</v>
      </c>
      <c r="AL15" s="57">
        <f t="shared" si="92"/>
        <v>7</v>
      </c>
      <c r="AM15" s="57">
        <f t="shared" si="93"/>
        <v>11</v>
      </c>
      <c r="AN15" s="57">
        <f t="shared" si="94"/>
        <v>14</v>
      </c>
      <c r="AO15" s="57">
        <f t="shared" si="95"/>
        <v>17</v>
      </c>
      <c r="AP15" s="57">
        <f t="shared" si="96"/>
        <v>21</v>
      </c>
      <c r="AQ15" s="57" t="str">
        <f t="shared" si="296"/>
        <v>Sib</v>
      </c>
      <c r="AR15" s="57" t="str">
        <f t="shared" si="97"/>
        <v/>
      </c>
      <c r="AS15" s="57" t="str">
        <f t="shared" si="98"/>
        <v/>
      </c>
      <c r="AT15" s="57" t="str">
        <f t="shared" si="99"/>
        <v>Δ</v>
      </c>
      <c r="AU15" s="57" t="str">
        <f t="shared" si="100"/>
        <v>9</v>
      </c>
      <c r="AV15" s="57" t="str">
        <f t="shared" si="101"/>
        <v>11</v>
      </c>
      <c r="AW15" s="57" t="str">
        <f t="shared" si="102"/>
        <v>13</v>
      </c>
      <c r="AX15" s="57" t="str">
        <f t="shared" si="103"/>
        <v>Sib</v>
      </c>
      <c r="AY15" s="57" t="str">
        <f t="shared" si="104"/>
        <v>SibΔ</v>
      </c>
      <c r="AZ15" s="57" t="str">
        <f t="shared" si="105"/>
        <v>Sib9</v>
      </c>
      <c r="BA15" s="57" t="str">
        <f t="shared" si="106"/>
        <v>Sib11</v>
      </c>
      <c r="BB15" s="57" t="str">
        <f t="shared" si="107"/>
        <v>Sib13</v>
      </c>
      <c r="BD15" s="57">
        <f>1</f>
        <v>1</v>
      </c>
      <c r="BE15" s="57">
        <f t="shared" si="108"/>
        <v>3</v>
      </c>
      <c r="BF15" s="57">
        <f t="shared" si="109"/>
        <v>7</v>
      </c>
      <c r="BG15" s="57">
        <f t="shared" si="110"/>
        <v>10</v>
      </c>
      <c r="BH15" s="57">
        <f t="shared" si="111"/>
        <v>14</v>
      </c>
      <c r="BI15" s="57">
        <f t="shared" si="112"/>
        <v>17</v>
      </c>
      <c r="BJ15" s="57">
        <f t="shared" si="113"/>
        <v>21</v>
      </c>
      <c r="BK15" s="57" t="str">
        <f t="shared" si="114"/>
        <v>Sib</v>
      </c>
      <c r="BL15" s="57" t="str">
        <f t="shared" si="115"/>
        <v>m</v>
      </c>
      <c r="BM15" s="57" t="str">
        <f t="shared" si="116"/>
        <v/>
      </c>
      <c r="BN15" s="57" t="str">
        <f t="shared" si="117"/>
        <v>7</v>
      </c>
      <c r="BO15" s="57" t="str">
        <f t="shared" si="118"/>
        <v>9</v>
      </c>
      <c r="BP15" s="57" t="str">
        <f t="shared" si="119"/>
        <v>11</v>
      </c>
      <c r="BQ15" s="57" t="str">
        <f t="shared" si="120"/>
        <v>13</v>
      </c>
      <c r="BR15" s="57" t="str">
        <f t="shared" si="121"/>
        <v>Sibm</v>
      </c>
      <c r="BS15" s="57" t="str">
        <f t="shared" si="122"/>
        <v>Sibm7</v>
      </c>
      <c r="BT15" s="57" t="str">
        <f t="shared" si="123"/>
        <v>Sibm9</v>
      </c>
      <c r="BU15" s="57" t="str">
        <f t="shared" si="124"/>
        <v>Sibm11</v>
      </c>
      <c r="BV15" s="57" t="str">
        <f t="shared" si="125"/>
        <v>Sibm13</v>
      </c>
      <c r="BX15" s="57">
        <f>1</f>
        <v>1</v>
      </c>
      <c r="BY15" s="57">
        <f t="shared" si="126"/>
        <v>3</v>
      </c>
      <c r="BZ15" s="57">
        <f t="shared" si="127"/>
        <v>7</v>
      </c>
      <c r="CA15" s="57">
        <f t="shared" si="128"/>
        <v>10</v>
      </c>
      <c r="CB15" s="57">
        <f t="shared" si="129"/>
        <v>13</v>
      </c>
      <c r="CC15" s="57">
        <f t="shared" si="130"/>
        <v>17</v>
      </c>
      <c r="CD15" s="57">
        <f t="shared" si="131"/>
        <v>20</v>
      </c>
      <c r="CE15" s="57" t="str">
        <f t="shared" si="132"/>
        <v>Sib</v>
      </c>
      <c r="CF15" s="57" t="str">
        <f t="shared" si="133"/>
        <v>m</v>
      </c>
      <c r="CG15" s="57" t="str">
        <f t="shared" si="134"/>
        <v/>
      </c>
      <c r="CH15" s="57" t="str">
        <f t="shared" si="135"/>
        <v>7</v>
      </c>
      <c r="CI15" s="57" t="str">
        <f t="shared" si="136"/>
        <v>9b</v>
      </c>
      <c r="CJ15" s="57" t="str">
        <f t="shared" si="137"/>
        <v>11</v>
      </c>
      <c r="CK15" s="57" t="str">
        <f t="shared" si="138"/>
        <v>13b</v>
      </c>
      <c r="CL15" s="57" t="str">
        <f t="shared" si="139"/>
        <v>Sibm</v>
      </c>
      <c r="CM15" s="57" t="str">
        <f t="shared" si="140"/>
        <v>Sibm7</v>
      </c>
      <c r="CN15" s="57" t="str">
        <f t="shared" si="141"/>
        <v>Sibm9b</v>
      </c>
      <c r="CO15" s="57" t="str">
        <f t="shared" si="142"/>
        <v>Sibm11</v>
      </c>
      <c r="CP15" s="57" t="str">
        <f t="shared" si="143"/>
        <v>Sibm13b</v>
      </c>
      <c r="CR15" s="57">
        <f>1</f>
        <v>1</v>
      </c>
      <c r="CS15" s="57">
        <f t="shared" si="144"/>
        <v>4</v>
      </c>
      <c r="CT15" s="57">
        <f t="shared" si="145"/>
        <v>7</v>
      </c>
      <c r="CU15" s="57">
        <f t="shared" si="146"/>
        <v>11</v>
      </c>
      <c r="CV15" s="57">
        <f t="shared" si="147"/>
        <v>14</v>
      </c>
      <c r="CW15" s="57">
        <f t="shared" si="148"/>
        <v>18</v>
      </c>
      <c r="CX15" s="57">
        <f t="shared" si="149"/>
        <v>21</v>
      </c>
      <c r="CY15" s="57" t="str">
        <f t="shared" si="150"/>
        <v>Sib</v>
      </c>
      <c r="CZ15" s="57" t="str">
        <f t="shared" si="151"/>
        <v/>
      </c>
      <c r="DA15" s="57" t="str">
        <f t="shared" si="152"/>
        <v/>
      </c>
      <c r="DB15" s="57" t="str">
        <f t="shared" si="153"/>
        <v>Δ</v>
      </c>
      <c r="DC15" s="57" t="str">
        <f t="shared" si="154"/>
        <v>9</v>
      </c>
      <c r="DD15" s="57" t="str">
        <f t="shared" si="155"/>
        <v>11+</v>
      </c>
      <c r="DE15" s="57" t="str">
        <f t="shared" si="156"/>
        <v>13</v>
      </c>
      <c r="DF15" s="57" t="str">
        <f t="shared" si="157"/>
        <v>Sib</v>
      </c>
      <c r="DG15" s="57" t="str">
        <f t="shared" si="158"/>
        <v>SibΔ</v>
      </c>
      <c r="DH15" s="57" t="str">
        <f t="shared" si="159"/>
        <v>Sib9</v>
      </c>
      <c r="DI15" s="57" t="str">
        <f t="shared" si="160"/>
        <v>Sib11+</v>
      </c>
      <c r="DJ15" s="57" t="str">
        <f t="shared" si="161"/>
        <v>Sib13</v>
      </c>
      <c r="DL15" s="57">
        <f>1</f>
        <v>1</v>
      </c>
      <c r="DM15" s="57">
        <f t="shared" si="162"/>
        <v>4</v>
      </c>
      <c r="DN15" s="57">
        <f t="shared" si="163"/>
        <v>7</v>
      </c>
      <c r="DO15" s="57">
        <f t="shared" si="164"/>
        <v>10</v>
      </c>
      <c r="DP15" s="57">
        <f t="shared" si="165"/>
        <v>14</v>
      </c>
      <c r="DQ15" s="57">
        <f t="shared" si="166"/>
        <v>17</v>
      </c>
      <c r="DR15" s="57">
        <f t="shared" si="167"/>
        <v>21</v>
      </c>
      <c r="DS15" s="57" t="str">
        <f t="shared" si="168"/>
        <v>Sib</v>
      </c>
      <c r="DT15" s="57" t="str">
        <f t="shared" si="169"/>
        <v/>
      </c>
      <c r="DU15" s="57" t="str">
        <f t="shared" si="170"/>
        <v/>
      </c>
      <c r="DV15" s="57" t="str">
        <f t="shared" si="171"/>
        <v>7</v>
      </c>
      <c r="DW15" s="57" t="str">
        <f t="shared" si="172"/>
        <v>9</v>
      </c>
      <c r="DX15" s="57" t="str">
        <f t="shared" si="173"/>
        <v>11</v>
      </c>
      <c r="DY15" s="57" t="str">
        <f t="shared" si="174"/>
        <v>13</v>
      </c>
      <c r="DZ15" s="57" t="str">
        <f t="shared" si="175"/>
        <v>Sib</v>
      </c>
      <c r="EA15" s="57" t="str">
        <f t="shared" si="176"/>
        <v>Sib7</v>
      </c>
      <c r="EB15" s="57" t="str">
        <f t="shared" si="177"/>
        <v>Sib9</v>
      </c>
      <c r="EC15" s="57" t="str">
        <f t="shared" si="178"/>
        <v>Sib11</v>
      </c>
      <c r="ED15" s="57" t="str">
        <f t="shared" si="179"/>
        <v>Sib13</v>
      </c>
      <c r="EF15" s="57">
        <f>1</f>
        <v>1</v>
      </c>
      <c r="EG15" s="57">
        <f t="shared" si="180"/>
        <v>3</v>
      </c>
      <c r="EH15" s="57">
        <f t="shared" si="181"/>
        <v>7</v>
      </c>
      <c r="EI15" s="57">
        <f t="shared" si="182"/>
        <v>10</v>
      </c>
      <c r="EJ15" s="57">
        <f t="shared" si="183"/>
        <v>14</v>
      </c>
      <c r="EK15" s="57">
        <f t="shared" si="184"/>
        <v>17</v>
      </c>
      <c r="EL15" s="57">
        <f t="shared" si="185"/>
        <v>20</v>
      </c>
      <c r="EM15" s="57" t="str">
        <f t="shared" si="186"/>
        <v>Sib</v>
      </c>
      <c r="EN15" s="57" t="str">
        <f t="shared" si="187"/>
        <v>m</v>
      </c>
      <c r="EO15" s="57" t="str">
        <f t="shared" si="188"/>
        <v/>
      </c>
      <c r="EP15" s="57" t="str">
        <f t="shared" si="189"/>
        <v>7</v>
      </c>
      <c r="EQ15" s="57" t="str">
        <f t="shared" si="190"/>
        <v>9</v>
      </c>
      <c r="ER15" s="57" t="str">
        <f t="shared" si="191"/>
        <v>11</v>
      </c>
      <c r="ES15" s="57" t="str">
        <f t="shared" si="192"/>
        <v>13b</v>
      </c>
      <c r="ET15" s="57" t="str">
        <f t="shared" si="193"/>
        <v>Sibm</v>
      </c>
      <c r="EU15" s="57" t="str">
        <f t="shared" si="194"/>
        <v>Sibm7</v>
      </c>
      <c r="EV15" s="57" t="str">
        <f t="shared" si="195"/>
        <v>Sibm9</v>
      </c>
      <c r="EW15" s="57" t="str">
        <f t="shared" si="196"/>
        <v>Sibm11</v>
      </c>
      <c r="EX15" s="57" t="str">
        <f t="shared" si="197"/>
        <v>Sibm13b</v>
      </c>
      <c r="EZ15" s="57">
        <f>1</f>
        <v>1</v>
      </c>
      <c r="FA15" s="57">
        <f t="shared" si="198"/>
        <v>3</v>
      </c>
      <c r="FB15" s="57">
        <f t="shared" si="199"/>
        <v>6</v>
      </c>
      <c r="FC15" s="57">
        <f t="shared" si="200"/>
        <v>10</v>
      </c>
      <c r="FD15" s="57">
        <f t="shared" si="201"/>
        <v>13</v>
      </c>
      <c r="FE15" s="57">
        <f t="shared" si="202"/>
        <v>17</v>
      </c>
      <c r="FF15" s="57">
        <f t="shared" si="203"/>
        <v>20</v>
      </c>
      <c r="FG15" s="57" t="str">
        <f t="shared" si="204"/>
        <v>Sib</v>
      </c>
      <c r="FH15" s="57" t="str">
        <f t="shared" si="205"/>
        <v>m</v>
      </c>
      <c r="FI15" s="57" t="str">
        <f t="shared" si="206"/>
        <v>5b</v>
      </c>
      <c r="FJ15" s="57" t="str">
        <f t="shared" si="207"/>
        <v>7</v>
      </c>
      <c r="FK15" s="57" t="str">
        <f t="shared" si="208"/>
        <v>9b</v>
      </c>
      <c r="FL15" s="57" t="str">
        <f t="shared" si="209"/>
        <v>11</v>
      </c>
      <c r="FM15" s="57" t="str">
        <f t="shared" si="210"/>
        <v>13b</v>
      </c>
      <c r="FN15" s="57" t="str">
        <f t="shared" si="211"/>
        <v>Sibm5b</v>
      </c>
      <c r="FO15" s="57" t="str">
        <f t="shared" si="212"/>
        <v>Sibm5b7</v>
      </c>
      <c r="FP15" s="57" t="str">
        <f t="shared" si="213"/>
        <v>Sibm5b9b</v>
      </c>
      <c r="FQ15" s="57" t="str">
        <f t="shared" si="214"/>
        <v>Sibm5b11</v>
      </c>
      <c r="FR15" s="57" t="str">
        <f t="shared" si="215"/>
        <v>Sibm5b13b</v>
      </c>
      <c r="FT15" s="2" t="str">
        <f t="shared" si="216"/>
        <v>Sib</v>
      </c>
      <c r="FU15" s="2" t="str">
        <f t="shared" si="217"/>
        <v>SibΔ</v>
      </c>
      <c r="FV15" s="2" t="str">
        <f t="shared" si="218"/>
        <v>Sib9</v>
      </c>
      <c r="FW15" s="2" t="str">
        <f t="shared" si="219"/>
        <v>Sib11</v>
      </c>
      <c r="FX15" s="2" t="str">
        <f t="shared" si="220"/>
        <v>Sib13</v>
      </c>
      <c r="FY15" s="2" t="str">
        <f t="shared" si="221"/>
        <v>Sibm</v>
      </c>
      <c r="FZ15" s="2" t="str">
        <f t="shared" si="222"/>
        <v>Sibm7</v>
      </c>
      <c r="GA15" s="2" t="str">
        <f t="shared" si="223"/>
        <v>Sibm9</v>
      </c>
      <c r="GB15" s="2" t="str">
        <f t="shared" si="224"/>
        <v>Sibm11</v>
      </c>
      <c r="GC15" s="2" t="str">
        <f t="shared" si="225"/>
        <v>Sibm13</v>
      </c>
      <c r="GD15" s="2" t="str">
        <f t="shared" si="226"/>
        <v>Sibm</v>
      </c>
      <c r="GE15" s="2" t="str">
        <f t="shared" si="227"/>
        <v>Sibm7</v>
      </c>
      <c r="GF15" s="2" t="str">
        <f t="shared" si="228"/>
        <v>Sibm9b</v>
      </c>
      <c r="GG15" s="2" t="str">
        <f t="shared" si="229"/>
        <v>Sibm11</v>
      </c>
      <c r="GH15" s="2" t="str">
        <f t="shared" si="230"/>
        <v>Sibm13b</v>
      </c>
      <c r="GI15" s="2" t="str">
        <f t="shared" si="231"/>
        <v>Sib</v>
      </c>
      <c r="GJ15" s="2" t="str">
        <f t="shared" si="232"/>
        <v>SibΔ</v>
      </c>
      <c r="GK15" s="2" t="str">
        <f t="shared" si="233"/>
        <v>Sib9</v>
      </c>
      <c r="GL15" s="2" t="str">
        <f t="shared" si="234"/>
        <v>Sib11+</v>
      </c>
      <c r="GM15" s="2" t="str">
        <f t="shared" si="235"/>
        <v>Sib13</v>
      </c>
      <c r="GN15" s="2" t="str">
        <f t="shared" si="236"/>
        <v>Sib</v>
      </c>
      <c r="GO15" s="2" t="str">
        <f t="shared" si="237"/>
        <v>Sib7</v>
      </c>
      <c r="GP15" s="2" t="str">
        <f t="shared" si="238"/>
        <v>Sib9</v>
      </c>
      <c r="GQ15" s="2" t="str">
        <f t="shared" si="239"/>
        <v>Sib11</v>
      </c>
      <c r="GR15" s="2" t="str">
        <f t="shared" si="240"/>
        <v>Sib13</v>
      </c>
      <c r="GS15" s="2" t="str">
        <f t="shared" si="241"/>
        <v>Sibm</v>
      </c>
      <c r="GT15" s="2" t="str">
        <f t="shared" si="242"/>
        <v>Sibm7</v>
      </c>
      <c r="GU15" s="2" t="str">
        <f t="shared" si="243"/>
        <v>Sibm9</v>
      </c>
      <c r="GV15" s="2" t="str">
        <f t="shared" si="244"/>
        <v>Sibm11</v>
      </c>
      <c r="GW15" s="2" t="str">
        <f t="shared" si="245"/>
        <v>Sibm13b</v>
      </c>
      <c r="GX15" s="2" t="str">
        <f t="shared" si="246"/>
        <v>Sibm5b</v>
      </c>
      <c r="GY15" s="2" t="str">
        <f t="shared" si="247"/>
        <v>Sibm5b7</v>
      </c>
      <c r="GZ15" s="2" t="str">
        <f t="shared" si="248"/>
        <v>Sibm5b9b</v>
      </c>
      <c r="HA15" s="2" t="str">
        <f t="shared" si="249"/>
        <v>Sibm5b11</v>
      </c>
      <c r="HB15" s="2" t="str">
        <f t="shared" si="250"/>
        <v>Sibm5b13b</v>
      </c>
      <c r="HD15" s="2">
        <f t="shared" si="297"/>
        <v>11</v>
      </c>
      <c r="HE15" s="2" t="str" cm="1">
        <f t="array" ref="HE15">INDEX(patti,$HD15,IP15)</f>
        <v>Sib</v>
      </c>
      <c r="HF15" s="2" t="str" cm="1">
        <f t="array" ref="HF15">INDEX(patti,$HD15,IQ15)</f>
        <v>Sibm</v>
      </c>
      <c r="HG15" s="2" t="str" cm="1">
        <f t="array" ref="HG15">INDEX(patti,$HD15,IR15)</f>
        <v>Sibm</v>
      </c>
      <c r="HH15" s="2" t="str" cm="1">
        <f t="array" ref="HH15">INDEX(patti,$HD15,IS15)</f>
        <v>Sib</v>
      </c>
      <c r="HI15" s="2" t="str" cm="1">
        <f t="array" ref="HI15">INDEX(patti,$HD15,IT15)</f>
        <v>Sib</v>
      </c>
      <c r="HJ15" s="2" t="str" cm="1">
        <f t="array" ref="HJ15">INDEX(patti,$HD15,IU15)</f>
        <v>Sibm</v>
      </c>
      <c r="HK15" s="2" t="str" cm="1">
        <f t="array" ref="HK15">INDEX(patti,$HD15,IV15)</f>
        <v>Sibm5b</v>
      </c>
      <c r="HL15" s="2" t="str" cm="1">
        <f t="array" ref="HL15">INDEX(patti,$HD15,IW15)</f>
        <v>SibΔ</v>
      </c>
      <c r="HM15" s="2" t="str" cm="1">
        <f t="array" ref="HM15">INDEX(patti,$HD15,IX15)</f>
        <v>Sibm7</v>
      </c>
      <c r="HN15" s="2" t="str" cm="1">
        <f t="array" ref="HN15">INDEX(patti,$HD15,IY15)</f>
        <v>Sibm7</v>
      </c>
      <c r="HO15" s="2" t="str" cm="1">
        <f t="array" ref="HO15">INDEX(patti,$HD15,IZ15)</f>
        <v>SibΔ</v>
      </c>
      <c r="HP15" s="2" t="str" cm="1">
        <f t="array" ref="HP15">INDEX(patti,$HD15,JA15)</f>
        <v>Sib7</v>
      </c>
      <c r="HQ15" s="2" t="str" cm="1">
        <f t="array" ref="HQ15">INDEX(patti,$HD15,JB15)</f>
        <v>Sibm7</v>
      </c>
      <c r="HR15" s="2" t="str" cm="1">
        <f t="array" ref="HR15">INDEX(patti,$HD15,JC15)</f>
        <v>Sibm5b7</v>
      </c>
      <c r="HS15" s="2" t="str" cm="1">
        <f t="array" ref="HS15">INDEX(patti,$HD15,JD15)</f>
        <v>Sib9</v>
      </c>
      <c r="HT15" s="2" t="str" cm="1">
        <f t="array" ref="HT15">INDEX(patti,$HD15,JE15)</f>
        <v>Sibm9</v>
      </c>
      <c r="HU15" s="2" t="str" cm="1">
        <f t="array" ref="HU15">INDEX(patti,$HD15,JF15)</f>
        <v>Sibm9b</v>
      </c>
      <c r="HV15" s="2" t="str" cm="1">
        <f t="array" ref="HV15">INDEX(patti,$HD15,JG15)</f>
        <v>Sib9</v>
      </c>
      <c r="HW15" s="2" t="str" cm="1">
        <f t="array" ref="HW15">INDEX(patti,$HD15,JH15)</f>
        <v>Sib9</v>
      </c>
      <c r="HX15" s="2" t="str" cm="1">
        <f t="array" ref="HX15">INDEX(patti,$HD15,JI15)</f>
        <v>Sibm9</v>
      </c>
      <c r="HY15" s="2" t="str" cm="1">
        <f t="array" ref="HY15">INDEX(patti,$HD15,JJ15)</f>
        <v>Sibm5b9b</v>
      </c>
      <c r="HZ15" s="2" t="str" cm="1">
        <f t="array" ref="HZ15">INDEX(patti,$HD15,JK15)</f>
        <v>Sib11</v>
      </c>
      <c r="IA15" s="2" t="str" cm="1">
        <f t="array" ref="IA15">INDEX(patti,$HD15,JL15)</f>
        <v>Sibm11</v>
      </c>
      <c r="IB15" s="2" t="str" cm="1">
        <f t="array" ref="IB15">INDEX(patti,$HD15,JM15)</f>
        <v>Sibm11</v>
      </c>
      <c r="IC15" s="2" t="str" cm="1">
        <f t="array" ref="IC15">INDEX(patti,$HD15,JN15)</f>
        <v>Sib11+</v>
      </c>
      <c r="ID15" s="2" t="str" cm="1">
        <f t="array" ref="ID15">INDEX(patti,$HD15,JO15)</f>
        <v>Sib11</v>
      </c>
      <c r="IE15" s="2" t="str" cm="1">
        <f t="array" ref="IE15">INDEX(patti,$HD15,JP15)</f>
        <v>Sibm11</v>
      </c>
      <c r="IF15" s="2" t="str" cm="1">
        <f t="array" ref="IF15">INDEX(patti,$HD15,JQ15)</f>
        <v>Sibm5b11</v>
      </c>
      <c r="IG15" s="2" t="str" cm="1">
        <f t="array" ref="IG15">INDEX(patti,$HD15,JR15)</f>
        <v>Sib13</v>
      </c>
      <c r="IH15" s="2" t="str" cm="1">
        <f t="array" ref="IH15">INDEX(patti,$HD15,JS15)</f>
        <v>Sibm13</v>
      </c>
      <c r="II15" s="2" t="str" cm="1">
        <f t="array" ref="II15">INDEX(patti,$HD15,JT15)</f>
        <v>Sibm13b</v>
      </c>
      <c r="IJ15" s="2" t="str" cm="1">
        <f t="array" ref="IJ15">INDEX(patti,$HD15,JU15)</f>
        <v>Sib13</v>
      </c>
      <c r="IK15" s="2" t="str" cm="1">
        <f t="array" ref="IK15">INDEX(patti,$HD15,JV15)</f>
        <v>Sib13</v>
      </c>
      <c r="IL15" s="2" t="str" cm="1">
        <f t="array" ref="IL15">INDEX(patti,$HD15,JW15)</f>
        <v>Sibm13b</v>
      </c>
      <c r="IM15" s="2" t="str" cm="1">
        <f t="array" ref="IM15">INDEX(patti,$HD15,JX15)</f>
        <v>Sibm5b13b</v>
      </c>
      <c r="IN15" t="s">
        <v>117</v>
      </c>
      <c r="IP15">
        <v>1</v>
      </c>
      <c r="IQ15">
        <f t="shared" ref="IQ15:IV15" si="310">IP15+5</f>
        <v>6</v>
      </c>
      <c r="IR15">
        <f t="shared" si="310"/>
        <v>11</v>
      </c>
      <c r="IS15">
        <f t="shared" si="310"/>
        <v>16</v>
      </c>
      <c r="IT15">
        <f t="shared" si="310"/>
        <v>21</v>
      </c>
      <c r="IU15">
        <f t="shared" si="310"/>
        <v>26</v>
      </c>
      <c r="IV15">
        <f t="shared" si="310"/>
        <v>31</v>
      </c>
      <c r="IW15">
        <f t="shared" si="252"/>
        <v>2</v>
      </c>
      <c r="IX15">
        <f t="shared" si="253"/>
        <v>7</v>
      </c>
      <c r="IY15">
        <f t="shared" si="254"/>
        <v>12</v>
      </c>
      <c r="IZ15">
        <f t="shared" si="255"/>
        <v>17</v>
      </c>
      <c r="JA15">
        <f t="shared" si="256"/>
        <v>22</v>
      </c>
      <c r="JB15">
        <f t="shared" si="257"/>
        <v>27</v>
      </c>
      <c r="JC15">
        <f t="shared" si="258"/>
        <v>32</v>
      </c>
      <c r="JD15">
        <f t="shared" si="259"/>
        <v>3</v>
      </c>
      <c r="JE15">
        <f t="shared" si="260"/>
        <v>8</v>
      </c>
      <c r="JF15">
        <f t="shared" si="261"/>
        <v>13</v>
      </c>
      <c r="JG15">
        <f t="shared" si="262"/>
        <v>18</v>
      </c>
      <c r="JH15">
        <f t="shared" si="263"/>
        <v>23</v>
      </c>
      <c r="JI15">
        <f t="shared" si="264"/>
        <v>28</v>
      </c>
      <c r="JJ15">
        <f t="shared" si="265"/>
        <v>33</v>
      </c>
      <c r="JK15">
        <f t="shared" si="266"/>
        <v>4</v>
      </c>
      <c r="JL15">
        <f t="shared" si="267"/>
        <v>9</v>
      </c>
      <c r="JM15">
        <f t="shared" si="268"/>
        <v>14</v>
      </c>
      <c r="JN15">
        <f t="shared" si="269"/>
        <v>19</v>
      </c>
      <c r="JO15">
        <f t="shared" si="270"/>
        <v>24</v>
      </c>
      <c r="JP15">
        <f t="shared" si="271"/>
        <v>29</v>
      </c>
      <c r="JQ15">
        <f t="shared" si="272"/>
        <v>34</v>
      </c>
      <c r="JR15">
        <f t="shared" si="273"/>
        <v>5</v>
      </c>
      <c r="JS15">
        <f t="shared" si="274"/>
        <v>10</v>
      </c>
      <c r="JT15">
        <f t="shared" si="275"/>
        <v>15</v>
      </c>
      <c r="JU15">
        <f t="shared" si="276"/>
        <v>20</v>
      </c>
      <c r="JV15">
        <f t="shared" si="277"/>
        <v>25</v>
      </c>
      <c r="JW15">
        <f t="shared" si="278"/>
        <v>30</v>
      </c>
      <c r="JX15">
        <f t="shared" si="279"/>
        <v>35</v>
      </c>
      <c r="JY15" t="s">
        <v>117</v>
      </c>
      <c r="JZ15" t="str">
        <f t="shared" si="299"/>
        <v>MAGGIORE</v>
      </c>
      <c r="KA15">
        <f t="shared" si="38"/>
        <v>0</v>
      </c>
      <c r="KB15" cm="1">
        <f t="array" ref="KB15">IF(TYPE(_xlfn._xlws.FILTER(HE$1:IM$1,HE15:IM15=KA15))=16,0,_xlfn._xlws.FILTER(HE$1:IM$1,HE15:IM15=KA15))</f>
        <v>0</v>
      </c>
      <c r="KG15">
        <f t="shared" si="280"/>
        <v>0</v>
      </c>
      <c r="KH15" s="35">
        <f t="shared" si="53"/>
        <v>0</v>
      </c>
      <c r="KI15">
        <f t="shared" si="300"/>
        <v>11</v>
      </c>
      <c r="KJ15">
        <f t="shared" si="304"/>
        <v>0</v>
      </c>
      <c r="KK15">
        <f t="shared" si="305"/>
        <v>0</v>
      </c>
      <c r="KL15">
        <f t="shared" si="282"/>
        <v>0</v>
      </c>
      <c r="KM15" s="2">
        <f t="shared" ref="KM15:KS20" si="311">IF(TYPE(HLOOKUP($KK15,tona,KM$4,FALSE))=16,0,HLOOKUP($KK15,tona,KM$4,FALSE))</f>
        <v>0</v>
      </c>
      <c r="KN15" s="2">
        <f t="shared" si="311"/>
        <v>0</v>
      </c>
      <c r="KO15" s="2">
        <f t="shared" si="311"/>
        <v>0</v>
      </c>
      <c r="KP15" s="2">
        <f t="shared" si="311"/>
        <v>0</v>
      </c>
      <c r="KQ15" s="2">
        <f t="shared" si="311"/>
        <v>0</v>
      </c>
      <c r="KR15" s="2">
        <f t="shared" si="311"/>
        <v>0</v>
      </c>
      <c r="KS15" s="2">
        <f t="shared" si="311"/>
        <v>0</v>
      </c>
      <c r="KT15" s="2" t="str">
        <f t="shared" si="283"/>
        <v>0</v>
      </c>
      <c r="KU15" s="2" t="str">
        <f t="shared" si="284"/>
        <v>0</v>
      </c>
      <c r="KV15" s="2" t="str">
        <f t="shared" si="285"/>
        <v>0</v>
      </c>
      <c r="KW15" s="55" t="str">
        <f t="shared" si="286"/>
        <v>0</v>
      </c>
      <c r="KX15" s="60">
        <f t="shared" si="287"/>
        <v>0</v>
      </c>
      <c r="KY15" s="60">
        <f t="shared" si="55"/>
        <v>0</v>
      </c>
      <c r="KZ15" s="60">
        <f t="shared" si="55"/>
        <v>0</v>
      </c>
      <c r="LA15" s="60">
        <f t="shared" si="55"/>
        <v>0</v>
      </c>
      <c r="LB15" s="60">
        <f t="shared" si="55"/>
        <v>0</v>
      </c>
      <c r="LC15" s="60">
        <f t="shared" si="55"/>
        <v>0</v>
      </c>
      <c r="LD15" s="60">
        <f t="shared" si="55"/>
        <v>0</v>
      </c>
      <c r="LE15" s="64">
        <f t="shared" si="56"/>
        <v>0</v>
      </c>
      <c r="LF15" s="55">
        <f t="shared" si="57"/>
        <v>0</v>
      </c>
      <c r="LG15" s="55">
        <f t="shared" si="58"/>
        <v>0</v>
      </c>
      <c r="LH15" s="55">
        <f t="shared" si="59"/>
        <v>0</v>
      </c>
      <c r="LI15" s="55">
        <f t="shared" si="60"/>
        <v>0</v>
      </c>
      <c r="LJ15" s="55">
        <f t="shared" si="61"/>
        <v>0</v>
      </c>
      <c r="LK15" s="55">
        <f t="shared" si="62"/>
        <v>0</v>
      </c>
      <c r="LL15" s="55">
        <f t="shared" si="63"/>
        <v>0</v>
      </c>
      <c r="LM15" s="64">
        <f t="shared" si="288"/>
        <v>0</v>
      </c>
      <c r="LN15" s="64">
        <f t="shared" si="289"/>
        <v>0</v>
      </c>
      <c r="LO15" s="64">
        <f t="shared" si="290"/>
        <v>0</v>
      </c>
      <c r="LP15" s="64">
        <f t="shared" si="291"/>
        <v>0</v>
      </c>
      <c r="LQ15" s="64">
        <f t="shared" si="292"/>
        <v>0</v>
      </c>
      <c r="LR15" s="64">
        <f t="shared" si="293"/>
        <v>0</v>
      </c>
      <c r="LS15" s="64">
        <f t="shared" si="294"/>
        <v>0</v>
      </c>
      <c r="LT15" s="60">
        <f t="shared" si="295"/>
        <v>0</v>
      </c>
      <c r="LU15" s="60">
        <f t="shared" si="65"/>
        <v>0</v>
      </c>
      <c r="LV15" s="60">
        <f t="shared" si="66"/>
        <v>0</v>
      </c>
      <c r="LX15" s="180"/>
      <c r="LY15" s="180"/>
      <c r="LZ15" s="180"/>
      <c r="MA15" s="180"/>
      <c r="MB15" s="180"/>
      <c r="MC15" s="180"/>
      <c r="MD15" s="180"/>
      <c r="ME15" s="180"/>
      <c r="MF15" s="180"/>
      <c r="MG15" s="180"/>
      <c r="MH15" s="180"/>
      <c r="MI15" s="180"/>
      <c r="MJ15" s="180"/>
      <c r="MK15" s="180"/>
      <c r="ML15" s="180"/>
      <c r="MM15" s="180"/>
      <c r="MN15" s="180"/>
      <c r="MO15" s="180"/>
      <c r="MP15" s="180"/>
      <c r="MQ15" s="180"/>
      <c r="MR15" s="180"/>
      <c r="MS15" s="180"/>
      <c r="MT15" s="180"/>
      <c r="MU15" s="51"/>
      <c r="MV15" s="51"/>
      <c r="MW15" s="51"/>
      <c r="MX15" s="51"/>
      <c r="MY15" s="73"/>
      <c r="MZ15" s="73"/>
      <c r="NA15" s="73"/>
      <c r="NB15" s="73"/>
      <c r="NC15" s="73"/>
      <c r="ND15" s="73"/>
      <c r="NE15" s="73"/>
      <c r="NF15" s="73"/>
      <c r="NG15" s="73"/>
      <c r="NH15" s="73"/>
      <c r="NI15" s="73"/>
      <c r="NJ15" s="73"/>
      <c r="NK15" s="73"/>
      <c r="NL15" s="73"/>
      <c r="NM15" s="73"/>
      <c r="NN15" s="73"/>
      <c r="NO15" s="73"/>
      <c r="NP15" s="73"/>
      <c r="NQ15" s="73"/>
      <c r="NR15" s="73"/>
      <c r="NS15" s="73"/>
      <c r="NT15" s="73"/>
      <c r="NU15" s="73"/>
      <c r="NV15" s="73"/>
      <c r="NW15" s="73"/>
      <c r="NX15" s="73"/>
      <c r="NY15" s="73"/>
      <c r="NZ15" s="73"/>
      <c r="OA15" s="73"/>
      <c r="OB15" s="73"/>
      <c r="OC15" s="73"/>
      <c r="OD15" s="73"/>
      <c r="OE15" s="73"/>
      <c r="OF15" s="73"/>
      <c r="OG15" s="73"/>
    </row>
    <row r="16" spans="1:397" x14ac:dyDescent="0.3">
      <c r="A16" s="190"/>
      <c r="B16" t="s">
        <v>4</v>
      </c>
      <c r="C16" s="16" t="s">
        <v>37</v>
      </c>
      <c r="D16" s="16" t="s">
        <v>37</v>
      </c>
      <c r="E16" s="16" t="s">
        <v>38</v>
      </c>
      <c r="F16" s="16" t="s">
        <v>37</v>
      </c>
      <c r="G16" s="16" t="s">
        <v>37</v>
      </c>
      <c r="H16" s="16" t="s">
        <v>37</v>
      </c>
      <c r="I16" s="16" t="s">
        <v>38</v>
      </c>
      <c r="J16" s="4">
        <f t="shared" si="43"/>
        <v>12</v>
      </c>
      <c r="K16" s="57">
        <f t="shared" si="67"/>
        <v>14</v>
      </c>
      <c r="L16" s="57">
        <f t="shared" si="68"/>
        <v>16</v>
      </c>
      <c r="M16" s="57">
        <f t="shared" si="69"/>
        <v>17</v>
      </c>
      <c r="N16" s="57">
        <f t="shared" si="70"/>
        <v>19</v>
      </c>
      <c r="O16" s="57">
        <f t="shared" si="71"/>
        <v>21</v>
      </c>
      <c r="P16" s="57">
        <f t="shared" si="72"/>
        <v>23</v>
      </c>
      <c r="Q16" s="57">
        <f t="shared" si="73"/>
        <v>24</v>
      </c>
      <c r="R16" s="57">
        <f t="shared" si="74"/>
        <v>26</v>
      </c>
      <c r="S16" s="57">
        <f t="shared" si="75"/>
        <v>28</v>
      </c>
      <c r="T16" s="57">
        <f t="shared" si="76"/>
        <v>29</v>
      </c>
      <c r="U16" s="57">
        <f t="shared" si="77"/>
        <v>31</v>
      </c>
      <c r="V16" s="57">
        <f t="shared" si="78"/>
        <v>33</v>
      </c>
      <c r="W16" s="57">
        <f t="shared" si="79"/>
        <v>35</v>
      </c>
      <c r="X16" s="57">
        <f t="shared" si="80"/>
        <v>36</v>
      </c>
      <c r="Y16" s="57">
        <f t="shared" si="81"/>
        <v>38</v>
      </c>
      <c r="Z16" s="57">
        <f t="shared" si="82"/>
        <v>40</v>
      </c>
      <c r="AA16" s="57">
        <f t="shared" si="83"/>
        <v>41</v>
      </c>
      <c r="AB16" s="57">
        <f t="shared" si="84"/>
        <v>43</v>
      </c>
      <c r="AC16" s="57">
        <f t="shared" si="85"/>
        <v>45</v>
      </c>
      <c r="AD16" s="57">
        <f t="shared" si="86"/>
        <v>47</v>
      </c>
      <c r="AE16" s="57">
        <f t="shared" si="87"/>
        <v>48</v>
      </c>
      <c r="AF16" s="57">
        <f t="shared" si="88"/>
        <v>50</v>
      </c>
      <c r="AG16" s="57">
        <f t="shared" si="89"/>
        <v>52</v>
      </c>
      <c r="AH16" s="57">
        <f t="shared" si="90"/>
        <v>53</v>
      </c>
      <c r="AI16" s="57"/>
      <c r="AJ16" s="57">
        <f>1</f>
        <v>1</v>
      </c>
      <c r="AK16" s="57">
        <f t="shared" si="91"/>
        <v>4</v>
      </c>
      <c r="AL16" s="57">
        <f t="shared" si="92"/>
        <v>7</v>
      </c>
      <c r="AM16" s="57">
        <f t="shared" si="93"/>
        <v>11</v>
      </c>
      <c r="AN16" s="57">
        <f t="shared" si="94"/>
        <v>14</v>
      </c>
      <c r="AO16" s="57">
        <f t="shared" si="95"/>
        <v>17</v>
      </c>
      <c r="AP16" s="57">
        <f t="shared" si="96"/>
        <v>21</v>
      </c>
      <c r="AQ16" s="57" t="str">
        <f t="shared" si="296"/>
        <v>SI</v>
      </c>
      <c r="AR16" s="57" t="str">
        <f t="shared" si="97"/>
        <v/>
      </c>
      <c r="AS16" s="57" t="str">
        <f t="shared" si="98"/>
        <v/>
      </c>
      <c r="AT16" s="57" t="str">
        <f t="shared" si="99"/>
        <v>Δ</v>
      </c>
      <c r="AU16" s="57" t="str">
        <f t="shared" si="100"/>
        <v>9</v>
      </c>
      <c r="AV16" s="57" t="str">
        <f t="shared" si="101"/>
        <v>11</v>
      </c>
      <c r="AW16" s="57" t="str">
        <f t="shared" si="102"/>
        <v>13</v>
      </c>
      <c r="AX16" s="57" t="str">
        <f t="shared" si="103"/>
        <v>SI</v>
      </c>
      <c r="AY16" s="57" t="str">
        <f t="shared" si="104"/>
        <v>SIΔ</v>
      </c>
      <c r="AZ16" s="57" t="str">
        <f t="shared" si="105"/>
        <v>SI9</v>
      </c>
      <c r="BA16" s="57" t="str">
        <f t="shared" si="106"/>
        <v>SI11</v>
      </c>
      <c r="BB16" s="57" t="str">
        <f t="shared" si="107"/>
        <v>SI13</v>
      </c>
      <c r="BD16" s="57">
        <f>1</f>
        <v>1</v>
      </c>
      <c r="BE16" s="57">
        <f t="shared" si="108"/>
        <v>3</v>
      </c>
      <c r="BF16" s="57">
        <f t="shared" si="109"/>
        <v>7</v>
      </c>
      <c r="BG16" s="57">
        <f t="shared" si="110"/>
        <v>10</v>
      </c>
      <c r="BH16" s="57">
        <f t="shared" si="111"/>
        <v>14</v>
      </c>
      <c r="BI16" s="57">
        <f t="shared" si="112"/>
        <v>17</v>
      </c>
      <c r="BJ16" s="57">
        <f t="shared" si="113"/>
        <v>21</v>
      </c>
      <c r="BK16" s="57" t="str">
        <f t="shared" si="114"/>
        <v>SI</v>
      </c>
      <c r="BL16" s="57" t="str">
        <f t="shared" si="115"/>
        <v>m</v>
      </c>
      <c r="BM16" s="57" t="str">
        <f t="shared" si="116"/>
        <v/>
      </c>
      <c r="BN16" s="57" t="str">
        <f t="shared" si="117"/>
        <v>7</v>
      </c>
      <c r="BO16" s="57" t="str">
        <f t="shared" si="118"/>
        <v>9</v>
      </c>
      <c r="BP16" s="57" t="str">
        <f t="shared" si="119"/>
        <v>11</v>
      </c>
      <c r="BQ16" s="57" t="str">
        <f t="shared" si="120"/>
        <v>13</v>
      </c>
      <c r="BR16" s="57" t="str">
        <f t="shared" si="121"/>
        <v>SIm</v>
      </c>
      <c r="BS16" s="57" t="str">
        <f t="shared" si="122"/>
        <v>SIm7</v>
      </c>
      <c r="BT16" s="57" t="str">
        <f t="shared" si="123"/>
        <v>SIm9</v>
      </c>
      <c r="BU16" s="57" t="str">
        <f t="shared" si="124"/>
        <v>SIm11</v>
      </c>
      <c r="BV16" s="57" t="str">
        <f t="shared" si="125"/>
        <v>SIm13</v>
      </c>
      <c r="BX16" s="57">
        <f>1</f>
        <v>1</v>
      </c>
      <c r="BY16" s="57">
        <f t="shared" si="126"/>
        <v>3</v>
      </c>
      <c r="BZ16" s="57">
        <f t="shared" si="127"/>
        <v>7</v>
      </c>
      <c r="CA16" s="57">
        <f t="shared" si="128"/>
        <v>10</v>
      </c>
      <c r="CB16" s="57">
        <f t="shared" si="129"/>
        <v>13</v>
      </c>
      <c r="CC16" s="57">
        <f t="shared" si="130"/>
        <v>17</v>
      </c>
      <c r="CD16" s="57">
        <f t="shared" si="131"/>
        <v>20</v>
      </c>
      <c r="CE16" s="57" t="str">
        <f t="shared" si="132"/>
        <v>SI</v>
      </c>
      <c r="CF16" s="57" t="str">
        <f t="shared" si="133"/>
        <v>m</v>
      </c>
      <c r="CG16" s="57" t="str">
        <f t="shared" si="134"/>
        <v/>
      </c>
      <c r="CH16" s="57" t="str">
        <f t="shared" si="135"/>
        <v>7</v>
      </c>
      <c r="CI16" s="57" t="str">
        <f t="shared" si="136"/>
        <v>9b</v>
      </c>
      <c r="CJ16" s="57" t="str">
        <f t="shared" si="137"/>
        <v>11</v>
      </c>
      <c r="CK16" s="57" t="str">
        <f t="shared" si="138"/>
        <v>13b</v>
      </c>
      <c r="CL16" s="57" t="str">
        <f t="shared" si="139"/>
        <v>SIm</v>
      </c>
      <c r="CM16" s="57" t="str">
        <f t="shared" si="140"/>
        <v>SIm7</v>
      </c>
      <c r="CN16" s="57" t="str">
        <f t="shared" si="141"/>
        <v>SIm9b</v>
      </c>
      <c r="CO16" s="57" t="str">
        <f t="shared" si="142"/>
        <v>SIm11</v>
      </c>
      <c r="CP16" s="57" t="str">
        <f t="shared" si="143"/>
        <v>SIm13b</v>
      </c>
      <c r="CR16" s="57">
        <f>1</f>
        <v>1</v>
      </c>
      <c r="CS16" s="57">
        <f t="shared" si="144"/>
        <v>4</v>
      </c>
      <c r="CT16" s="57">
        <f t="shared" si="145"/>
        <v>7</v>
      </c>
      <c r="CU16" s="57">
        <f t="shared" si="146"/>
        <v>11</v>
      </c>
      <c r="CV16" s="57">
        <f t="shared" si="147"/>
        <v>14</v>
      </c>
      <c r="CW16" s="57">
        <f t="shared" si="148"/>
        <v>18</v>
      </c>
      <c r="CX16" s="57">
        <f t="shared" si="149"/>
        <v>21</v>
      </c>
      <c r="CY16" s="57" t="str">
        <f t="shared" si="150"/>
        <v>SI</v>
      </c>
      <c r="CZ16" s="57" t="str">
        <f t="shared" si="151"/>
        <v/>
      </c>
      <c r="DA16" s="57" t="str">
        <f t="shared" si="152"/>
        <v/>
      </c>
      <c r="DB16" s="57" t="str">
        <f t="shared" si="153"/>
        <v>Δ</v>
      </c>
      <c r="DC16" s="57" t="str">
        <f t="shared" si="154"/>
        <v>9</v>
      </c>
      <c r="DD16" s="57" t="str">
        <f t="shared" si="155"/>
        <v>11+</v>
      </c>
      <c r="DE16" s="57" t="str">
        <f t="shared" si="156"/>
        <v>13</v>
      </c>
      <c r="DF16" s="57" t="str">
        <f t="shared" si="157"/>
        <v>SI</v>
      </c>
      <c r="DG16" s="57" t="str">
        <f t="shared" si="158"/>
        <v>SIΔ</v>
      </c>
      <c r="DH16" s="57" t="str">
        <f t="shared" si="159"/>
        <v>SI9</v>
      </c>
      <c r="DI16" s="57" t="str">
        <f t="shared" si="160"/>
        <v>SI11+</v>
      </c>
      <c r="DJ16" s="57" t="str">
        <f t="shared" si="161"/>
        <v>SI13</v>
      </c>
      <c r="DL16" s="57">
        <f>1</f>
        <v>1</v>
      </c>
      <c r="DM16" s="57">
        <f t="shared" si="162"/>
        <v>4</v>
      </c>
      <c r="DN16" s="57">
        <f t="shared" si="163"/>
        <v>7</v>
      </c>
      <c r="DO16" s="57">
        <f t="shared" si="164"/>
        <v>10</v>
      </c>
      <c r="DP16" s="57">
        <f t="shared" si="165"/>
        <v>14</v>
      </c>
      <c r="DQ16" s="57">
        <f t="shared" si="166"/>
        <v>17</v>
      </c>
      <c r="DR16" s="57">
        <f t="shared" si="167"/>
        <v>21</v>
      </c>
      <c r="DS16" s="57" t="str">
        <f t="shared" si="168"/>
        <v>SI</v>
      </c>
      <c r="DT16" s="57" t="str">
        <f t="shared" si="169"/>
        <v/>
      </c>
      <c r="DU16" s="57" t="str">
        <f t="shared" si="170"/>
        <v/>
      </c>
      <c r="DV16" s="57" t="str">
        <f t="shared" si="171"/>
        <v>7</v>
      </c>
      <c r="DW16" s="57" t="str">
        <f t="shared" si="172"/>
        <v>9</v>
      </c>
      <c r="DX16" s="57" t="str">
        <f t="shared" si="173"/>
        <v>11</v>
      </c>
      <c r="DY16" s="57" t="str">
        <f t="shared" si="174"/>
        <v>13</v>
      </c>
      <c r="DZ16" s="57" t="str">
        <f t="shared" si="175"/>
        <v>SI</v>
      </c>
      <c r="EA16" s="57" t="str">
        <f t="shared" si="176"/>
        <v>SI7</v>
      </c>
      <c r="EB16" s="57" t="str">
        <f t="shared" si="177"/>
        <v>SI9</v>
      </c>
      <c r="EC16" s="57" t="str">
        <f t="shared" si="178"/>
        <v>SI11</v>
      </c>
      <c r="ED16" s="57" t="str">
        <f t="shared" si="179"/>
        <v>SI13</v>
      </c>
      <c r="EF16" s="57">
        <f>1</f>
        <v>1</v>
      </c>
      <c r="EG16" s="57">
        <f t="shared" si="180"/>
        <v>3</v>
      </c>
      <c r="EH16" s="57">
        <f t="shared" si="181"/>
        <v>7</v>
      </c>
      <c r="EI16" s="57">
        <f t="shared" si="182"/>
        <v>10</v>
      </c>
      <c r="EJ16" s="57">
        <f t="shared" si="183"/>
        <v>14</v>
      </c>
      <c r="EK16" s="57">
        <f t="shared" si="184"/>
        <v>17</v>
      </c>
      <c r="EL16" s="57">
        <f t="shared" si="185"/>
        <v>20</v>
      </c>
      <c r="EM16" s="57" t="str">
        <f t="shared" si="186"/>
        <v>SI</v>
      </c>
      <c r="EN16" s="57" t="str">
        <f t="shared" si="187"/>
        <v>m</v>
      </c>
      <c r="EO16" s="57" t="str">
        <f t="shared" si="188"/>
        <v/>
      </c>
      <c r="EP16" s="57" t="str">
        <f t="shared" si="189"/>
        <v>7</v>
      </c>
      <c r="EQ16" s="57" t="str">
        <f t="shared" si="190"/>
        <v>9</v>
      </c>
      <c r="ER16" s="57" t="str">
        <f t="shared" si="191"/>
        <v>11</v>
      </c>
      <c r="ES16" s="57" t="str">
        <f t="shared" si="192"/>
        <v>13b</v>
      </c>
      <c r="ET16" s="57" t="str">
        <f t="shared" si="193"/>
        <v>SIm</v>
      </c>
      <c r="EU16" s="57" t="str">
        <f t="shared" si="194"/>
        <v>SIm7</v>
      </c>
      <c r="EV16" s="57" t="str">
        <f t="shared" si="195"/>
        <v>SIm9</v>
      </c>
      <c r="EW16" s="57" t="str">
        <f t="shared" si="196"/>
        <v>SIm11</v>
      </c>
      <c r="EX16" s="57" t="str">
        <f t="shared" si="197"/>
        <v>SIm13b</v>
      </c>
      <c r="EZ16" s="57">
        <f>1</f>
        <v>1</v>
      </c>
      <c r="FA16" s="57">
        <f t="shared" si="198"/>
        <v>3</v>
      </c>
      <c r="FB16" s="57">
        <f t="shared" si="199"/>
        <v>6</v>
      </c>
      <c r="FC16" s="57">
        <f t="shared" si="200"/>
        <v>10</v>
      </c>
      <c r="FD16" s="57">
        <f t="shared" si="201"/>
        <v>13</v>
      </c>
      <c r="FE16" s="57">
        <f t="shared" si="202"/>
        <v>17</v>
      </c>
      <c r="FF16" s="57">
        <f t="shared" si="203"/>
        <v>20</v>
      </c>
      <c r="FG16" s="57" t="str">
        <f t="shared" si="204"/>
        <v>SI</v>
      </c>
      <c r="FH16" s="57" t="str">
        <f t="shared" si="205"/>
        <v>m</v>
      </c>
      <c r="FI16" s="57" t="str">
        <f t="shared" si="206"/>
        <v>5b</v>
      </c>
      <c r="FJ16" s="57" t="str">
        <f t="shared" si="207"/>
        <v>7</v>
      </c>
      <c r="FK16" s="57" t="str">
        <f t="shared" si="208"/>
        <v>9b</v>
      </c>
      <c r="FL16" s="57" t="str">
        <f t="shared" si="209"/>
        <v>11</v>
      </c>
      <c r="FM16" s="57" t="str">
        <f t="shared" si="210"/>
        <v>13b</v>
      </c>
      <c r="FN16" s="57" t="str">
        <f t="shared" si="211"/>
        <v>SIm5b</v>
      </c>
      <c r="FO16" s="57" t="str">
        <f t="shared" si="212"/>
        <v>SIm5b7</v>
      </c>
      <c r="FP16" s="57" t="str">
        <f t="shared" si="213"/>
        <v>SIm5b9b</v>
      </c>
      <c r="FQ16" s="57" t="str">
        <f t="shared" si="214"/>
        <v>SIm5b11</v>
      </c>
      <c r="FR16" s="57" t="str">
        <f t="shared" si="215"/>
        <v>SIm5b13b</v>
      </c>
      <c r="FT16" s="2" t="str">
        <f t="shared" si="216"/>
        <v>SI</v>
      </c>
      <c r="FU16" s="2" t="str">
        <f t="shared" si="217"/>
        <v>SIΔ</v>
      </c>
      <c r="FV16" s="2" t="str">
        <f t="shared" si="218"/>
        <v>SI9</v>
      </c>
      <c r="FW16" s="2" t="str">
        <f t="shared" si="219"/>
        <v>SI11</v>
      </c>
      <c r="FX16" s="2" t="str">
        <f t="shared" si="220"/>
        <v>SI13</v>
      </c>
      <c r="FY16" s="2" t="str">
        <f t="shared" si="221"/>
        <v>SIm</v>
      </c>
      <c r="FZ16" s="2" t="str">
        <f t="shared" si="222"/>
        <v>SIm7</v>
      </c>
      <c r="GA16" s="2" t="str">
        <f t="shared" si="223"/>
        <v>SIm9</v>
      </c>
      <c r="GB16" s="2" t="str">
        <f t="shared" si="224"/>
        <v>SIm11</v>
      </c>
      <c r="GC16" s="2" t="str">
        <f t="shared" si="225"/>
        <v>SIm13</v>
      </c>
      <c r="GD16" s="2" t="str">
        <f t="shared" si="226"/>
        <v>SIm</v>
      </c>
      <c r="GE16" s="2" t="str">
        <f t="shared" si="227"/>
        <v>SIm7</v>
      </c>
      <c r="GF16" s="2" t="str">
        <f t="shared" si="228"/>
        <v>SIm9b</v>
      </c>
      <c r="GG16" s="2" t="str">
        <f t="shared" si="229"/>
        <v>SIm11</v>
      </c>
      <c r="GH16" s="2" t="str">
        <f t="shared" si="230"/>
        <v>SIm13b</v>
      </c>
      <c r="GI16" s="2" t="str">
        <f t="shared" si="231"/>
        <v>SI</v>
      </c>
      <c r="GJ16" s="2" t="str">
        <f t="shared" si="232"/>
        <v>SIΔ</v>
      </c>
      <c r="GK16" s="2" t="str">
        <f t="shared" si="233"/>
        <v>SI9</v>
      </c>
      <c r="GL16" s="2" t="str">
        <f t="shared" si="234"/>
        <v>SI11+</v>
      </c>
      <c r="GM16" s="2" t="str">
        <f t="shared" si="235"/>
        <v>SI13</v>
      </c>
      <c r="GN16" s="2" t="str">
        <f t="shared" si="236"/>
        <v>SI</v>
      </c>
      <c r="GO16" s="2" t="str">
        <f t="shared" si="237"/>
        <v>SI7</v>
      </c>
      <c r="GP16" s="2" t="str">
        <f t="shared" si="238"/>
        <v>SI9</v>
      </c>
      <c r="GQ16" s="2" t="str">
        <f t="shared" si="239"/>
        <v>SI11</v>
      </c>
      <c r="GR16" s="2" t="str">
        <f t="shared" si="240"/>
        <v>SI13</v>
      </c>
      <c r="GS16" s="2" t="str">
        <f t="shared" si="241"/>
        <v>SIm</v>
      </c>
      <c r="GT16" s="2" t="str">
        <f t="shared" si="242"/>
        <v>SIm7</v>
      </c>
      <c r="GU16" s="2" t="str">
        <f t="shared" si="243"/>
        <v>SIm9</v>
      </c>
      <c r="GV16" s="2" t="str">
        <f t="shared" si="244"/>
        <v>SIm11</v>
      </c>
      <c r="GW16" s="2" t="str">
        <f t="shared" si="245"/>
        <v>SIm13b</v>
      </c>
      <c r="GX16" s="2" t="str">
        <f t="shared" si="246"/>
        <v>SIm5b</v>
      </c>
      <c r="GY16" s="2" t="str">
        <f t="shared" si="247"/>
        <v>SIm5b7</v>
      </c>
      <c r="GZ16" s="2" t="str">
        <f t="shared" si="248"/>
        <v>SIm5b9b</v>
      </c>
      <c r="HA16" s="2" t="str">
        <f t="shared" si="249"/>
        <v>SIm5b11</v>
      </c>
      <c r="HB16" s="2" t="str">
        <f t="shared" si="250"/>
        <v>SIm5b13b</v>
      </c>
      <c r="HD16" s="2">
        <f t="shared" si="297"/>
        <v>12</v>
      </c>
      <c r="HE16" s="2" t="str" cm="1">
        <f t="array" ref="HE16">INDEX(patti,$HD16,IP16)</f>
        <v>SI</v>
      </c>
      <c r="HF16" s="2" t="str" cm="1">
        <f t="array" ref="HF16">INDEX(patti,$HD16,IQ16)</f>
        <v>SIm</v>
      </c>
      <c r="HG16" s="2" t="str" cm="1">
        <f t="array" ref="HG16">INDEX(patti,$HD16,IR16)</f>
        <v>SIm</v>
      </c>
      <c r="HH16" s="2" t="str" cm="1">
        <f t="array" ref="HH16">INDEX(patti,$HD16,IS16)</f>
        <v>SI</v>
      </c>
      <c r="HI16" s="2" t="str" cm="1">
        <f t="array" ref="HI16">INDEX(patti,$HD16,IT16)</f>
        <v>SI</v>
      </c>
      <c r="HJ16" s="2" t="str" cm="1">
        <f t="array" ref="HJ16">INDEX(patti,$HD16,IU16)</f>
        <v>SIm</v>
      </c>
      <c r="HK16" s="2" t="str" cm="1">
        <f t="array" ref="HK16">INDEX(patti,$HD16,IV16)</f>
        <v>SIm5b</v>
      </c>
      <c r="HL16" s="2" t="str" cm="1">
        <f t="array" ref="HL16">INDEX(patti,$HD16,IW16)</f>
        <v>SIΔ</v>
      </c>
      <c r="HM16" s="2" t="str" cm="1">
        <f t="array" ref="HM16">INDEX(patti,$HD16,IX16)</f>
        <v>SIm7</v>
      </c>
      <c r="HN16" s="2" t="str" cm="1">
        <f t="array" ref="HN16">INDEX(patti,$HD16,IY16)</f>
        <v>SIm7</v>
      </c>
      <c r="HO16" s="2" t="str" cm="1">
        <f t="array" ref="HO16">INDEX(patti,$HD16,IZ16)</f>
        <v>SIΔ</v>
      </c>
      <c r="HP16" s="2" t="str" cm="1">
        <f t="array" ref="HP16">INDEX(patti,$HD16,JA16)</f>
        <v>SI7</v>
      </c>
      <c r="HQ16" s="2" t="str" cm="1">
        <f t="array" ref="HQ16">INDEX(patti,$HD16,JB16)</f>
        <v>SIm7</v>
      </c>
      <c r="HR16" s="2" t="str" cm="1">
        <f t="array" ref="HR16">INDEX(patti,$HD16,JC16)</f>
        <v>SIm5b7</v>
      </c>
      <c r="HS16" s="2" t="str" cm="1">
        <f t="array" ref="HS16">INDEX(patti,$HD16,JD16)</f>
        <v>SI9</v>
      </c>
      <c r="HT16" s="2" t="str" cm="1">
        <f t="array" ref="HT16">INDEX(patti,$HD16,JE16)</f>
        <v>SIm9</v>
      </c>
      <c r="HU16" s="2" t="str" cm="1">
        <f t="array" ref="HU16">INDEX(patti,$HD16,JF16)</f>
        <v>SIm9b</v>
      </c>
      <c r="HV16" s="2" t="str" cm="1">
        <f t="array" ref="HV16">INDEX(patti,$HD16,JG16)</f>
        <v>SI9</v>
      </c>
      <c r="HW16" s="2" t="str" cm="1">
        <f t="array" ref="HW16">INDEX(patti,$HD16,JH16)</f>
        <v>SI9</v>
      </c>
      <c r="HX16" s="2" t="str" cm="1">
        <f t="array" ref="HX16">INDEX(patti,$HD16,JI16)</f>
        <v>SIm9</v>
      </c>
      <c r="HY16" s="2" t="str" cm="1">
        <f t="array" ref="HY16">INDEX(patti,$HD16,JJ16)</f>
        <v>SIm5b9b</v>
      </c>
      <c r="HZ16" s="2" t="str" cm="1">
        <f t="array" ref="HZ16">INDEX(patti,$HD16,JK16)</f>
        <v>SI11</v>
      </c>
      <c r="IA16" s="2" t="str" cm="1">
        <f t="array" ref="IA16">INDEX(patti,$HD16,JL16)</f>
        <v>SIm11</v>
      </c>
      <c r="IB16" s="2" t="str" cm="1">
        <f t="array" ref="IB16">INDEX(patti,$HD16,JM16)</f>
        <v>SIm11</v>
      </c>
      <c r="IC16" s="2" t="str" cm="1">
        <f t="array" ref="IC16">INDEX(patti,$HD16,JN16)</f>
        <v>SI11+</v>
      </c>
      <c r="ID16" s="2" t="str" cm="1">
        <f t="array" ref="ID16">INDEX(patti,$HD16,JO16)</f>
        <v>SI11</v>
      </c>
      <c r="IE16" s="2" t="str" cm="1">
        <f t="array" ref="IE16">INDEX(patti,$HD16,JP16)</f>
        <v>SIm11</v>
      </c>
      <c r="IF16" s="2" t="str" cm="1">
        <f t="array" ref="IF16">INDEX(patti,$HD16,JQ16)</f>
        <v>SIm5b11</v>
      </c>
      <c r="IG16" s="2" t="str" cm="1">
        <f t="array" ref="IG16">INDEX(patti,$HD16,JR16)</f>
        <v>SI13</v>
      </c>
      <c r="IH16" s="2" t="str" cm="1">
        <f t="array" ref="IH16">INDEX(patti,$HD16,JS16)</f>
        <v>SIm13</v>
      </c>
      <c r="II16" s="2" t="str" cm="1">
        <f t="array" ref="II16">INDEX(patti,$HD16,JT16)</f>
        <v>SIm13b</v>
      </c>
      <c r="IJ16" s="2" t="str" cm="1">
        <f t="array" ref="IJ16">INDEX(patti,$HD16,JU16)</f>
        <v>SI13</v>
      </c>
      <c r="IK16" s="2" t="str" cm="1">
        <f t="array" ref="IK16">INDEX(patti,$HD16,JV16)</f>
        <v>SI13</v>
      </c>
      <c r="IL16" s="2" t="str" cm="1">
        <f t="array" ref="IL16">INDEX(patti,$HD16,JW16)</f>
        <v>SIm13b</v>
      </c>
      <c r="IM16" s="2" t="str" cm="1">
        <f t="array" ref="IM16">INDEX(patti,$HD16,JX16)</f>
        <v>SIm5b13b</v>
      </c>
      <c r="IN16" t="s">
        <v>117</v>
      </c>
      <c r="IP16">
        <v>1</v>
      </c>
      <c r="IQ16">
        <f t="shared" ref="IQ16:IV16" si="312">IP16+5</f>
        <v>6</v>
      </c>
      <c r="IR16">
        <f t="shared" si="312"/>
        <v>11</v>
      </c>
      <c r="IS16">
        <f t="shared" si="312"/>
        <v>16</v>
      </c>
      <c r="IT16">
        <f t="shared" si="312"/>
        <v>21</v>
      </c>
      <c r="IU16">
        <f t="shared" si="312"/>
        <v>26</v>
      </c>
      <c r="IV16">
        <f t="shared" si="312"/>
        <v>31</v>
      </c>
      <c r="IW16">
        <f t="shared" si="252"/>
        <v>2</v>
      </c>
      <c r="IX16">
        <f t="shared" si="253"/>
        <v>7</v>
      </c>
      <c r="IY16">
        <f t="shared" si="254"/>
        <v>12</v>
      </c>
      <c r="IZ16">
        <f t="shared" si="255"/>
        <v>17</v>
      </c>
      <c r="JA16">
        <f t="shared" si="256"/>
        <v>22</v>
      </c>
      <c r="JB16">
        <f t="shared" si="257"/>
        <v>27</v>
      </c>
      <c r="JC16">
        <f t="shared" si="258"/>
        <v>32</v>
      </c>
      <c r="JD16">
        <f t="shared" si="259"/>
        <v>3</v>
      </c>
      <c r="JE16">
        <f t="shared" si="260"/>
        <v>8</v>
      </c>
      <c r="JF16">
        <f t="shared" si="261"/>
        <v>13</v>
      </c>
      <c r="JG16">
        <f t="shared" si="262"/>
        <v>18</v>
      </c>
      <c r="JH16">
        <f t="shared" si="263"/>
        <v>23</v>
      </c>
      <c r="JI16">
        <f t="shared" si="264"/>
        <v>28</v>
      </c>
      <c r="JJ16">
        <f t="shared" si="265"/>
        <v>33</v>
      </c>
      <c r="JK16">
        <f t="shared" si="266"/>
        <v>4</v>
      </c>
      <c r="JL16">
        <f t="shared" si="267"/>
        <v>9</v>
      </c>
      <c r="JM16">
        <f t="shared" si="268"/>
        <v>14</v>
      </c>
      <c r="JN16">
        <f t="shared" si="269"/>
        <v>19</v>
      </c>
      <c r="JO16">
        <f t="shared" si="270"/>
        <v>24</v>
      </c>
      <c r="JP16">
        <f t="shared" si="271"/>
        <v>29</v>
      </c>
      <c r="JQ16">
        <f t="shared" si="272"/>
        <v>34</v>
      </c>
      <c r="JR16">
        <f t="shared" si="273"/>
        <v>5</v>
      </c>
      <c r="JS16">
        <f t="shared" si="274"/>
        <v>10</v>
      </c>
      <c r="JT16">
        <f t="shared" si="275"/>
        <v>15</v>
      </c>
      <c r="JU16">
        <f t="shared" si="276"/>
        <v>20</v>
      </c>
      <c r="JV16">
        <f t="shared" si="277"/>
        <v>25</v>
      </c>
      <c r="JW16">
        <f t="shared" si="278"/>
        <v>30</v>
      </c>
      <c r="JX16">
        <f t="shared" si="279"/>
        <v>35</v>
      </c>
      <c r="JY16" t="s">
        <v>117</v>
      </c>
      <c r="JZ16" t="str">
        <f t="shared" si="299"/>
        <v>MAGGIORE</v>
      </c>
      <c r="KA16">
        <f t="shared" si="38"/>
        <v>0</v>
      </c>
      <c r="KB16" cm="1">
        <f t="array" ref="KB16">IF(TYPE(_xlfn._xlws.FILTER(HE$1:IM$1,HE16:IM16=KA16))=16,0,_xlfn._xlws.FILTER(HE$1:IM$1,HE16:IM16=KA16))</f>
        <v>0</v>
      </c>
      <c r="KG16">
        <f t="shared" si="280"/>
        <v>0</v>
      </c>
      <c r="KH16" s="35">
        <f t="shared" si="53"/>
        <v>0</v>
      </c>
      <c r="KI16">
        <f t="shared" si="300"/>
        <v>12</v>
      </c>
      <c r="KJ16">
        <f t="shared" si="304"/>
        <v>0</v>
      </c>
      <c r="KK16">
        <f t="shared" si="305"/>
        <v>0</v>
      </c>
      <c r="KL16">
        <f t="shared" si="282"/>
        <v>0</v>
      </c>
      <c r="KM16" s="2">
        <f t="shared" si="311"/>
        <v>0</v>
      </c>
      <c r="KN16" s="2">
        <f t="shared" si="311"/>
        <v>0</v>
      </c>
      <c r="KO16" s="2">
        <f t="shared" si="311"/>
        <v>0</v>
      </c>
      <c r="KP16" s="2">
        <f t="shared" si="311"/>
        <v>0</v>
      </c>
      <c r="KQ16" s="2">
        <f t="shared" si="311"/>
        <v>0</v>
      </c>
      <c r="KR16" s="2">
        <f t="shared" si="311"/>
        <v>0</v>
      </c>
      <c r="KS16" s="2">
        <f t="shared" si="311"/>
        <v>0</v>
      </c>
      <c r="KT16" s="2" t="str">
        <f t="shared" si="283"/>
        <v>0</v>
      </c>
      <c r="KU16" s="2" t="str">
        <f t="shared" si="284"/>
        <v>0</v>
      </c>
      <c r="KV16" s="2" t="str">
        <f t="shared" si="285"/>
        <v>0</v>
      </c>
      <c r="KW16" s="55" t="str">
        <f t="shared" si="286"/>
        <v>0</v>
      </c>
      <c r="KX16" s="60">
        <f t="shared" si="287"/>
        <v>0</v>
      </c>
      <c r="KY16" s="60">
        <f t="shared" si="55"/>
        <v>0</v>
      </c>
      <c r="KZ16" s="60">
        <f t="shared" si="55"/>
        <v>0</v>
      </c>
      <c r="LA16" s="60">
        <f t="shared" si="55"/>
        <v>0</v>
      </c>
      <c r="LB16" s="60">
        <f t="shared" si="55"/>
        <v>0</v>
      </c>
      <c r="LC16" s="60">
        <f t="shared" si="55"/>
        <v>0</v>
      </c>
      <c r="LD16" s="60">
        <f t="shared" si="55"/>
        <v>0</v>
      </c>
      <c r="LE16" s="64">
        <f t="shared" si="56"/>
        <v>0</v>
      </c>
      <c r="LF16" s="55">
        <f t="shared" si="57"/>
        <v>0</v>
      </c>
      <c r="LG16" s="55">
        <f t="shared" si="58"/>
        <v>0</v>
      </c>
      <c r="LH16" s="55">
        <f t="shared" si="59"/>
        <v>0</v>
      </c>
      <c r="LI16" s="55">
        <f t="shared" si="60"/>
        <v>0</v>
      </c>
      <c r="LJ16" s="55">
        <f t="shared" si="61"/>
        <v>0</v>
      </c>
      <c r="LK16" s="55">
        <f t="shared" si="62"/>
        <v>0</v>
      </c>
      <c r="LL16" s="55">
        <f t="shared" si="63"/>
        <v>0</v>
      </c>
      <c r="LM16" s="64">
        <f t="shared" si="288"/>
        <v>0</v>
      </c>
      <c r="LN16" s="64">
        <f t="shared" si="289"/>
        <v>0</v>
      </c>
      <c r="LO16" s="64">
        <f t="shared" si="290"/>
        <v>0</v>
      </c>
      <c r="LP16" s="64">
        <f t="shared" si="291"/>
        <v>0</v>
      </c>
      <c r="LQ16" s="64">
        <f t="shared" si="292"/>
        <v>0</v>
      </c>
      <c r="LR16" s="64">
        <f t="shared" si="293"/>
        <v>0</v>
      </c>
      <c r="LS16" s="64">
        <f t="shared" si="294"/>
        <v>0</v>
      </c>
      <c r="LT16" s="60">
        <f t="shared" si="295"/>
        <v>0</v>
      </c>
      <c r="LU16" s="60">
        <f t="shared" si="65"/>
        <v>0</v>
      </c>
      <c r="LV16" s="60">
        <f t="shared" si="66"/>
        <v>0</v>
      </c>
      <c r="LX16" s="180"/>
      <c r="LY16" s="180"/>
      <c r="LZ16" s="180"/>
      <c r="MA16" s="180"/>
      <c r="MB16" s="180"/>
      <c r="MC16" s="180"/>
      <c r="MD16" s="180"/>
      <c r="ME16" s="180"/>
      <c r="MF16" s="180"/>
      <c r="MG16" s="180"/>
      <c r="MH16" s="180"/>
      <c r="MI16" s="180"/>
      <c r="MJ16" s="180"/>
      <c r="MK16" s="180"/>
      <c r="ML16" s="180"/>
      <c r="MM16" s="180"/>
      <c r="MN16" s="180"/>
      <c r="MO16" s="180"/>
      <c r="MP16" s="180"/>
      <c r="MQ16" s="180"/>
      <c r="MR16" s="180"/>
      <c r="MS16" s="180"/>
      <c r="MT16" s="180"/>
      <c r="MU16" s="51"/>
      <c r="MV16" s="51"/>
      <c r="MW16" s="51"/>
      <c r="MX16" s="51"/>
      <c r="MY16" s="73"/>
      <c r="MZ16" s="73"/>
      <c r="NA16" s="73"/>
      <c r="NB16" s="73"/>
      <c r="NC16" s="73"/>
      <c r="ND16" s="73"/>
      <c r="NE16" s="73"/>
      <c r="NF16" s="73"/>
      <c r="NG16" s="73"/>
      <c r="NH16" s="73"/>
      <c r="NI16" s="73"/>
      <c r="NJ16" s="73"/>
      <c r="NK16" s="73"/>
      <c r="NL16" s="73"/>
      <c r="NM16" s="73"/>
      <c r="NN16" s="73"/>
      <c r="NO16" s="73"/>
      <c r="NP16" s="73"/>
      <c r="NQ16" s="73"/>
      <c r="NR16" s="73"/>
      <c r="NS16" s="73"/>
      <c r="NT16" s="73"/>
      <c r="NU16" s="73"/>
      <c r="NV16" s="73"/>
      <c r="NW16" s="73"/>
      <c r="NX16" s="73"/>
      <c r="NY16" s="73"/>
      <c r="NZ16" s="73"/>
      <c r="OA16" s="73"/>
      <c r="OB16" s="73"/>
      <c r="OC16" s="73"/>
      <c r="OD16" s="73"/>
      <c r="OE16" s="73"/>
      <c r="OF16" s="73"/>
      <c r="OG16" s="73"/>
    </row>
    <row r="17" spans="1:397" x14ac:dyDescent="0.3">
      <c r="A17" s="190" t="s">
        <v>98</v>
      </c>
      <c r="B17" t="str">
        <f>B5</f>
        <v>DO</v>
      </c>
      <c r="C17" s="16" t="s">
        <v>37</v>
      </c>
      <c r="D17" s="16" t="s">
        <v>38</v>
      </c>
      <c r="E17" s="16" t="s">
        <v>37</v>
      </c>
      <c r="F17" s="16" t="s">
        <v>37</v>
      </c>
      <c r="G17" s="16" t="s">
        <v>37</v>
      </c>
      <c r="H17" s="16" t="s">
        <v>37</v>
      </c>
      <c r="I17" s="16" t="s">
        <v>38</v>
      </c>
      <c r="J17" s="4">
        <f>J5</f>
        <v>1</v>
      </c>
      <c r="K17" s="58">
        <f t="shared" si="67"/>
        <v>3</v>
      </c>
      <c r="L17" s="58">
        <f t="shared" si="68"/>
        <v>4</v>
      </c>
      <c r="M17" s="58">
        <f t="shared" si="69"/>
        <v>6</v>
      </c>
      <c r="N17" s="58">
        <f t="shared" si="70"/>
        <v>8</v>
      </c>
      <c r="O17" s="58">
        <f t="shared" si="71"/>
        <v>10</v>
      </c>
      <c r="P17" s="58">
        <f t="shared" si="72"/>
        <v>12</v>
      </c>
      <c r="Q17" s="57">
        <f t="shared" si="73"/>
        <v>13</v>
      </c>
      <c r="R17" s="58">
        <f t="shared" si="74"/>
        <v>15</v>
      </c>
      <c r="S17" s="58">
        <f t="shared" si="75"/>
        <v>16</v>
      </c>
      <c r="T17" s="58">
        <f t="shared" si="76"/>
        <v>18</v>
      </c>
      <c r="U17" s="58">
        <f t="shared" si="77"/>
        <v>20</v>
      </c>
      <c r="V17" s="58">
        <f t="shared" si="78"/>
        <v>22</v>
      </c>
      <c r="W17" s="58">
        <f t="shared" si="79"/>
        <v>24</v>
      </c>
      <c r="X17" s="57">
        <f t="shared" si="80"/>
        <v>25</v>
      </c>
      <c r="Y17" s="58">
        <f t="shared" si="81"/>
        <v>27</v>
      </c>
      <c r="Z17" s="58">
        <f t="shared" si="82"/>
        <v>28</v>
      </c>
      <c r="AA17" s="58">
        <f t="shared" si="83"/>
        <v>30</v>
      </c>
      <c r="AB17" s="58">
        <f t="shared" si="84"/>
        <v>32</v>
      </c>
      <c r="AC17" s="58">
        <f t="shared" si="85"/>
        <v>34</v>
      </c>
      <c r="AD17" s="58">
        <f t="shared" si="86"/>
        <v>36</v>
      </c>
      <c r="AE17" s="57">
        <f t="shared" si="87"/>
        <v>37</v>
      </c>
      <c r="AF17" s="58">
        <f t="shared" si="88"/>
        <v>39</v>
      </c>
      <c r="AG17" s="58">
        <f t="shared" si="89"/>
        <v>40</v>
      </c>
      <c r="AH17" s="58">
        <f t="shared" si="90"/>
        <v>42</v>
      </c>
      <c r="AI17" s="58"/>
      <c r="AJ17" s="58">
        <f>1</f>
        <v>1</v>
      </c>
      <c r="AK17" s="58">
        <f t="shared" si="91"/>
        <v>3</v>
      </c>
      <c r="AL17" s="58">
        <f t="shared" si="92"/>
        <v>7</v>
      </c>
      <c r="AM17" s="58">
        <f t="shared" si="93"/>
        <v>11</v>
      </c>
      <c r="AN17" s="58">
        <f t="shared" si="94"/>
        <v>14</v>
      </c>
      <c r="AO17" s="58">
        <f t="shared" si="95"/>
        <v>17</v>
      </c>
      <c r="AP17" s="58">
        <f t="shared" si="96"/>
        <v>21</v>
      </c>
      <c r="AQ17" s="58" t="str">
        <f t="shared" si="296"/>
        <v>DO</v>
      </c>
      <c r="AR17" s="58" t="str">
        <f t="shared" si="97"/>
        <v>m</v>
      </c>
      <c r="AS17" s="58" t="str">
        <f t="shared" si="98"/>
        <v/>
      </c>
      <c r="AT17" s="58" t="str">
        <f t="shared" si="99"/>
        <v>Δ</v>
      </c>
      <c r="AU17" s="57" t="str">
        <f t="shared" si="100"/>
        <v>9</v>
      </c>
      <c r="AV17" s="57" t="str">
        <f t="shared" si="101"/>
        <v>11</v>
      </c>
      <c r="AW17" s="57" t="str">
        <f t="shared" si="102"/>
        <v>13</v>
      </c>
      <c r="AX17" s="57" t="str">
        <f t="shared" si="103"/>
        <v>DOm</v>
      </c>
      <c r="AY17" s="57" t="str">
        <f t="shared" si="104"/>
        <v>DOmΔ</v>
      </c>
      <c r="AZ17" s="57" t="str">
        <f t="shared" si="105"/>
        <v>DOm9</v>
      </c>
      <c r="BA17" s="57" t="str">
        <f t="shared" si="106"/>
        <v>DOm11</v>
      </c>
      <c r="BB17" s="57" t="str">
        <f t="shared" si="107"/>
        <v>DOm13</v>
      </c>
      <c r="BD17" s="58">
        <f>1</f>
        <v>1</v>
      </c>
      <c r="BE17" s="57">
        <f t="shared" si="108"/>
        <v>3</v>
      </c>
      <c r="BF17" s="57">
        <f t="shared" si="109"/>
        <v>7</v>
      </c>
      <c r="BG17" s="57">
        <f t="shared" si="110"/>
        <v>10</v>
      </c>
      <c r="BH17" s="57">
        <f t="shared" si="111"/>
        <v>13</v>
      </c>
      <c r="BI17" s="57">
        <f t="shared" si="112"/>
        <v>17</v>
      </c>
      <c r="BJ17" s="57">
        <f t="shared" si="113"/>
        <v>21</v>
      </c>
      <c r="BK17" s="58" t="str">
        <f t="shared" si="114"/>
        <v>DO</v>
      </c>
      <c r="BL17" s="58" t="str">
        <f t="shared" si="115"/>
        <v>m</v>
      </c>
      <c r="BM17" s="58" t="str">
        <f t="shared" si="116"/>
        <v/>
      </c>
      <c r="BN17" s="58" t="str">
        <f t="shared" si="117"/>
        <v>7</v>
      </c>
      <c r="BO17" s="57" t="str">
        <f t="shared" si="118"/>
        <v>9b</v>
      </c>
      <c r="BP17" s="57" t="str">
        <f t="shared" si="119"/>
        <v>11</v>
      </c>
      <c r="BQ17" s="57" t="str">
        <f t="shared" si="120"/>
        <v>13</v>
      </c>
      <c r="BR17" s="57" t="str">
        <f t="shared" si="121"/>
        <v>DOm</v>
      </c>
      <c r="BS17" s="57" t="str">
        <f t="shared" si="122"/>
        <v>DOm7</v>
      </c>
      <c r="BT17" s="57" t="str">
        <f t="shared" si="123"/>
        <v>DOm9b</v>
      </c>
      <c r="BU17" s="57" t="str">
        <f t="shared" si="124"/>
        <v>DOm11</v>
      </c>
      <c r="BV17" s="57" t="str">
        <f t="shared" si="125"/>
        <v>DOm13</v>
      </c>
      <c r="BX17" s="58">
        <f>1</f>
        <v>1</v>
      </c>
      <c r="BY17" s="57">
        <f t="shared" si="126"/>
        <v>4</v>
      </c>
      <c r="BZ17" s="57">
        <f t="shared" si="127"/>
        <v>8</v>
      </c>
      <c r="CA17" s="57">
        <f t="shared" si="128"/>
        <v>11</v>
      </c>
      <c r="CB17" s="57">
        <f t="shared" si="129"/>
        <v>14</v>
      </c>
      <c r="CC17" s="57">
        <f t="shared" si="130"/>
        <v>18</v>
      </c>
      <c r="CD17" s="57">
        <f t="shared" si="131"/>
        <v>21</v>
      </c>
      <c r="CE17" s="58" t="str">
        <f t="shared" si="132"/>
        <v>DO</v>
      </c>
      <c r="CF17" s="58" t="str">
        <f t="shared" si="133"/>
        <v/>
      </c>
      <c r="CG17" s="58" t="str">
        <f t="shared" si="134"/>
        <v>5#</v>
      </c>
      <c r="CH17" s="58" t="str">
        <f t="shared" si="135"/>
        <v>Δ</v>
      </c>
      <c r="CI17" s="57" t="str">
        <f t="shared" si="136"/>
        <v>9</v>
      </c>
      <c r="CJ17" s="57" t="str">
        <f t="shared" si="137"/>
        <v>11+</v>
      </c>
      <c r="CK17" s="57" t="str">
        <f t="shared" si="138"/>
        <v>13</v>
      </c>
      <c r="CL17" s="57" t="str">
        <f t="shared" si="139"/>
        <v>DO5#</v>
      </c>
      <c r="CM17" s="57" t="str">
        <f t="shared" si="140"/>
        <v>DO5#Δ</v>
      </c>
      <c r="CN17" s="57" t="str">
        <f t="shared" si="141"/>
        <v>DO5#9</v>
      </c>
      <c r="CO17" s="57" t="str">
        <f t="shared" si="142"/>
        <v>DO5#11+</v>
      </c>
      <c r="CP17" s="57" t="str">
        <f t="shared" si="143"/>
        <v>DO5#13</v>
      </c>
      <c r="CR17" s="58">
        <f>1</f>
        <v>1</v>
      </c>
      <c r="CS17" s="57">
        <f t="shared" si="144"/>
        <v>4</v>
      </c>
      <c r="CT17" s="57">
        <f t="shared" si="145"/>
        <v>7</v>
      </c>
      <c r="CU17" s="57">
        <f t="shared" si="146"/>
        <v>10</v>
      </c>
      <c r="CV17" s="57">
        <f t="shared" si="147"/>
        <v>14</v>
      </c>
      <c r="CW17" s="57">
        <f t="shared" si="148"/>
        <v>18</v>
      </c>
      <c r="CX17" s="57">
        <f t="shared" si="149"/>
        <v>21</v>
      </c>
      <c r="CY17" s="58" t="str">
        <f t="shared" si="150"/>
        <v>DO</v>
      </c>
      <c r="CZ17" s="58" t="str">
        <f t="shared" si="151"/>
        <v/>
      </c>
      <c r="DA17" s="58" t="str">
        <f t="shared" si="152"/>
        <v/>
      </c>
      <c r="DB17" s="58" t="str">
        <f t="shared" si="153"/>
        <v>7</v>
      </c>
      <c r="DC17" s="57" t="str">
        <f t="shared" si="154"/>
        <v>9</v>
      </c>
      <c r="DD17" s="57" t="str">
        <f t="shared" si="155"/>
        <v>11+</v>
      </c>
      <c r="DE17" s="57" t="str">
        <f t="shared" si="156"/>
        <v>13</v>
      </c>
      <c r="DF17" s="57" t="str">
        <f t="shared" si="157"/>
        <v>DO</v>
      </c>
      <c r="DG17" s="57" t="str">
        <f t="shared" si="158"/>
        <v>DO7</v>
      </c>
      <c r="DH17" s="57" t="str">
        <f t="shared" si="159"/>
        <v>DO9</v>
      </c>
      <c r="DI17" s="57" t="str">
        <f t="shared" si="160"/>
        <v>DO11+</v>
      </c>
      <c r="DJ17" s="57" t="str">
        <f t="shared" si="161"/>
        <v>DO13</v>
      </c>
      <c r="DL17" s="58">
        <f>1</f>
        <v>1</v>
      </c>
      <c r="DM17" s="57">
        <f t="shared" si="162"/>
        <v>4</v>
      </c>
      <c r="DN17" s="57">
        <f t="shared" si="163"/>
        <v>7</v>
      </c>
      <c r="DO17" s="57">
        <f t="shared" si="164"/>
        <v>10</v>
      </c>
      <c r="DP17" s="57">
        <f t="shared" si="165"/>
        <v>14</v>
      </c>
      <c r="DQ17" s="57">
        <f t="shared" si="166"/>
        <v>17</v>
      </c>
      <c r="DR17" s="57">
        <f t="shared" si="167"/>
        <v>20</v>
      </c>
      <c r="DS17" s="58" t="str">
        <f t="shared" si="168"/>
        <v>DO</v>
      </c>
      <c r="DT17" s="58" t="str">
        <f t="shared" si="169"/>
        <v/>
      </c>
      <c r="DU17" s="58" t="str">
        <f t="shared" si="170"/>
        <v/>
      </c>
      <c r="DV17" s="58" t="str">
        <f t="shared" si="171"/>
        <v>7</v>
      </c>
      <c r="DW17" s="57" t="str">
        <f t="shared" si="172"/>
        <v>9</v>
      </c>
      <c r="DX17" s="57" t="str">
        <f t="shared" si="173"/>
        <v>11</v>
      </c>
      <c r="DY17" s="57" t="str">
        <f t="shared" si="174"/>
        <v>13b</v>
      </c>
      <c r="DZ17" s="57" t="str">
        <f t="shared" si="175"/>
        <v>DO</v>
      </c>
      <c r="EA17" s="57" t="str">
        <f t="shared" si="176"/>
        <v>DO7</v>
      </c>
      <c r="EB17" s="57" t="str">
        <f t="shared" si="177"/>
        <v>DO9</v>
      </c>
      <c r="EC17" s="57" t="str">
        <f t="shared" si="178"/>
        <v>DO11</v>
      </c>
      <c r="ED17" s="57" t="str">
        <f t="shared" si="179"/>
        <v>DO13b</v>
      </c>
      <c r="EF17" s="58">
        <f>1</f>
        <v>1</v>
      </c>
      <c r="EG17" s="57">
        <f t="shared" si="180"/>
        <v>3</v>
      </c>
      <c r="EH17" s="57">
        <f t="shared" si="181"/>
        <v>6</v>
      </c>
      <c r="EI17" s="57">
        <f t="shared" si="182"/>
        <v>10</v>
      </c>
      <c r="EJ17" s="57">
        <f t="shared" si="183"/>
        <v>14</v>
      </c>
      <c r="EK17" s="57">
        <f t="shared" si="184"/>
        <v>17</v>
      </c>
      <c r="EL17" s="57">
        <f t="shared" si="185"/>
        <v>20</v>
      </c>
      <c r="EM17" s="58" t="str">
        <f t="shared" si="186"/>
        <v>DO</v>
      </c>
      <c r="EN17" s="58" t="str">
        <f t="shared" si="187"/>
        <v>m</v>
      </c>
      <c r="EO17" s="58" t="str">
        <f t="shared" si="188"/>
        <v>5b</v>
      </c>
      <c r="EP17" s="58" t="str">
        <f t="shared" si="189"/>
        <v>7</v>
      </c>
      <c r="EQ17" s="57" t="str">
        <f t="shared" si="190"/>
        <v>9</v>
      </c>
      <c r="ER17" s="57" t="str">
        <f t="shared" si="191"/>
        <v>11</v>
      </c>
      <c r="ES17" s="57" t="str">
        <f t="shared" si="192"/>
        <v>13b</v>
      </c>
      <c r="ET17" s="57" t="str">
        <f t="shared" si="193"/>
        <v>DOm5b</v>
      </c>
      <c r="EU17" s="57" t="str">
        <f t="shared" si="194"/>
        <v>DOm5b7</v>
      </c>
      <c r="EV17" s="57" t="str">
        <f t="shared" si="195"/>
        <v>DOm5b9</v>
      </c>
      <c r="EW17" s="57" t="str">
        <f t="shared" si="196"/>
        <v>DOm5b11</v>
      </c>
      <c r="EX17" s="57" t="str">
        <f t="shared" si="197"/>
        <v>DOm5b13b</v>
      </c>
      <c r="EZ17" s="58">
        <f>1</f>
        <v>1</v>
      </c>
      <c r="FA17" s="57">
        <f t="shared" si="198"/>
        <v>3</v>
      </c>
      <c r="FB17" s="57">
        <f t="shared" si="199"/>
        <v>6</v>
      </c>
      <c r="FC17" s="57">
        <f t="shared" si="200"/>
        <v>10</v>
      </c>
      <c r="FD17" s="57">
        <f t="shared" si="201"/>
        <v>13</v>
      </c>
      <c r="FE17" s="57">
        <f t="shared" si="202"/>
        <v>16</v>
      </c>
      <c r="FF17" s="57">
        <f t="shared" si="203"/>
        <v>20</v>
      </c>
      <c r="FG17" s="58" t="str">
        <f t="shared" si="204"/>
        <v>DO</v>
      </c>
      <c r="FH17" s="58" t="str">
        <f t="shared" si="205"/>
        <v>m</v>
      </c>
      <c r="FI17" s="58" t="str">
        <f t="shared" si="206"/>
        <v>5b</v>
      </c>
      <c r="FJ17" s="58" t="str">
        <f t="shared" si="207"/>
        <v>7</v>
      </c>
      <c r="FK17" s="57" t="str">
        <f t="shared" si="208"/>
        <v>9b</v>
      </c>
      <c r="FL17" s="57" t="str">
        <f t="shared" si="209"/>
        <v>11b</v>
      </c>
      <c r="FM17" s="57" t="str">
        <f t="shared" si="210"/>
        <v>13b</v>
      </c>
      <c r="FN17" s="57" t="str">
        <f t="shared" si="211"/>
        <v>DOm5b</v>
      </c>
      <c r="FO17" s="57" t="str">
        <f t="shared" si="212"/>
        <v>DOm5b7</v>
      </c>
      <c r="FP17" s="57" t="str">
        <f t="shared" si="213"/>
        <v>DOm5b9b</v>
      </c>
      <c r="FQ17" s="57" t="str">
        <f t="shared" si="214"/>
        <v>DOm5b11b</v>
      </c>
      <c r="FR17" s="57" t="str">
        <f t="shared" si="215"/>
        <v>DOm5b13b</v>
      </c>
      <c r="FT17" s="2" t="str">
        <f t="shared" si="216"/>
        <v>DOm</v>
      </c>
      <c r="FU17" s="2" t="str">
        <f t="shared" si="217"/>
        <v>DOmΔ</v>
      </c>
      <c r="FV17" s="2" t="str">
        <f t="shared" si="218"/>
        <v>DOm9</v>
      </c>
      <c r="FW17" s="2" t="str">
        <f t="shared" si="219"/>
        <v>DOm11</v>
      </c>
      <c r="FX17" s="2" t="str">
        <f t="shared" si="220"/>
        <v>DOm13</v>
      </c>
      <c r="FY17" s="2" t="str">
        <f t="shared" si="221"/>
        <v>DOm</v>
      </c>
      <c r="FZ17" s="2" t="str">
        <f t="shared" si="222"/>
        <v>DOm7</v>
      </c>
      <c r="GA17" s="2" t="str">
        <f t="shared" si="223"/>
        <v>DOm9b</v>
      </c>
      <c r="GB17" s="2" t="str">
        <f t="shared" si="224"/>
        <v>DOm11</v>
      </c>
      <c r="GC17" s="2" t="str">
        <f t="shared" si="225"/>
        <v>DOm13</v>
      </c>
      <c r="GD17" s="2" t="str">
        <f t="shared" si="226"/>
        <v>DO5#</v>
      </c>
      <c r="GE17" s="2" t="str">
        <f t="shared" si="227"/>
        <v>DO5#Δ</v>
      </c>
      <c r="GF17" s="2" t="str">
        <f t="shared" si="228"/>
        <v>DO5#9</v>
      </c>
      <c r="GG17" s="2" t="str">
        <f t="shared" si="229"/>
        <v>DO5#11+</v>
      </c>
      <c r="GH17" s="2" t="str">
        <f t="shared" si="230"/>
        <v>DO5#13</v>
      </c>
      <c r="GI17" s="2" t="str">
        <f t="shared" si="231"/>
        <v>DO</v>
      </c>
      <c r="GJ17" s="2" t="str">
        <f t="shared" si="232"/>
        <v>DO7</v>
      </c>
      <c r="GK17" s="2" t="str">
        <f t="shared" si="233"/>
        <v>DO9</v>
      </c>
      <c r="GL17" s="2" t="str">
        <f t="shared" si="234"/>
        <v>DO11+</v>
      </c>
      <c r="GM17" s="2" t="str">
        <f t="shared" si="235"/>
        <v>DO13</v>
      </c>
      <c r="GN17" s="2" t="str">
        <f t="shared" si="236"/>
        <v>DO</v>
      </c>
      <c r="GO17" s="2" t="str">
        <f t="shared" si="237"/>
        <v>DO7</v>
      </c>
      <c r="GP17" s="2" t="str">
        <f t="shared" si="238"/>
        <v>DO9</v>
      </c>
      <c r="GQ17" s="2" t="str">
        <f t="shared" si="239"/>
        <v>DO11</v>
      </c>
      <c r="GR17" s="2" t="str">
        <f t="shared" si="240"/>
        <v>DO13b</v>
      </c>
      <c r="GS17" s="2" t="str">
        <f t="shared" si="241"/>
        <v>DOm5b</v>
      </c>
      <c r="GT17" s="2" t="str">
        <f t="shared" si="242"/>
        <v>DOm5b7</v>
      </c>
      <c r="GU17" s="2" t="str">
        <f t="shared" si="243"/>
        <v>DOm5b9</v>
      </c>
      <c r="GV17" s="2" t="str">
        <f t="shared" si="244"/>
        <v>DOm5b11</v>
      </c>
      <c r="GW17" s="2" t="str">
        <f t="shared" si="245"/>
        <v>DOm5b13b</v>
      </c>
      <c r="GX17" s="2" t="str">
        <f t="shared" si="246"/>
        <v>DOm5b</v>
      </c>
      <c r="GY17" s="2" t="str">
        <f t="shared" si="247"/>
        <v>DOm5b7</v>
      </c>
      <c r="GZ17" s="2" t="str">
        <f t="shared" si="248"/>
        <v>DOm5b9b</v>
      </c>
      <c r="HA17" s="2" t="str">
        <f t="shared" si="249"/>
        <v>DOm5b11b</v>
      </c>
      <c r="HB17" s="2" t="str">
        <f t="shared" si="250"/>
        <v>DOm5b13b</v>
      </c>
      <c r="HD17" s="2">
        <f t="shared" si="297"/>
        <v>13</v>
      </c>
      <c r="HE17" s="2" t="str" cm="1">
        <f t="array" ref="HE17">INDEX(patti,$HD17,IP17)</f>
        <v>DOm</v>
      </c>
      <c r="HF17" s="2" t="str" cm="1">
        <f t="array" ref="HF17">INDEX(patti,$HD17,IQ17)</f>
        <v>DOm</v>
      </c>
      <c r="HG17" s="2" t="str" cm="1">
        <f t="array" ref="HG17">INDEX(patti,$HD17,IR17)</f>
        <v>DO5#</v>
      </c>
      <c r="HH17" s="2" t="str" cm="1">
        <f t="array" ref="HH17">INDEX(patti,$HD17,IS17)</f>
        <v>DO</v>
      </c>
      <c r="HI17" s="2" t="str" cm="1">
        <f t="array" ref="HI17">INDEX(patti,$HD17,IT17)</f>
        <v>DO</v>
      </c>
      <c r="HJ17" s="2" t="str" cm="1">
        <f t="array" ref="HJ17">INDEX(patti,$HD17,IU17)</f>
        <v>DOm5b</v>
      </c>
      <c r="HK17" s="2" t="str" cm="1">
        <f t="array" ref="HK17">INDEX(patti,$HD17,IV17)</f>
        <v>DOm5b</v>
      </c>
      <c r="HL17" s="2" t="str" cm="1">
        <f t="array" ref="HL17">INDEX(patti,$HD17,IW17)</f>
        <v>DOmΔ</v>
      </c>
      <c r="HM17" s="2" t="str" cm="1">
        <f t="array" ref="HM17">INDEX(patti,$HD17,IX17)</f>
        <v>DOm7</v>
      </c>
      <c r="HN17" s="2" t="str" cm="1">
        <f t="array" ref="HN17">INDEX(patti,$HD17,IY17)</f>
        <v>DO5#Δ</v>
      </c>
      <c r="HO17" s="2" t="str" cm="1">
        <f t="array" ref="HO17">INDEX(patti,$HD17,IZ17)</f>
        <v>DO7</v>
      </c>
      <c r="HP17" s="2" t="str" cm="1">
        <f t="array" ref="HP17">INDEX(patti,$HD17,JA17)</f>
        <v>DO7</v>
      </c>
      <c r="HQ17" s="2" t="str" cm="1">
        <f t="array" ref="HQ17">INDEX(patti,$HD17,JB17)</f>
        <v>DOm5b7</v>
      </c>
      <c r="HR17" s="2" t="str" cm="1">
        <f t="array" ref="HR17">INDEX(patti,$HD17,JC17)</f>
        <v>DOm5b7</v>
      </c>
      <c r="HS17" s="2" t="str" cm="1">
        <f t="array" ref="HS17">INDEX(patti,$HD17,JD17)</f>
        <v>DOm9</v>
      </c>
      <c r="HT17" s="2" t="str" cm="1">
        <f t="array" ref="HT17">INDEX(patti,$HD17,JE17)</f>
        <v>DOm9b</v>
      </c>
      <c r="HU17" s="2" t="str" cm="1">
        <f t="array" ref="HU17">INDEX(patti,$HD17,JF17)</f>
        <v>DO5#9</v>
      </c>
      <c r="HV17" s="2" t="str" cm="1">
        <f t="array" ref="HV17">INDEX(patti,$HD17,JG17)</f>
        <v>DO9</v>
      </c>
      <c r="HW17" s="2" t="str" cm="1">
        <f t="array" ref="HW17">INDEX(patti,$HD17,JH17)</f>
        <v>DO9</v>
      </c>
      <c r="HX17" s="2" t="str" cm="1">
        <f t="array" ref="HX17">INDEX(patti,$HD17,JI17)</f>
        <v>DOm5b9</v>
      </c>
      <c r="HY17" s="2" t="str" cm="1">
        <f t="array" ref="HY17">INDEX(patti,$HD17,JJ17)</f>
        <v>DOm5b9b</v>
      </c>
      <c r="HZ17" s="2" t="str" cm="1">
        <f t="array" ref="HZ17">INDEX(patti,$HD17,JK17)</f>
        <v>DOm11</v>
      </c>
      <c r="IA17" s="2" t="str" cm="1">
        <f t="array" ref="IA17">INDEX(patti,$HD17,JL17)</f>
        <v>DOm11</v>
      </c>
      <c r="IB17" s="2" t="str" cm="1">
        <f t="array" ref="IB17">INDEX(patti,$HD17,JM17)</f>
        <v>DO5#11+</v>
      </c>
      <c r="IC17" s="2" t="str" cm="1">
        <f t="array" ref="IC17">INDEX(patti,$HD17,JN17)</f>
        <v>DO11+</v>
      </c>
      <c r="ID17" s="2" t="str" cm="1">
        <f t="array" ref="ID17">INDEX(patti,$HD17,JO17)</f>
        <v>DO11</v>
      </c>
      <c r="IE17" s="2" t="str" cm="1">
        <f t="array" ref="IE17">INDEX(patti,$HD17,JP17)</f>
        <v>DOm5b11</v>
      </c>
      <c r="IF17" s="2" t="str" cm="1">
        <f t="array" ref="IF17">INDEX(patti,$HD17,JQ17)</f>
        <v>DOm5b11b</v>
      </c>
      <c r="IG17" s="2" t="str" cm="1">
        <f t="array" ref="IG17">INDEX(patti,$HD17,JR17)</f>
        <v>DOm13</v>
      </c>
      <c r="IH17" s="2" t="str" cm="1">
        <f t="array" ref="IH17">INDEX(patti,$HD17,JS17)</f>
        <v>DOm13</v>
      </c>
      <c r="II17" s="2" t="str" cm="1">
        <f t="array" ref="II17">INDEX(patti,$HD17,JT17)</f>
        <v>DO5#13</v>
      </c>
      <c r="IJ17" s="2" t="str" cm="1">
        <f t="array" ref="IJ17">INDEX(patti,$HD17,JU17)</f>
        <v>DO13</v>
      </c>
      <c r="IK17" s="2" t="str" cm="1">
        <f t="array" ref="IK17">INDEX(patti,$HD17,JV17)</f>
        <v>DO13b</v>
      </c>
      <c r="IL17" s="2" t="str" cm="1">
        <f t="array" ref="IL17">INDEX(patti,$HD17,JW17)</f>
        <v>DOm5b13b</v>
      </c>
      <c r="IM17" s="2" t="str" cm="1">
        <f t="array" ref="IM17">INDEX(patti,$HD17,JX17)</f>
        <v>DOm5b13b</v>
      </c>
      <c r="IN17" t="s">
        <v>117</v>
      </c>
      <c r="IP17">
        <v>1</v>
      </c>
      <c r="IQ17">
        <f t="shared" ref="IQ17:IV17" si="313">IP17+5</f>
        <v>6</v>
      </c>
      <c r="IR17">
        <f t="shared" si="313"/>
        <v>11</v>
      </c>
      <c r="IS17">
        <f t="shared" si="313"/>
        <v>16</v>
      </c>
      <c r="IT17">
        <f t="shared" si="313"/>
        <v>21</v>
      </c>
      <c r="IU17">
        <f t="shared" si="313"/>
        <v>26</v>
      </c>
      <c r="IV17">
        <f t="shared" si="313"/>
        <v>31</v>
      </c>
      <c r="IW17">
        <f t="shared" si="252"/>
        <v>2</v>
      </c>
      <c r="IX17">
        <f t="shared" si="253"/>
        <v>7</v>
      </c>
      <c r="IY17">
        <f t="shared" si="254"/>
        <v>12</v>
      </c>
      <c r="IZ17">
        <f t="shared" si="255"/>
        <v>17</v>
      </c>
      <c r="JA17">
        <f t="shared" si="256"/>
        <v>22</v>
      </c>
      <c r="JB17">
        <f t="shared" si="257"/>
        <v>27</v>
      </c>
      <c r="JC17">
        <f t="shared" si="258"/>
        <v>32</v>
      </c>
      <c r="JD17">
        <f t="shared" si="259"/>
        <v>3</v>
      </c>
      <c r="JE17">
        <f t="shared" si="260"/>
        <v>8</v>
      </c>
      <c r="JF17">
        <f t="shared" si="261"/>
        <v>13</v>
      </c>
      <c r="JG17">
        <f t="shared" si="262"/>
        <v>18</v>
      </c>
      <c r="JH17">
        <f t="shared" si="263"/>
        <v>23</v>
      </c>
      <c r="JI17">
        <f t="shared" si="264"/>
        <v>28</v>
      </c>
      <c r="JJ17">
        <f t="shared" si="265"/>
        <v>33</v>
      </c>
      <c r="JK17">
        <f t="shared" si="266"/>
        <v>4</v>
      </c>
      <c r="JL17">
        <f t="shared" si="267"/>
        <v>9</v>
      </c>
      <c r="JM17">
        <f t="shared" si="268"/>
        <v>14</v>
      </c>
      <c r="JN17">
        <f t="shared" si="269"/>
        <v>19</v>
      </c>
      <c r="JO17">
        <f t="shared" si="270"/>
        <v>24</v>
      </c>
      <c r="JP17">
        <f t="shared" si="271"/>
        <v>29</v>
      </c>
      <c r="JQ17">
        <f t="shared" si="272"/>
        <v>34</v>
      </c>
      <c r="JR17">
        <f t="shared" si="273"/>
        <v>5</v>
      </c>
      <c r="JS17">
        <f t="shared" si="274"/>
        <v>10</v>
      </c>
      <c r="JT17">
        <f t="shared" si="275"/>
        <v>15</v>
      </c>
      <c r="JU17">
        <f t="shared" si="276"/>
        <v>20</v>
      </c>
      <c r="JV17">
        <f t="shared" si="277"/>
        <v>25</v>
      </c>
      <c r="JW17">
        <f t="shared" si="278"/>
        <v>30</v>
      </c>
      <c r="JX17">
        <f t="shared" si="279"/>
        <v>35</v>
      </c>
      <c r="JY17" t="s">
        <v>117</v>
      </c>
      <c r="JZ17" t="str">
        <f>A17</f>
        <v>MELODICA</v>
      </c>
      <c r="KA17">
        <f t="shared" si="38"/>
        <v>0</v>
      </c>
      <c r="KB17" cm="1">
        <f t="array" ref="KB17">IF(TYPE(_xlfn._xlws.FILTER(HE$1:IM$1,HE17:IM17=KA17))=16,0,_xlfn._xlws.FILTER(HE$1:IM$1,HE17:IM17=KA17))</f>
        <v>0</v>
      </c>
      <c r="KG17">
        <f t="shared" si="280"/>
        <v>0</v>
      </c>
      <c r="KH17" s="35">
        <f t="shared" si="53"/>
        <v>0</v>
      </c>
      <c r="KI17">
        <f t="shared" si="300"/>
        <v>13</v>
      </c>
      <c r="KJ17">
        <f t="shared" si="304"/>
        <v>0</v>
      </c>
      <c r="KK17">
        <f t="shared" si="305"/>
        <v>0</v>
      </c>
      <c r="KL17">
        <f t="shared" si="282"/>
        <v>0</v>
      </c>
      <c r="KM17" s="2">
        <f t="shared" si="311"/>
        <v>0</v>
      </c>
      <c r="KN17" s="2">
        <f t="shared" si="311"/>
        <v>0</v>
      </c>
      <c r="KO17" s="2">
        <f t="shared" si="311"/>
        <v>0</v>
      </c>
      <c r="KP17" s="2">
        <f t="shared" si="311"/>
        <v>0</v>
      </c>
      <c r="KQ17" s="2">
        <f t="shared" si="311"/>
        <v>0</v>
      </c>
      <c r="KR17" s="2">
        <f t="shared" si="311"/>
        <v>0</v>
      </c>
      <c r="KS17" s="2">
        <f t="shared" si="311"/>
        <v>0</v>
      </c>
      <c r="KT17" s="2" t="str">
        <f t="shared" si="283"/>
        <v>0</v>
      </c>
      <c r="KU17" s="2" t="str">
        <f t="shared" si="284"/>
        <v>0</v>
      </c>
      <c r="KV17" s="2" t="str">
        <f t="shared" si="285"/>
        <v>0</v>
      </c>
      <c r="KW17" s="55" t="str">
        <f t="shared" si="286"/>
        <v>0</v>
      </c>
      <c r="KX17" s="60">
        <f t="shared" si="287"/>
        <v>0</v>
      </c>
      <c r="KY17" s="60">
        <f t="shared" si="55"/>
        <v>0</v>
      </c>
      <c r="KZ17" s="60">
        <f t="shared" si="55"/>
        <v>0</v>
      </c>
      <c r="LA17" s="60">
        <f t="shared" si="55"/>
        <v>0</v>
      </c>
      <c r="LB17" s="60">
        <f t="shared" si="55"/>
        <v>0</v>
      </c>
      <c r="LC17" s="60">
        <f t="shared" si="55"/>
        <v>0</v>
      </c>
      <c r="LD17" s="60">
        <f t="shared" si="55"/>
        <v>0</v>
      </c>
      <c r="LE17" s="64">
        <f t="shared" si="56"/>
        <v>0</v>
      </c>
      <c r="LF17" s="55">
        <f t="shared" si="57"/>
        <v>0</v>
      </c>
      <c r="LG17" s="55">
        <f t="shared" si="58"/>
        <v>0</v>
      </c>
      <c r="LH17" s="55">
        <f t="shared" si="59"/>
        <v>0</v>
      </c>
      <c r="LI17" s="55">
        <f t="shared" si="60"/>
        <v>0</v>
      </c>
      <c r="LJ17" s="55">
        <f t="shared" si="61"/>
        <v>0</v>
      </c>
      <c r="LK17" s="55">
        <f t="shared" si="62"/>
        <v>0</v>
      </c>
      <c r="LL17" s="55">
        <f t="shared" si="63"/>
        <v>0</v>
      </c>
      <c r="LM17" s="64">
        <f t="shared" si="288"/>
        <v>0</v>
      </c>
      <c r="LN17" s="64">
        <f t="shared" si="289"/>
        <v>0</v>
      </c>
      <c r="LO17" s="64">
        <f t="shared" si="290"/>
        <v>0</v>
      </c>
      <c r="LP17" s="64">
        <f t="shared" si="291"/>
        <v>0</v>
      </c>
      <c r="LQ17" s="64">
        <f t="shared" si="292"/>
        <v>0</v>
      </c>
      <c r="LR17" s="64">
        <f t="shared" si="293"/>
        <v>0</v>
      </c>
      <c r="LS17" s="64">
        <f t="shared" si="294"/>
        <v>0</v>
      </c>
      <c r="LT17" s="60">
        <f t="shared" si="295"/>
        <v>0</v>
      </c>
      <c r="LU17" s="60">
        <f t="shared" si="65"/>
        <v>0</v>
      </c>
      <c r="LV17" s="60">
        <f t="shared" si="66"/>
        <v>0</v>
      </c>
      <c r="LX17" s="180"/>
      <c r="LY17" s="180"/>
      <c r="LZ17" s="180"/>
      <c r="MA17" s="180"/>
      <c r="MB17" s="180"/>
      <c r="MC17" s="180"/>
      <c r="MD17" s="180"/>
      <c r="ME17" s="180"/>
      <c r="MF17" s="180"/>
      <c r="MG17" s="180"/>
      <c r="MH17" s="180"/>
      <c r="MI17" s="180"/>
      <c r="MJ17" s="180"/>
      <c r="MK17" s="180"/>
      <c r="ML17" s="180"/>
      <c r="MM17" s="180"/>
      <c r="MN17" s="180"/>
      <c r="MO17" s="180"/>
      <c r="MP17" s="180"/>
      <c r="MQ17" s="180"/>
      <c r="MR17" s="180"/>
      <c r="MS17" s="180"/>
      <c r="MT17" s="180"/>
      <c r="MU17" s="51"/>
      <c r="MV17" s="51"/>
      <c r="MW17" s="51"/>
      <c r="MX17" s="51"/>
      <c r="MY17" s="73"/>
      <c r="MZ17" s="73"/>
      <c r="NA17" s="73"/>
      <c r="NB17" s="73"/>
      <c r="NC17" s="73"/>
      <c r="ND17" s="73"/>
      <c r="NE17" s="73"/>
      <c r="NF17" s="73"/>
      <c r="NG17" s="73"/>
      <c r="NH17" s="73"/>
      <c r="NI17" s="73"/>
      <c r="NJ17" s="73"/>
      <c r="NK17" s="73"/>
      <c r="NL17" s="73"/>
      <c r="NM17" s="73"/>
      <c r="NN17" s="73"/>
      <c r="NO17" s="73"/>
      <c r="NP17" s="73"/>
      <c r="NQ17" s="73"/>
      <c r="NR17" s="73"/>
      <c r="NS17" s="73"/>
      <c r="NT17" s="73"/>
      <c r="NU17" s="73"/>
      <c r="NV17" s="73"/>
      <c r="NW17" s="73"/>
      <c r="NX17" s="73"/>
      <c r="NY17" s="73"/>
      <c r="NZ17" s="73"/>
      <c r="OA17" s="73"/>
      <c r="OB17" s="73"/>
      <c r="OC17" s="73"/>
      <c r="OD17" s="73"/>
      <c r="OE17" s="73"/>
      <c r="OF17" s="73"/>
      <c r="OG17" s="73"/>
    </row>
    <row r="18" spans="1:397" x14ac:dyDescent="0.3">
      <c r="A18" s="190"/>
      <c r="B18" t="str">
        <f t="shared" ref="B18:B40" si="314">B6</f>
        <v>DO#</v>
      </c>
      <c r="C18" s="16" t="s">
        <v>37</v>
      </c>
      <c r="D18" s="16" t="s">
        <v>38</v>
      </c>
      <c r="E18" s="16" t="s">
        <v>37</v>
      </c>
      <c r="F18" s="16" t="s">
        <v>37</v>
      </c>
      <c r="G18" s="16" t="s">
        <v>37</v>
      </c>
      <c r="H18" s="16" t="s">
        <v>37</v>
      </c>
      <c r="I18" s="16" t="s">
        <v>38</v>
      </c>
      <c r="J18" s="4">
        <f t="shared" ref="J18:J40" si="315">J6</f>
        <v>2</v>
      </c>
      <c r="K18" s="58">
        <f t="shared" si="67"/>
        <v>4</v>
      </c>
      <c r="L18" s="58">
        <f t="shared" si="68"/>
        <v>5</v>
      </c>
      <c r="M18" s="58">
        <f t="shared" si="69"/>
        <v>7</v>
      </c>
      <c r="N18" s="58">
        <f t="shared" si="70"/>
        <v>9</v>
      </c>
      <c r="O18" s="58">
        <f t="shared" si="71"/>
        <v>11</v>
      </c>
      <c r="P18" s="58">
        <f t="shared" si="72"/>
        <v>13</v>
      </c>
      <c r="Q18" s="57">
        <f t="shared" si="73"/>
        <v>14</v>
      </c>
      <c r="R18" s="58">
        <f t="shared" si="74"/>
        <v>16</v>
      </c>
      <c r="S18" s="58">
        <f t="shared" si="75"/>
        <v>17</v>
      </c>
      <c r="T18" s="58">
        <f t="shared" si="76"/>
        <v>19</v>
      </c>
      <c r="U18" s="58">
        <f t="shared" si="77"/>
        <v>21</v>
      </c>
      <c r="V18" s="58">
        <f t="shared" si="78"/>
        <v>23</v>
      </c>
      <c r="W18" s="58">
        <f t="shared" si="79"/>
        <v>25</v>
      </c>
      <c r="X18" s="57">
        <f t="shared" si="80"/>
        <v>26</v>
      </c>
      <c r="Y18" s="58">
        <f t="shared" si="81"/>
        <v>28</v>
      </c>
      <c r="Z18" s="58">
        <f t="shared" si="82"/>
        <v>29</v>
      </c>
      <c r="AA18" s="58">
        <f t="shared" si="83"/>
        <v>31</v>
      </c>
      <c r="AB18" s="58">
        <f t="shared" si="84"/>
        <v>33</v>
      </c>
      <c r="AC18" s="58">
        <f t="shared" si="85"/>
        <v>35</v>
      </c>
      <c r="AD18" s="58">
        <f t="shared" si="86"/>
        <v>37</v>
      </c>
      <c r="AE18" s="57">
        <f t="shared" si="87"/>
        <v>38</v>
      </c>
      <c r="AF18" s="58">
        <f t="shared" si="88"/>
        <v>40</v>
      </c>
      <c r="AG18" s="58">
        <f t="shared" si="89"/>
        <v>41</v>
      </c>
      <c r="AH18" s="58">
        <f t="shared" si="90"/>
        <v>43</v>
      </c>
      <c r="AI18" s="58"/>
      <c r="AJ18" s="58">
        <f>1</f>
        <v>1</v>
      </c>
      <c r="AK18" s="58">
        <f t="shared" si="91"/>
        <v>3</v>
      </c>
      <c r="AL18" s="58">
        <f t="shared" si="92"/>
        <v>7</v>
      </c>
      <c r="AM18" s="58">
        <f t="shared" si="93"/>
        <v>11</v>
      </c>
      <c r="AN18" s="58">
        <f t="shared" si="94"/>
        <v>14</v>
      </c>
      <c r="AO18" s="58">
        <f t="shared" si="95"/>
        <v>17</v>
      </c>
      <c r="AP18" s="58">
        <f t="shared" si="96"/>
        <v>21</v>
      </c>
      <c r="AQ18" s="58" t="str">
        <f t="shared" si="296"/>
        <v>DO#</v>
      </c>
      <c r="AR18" s="58" t="str">
        <f t="shared" si="97"/>
        <v>m</v>
      </c>
      <c r="AS18" s="58" t="str">
        <f t="shared" si="98"/>
        <v/>
      </c>
      <c r="AT18" s="58" t="str">
        <f t="shared" si="99"/>
        <v>Δ</v>
      </c>
      <c r="AU18" s="57" t="str">
        <f t="shared" si="100"/>
        <v>9</v>
      </c>
      <c r="AV18" s="57" t="str">
        <f t="shared" si="101"/>
        <v>11</v>
      </c>
      <c r="AW18" s="57" t="str">
        <f t="shared" si="102"/>
        <v>13</v>
      </c>
      <c r="AX18" s="57" t="str">
        <f t="shared" si="103"/>
        <v>DO#m</v>
      </c>
      <c r="AY18" s="57" t="str">
        <f t="shared" si="104"/>
        <v>DO#mΔ</v>
      </c>
      <c r="AZ18" s="57" t="str">
        <f t="shared" si="105"/>
        <v>DO#m9</v>
      </c>
      <c r="BA18" s="57" t="str">
        <f t="shared" si="106"/>
        <v>DO#m11</v>
      </c>
      <c r="BB18" s="57" t="str">
        <f t="shared" si="107"/>
        <v>DO#m13</v>
      </c>
      <c r="BD18" s="58">
        <f>1</f>
        <v>1</v>
      </c>
      <c r="BE18" s="57">
        <f t="shared" si="108"/>
        <v>3</v>
      </c>
      <c r="BF18" s="57">
        <f t="shared" si="109"/>
        <v>7</v>
      </c>
      <c r="BG18" s="57">
        <f t="shared" si="110"/>
        <v>10</v>
      </c>
      <c r="BH18" s="57">
        <f t="shared" si="111"/>
        <v>13</v>
      </c>
      <c r="BI18" s="57">
        <f t="shared" si="112"/>
        <v>17</v>
      </c>
      <c r="BJ18" s="57">
        <f t="shared" si="113"/>
        <v>21</v>
      </c>
      <c r="BK18" s="58" t="str">
        <f t="shared" si="114"/>
        <v>DO#</v>
      </c>
      <c r="BL18" s="58" t="str">
        <f t="shared" si="115"/>
        <v>m</v>
      </c>
      <c r="BM18" s="58" t="str">
        <f t="shared" si="116"/>
        <v/>
      </c>
      <c r="BN18" s="58" t="str">
        <f t="shared" si="117"/>
        <v>7</v>
      </c>
      <c r="BO18" s="57" t="str">
        <f t="shared" si="118"/>
        <v>9b</v>
      </c>
      <c r="BP18" s="57" t="str">
        <f t="shared" si="119"/>
        <v>11</v>
      </c>
      <c r="BQ18" s="57" t="str">
        <f t="shared" si="120"/>
        <v>13</v>
      </c>
      <c r="BR18" s="57" t="str">
        <f t="shared" si="121"/>
        <v>DO#m</v>
      </c>
      <c r="BS18" s="57" t="str">
        <f t="shared" si="122"/>
        <v>DO#m7</v>
      </c>
      <c r="BT18" s="57" t="str">
        <f t="shared" si="123"/>
        <v>DO#m9b</v>
      </c>
      <c r="BU18" s="57" t="str">
        <f t="shared" si="124"/>
        <v>DO#m11</v>
      </c>
      <c r="BV18" s="57" t="str">
        <f t="shared" si="125"/>
        <v>DO#m13</v>
      </c>
      <c r="BX18" s="58">
        <f>1</f>
        <v>1</v>
      </c>
      <c r="BY18" s="57">
        <f t="shared" si="126"/>
        <v>4</v>
      </c>
      <c r="BZ18" s="57">
        <f t="shared" si="127"/>
        <v>8</v>
      </c>
      <c r="CA18" s="57">
        <f t="shared" si="128"/>
        <v>11</v>
      </c>
      <c r="CB18" s="57">
        <f t="shared" si="129"/>
        <v>14</v>
      </c>
      <c r="CC18" s="57">
        <f t="shared" si="130"/>
        <v>18</v>
      </c>
      <c r="CD18" s="57">
        <f t="shared" si="131"/>
        <v>21</v>
      </c>
      <c r="CE18" s="58" t="str">
        <f t="shared" si="132"/>
        <v>DO#</v>
      </c>
      <c r="CF18" s="58" t="str">
        <f t="shared" si="133"/>
        <v/>
      </c>
      <c r="CG18" s="58" t="str">
        <f t="shared" si="134"/>
        <v>5#</v>
      </c>
      <c r="CH18" s="58" t="str">
        <f t="shared" si="135"/>
        <v>Δ</v>
      </c>
      <c r="CI18" s="57" t="str">
        <f t="shared" si="136"/>
        <v>9</v>
      </c>
      <c r="CJ18" s="57" t="str">
        <f t="shared" si="137"/>
        <v>11+</v>
      </c>
      <c r="CK18" s="57" t="str">
        <f t="shared" si="138"/>
        <v>13</v>
      </c>
      <c r="CL18" s="57" t="str">
        <f t="shared" si="139"/>
        <v>DO#5#</v>
      </c>
      <c r="CM18" s="57" t="str">
        <f t="shared" si="140"/>
        <v>DO#5#Δ</v>
      </c>
      <c r="CN18" s="57" t="str">
        <f t="shared" si="141"/>
        <v>DO#5#9</v>
      </c>
      <c r="CO18" s="57" t="str">
        <f t="shared" si="142"/>
        <v>DO#5#11+</v>
      </c>
      <c r="CP18" s="57" t="str">
        <f t="shared" si="143"/>
        <v>DO#5#13</v>
      </c>
      <c r="CR18" s="58">
        <f>1</f>
        <v>1</v>
      </c>
      <c r="CS18" s="57">
        <f t="shared" si="144"/>
        <v>4</v>
      </c>
      <c r="CT18" s="57">
        <f t="shared" si="145"/>
        <v>7</v>
      </c>
      <c r="CU18" s="57">
        <f t="shared" si="146"/>
        <v>10</v>
      </c>
      <c r="CV18" s="57">
        <f t="shared" si="147"/>
        <v>14</v>
      </c>
      <c r="CW18" s="57">
        <f t="shared" si="148"/>
        <v>18</v>
      </c>
      <c r="CX18" s="57">
        <f t="shared" si="149"/>
        <v>21</v>
      </c>
      <c r="CY18" s="58" t="str">
        <f t="shared" si="150"/>
        <v>DO#</v>
      </c>
      <c r="CZ18" s="58" t="str">
        <f t="shared" si="151"/>
        <v/>
      </c>
      <c r="DA18" s="58" t="str">
        <f t="shared" si="152"/>
        <v/>
      </c>
      <c r="DB18" s="58" t="str">
        <f t="shared" si="153"/>
        <v>7</v>
      </c>
      <c r="DC18" s="57" t="str">
        <f t="shared" si="154"/>
        <v>9</v>
      </c>
      <c r="DD18" s="57" t="str">
        <f t="shared" si="155"/>
        <v>11+</v>
      </c>
      <c r="DE18" s="57" t="str">
        <f t="shared" si="156"/>
        <v>13</v>
      </c>
      <c r="DF18" s="57" t="str">
        <f t="shared" si="157"/>
        <v>DO#</v>
      </c>
      <c r="DG18" s="57" t="str">
        <f t="shared" si="158"/>
        <v>DO#7</v>
      </c>
      <c r="DH18" s="57" t="str">
        <f t="shared" si="159"/>
        <v>DO#9</v>
      </c>
      <c r="DI18" s="57" t="str">
        <f t="shared" si="160"/>
        <v>DO#11+</v>
      </c>
      <c r="DJ18" s="57" t="str">
        <f t="shared" si="161"/>
        <v>DO#13</v>
      </c>
      <c r="DL18" s="58">
        <f>1</f>
        <v>1</v>
      </c>
      <c r="DM18" s="57">
        <f t="shared" si="162"/>
        <v>4</v>
      </c>
      <c r="DN18" s="57">
        <f t="shared" si="163"/>
        <v>7</v>
      </c>
      <c r="DO18" s="57">
        <f t="shared" si="164"/>
        <v>10</v>
      </c>
      <c r="DP18" s="57">
        <f t="shared" si="165"/>
        <v>14</v>
      </c>
      <c r="DQ18" s="57">
        <f t="shared" si="166"/>
        <v>17</v>
      </c>
      <c r="DR18" s="57">
        <f t="shared" si="167"/>
        <v>20</v>
      </c>
      <c r="DS18" s="58" t="str">
        <f t="shared" si="168"/>
        <v>DO#</v>
      </c>
      <c r="DT18" s="58" t="str">
        <f t="shared" si="169"/>
        <v/>
      </c>
      <c r="DU18" s="58" t="str">
        <f t="shared" si="170"/>
        <v/>
      </c>
      <c r="DV18" s="58" t="str">
        <f t="shared" si="171"/>
        <v>7</v>
      </c>
      <c r="DW18" s="57" t="str">
        <f t="shared" si="172"/>
        <v>9</v>
      </c>
      <c r="DX18" s="57" t="str">
        <f t="shared" si="173"/>
        <v>11</v>
      </c>
      <c r="DY18" s="57" t="str">
        <f t="shared" si="174"/>
        <v>13b</v>
      </c>
      <c r="DZ18" s="57" t="str">
        <f t="shared" si="175"/>
        <v>DO#</v>
      </c>
      <c r="EA18" s="57" t="str">
        <f t="shared" si="176"/>
        <v>DO#7</v>
      </c>
      <c r="EB18" s="57" t="str">
        <f t="shared" si="177"/>
        <v>DO#9</v>
      </c>
      <c r="EC18" s="57" t="str">
        <f t="shared" si="178"/>
        <v>DO#11</v>
      </c>
      <c r="ED18" s="57" t="str">
        <f t="shared" si="179"/>
        <v>DO#13b</v>
      </c>
      <c r="EF18" s="58">
        <f>1</f>
        <v>1</v>
      </c>
      <c r="EG18" s="57">
        <f t="shared" si="180"/>
        <v>3</v>
      </c>
      <c r="EH18" s="57">
        <f t="shared" si="181"/>
        <v>6</v>
      </c>
      <c r="EI18" s="57">
        <f t="shared" si="182"/>
        <v>10</v>
      </c>
      <c r="EJ18" s="57">
        <f t="shared" si="183"/>
        <v>14</v>
      </c>
      <c r="EK18" s="57">
        <f t="shared" si="184"/>
        <v>17</v>
      </c>
      <c r="EL18" s="57">
        <f t="shared" si="185"/>
        <v>20</v>
      </c>
      <c r="EM18" s="58" t="str">
        <f t="shared" si="186"/>
        <v>DO#</v>
      </c>
      <c r="EN18" s="58" t="str">
        <f t="shared" si="187"/>
        <v>m</v>
      </c>
      <c r="EO18" s="58" t="str">
        <f t="shared" si="188"/>
        <v>5b</v>
      </c>
      <c r="EP18" s="58" t="str">
        <f t="shared" si="189"/>
        <v>7</v>
      </c>
      <c r="EQ18" s="57" t="str">
        <f t="shared" si="190"/>
        <v>9</v>
      </c>
      <c r="ER18" s="57" t="str">
        <f t="shared" si="191"/>
        <v>11</v>
      </c>
      <c r="ES18" s="57" t="str">
        <f t="shared" si="192"/>
        <v>13b</v>
      </c>
      <c r="ET18" s="57" t="str">
        <f t="shared" si="193"/>
        <v>DO#m5b</v>
      </c>
      <c r="EU18" s="57" t="str">
        <f t="shared" si="194"/>
        <v>DO#m5b7</v>
      </c>
      <c r="EV18" s="57" t="str">
        <f t="shared" si="195"/>
        <v>DO#m5b9</v>
      </c>
      <c r="EW18" s="57" t="str">
        <f t="shared" si="196"/>
        <v>DO#m5b11</v>
      </c>
      <c r="EX18" s="57" t="str">
        <f t="shared" si="197"/>
        <v>DO#m5b13b</v>
      </c>
      <c r="EZ18" s="58">
        <f>1</f>
        <v>1</v>
      </c>
      <c r="FA18" s="57">
        <f t="shared" si="198"/>
        <v>3</v>
      </c>
      <c r="FB18" s="57">
        <f t="shared" si="199"/>
        <v>6</v>
      </c>
      <c r="FC18" s="57">
        <f t="shared" si="200"/>
        <v>10</v>
      </c>
      <c r="FD18" s="57">
        <f t="shared" si="201"/>
        <v>13</v>
      </c>
      <c r="FE18" s="57">
        <f t="shared" si="202"/>
        <v>16</v>
      </c>
      <c r="FF18" s="57">
        <f t="shared" si="203"/>
        <v>20</v>
      </c>
      <c r="FG18" s="58" t="str">
        <f t="shared" si="204"/>
        <v>DO#</v>
      </c>
      <c r="FH18" s="58" t="str">
        <f t="shared" si="205"/>
        <v>m</v>
      </c>
      <c r="FI18" s="58" t="str">
        <f t="shared" si="206"/>
        <v>5b</v>
      </c>
      <c r="FJ18" s="58" t="str">
        <f t="shared" si="207"/>
        <v>7</v>
      </c>
      <c r="FK18" s="57" t="str">
        <f t="shared" si="208"/>
        <v>9b</v>
      </c>
      <c r="FL18" s="57" t="str">
        <f t="shared" si="209"/>
        <v>11b</v>
      </c>
      <c r="FM18" s="57" t="str">
        <f t="shared" si="210"/>
        <v>13b</v>
      </c>
      <c r="FN18" s="57" t="str">
        <f t="shared" si="211"/>
        <v>DO#m5b</v>
      </c>
      <c r="FO18" s="57" t="str">
        <f t="shared" si="212"/>
        <v>DO#m5b7</v>
      </c>
      <c r="FP18" s="57" t="str">
        <f t="shared" si="213"/>
        <v>DO#m5b9b</v>
      </c>
      <c r="FQ18" s="57" t="str">
        <f t="shared" si="214"/>
        <v>DO#m5b11b</v>
      </c>
      <c r="FR18" s="57" t="str">
        <f t="shared" si="215"/>
        <v>DO#m5b13b</v>
      </c>
      <c r="FT18" s="2" t="str">
        <f t="shared" si="216"/>
        <v>DO#m</v>
      </c>
      <c r="FU18" s="2" t="str">
        <f t="shared" si="217"/>
        <v>DO#mΔ</v>
      </c>
      <c r="FV18" s="2" t="str">
        <f t="shared" si="218"/>
        <v>DO#m9</v>
      </c>
      <c r="FW18" s="2" t="str">
        <f t="shared" si="219"/>
        <v>DO#m11</v>
      </c>
      <c r="FX18" s="2" t="str">
        <f t="shared" si="220"/>
        <v>DO#m13</v>
      </c>
      <c r="FY18" s="2" t="str">
        <f t="shared" si="221"/>
        <v>DO#m</v>
      </c>
      <c r="FZ18" s="2" t="str">
        <f t="shared" si="222"/>
        <v>DO#m7</v>
      </c>
      <c r="GA18" s="2" t="str">
        <f t="shared" si="223"/>
        <v>DO#m9b</v>
      </c>
      <c r="GB18" s="2" t="str">
        <f t="shared" si="224"/>
        <v>DO#m11</v>
      </c>
      <c r="GC18" s="2" t="str">
        <f t="shared" si="225"/>
        <v>DO#m13</v>
      </c>
      <c r="GD18" s="2" t="str">
        <f t="shared" si="226"/>
        <v>DO#5#</v>
      </c>
      <c r="GE18" s="2" t="str">
        <f t="shared" si="227"/>
        <v>DO#5#Δ</v>
      </c>
      <c r="GF18" s="2" t="str">
        <f t="shared" si="228"/>
        <v>DO#5#9</v>
      </c>
      <c r="GG18" s="2" t="str">
        <f t="shared" si="229"/>
        <v>DO#5#11+</v>
      </c>
      <c r="GH18" s="2" t="str">
        <f t="shared" si="230"/>
        <v>DO#5#13</v>
      </c>
      <c r="GI18" s="2" t="str">
        <f t="shared" si="231"/>
        <v>DO#</v>
      </c>
      <c r="GJ18" s="2" t="str">
        <f t="shared" si="232"/>
        <v>DO#7</v>
      </c>
      <c r="GK18" s="2" t="str">
        <f t="shared" si="233"/>
        <v>DO#9</v>
      </c>
      <c r="GL18" s="2" t="str">
        <f t="shared" si="234"/>
        <v>DO#11+</v>
      </c>
      <c r="GM18" s="2" t="str">
        <f t="shared" si="235"/>
        <v>DO#13</v>
      </c>
      <c r="GN18" s="2" t="str">
        <f t="shared" si="236"/>
        <v>DO#</v>
      </c>
      <c r="GO18" s="2" t="str">
        <f t="shared" si="237"/>
        <v>DO#7</v>
      </c>
      <c r="GP18" s="2" t="str">
        <f t="shared" si="238"/>
        <v>DO#9</v>
      </c>
      <c r="GQ18" s="2" t="str">
        <f t="shared" si="239"/>
        <v>DO#11</v>
      </c>
      <c r="GR18" s="2" t="str">
        <f t="shared" si="240"/>
        <v>DO#13b</v>
      </c>
      <c r="GS18" s="2" t="str">
        <f t="shared" si="241"/>
        <v>DO#m5b</v>
      </c>
      <c r="GT18" s="2" t="str">
        <f t="shared" si="242"/>
        <v>DO#m5b7</v>
      </c>
      <c r="GU18" s="2" t="str">
        <f t="shared" si="243"/>
        <v>DO#m5b9</v>
      </c>
      <c r="GV18" s="2" t="str">
        <f t="shared" si="244"/>
        <v>DO#m5b11</v>
      </c>
      <c r="GW18" s="2" t="str">
        <f t="shared" si="245"/>
        <v>DO#m5b13b</v>
      </c>
      <c r="GX18" s="2" t="str">
        <f t="shared" si="246"/>
        <v>DO#m5b</v>
      </c>
      <c r="GY18" s="2" t="str">
        <f t="shared" si="247"/>
        <v>DO#m5b7</v>
      </c>
      <c r="GZ18" s="2" t="str">
        <f t="shared" si="248"/>
        <v>DO#m5b9b</v>
      </c>
      <c r="HA18" s="2" t="str">
        <f t="shared" si="249"/>
        <v>DO#m5b11b</v>
      </c>
      <c r="HB18" s="2" t="str">
        <f t="shared" si="250"/>
        <v>DO#m5b13b</v>
      </c>
      <c r="HD18" s="2">
        <f t="shared" si="297"/>
        <v>14</v>
      </c>
      <c r="HE18" s="2" t="str" cm="1">
        <f t="array" ref="HE18">INDEX(patti,$HD18,IP18)</f>
        <v>DO#m</v>
      </c>
      <c r="HF18" s="2" t="str" cm="1">
        <f t="array" ref="HF18">INDEX(patti,$HD18,IQ18)</f>
        <v>DO#m</v>
      </c>
      <c r="HG18" s="2" t="str" cm="1">
        <f t="array" ref="HG18">INDEX(patti,$HD18,IR18)</f>
        <v>DO#5#</v>
      </c>
      <c r="HH18" s="2" t="str" cm="1">
        <f t="array" ref="HH18">INDEX(patti,$HD18,IS18)</f>
        <v>DO#</v>
      </c>
      <c r="HI18" s="2" t="str" cm="1">
        <f t="array" ref="HI18">INDEX(patti,$HD18,IT18)</f>
        <v>DO#</v>
      </c>
      <c r="HJ18" s="2" t="str" cm="1">
        <f t="array" ref="HJ18">INDEX(patti,$HD18,IU18)</f>
        <v>DO#m5b</v>
      </c>
      <c r="HK18" s="2" t="str" cm="1">
        <f t="array" ref="HK18">INDEX(patti,$HD18,IV18)</f>
        <v>DO#m5b</v>
      </c>
      <c r="HL18" s="2" t="str" cm="1">
        <f t="array" ref="HL18">INDEX(patti,$HD18,IW18)</f>
        <v>DO#mΔ</v>
      </c>
      <c r="HM18" s="2" t="str" cm="1">
        <f t="array" ref="HM18">INDEX(patti,$HD18,IX18)</f>
        <v>DO#m7</v>
      </c>
      <c r="HN18" s="2" t="str" cm="1">
        <f t="array" ref="HN18">INDEX(patti,$HD18,IY18)</f>
        <v>DO#5#Δ</v>
      </c>
      <c r="HO18" s="2" t="str" cm="1">
        <f t="array" ref="HO18">INDEX(patti,$HD18,IZ18)</f>
        <v>DO#7</v>
      </c>
      <c r="HP18" s="2" t="str" cm="1">
        <f t="array" ref="HP18">INDEX(patti,$HD18,JA18)</f>
        <v>DO#7</v>
      </c>
      <c r="HQ18" s="2" t="str" cm="1">
        <f t="array" ref="HQ18">INDEX(patti,$HD18,JB18)</f>
        <v>DO#m5b7</v>
      </c>
      <c r="HR18" s="2" t="str" cm="1">
        <f t="array" ref="HR18">INDEX(patti,$HD18,JC18)</f>
        <v>DO#m5b7</v>
      </c>
      <c r="HS18" s="2" t="str" cm="1">
        <f t="array" ref="HS18">INDEX(patti,$HD18,JD18)</f>
        <v>DO#m9</v>
      </c>
      <c r="HT18" s="2" t="str" cm="1">
        <f t="array" ref="HT18">INDEX(patti,$HD18,JE18)</f>
        <v>DO#m9b</v>
      </c>
      <c r="HU18" s="2" t="str" cm="1">
        <f t="array" ref="HU18">INDEX(patti,$HD18,JF18)</f>
        <v>DO#5#9</v>
      </c>
      <c r="HV18" s="2" t="str" cm="1">
        <f t="array" ref="HV18">INDEX(patti,$HD18,JG18)</f>
        <v>DO#9</v>
      </c>
      <c r="HW18" s="2" t="str" cm="1">
        <f t="array" ref="HW18">INDEX(patti,$HD18,JH18)</f>
        <v>DO#9</v>
      </c>
      <c r="HX18" s="2" t="str" cm="1">
        <f t="array" ref="HX18">INDEX(patti,$HD18,JI18)</f>
        <v>DO#m5b9</v>
      </c>
      <c r="HY18" s="2" t="str" cm="1">
        <f t="array" ref="HY18">INDEX(patti,$HD18,JJ18)</f>
        <v>DO#m5b9b</v>
      </c>
      <c r="HZ18" s="2" t="str" cm="1">
        <f t="array" ref="HZ18">INDEX(patti,$HD18,JK18)</f>
        <v>DO#m11</v>
      </c>
      <c r="IA18" s="2" t="str" cm="1">
        <f t="array" ref="IA18">INDEX(patti,$HD18,JL18)</f>
        <v>DO#m11</v>
      </c>
      <c r="IB18" s="2" t="str" cm="1">
        <f t="array" ref="IB18">INDEX(patti,$HD18,JM18)</f>
        <v>DO#5#11+</v>
      </c>
      <c r="IC18" s="2" t="str" cm="1">
        <f t="array" ref="IC18">INDEX(patti,$HD18,JN18)</f>
        <v>DO#11+</v>
      </c>
      <c r="ID18" s="2" t="str" cm="1">
        <f t="array" ref="ID18">INDEX(patti,$HD18,JO18)</f>
        <v>DO#11</v>
      </c>
      <c r="IE18" s="2" t="str" cm="1">
        <f t="array" ref="IE18">INDEX(patti,$HD18,JP18)</f>
        <v>DO#m5b11</v>
      </c>
      <c r="IF18" s="2" t="str" cm="1">
        <f t="array" ref="IF18">INDEX(patti,$HD18,JQ18)</f>
        <v>DO#m5b11b</v>
      </c>
      <c r="IG18" s="2" t="str" cm="1">
        <f t="array" ref="IG18">INDEX(patti,$HD18,JR18)</f>
        <v>DO#m13</v>
      </c>
      <c r="IH18" s="2" t="str" cm="1">
        <f t="array" ref="IH18">INDEX(patti,$HD18,JS18)</f>
        <v>DO#m13</v>
      </c>
      <c r="II18" s="2" t="str" cm="1">
        <f t="array" ref="II18">INDEX(patti,$HD18,JT18)</f>
        <v>DO#5#13</v>
      </c>
      <c r="IJ18" s="2" t="str" cm="1">
        <f t="array" ref="IJ18">INDEX(patti,$HD18,JU18)</f>
        <v>DO#13</v>
      </c>
      <c r="IK18" s="2" t="str" cm="1">
        <f t="array" ref="IK18">INDEX(patti,$HD18,JV18)</f>
        <v>DO#13b</v>
      </c>
      <c r="IL18" s="2" t="str" cm="1">
        <f t="array" ref="IL18">INDEX(patti,$HD18,JW18)</f>
        <v>DO#m5b13b</v>
      </c>
      <c r="IM18" s="2" t="str" cm="1">
        <f t="array" ref="IM18">INDEX(patti,$HD18,JX18)</f>
        <v>DO#m5b13b</v>
      </c>
      <c r="IN18" t="s">
        <v>117</v>
      </c>
      <c r="IP18">
        <v>1</v>
      </c>
      <c r="IQ18">
        <f t="shared" ref="IQ18:IV18" si="316">IP18+5</f>
        <v>6</v>
      </c>
      <c r="IR18">
        <f t="shared" si="316"/>
        <v>11</v>
      </c>
      <c r="IS18">
        <f t="shared" si="316"/>
        <v>16</v>
      </c>
      <c r="IT18">
        <f t="shared" si="316"/>
        <v>21</v>
      </c>
      <c r="IU18">
        <f t="shared" si="316"/>
        <v>26</v>
      </c>
      <c r="IV18">
        <f t="shared" si="316"/>
        <v>31</v>
      </c>
      <c r="IW18">
        <f t="shared" si="252"/>
        <v>2</v>
      </c>
      <c r="IX18">
        <f t="shared" si="253"/>
        <v>7</v>
      </c>
      <c r="IY18">
        <f t="shared" si="254"/>
        <v>12</v>
      </c>
      <c r="IZ18">
        <f t="shared" si="255"/>
        <v>17</v>
      </c>
      <c r="JA18">
        <f t="shared" si="256"/>
        <v>22</v>
      </c>
      <c r="JB18">
        <f t="shared" si="257"/>
        <v>27</v>
      </c>
      <c r="JC18">
        <f t="shared" si="258"/>
        <v>32</v>
      </c>
      <c r="JD18">
        <f t="shared" si="259"/>
        <v>3</v>
      </c>
      <c r="JE18">
        <f t="shared" si="260"/>
        <v>8</v>
      </c>
      <c r="JF18">
        <f t="shared" si="261"/>
        <v>13</v>
      </c>
      <c r="JG18">
        <f t="shared" si="262"/>
        <v>18</v>
      </c>
      <c r="JH18">
        <f t="shared" si="263"/>
        <v>23</v>
      </c>
      <c r="JI18">
        <f t="shared" si="264"/>
        <v>28</v>
      </c>
      <c r="JJ18">
        <f t="shared" si="265"/>
        <v>33</v>
      </c>
      <c r="JK18">
        <f t="shared" si="266"/>
        <v>4</v>
      </c>
      <c r="JL18">
        <f t="shared" si="267"/>
        <v>9</v>
      </c>
      <c r="JM18">
        <f t="shared" si="268"/>
        <v>14</v>
      </c>
      <c r="JN18">
        <f t="shared" si="269"/>
        <v>19</v>
      </c>
      <c r="JO18">
        <f t="shared" si="270"/>
        <v>24</v>
      </c>
      <c r="JP18">
        <f t="shared" si="271"/>
        <v>29</v>
      </c>
      <c r="JQ18">
        <f t="shared" si="272"/>
        <v>34</v>
      </c>
      <c r="JR18">
        <f t="shared" si="273"/>
        <v>5</v>
      </c>
      <c r="JS18">
        <f t="shared" si="274"/>
        <v>10</v>
      </c>
      <c r="JT18">
        <f t="shared" si="275"/>
        <v>15</v>
      </c>
      <c r="JU18">
        <f t="shared" si="276"/>
        <v>20</v>
      </c>
      <c r="JV18">
        <f t="shared" si="277"/>
        <v>25</v>
      </c>
      <c r="JW18">
        <f t="shared" si="278"/>
        <v>30</v>
      </c>
      <c r="JX18">
        <f t="shared" si="279"/>
        <v>35</v>
      </c>
      <c r="JY18" t="s">
        <v>117</v>
      </c>
      <c r="JZ18" t="str">
        <f>JZ17</f>
        <v>MELODICA</v>
      </c>
      <c r="KA18">
        <f t="shared" si="38"/>
        <v>0</v>
      </c>
      <c r="KB18" cm="1">
        <f t="array" ref="KB18">IF(TYPE(_xlfn._xlws.FILTER(HE$1:IM$1,HE18:IM18=KA18))=16,0,_xlfn._xlws.FILTER(HE$1:IM$1,HE18:IM18=KA18))</f>
        <v>0</v>
      </c>
      <c r="KG18">
        <f t="shared" si="280"/>
        <v>0</v>
      </c>
      <c r="KH18" s="35">
        <f t="shared" si="53"/>
        <v>0</v>
      </c>
      <c r="KI18">
        <f t="shared" si="300"/>
        <v>14</v>
      </c>
      <c r="KJ18">
        <f t="shared" si="304"/>
        <v>0</v>
      </c>
      <c r="KK18">
        <f t="shared" si="305"/>
        <v>0</v>
      </c>
      <c r="KL18">
        <f t="shared" si="282"/>
        <v>0</v>
      </c>
      <c r="KM18" s="2">
        <f t="shared" si="311"/>
        <v>0</v>
      </c>
      <c r="KN18" s="2">
        <f t="shared" si="311"/>
        <v>0</v>
      </c>
      <c r="KO18" s="2">
        <f t="shared" si="311"/>
        <v>0</v>
      </c>
      <c r="KP18" s="2">
        <f t="shared" si="311"/>
        <v>0</v>
      </c>
      <c r="KQ18" s="2">
        <f t="shared" si="311"/>
        <v>0</v>
      </c>
      <c r="KR18" s="2">
        <f t="shared" si="311"/>
        <v>0</v>
      </c>
      <c r="KS18" s="2">
        <f t="shared" si="311"/>
        <v>0</v>
      </c>
      <c r="KT18" s="2" t="str">
        <f t="shared" si="283"/>
        <v>0</v>
      </c>
      <c r="KU18" s="2" t="str">
        <f t="shared" si="284"/>
        <v>0</v>
      </c>
      <c r="KV18" s="2" t="str">
        <f t="shared" si="285"/>
        <v>0</v>
      </c>
      <c r="KW18" s="55" t="str">
        <f t="shared" si="286"/>
        <v>0</v>
      </c>
      <c r="KX18" s="60">
        <f t="shared" si="287"/>
        <v>0</v>
      </c>
      <c r="KY18" s="60">
        <f t="shared" si="55"/>
        <v>0</v>
      </c>
      <c r="KZ18" s="60">
        <f t="shared" si="55"/>
        <v>0</v>
      </c>
      <c r="LA18" s="60">
        <f t="shared" si="55"/>
        <v>0</v>
      </c>
      <c r="LB18" s="60">
        <f t="shared" si="55"/>
        <v>0</v>
      </c>
      <c r="LC18" s="60">
        <f t="shared" si="55"/>
        <v>0</v>
      </c>
      <c r="LD18" s="60">
        <f t="shared" si="55"/>
        <v>0</v>
      </c>
      <c r="LE18" s="64">
        <f t="shared" si="56"/>
        <v>0</v>
      </c>
      <c r="LF18" s="55">
        <f t="shared" si="57"/>
        <v>0</v>
      </c>
      <c r="LG18" s="55">
        <f t="shared" si="58"/>
        <v>0</v>
      </c>
      <c r="LH18" s="55">
        <f t="shared" si="59"/>
        <v>0</v>
      </c>
      <c r="LI18" s="55">
        <f t="shared" si="60"/>
        <v>0</v>
      </c>
      <c r="LJ18" s="55">
        <f t="shared" si="61"/>
        <v>0</v>
      </c>
      <c r="LK18" s="55">
        <f t="shared" si="62"/>
        <v>0</v>
      </c>
      <c r="LL18" s="55">
        <f t="shared" si="63"/>
        <v>0</v>
      </c>
      <c r="LM18" s="64">
        <f t="shared" si="288"/>
        <v>0</v>
      </c>
      <c r="LN18" s="64">
        <f t="shared" si="289"/>
        <v>0</v>
      </c>
      <c r="LO18" s="64">
        <f t="shared" si="290"/>
        <v>0</v>
      </c>
      <c r="LP18" s="64">
        <f t="shared" si="291"/>
        <v>0</v>
      </c>
      <c r="LQ18" s="64">
        <f t="shared" si="292"/>
        <v>0</v>
      </c>
      <c r="LR18" s="64">
        <f t="shared" si="293"/>
        <v>0</v>
      </c>
      <c r="LS18" s="64">
        <f t="shared" si="294"/>
        <v>0</v>
      </c>
      <c r="LT18" s="60">
        <f t="shared" si="295"/>
        <v>0</v>
      </c>
      <c r="LU18" s="60">
        <f t="shared" si="65"/>
        <v>0</v>
      </c>
      <c r="LV18" s="60">
        <f t="shared" si="66"/>
        <v>0</v>
      </c>
      <c r="LX18" s="180"/>
      <c r="LY18" s="180"/>
      <c r="LZ18" s="180"/>
      <c r="MA18" s="180"/>
      <c r="MB18" s="180"/>
      <c r="MC18" s="180"/>
      <c r="MD18" s="180"/>
      <c r="ME18" s="180"/>
      <c r="MF18" s="180"/>
      <c r="MG18" s="180"/>
      <c r="MH18" s="180"/>
      <c r="MI18" s="180"/>
      <c r="MJ18" s="180"/>
      <c r="MK18" s="180"/>
      <c r="ML18" s="180"/>
      <c r="MM18" s="180"/>
      <c r="MN18" s="180"/>
      <c r="MO18" s="180"/>
      <c r="MP18" s="180"/>
      <c r="MQ18" s="180"/>
      <c r="MR18" s="180"/>
      <c r="MS18" s="180"/>
      <c r="MT18" s="180"/>
      <c r="MU18" s="51"/>
      <c r="MV18" s="51"/>
      <c r="MW18" s="51"/>
      <c r="MX18" s="51"/>
      <c r="MY18" s="73"/>
      <c r="MZ18" s="73"/>
      <c r="NA18" s="73"/>
      <c r="NB18" s="73"/>
      <c r="NC18" s="73"/>
      <c r="ND18" s="73"/>
      <c r="NE18" s="73"/>
      <c r="NF18" s="73"/>
      <c r="NG18" s="73"/>
      <c r="NH18" s="73"/>
      <c r="NI18" s="73"/>
      <c r="NJ18" s="73"/>
      <c r="NK18" s="73"/>
      <c r="NL18" s="73"/>
      <c r="NM18" s="73"/>
      <c r="NN18" s="73"/>
      <c r="NO18" s="73"/>
      <c r="NP18" s="73"/>
      <c r="NQ18" s="73"/>
      <c r="NR18" s="73"/>
      <c r="NS18" s="73"/>
      <c r="NT18" s="73"/>
      <c r="NU18" s="73"/>
      <c r="NV18" s="73"/>
      <c r="NW18" s="73"/>
      <c r="NX18" s="73"/>
      <c r="NY18" s="73"/>
      <c r="NZ18" s="73"/>
      <c r="OA18" s="73"/>
      <c r="OB18" s="73"/>
      <c r="OC18" s="73"/>
      <c r="OD18" s="73"/>
      <c r="OE18" s="73"/>
      <c r="OF18" s="73"/>
      <c r="OG18" s="73"/>
    </row>
    <row r="19" spans="1:397" x14ac:dyDescent="0.3">
      <c r="A19" s="190"/>
      <c r="B19" t="str">
        <f t="shared" si="314"/>
        <v>RE</v>
      </c>
      <c r="C19" s="16" t="s">
        <v>37</v>
      </c>
      <c r="D19" s="16" t="s">
        <v>38</v>
      </c>
      <c r="E19" s="16" t="s">
        <v>37</v>
      </c>
      <c r="F19" s="16" t="s">
        <v>37</v>
      </c>
      <c r="G19" s="16" t="s">
        <v>37</v>
      </c>
      <c r="H19" s="16" t="s">
        <v>37</v>
      </c>
      <c r="I19" s="16" t="s">
        <v>38</v>
      </c>
      <c r="J19" s="4">
        <f t="shared" si="315"/>
        <v>3</v>
      </c>
      <c r="K19" s="58">
        <f t="shared" si="67"/>
        <v>5</v>
      </c>
      <c r="L19" s="58">
        <f t="shared" si="68"/>
        <v>6</v>
      </c>
      <c r="M19" s="58">
        <f t="shared" si="69"/>
        <v>8</v>
      </c>
      <c r="N19" s="58">
        <f t="shared" si="70"/>
        <v>10</v>
      </c>
      <c r="O19" s="58">
        <f t="shared" si="71"/>
        <v>12</v>
      </c>
      <c r="P19" s="58">
        <f t="shared" si="72"/>
        <v>14</v>
      </c>
      <c r="Q19" s="57">
        <f t="shared" si="73"/>
        <v>15</v>
      </c>
      <c r="R19" s="58">
        <f t="shared" si="74"/>
        <v>17</v>
      </c>
      <c r="S19" s="58">
        <f t="shared" si="75"/>
        <v>18</v>
      </c>
      <c r="T19" s="58">
        <f t="shared" si="76"/>
        <v>20</v>
      </c>
      <c r="U19" s="58">
        <f t="shared" si="77"/>
        <v>22</v>
      </c>
      <c r="V19" s="58">
        <f t="shared" si="78"/>
        <v>24</v>
      </c>
      <c r="W19" s="58">
        <f t="shared" si="79"/>
        <v>26</v>
      </c>
      <c r="X19" s="57">
        <f t="shared" si="80"/>
        <v>27</v>
      </c>
      <c r="Y19" s="58">
        <f t="shared" si="81"/>
        <v>29</v>
      </c>
      <c r="Z19" s="58">
        <f t="shared" si="82"/>
        <v>30</v>
      </c>
      <c r="AA19" s="58">
        <f t="shared" si="83"/>
        <v>32</v>
      </c>
      <c r="AB19" s="58">
        <f t="shared" si="84"/>
        <v>34</v>
      </c>
      <c r="AC19" s="58">
        <f t="shared" si="85"/>
        <v>36</v>
      </c>
      <c r="AD19" s="58">
        <f t="shared" si="86"/>
        <v>38</v>
      </c>
      <c r="AE19" s="57">
        <f t="shared" si="87"/>
        <v>39</v>
      </c>
      <c r="AF19" s="58">
        <f t="shared" si="88"/>
        <v>41</v>
      </c>
      <c r="AG19" s="58">
        <f t="shared" si="89"/>
        <v>42</v>
      </c>
      <c r="AH19" s="58">
        <f t="shared" si="90"/>
        <v>44</v>
      </c>
      <c r="AI19" s="58"/>
      <c r="AJ19" s="58">
        <f>1</f>
        <v>1</v>
      </c>
      <c r="AK19" s="58">
        <f t="shared" si="91"/>
        <v>3</v>
      </c>
      <c r="AL19" s="58">
        <f t="shared" si="92"/>
        <v>7</v>
      </c>
      <c r="AM19" s="58">
        <f t="shared" si="93"/>
        <v>11</v>
      </c>
      <c r="AN19" s="58">
        <f t="shared" si="94"/>
        <v>14</v>
      </c>
      <c r="AO19" s="58">
        <f t="shared" si="95"/>
        <v>17</v>
      </c>
      <c r="AP19" s="58">
        <f t="shared" si="96"/>
        <v>21</v>
      </c>
      <c r="AQ19" s="58" t="str">
        <f t="shared" si="296"/>
        <v>RE</v>
      </c>
      <c r="AR19" s="58" t="str">
        <f t="shared" si="97"/>
        <v>m</v>
      </c>
      <c r="AS19" s="58" t="str">
        <f t="shared" si="98"/>
        <v/>
      </c>
      <c r="AT19" s="58" t="str">
        <f t="shared" si="99"/>
        <v>Δ</v>
      </c>
      <c r="AU19" s="57" t="str">
        <f t="shared" si="100"/>
        <v>9</v>
      </c>
      <c r="AV19" s="57" t="str">
        <f t="shared" si="101"/>
        <v>11</v>
      </c>
      <c r="AW19" s="57" t="str">
        <f t="shared" si="102"/>
        <v>13</v>
      </c>
      <c r="AX19" s="57" t="str">
        <f t="shared" si="103"/>
        <v>REm</v>
      </c>
      <c r="AY19" s="57" t="str">
        <f t="shared" si="104"/>
        <v>REmΔ</v>
      </c>
      <c r="AZ19" s="57" t="str">
        <f t="shared" si="105"/>
        <v>REm9</v>
      </c>
      <c r="BA19" s="57" t="str">
        <f t="shared" si="106"/>
        <v>REm11</v>
      </c>
      <c r="BB19" s="57" t="str">
        <f t="shared" si="107"/>
        <v>REm13</v>
      </c>
      <c r="BD19" s="58">
        <f>1</f>
        <v>1</v>
      </c>
      <c r="BE19" s="57">
        <f t="shared" si="108"/>
        <v>3</v>
      </c>
      <c r="BF19" s="57">
        <f t="shared" si="109"/>
        <v>7</v>
      </c>
      <c r="BG19" s="57">
        <f t="shared" si="110"/>
        <v>10</v>
      </c>
      <c r="BH19" s="57">
        <f t="shared" si="111"/>
        <v>13</v>
      </c>
      <c r="BI19" s="57">
        <f t="shared" si="112"/>
        <v>17</v>
      </c>
      <c r="BJ19" s="57">
        <f t="shared" si="113"/>
        <v>21</v>
      </c>
      <c r="BK19" s="58" t="str">
        <f t="shared" si="114"/>
        <v>RE</v>
      </c>
      <c r="BL19" s="58" t="str">
        <f t="shared" si="115"/>
        <v>m</v>
      </c>
      <c r="BM19" s="58" t="str">
        <f t="shared" si="116"/>
        <v/>
      </c>
      <c r="BN19" s="58" t="str">
        <f t="shared" si="117"/>
        <v>7</v>
      </c>
      <c r="BO19" s="57" t="str">
        <f t="shared" si="118"/>
        <v>9b</v>
      </c>
      <c r="BP19" s="57" t="str">
        <f t="shared" si="119"/>
        <v>11</v>
      </c>
      <c r="BQ19" s="57" t="str">
        <f t="shared" si="120"/>
        <v>13</v>
      </c>
      <c r="BR19" s="57" t="str">
        <f t="shared" si="121"/>
        <v>REm</v>
      </c>
      <c r="BS19" s="57" t="str">
        <f t="shared" si="122"/>
        <v>REm7</v>
      </c>
      <c r="BT19" s="57" t="str">
        <f t="shared" si="123"/>
        <v>REm9b</v>
      </c>
      <c r="BU19" s="57" t="str">
        <f t="shared" si="124"/>
        <v>REm11</v>
      </c>
      <c r="BV19" s="57" t="str">
        <f t="shared" si="125"/>
        <v>REm13</v>
      </c>
      <c r="BX19" s="58">
        <f>1</f>
        <v>1</v>
      </c>
      <c r="BY19" s="57">
        <f t="shared" si="126"/>
        <v>4</v>
      </c>
      <c r="BZ19" s="57">
        <f t="shared" si="127"/>
        <v>8</v>
      </c>
      <c r="CA19" s="57">
        <f t="shared" si="128"/>
        <v>11</v>
      </c>
      <c r="CB19" s="57">
        <f t="shared" si="129"/>
        <v>14</v>
      </c>
      <c r="CC19" s="57">
        <f t="shared" si="130"/>
        <v>18</v>
      </c>
      <c r="CD19" s="57">
        <f t="shared" si="131"/>
        <v>21</v>
      </c>
      <c r="CE19" s="58" t="str">
        <f t="shared" si="132"/>
        <v>RE</v>
      </c>
      <c r="CF19" s="58" t="str">
        <f t="shared" si="133"/>
        <v/>
      </c>
      <c r="CG19" s="58" t="str">
        <f t="shared" si="134"/>
        <v>5#</v>
      </c>
      <c r="CH19" s="58" t="str">
        <f t="shared" si="135"/>
        <v>Δ</v>
      </c>
      <c r="CI19" s="57" t="str">
        <f t="shared" si="136"/>
        <v>9</v>
      </c>
      <c r="CJ19" s="57" t="str">
        <f t="shared" si="137"/>
        <v>11+</v>
      </c>
      <c r="CK19" s="57" t="str">
        <f t="shared" si="138"/>
        <v>13</v>
      </c>
      <c r="CL19" s="57" t="str">
        <f t="shared" si="139"/>
        <v>RE5#</v>
      </c>
      <c r="CM19" s="57" t="str">
        <f t="shared" si="140"/>
        <v>RE5#Δ</v>
      </c>
      <c r="CN19" s="57" t="str">
        <f t="shared" si="141"/>
        <v>RE5#9</v>
      </c>
      <c r="CO19" s="57" t="str">
        <f t="shared" si="142"/>
        <v>RE5#11+</v>
      </c>
      <c r="CP19" s="57" t="str">
        <f t="shared" si="143"/>
        <v>RE5#13</v>
      </c>
      <c r="CR19" s="58">
        <f>1</f>
        <v>1</v>
      </c>
      <c r="CS19" s="57">
        <f t="shared" si="144"/>
        <v>4</v>
      </c>
      <c r="CT19" s="57">
        <f t="shared" si="145"/>
        <v>7</v>
      </c>
      <c r="CU19" s="57">
        <f t="shared" si="146"/>
        <v>10</v>
      </c>
      <c r="CV19" s="57">
        <f t="shared" si="147"/>
        <v>14</v>
      </c>
      <c r="CW19" s="57">
        <f t="shared" si="148"/>
        <v>18</v>
      </c>
      <c r="CX19" s="57">
        <f t="shared" si="149"/>
        <v>21</v>
      </c>
      <c r="CY19" s="58" t="str">
        <f t="shared" si="150"/>
        <v>RE</v>
      </c>
      <c r="CZ19" s="58" t="str">
        <f t="shared" si="151"/>
        <v/>
      </c>
      <c r="DA19" s="58" t="str">
        <f t="shared" si="152"/>
        <v/>
      </c>
      <c r="DB19" s="58" t="str">
        <f t="shared" si="153"/>
        <v>7</v>
      </c>
      <c r="DC19" s="57" t="str">
        <f t="shared" si="154"/>
        <v>9</v>
      </c>
      <c r="DD19" s="57" t="str">
        <f t="shared" si="155"/>
        <v>11+</v>
      </c>
      <c r="DE19" s="57" t="str">
        <f t="shared" si="156"/>
        <v>13</v>
      </c>
      <c r="DF19" s="57" t="str">
        <f t="shared" si="157"/>
        <v>RE</v>
      </c>
      <c r="DG19" s="57" t="str">
        <f t="shared" si="158"/>
        <v>RE7</v>
      </c>
      <c r="DH19" s="57" t="str">
        <f t="shared" si="159"/>
        <v>RE9</v>
      </c>
      <c r="DI19" s="57" t="str">
        <f t="shared" si="160"/>
        <v>RE11+</v>
      </c>
      <c r="DJ19" s="57" t="str">
        <f t="shared" si="161"/>
        <v>RE13</v>
      </c>
      <c r="DL19" s="58">
        <f>1</f>
        <v>1</v>
      </c>
      <c r="DM19" s="57">
        <f t="shared" si="162"/>
        <v>4</v>
      </c>
      <c r="DN19" s="57">
        <f t="shared" si="163"/>
        <v>7</v>
      </c>
      <c r="DO19" s="57">
        <f t="shared" si="164"/>
        <v>10</v>
      </c>
      <c r="DP19" s="57">
        <f t="shared" si="165"/>
        <v>14</v>
      </c>
      <c r="DQ19" s="57">
        <f t="shared" si="166"/>
        <v>17</v>
      </c>
      <c r="DR19" s="57">
        <f t="shared" si="167"/>
        <v>20</v>
      </c>
      <c r="DS19" s="58" t="str">
        <f t="shared" si="168"/>
        <v>RE</v>
      </c>
      <c r="DT19" s="58" t="str">
        <f t="shared" si="169"/>
        <v/>
      </c>
      <c r="DU19" s="58" t="str">
        <f t="shared" si="170"/>
        <v/>
      </c>
      <c r="DV19" s="58" t="str">
        <f t="shared" si="171"/>
        <v>7</v>
      </c>
      <c r="DW19" s="57" t="str">
        <f t="shared" si="172"/>
        <v>9</v>
      </c>
      <c r="DX19" s="57" t="str">
        <f t="shared" si="173"/>
        <v>11</v>
      </c>
      <c r="DY19" s="57" t="str">
        <f t="shared" si="174"/>
        <v>13b</v>
      </c>
      <c r="DZ19" s="57" t="str">
        <f t="shared" si="175"/>
        <v>RE</v>
      </c>
      <c r="EA19" s="57" t="str">
        <f t="shared" si="176"/>
        <v>RE7</v>
      </c>
      <c r="EB19" s="57" t="str">
        <f t="shared" si="177"/>
        <v>RE9</v>
      </c>
      <c r="EC19" s="57" t="str">
        <f t="shared" si="178"/>
        <v>RE11</v>
      </c>
      <c r="ED19" s="57" t="str">
        <f t="shared" si="179"/>
        <v>RE13b</v>
      </c>
      <c r="EF19" s="58">
        <f>1</f>
        <v>1</v>
      </c>
      <c r="EG19" s="57">
        <f t="shared" si="180"/>
        <v>3</v>
      </c>
      <c r="EH19" s="57">
        <f t="shared" si="181"/>
        <v>6</v>
      </c>
      <c r="EI19" s="57">
        <f t="shared" si="182"/>
        <v>10</v>
      </c>
      <c r="EJ19" s="57">
        <f t="shared" si="183"/>
        <v>14</v>
      </c>
      <c r="EK19" s="57">
        <f t="shared" si="184"/>
        <v>17</v>
      </c>
      <c r="EL19" s="57">
        <f t="shared" si="185"/>
        <v>20</v>
      </c>
      <c r="EM19" s="58" t="str">
        <f t="shared" si="186"/>
        <v>RE</v>
      </c>
      <c r="EN19" s="58" t="str">
        <f t="shared" si="187"/>
        <v>m</v>
      </c>
      <c r="EO19" s="58" t="str">
        <f t="shared" si="188"/>
        <v>5b</v>
      </c>
      <c r="EP19" s="58" t="str">
        <f t="shared" si="189"/>
        <v>7</v>
      </c>
      <c r="EQ19" s="57" t="str">
        <f t="shared" si="190"/>
        <v>9</v>
      </c>
      <c r="ER19" s="57" t="str">
        <f t="shared" si="191"/>
        <v>11</v>
      </c>
      <c r="ES19" s="57" t="str">
        <f t="shared" si="192"/>
        <v>13b</v>
      </c>
      <c r="ET19" s="57" t="str">
        <f t="shared" si="193"/>
        <v>REm5b</v>
      </c>
      <c r="EU19" s="57" t="str">
        <f t="shared" si="194"/>
        <v>REm5b7</v>
      </c>
      <c r="EV19" s="57" t="str">
        <f t="shared" si="195"/>
        <v>REm5b9</v>
      </c>
      <c r="EW19" s="57" t="str">
        <f t="shared" si="196"/>
        <v>REm5b11</v>
      </c>
      <c r="EX19" s="57" t="str">
        <f t="shared" si="197"/>
        <v>REm5b13b</v>
      </c>
      <c r="EZ19" s="58">
        <f>1</f>
        <v>1</v>
      </c>
      <c r="FA19" s="57">
        <f t="shared" si="198"/>
        <v>3</v>
      </c>
      <c r="FB19" s="57">
        <f t="shared" si="199"/>
        <v>6</v>
      </c>
      <c r="FC19" s="57">
        <f t="shared" si="200"/>
        <v>10</v>
      </c>
      <c r="FD19" s="57">
        <f t="shared" si="201"/>
        <v>13</v>
      </c>
      <c r="FE19" s="57">
        <f t="shared" si="202"/>
        <v>16</v>
      </c>
      <c r="FF19" s="57">
        <f t="shared" si="203"/>
        <v>20</v>
      </c>
      <c r="FG19" s="58" t="str">
        <f t="shared" si="204"/>
        <v>RE</v>
      </c>
      <c r="FH19" s="58" t="str">
        <f t="shared" si="205"/>
        <v>m</v>
      </c>
      <c r="FI19" s="58" t="str">
        <f t="shared" si="206"/>
        <v>5b</v>
      </c>
      <c r="FJ19" s="58" t="str">
        <f t="shared" si="207"/>
        <v>7</v>
      </c>
      <c r="FK19" s="57" t="str">
        <f t="shared" si="208"/>
        <v>9b</v>
      </c>
      <c r="FL19" s="57" t="str">
        <f t="shared" si="209"/>
        <v>11b</v>
      </c>
      <c r="FM19" s="57" t="str">
        <f t="shared" si="210"/>
        <v>13b</v>
      </c>
      <c r="FN19" s="57" t="str">
        <f t="shared" si="211"/>
        <v>REm5b</v>
      </c>
      <c r="FO19" s="57" t="str">
        <f t="shared" si="212"/>
        <v>REm5b7</v>
      </c>
      <c r="FP19" s="57" t="str">
        <f t="shared" si="213"/>
        <v>REm5b9b</v>
      </c>
      <c r="FQ19" s="57" t="str">
        <f t="shared" si="214"/>
        <v>REm5b11b</v>
      </c>
      <c r="FR19" s="57" t="str">
        <f t="shared" si="215"/>
        <v>REm5b13b</v>
      </c>
      <c r="FT19" s="2" t="str">
        <f t="shared" si="216"/>
        <v>REm</v>
      </c>
      <c r="FU19" s="2" t="str">
        <f t="shared" si="217"/>
        <v>REmΔ</v>
      </c>
      <c r="FV19" s="2" t="str">
        <f t="shared" si="218"/>
        <v>REm9</v>
      </c>
      <c r="FW19" s="2" t="str">
        <f t="shared" si="219"/>
        <v>REm11</v>
      </c>
      <c r="FX19" s="2" t="str">
        <f t="shared" si="220"/>
        <v>REm13</v>
      </c>
      <c r="FY19" s="2" t="str">
        <f t="shared" si="221"/>
        <v>REm</v>
      </c>
      <c r="FZ19" s="2" t="str">
        <f t="shared" si="222"/>
        <v>REm7</v>
      </c>
      <c r="GA19" s="2" t="str">
        <f t="shared" si="223"/>
        <v>REm9b</v>
      </c>
      <c r="GB19" s="2" t="str">
        <f t="shared" si="224"/>
        <v>REm11</v>
      </c>
      <c r="GC19" s="2" t="str">
        <f t="shared" si="225"/>
        <v>REm13</v>
      </c>
      <c r="GD19" s="2" t="str">
        <f t="shared" si="226"/>
        <v>RE5#</v>
      </c>
      <c r="GE19" s="2" t="str">
        <f t="shared" si="227"/>
        <v>RE5#Δ</v>
      </c>
      <c r="GF19" s="2" t="str">
        <f t="shared" si="228"/>
        <v>RE5#9</v>
      </c>
      <c r="GG19" s="2" t="str">
        <f t="shared" si="229"/>
        <v>RE5#11+</v>
      </c>
      <c r="GH19" s="2" t="str">
        <f t="shared" si="230"/>
        <v>RE5#13</v>
      </c>
      <c r="GI19" s="2" t="str">
        <f t="shared" si="231"/>
        <v>RE</v>
      </c>
      <c r="GJ19" s="2" t="str">
        <f t="shared" si="232"/>
        <v>RE7</v>
      </c>
      <c r="GK19" s="2" t="str">
        <f t="shared" si="233"/>
        <v>RE9</v>
      </c>
      <c r="GL19" s="2" t="str">
        <f t="shared" si="234"/>
        <v>RE11+</v>
      </c>
      <c r="GM19" s="2" t="str">
        <f t="shared" si="235"/>
        <v>RE13</v>
      </c>
      <c r="GN19" s="2" t="str">
        <f t="shared" si="236"/>
        <v>RE</v>
      </c>
      <c r="GO19" s="2" t="str">
        <f t="shared" si="237"/>
        <v>RE7</v>
      </c>
      <c r="GP19" s="2" t="str">
        <f t="shared" si="238"/>
        <v>RE9</v>
      </c>
      <c r="GQ19" s="2" t="str">
        <f t="shared" si="239"/>
        <v>RE11</v>
      </c>
      <c r="GR19" s="2" t="str">
        <f t="shared" si="240"/>
        <v>RE13b</v>
      </c>
      <c r="GS19" s="2" t="str">
        <f t="shared" si="241"/>
        <v>REm5b</v>
      </c>
      <c r="GT19" s="2" t="str">
        <f t="shared" si="242"/>
        <v>REm5b7</v>
      </c>
      <c r="GU19" s="2" t="str">
        <f t="shared" si="243"/>
        <v>REm5b9</v>
      </c>
      <c r="GV19" s="2" t="str">
        <f t="shared" si="244"/>
        <v>REm5b11</v>
      </c>
      <c r="GW19" s="2" t="str">
        <f t="shared" si="245"/>
        <v>REm5b13b</v>
      </c>
      <c r="GX19" s="2" t="str">
        <f t="shared" si="246"/>
        <v>REm5b</v>
      </c>
      <c r="GY19" s="2" t="str">
        <f t="shared" si="247"/>
        <v>REm5b7</v>
      </c>
      <c r="GZ19" s="2" t="str">
        <f t="shared" si="248"/>
        <v>REm5b9b</v>
      </c>
      <c r="HA19" s="2" t="str">
        <f t="shared" si="249"/>
        <v>REm5b11b</v>
      </c>
      <c r="HB19" s="2" t="str">
        <f t="shared" si="250"/>
        <v>REm5b13b</v>
      </c>
      <c r="HD19" s="2">
        <f t="shared" si="297"/>
        <v>15</v>
      </c>
      <c r="HE19" s="2" t="str" cm="1">
        <f t="array" ref="HE19">INDEX(patti,$HD19,IP19)</f>
        <v>REm</v>
      </c>
      <c r="HF19" s="2" t="str" cm="1">
        <f t="array" ref="HF19">INDEX(patti,$HD19,IQ19)</f>
        <v>REm</v>
      </c>
      <c r="HG19" s="2" t="str" cm="1">
        <f t="array" ref="HG19">INDEX(patti,$HD19,IR19)</f>
        <v>RE5#</v>
      </c>
      <c r="HH19" s="2" t="str" cm="1">
        <f t="array" ref="HH19">INDEX(patti,$HD19,IS19)</f>
        <v>RE</v>
      </c>
      <c r="HI19" s="2" t="str" cm="1">
        <f t="array" ref="HI19">INDEX(patti,$HD19,IT19)</f>
        <v>RE</v>
      </c>
      <c r="HJ19" s="2" t="str" cm="1">
        <f t="array" ref="HJ19">INDEX(patti,$HD19,IU19)</f>
        <v>REm5b</v>
      </c>
      <c r="HK19" s="2" t="str" cm="1">
        <f t="array" ref="HK19">INDEX(patti,$HD19,IV19)</f>
        <v>REm5b</v>
      </c>
      <c r="HL19" s="2" t="str" cm="1">
        <f t="array" ref="HL19">INDEX(patti,$HD19,IW19)</f>
        <v>REmΔ</v>
      </c>
      <c r="HM19" s="2" t="str" cm="1">
        <f t="array" ref="HM19">INDEX(patti,$HD19,IX19)</f>
        <v>REm7</v>
      </c>
      <c r="HN19" s="2" t="str" cm="1">
        <f t="array" ref="HN19">INDEX(patti,$HD19,IY19)</f>
        <v>RE5#Δ</v>
      </c>
      <c r="HO19" s="2" t="str" cm="1">
        <f t="array" ref="HO19">INDEX(patti,$HD19,IZ19)</f>
        <v>RE7</v>
      </c>
      <c r="HP19" s="2" t="str" cm="1">
        <f t="array" ref="HP19">INDEX(patti,$HD19,JA19)</f>
        <v>RE7</v>
      </c>
      <c r="HQ19" s="2" t="str" cm="1">
        <f t="array" ref="HQ19">INDEX(patti,$HD19,JB19)</f>
        <v>REm5b7</v>
      </c>
      <c r="HR19" s="2" t="str" cm="1">
        <f t="array" ref="HR19">INDEX(patti,$HD19,JC19)</f>
        <v>REm5b7</v>
      </c>
      <c r="HS19" s="2" t="str" cm="1">
        <f t="array" ref="HS19">INDEX(patti,$HD19,JD19)</f>
        <v>REm9</v>
      </c>
      <c r="HT19" s="2" t="str" cm="1">
        <f t="array" ref="HT19">INDEX(patti,$HD19,JE19)</f>
        <v>REm9b</v>
      </c>
      <c r="HU19" s="2" t="str" cm="1">
        <f t="array" ref="HU19">INDEX(patti,$HD19,JF19)</f>
        <v>RE5#9</v>
      </c>
      <c r="HV19" s="2" t="str" cm="1">
        <f t="array" ref="HV19">INDEX(patti,$HD19,JG19)</f>
        <v>RE9</v>
      </c>
      <c r="HW19" s="2" t="str" cm="1">
        <f t="array" ref="HW19">INDEX(patti,$HD19,JH19)</f>
        <v>RE9</v>
      </c>
      <c r="HX19" s="2" t="str" cm="1">
        <f t="array" ref="HX19">INDEX(patti,$HD19,JI19)</f>
        <v>REm5b9</v>
      </c>
      <c r="HY19" s="2" t="str" cm="1">
        <f t="array" ref="HY19">INDEX(patti,$HD19,JJ19)</f>
        <v>REm5b9b</v>
      </c>
      <c r="HZ19" s="2" t="str" cm="1">
        <f t="array" ref="HZ19">INDEX(patti,$HD19,JK19)</f>
        <v>REm11</v>
      </c>
      <c r="IA19" s="2" t="str" cm="1">
        <f t="array" ref="IA19">INDEX(patti,$HD19,JL19)</f>
        <v>REm11</v>
      </c>
      <c r="IB19" s="2" t="str" cm="1">
        <f t="array" ref="IB19">INDEX(patti,$HD19,JM19)</f>
        <v>RE5#11+</v>
      </c>
      <c r="IC19" s="2" t="str" cm="1">
        <f t="array" ref="IC19">INDEX(patti,$HD19,JN19)</f>
        <v>RE11+</v>
      </c>
      <c r="ID19" s="2" t="str" cm="1">
        <f t="array" ref="ID19">INDEX(patti,$HD19,JO19)</f>
        <v>RE11</v>
      </c>
      <c r="IE19" s="2" t="str" cm="1">
        <f t="array" ref="IE19">INDEX(patti,$HD19,JP19)</f>
        <v>REm5b11</v>
      </c>
      <c r="IF19" s="2" t="str" cm="1">
        <f t="array" ref="IF19">INDEX(patti,$HD19,JQ19)</f>
        <v>REm5b11b</v>
      </c>
      <c r="IG19" s="2" t="str" cm="1">
        <f t="array" ref="IG19">INDEX(patti,$HD19,JR19)</f>
        <v>REm13</v>
      </c>
      <c r="IH19" s="2" t="str" cm="1">
        <f t="array" ref="IH19">INDEX(patti,$HD19,JS19)</f>
        <v>REm13</v>
      </c>
      <c r="II19" s="2" t="str" cm="1">
        <f t="array" ref="II19">INDEX(patti,$HD19,JT19)</f>
        <v>RE5#13</v>
      </c>
      <c r="IJ19" s="2" t="str" cm="1">
        <f t="array" ref="IJ19">INDEX(patti,$HD19,JU19)</f>
        <v>RE13</v>
      </c>
      <c r="IK19" s="2" t="str" cm="1">
        <f t="array" ref="IK19">INDEX(patti,$HD19,JV19)</f>
        <v>RE13b</v>
      </c>
      <c r="IL19" s="2" t="str" cm="1">
        <f t="array" ref="IL19">INDEX(patti,$HD19,JW19)</f>
        <v>REm5b13b</v>
      </c>
      <c r="IM19" s="2" t="str" cm="1">
        <f t="array" ref="IM19">INDEX(patti,$HD19,JX19)</f>
        <v>REm5b13b</v>
      </c>
      <c r="IN19" t="s">
        <v>117</v>
      </c>
      <c r="IP19">
        <v>1</v>
      </c>
      <c r="IQ19">
        <f t="shared" ref="IQ19:IV19" si="317">IP19+5</f>
        <v>6</v>
      </c>
      <c r="IR19">
        <f t="shared" si="317"/>
        <v>11</v>
      </c>
      <c r="IS19">
        <f t="shared" si="317"/>
        <v>16</v>
      </c>
      <c r="IT19">
        <f t="shared" si="317"/>
        <v>21</v>
      </c>
      <c r="IU19">
        <f t="shared" si="317"/>
        <v>26</v>
      </c>
      <c r="IV19">
        <f t="shared" si="317"/>
        <v>31</v>
      </c>
      <c r="IW19">
        <f t="shared" si="252"/>
        <v>2</v>
      </c>
      <c r="IX19">
        <f t="shared" si="253"/>
        <v>7</v>
      </c>
      <c r="IY19">
        <f t="shared" si="254"/>
        <v>12</v>
      </c>
      <c r="IZ19">
        <f t="shared" si="255"/>
        <v>17</v>
      </c>
      <c r="JA19">
        <f t="shared" si="256"/>
        <v>22</v>
      </c>
      <c r="JB19">
        <f t="shared" si="257"/>
        <v>27</v>
      </c>
      <c r="JC19">
        <f t="shared" si="258"/>
        <v>32</v>
      </c>
      <c r="JD19">
        <f t="shared" si="259"/>
        <v>3</v>
      </c>
      <c r="JE19">
        <f t="shared" si="260"/>
        <v>8</v>
      </c>
      <c r="JF19">
        <f t="shared" si="261"/>
        <v>13</v>
      </c>
      <c r="JG19">
        <f t="shared" si="262"/>
        <v>18</v>
      </c>
      <c r="JH19">
        <f t="shared" si="263"/>
        <v>23</v>
      </c>
      <c r="JI19">
        <f t="shared" si="264"/>
        <v>28</v>
      </c>
      <c r="JJ19">
        <f t="shared" si="265"/>
        <v>33</v>
      </c>
      <c r="JK19">
        <f t="shared" si="266"/>
        <v>4</v>
      </c>
      <c r="JL19">
        <f t="shared" si="267"/>
        <v>9</v>
      </c>
      <c r="JM19">
        <f t="shared" si="268"/>
        <v>14</v>
      </c>
      <c r="JN19">
        <f t="shared" si="269"/>
        <v>19</v>
      </c>
      <c r="JO19">
        <f t="shared" si="270"/>
        <v>24</v>
      </c>
      <c r="JP19">
        <f t="shared" si="271"/>
        <v>29</v>
      </c>
      <c r="JQ19">
        <f t="shared" si="272"/>
        <v>34</v>
      </c>
      <c r="JR19">
        <f t="shared" si="273"/>
        <v>5</v>
      </c>
      <c r="JS19">
        <f t="shared" si="274"/>
        <v>10</v>
      </c>
      <c r="JT19">
        <f t="shared" si="275"/>
        <v>15</v>
      </c>
      <c r="JU19">
        <f t="shared" si="276"/>
        <v>20</v>
      </c>
      <c r="JV19">
        <f t="shared" si="277"/>
        <v>25</v>
      </c>
      <c r="JW19">
        <f t="shared" si="278"/>
        <v>30</v>
      </c>
      <c r="JX19">
        <f t="shared" si="279"/>
        <v>35</v>
      </c>
      <c r="JY19" t="s">
        <v>117</v>
      </c>
      <c r="JZ19" t="str">
        <f t="shared" ref="JZ19:JZ28" si="318">JZ18</f>
        <v>MELODICA</v>
      </c>
      <c r="KA19">
        <f t="shared" si="38"/>
        <v>0</v>
      </c>
      <c r="KB19" cm="1">
        <f t="array" ref="KB19">IF(TYPE(_xlfn._xlws.FILTER(HE$1:IM$1,HE19:IM19=KA19))=16,0,_xlfn._xlws.FILTER(HE$1:IM$1,HE19:IM19=KA19))</f>
        <v>0</v>
      </c>
      <c r="KG19">
        <f t="shared" si="280"/>
        <v>0</v>
      </c>
      <c r="KH19" s="35">
        <f t="shared" si="53"/>
        <v>0</v>
      </c>
      <c r="KI19">
        <f t="shared" si="300"/>
        <v>15</v>
      </c>
      <c r="KJ19">
        <f t="shared" si="304"/>
        <v>0</v>
      </c>
      <c r="KK19">
        <f t="shared" si="305"/>
        <v>0</v>
      </c>
      <c r="KL19">
        <f t="shared" si="282"/>
        <v>0</v>
      </c>
      <c r="KM19" s="2">
        <f t="shared" si="311"/>
        <v>0</v>
      </c>
      <c r="KN19" s="2">
        <f t="shared" si="311"/>
        <v>0</v>
      </c>
      <c r="KO19" s="2">
        <f t="shared" si="311"/>
        <v>0</v>
      </c>
      <c r="KP19" s="2">
        <f t="shared" si="311"/>
        <v>0</v>
      </c>
      <c r="KQ19" s="2">
        <f t="shared" si="311"/>
        <v>0</v>
      </c>
      <c r="KR19" s="2">
        <f t="shared" si="311"/>
        <v>0</v>
      </c>
      <c r="KS19" s="2">
        <f t="shared" si="311"/>
        <v>0</v>
      </c>
      <c r="KT19" s="2" t="str">
        <f t="shared" si="283"/>
        <v>0</v>
      </c>
      <c r="KU19" s="2" t="str">
        <f t="shared" si="284"/>
        <v>0</v>
      </c>
      <c r="KV19" s="2" t="str">
        <f t="shared" si="285"/>
        <v>0</v>
      </c>
      <c r="KW19" s="55" t="str">
        <f t="shared" si="286"/>
        <v>0</v>
      </c>
      <c r="KX19" s="60">
        <f t="shared" si="287"/>
        <v>0</v>
      </c>
      <c r="KY19" s="60">
        <f t="shared" si="55"/>
        <v>0</v>
      </c>
      <c r="KZ19" s="60">
        <f t="shared" si="55"/>
        <v>0</v>
      </c>
      <c r="LA19" s="60">
        <f t="shared" si="55"/>
        <v>0</v>
      </c>
      <c r="LB19" s="60">
        <f t="shared" si="55"/>
        <v>0</v>
      </c>
      <c r="LC19" s="60">
        <f t="shared" si="55"/>
        <v>0</v>
      </c>
      <c r="LD19" s="60">
        <f t="shared" si="55"/>
        <v>0</v>
      </c>
      <c r="LE19" s="64">
        <f t="shared" si="56"/>
        <v>0</v>
      </c>
      <c r="LF19" s="55">
        <f t="shared" si="57"/>
        <v>0</v>
      </c>
      <c r="LG19" s="55">
        <f t="shared" si="58"/>
        <v>0</v>
      </c>
      <c r="LH19" s="55">
        <f t="shared" si="59"/>
        <v>0</v>
      </c>
      <c r="LI19" s="55">
        <f t="shared" si="60"/>
        <v>0</v>
      </c>
      <c r="LJ19" s="55">
        <f t="shared" si="61"/>
        <v>0</v>
      </c>
      <c r="LK19" s="55">
        <f t="shared" si="62"/>
        <v>0</v>
      </c>
      <c r="LL19" s="55">
        <f t="shared" si="63"/>
        <v>0</v>
      </c>
      <c r="LM19" s="64">
        <f t="shared" si="288"/>
        <v>0</v>
      </c>
      <c r="LN19" s="64">
        <f t="shared" si="289"/>
        <v>0</v>
      </c>
      <c r="LO19" s="64">
        <f t="shared" si="290"/>
        <v>0</v>
      </c>
      <c r="LP19" s="64">
        <f t="shared" si="291"/>
        <v>0</v>
      </c>
      <c r="LQ19" s="64">
        <f t="shared" si="292"/>
        <v>0</v>
      </c>
      <c r="LR19" s="64">
        <f t="shared" si="293"/>
        <v>0</v>
      </c>
      <c r="LS19" s="64">
        <f t="shared" si="294"/>
        <v>0</v>
      </c>
      <c r="LT19" s="60">
        <f t="shared" si="295"/>
        <v>0</v>
      </c>
      <c r="LU19" s="60">
        <f t="shared" si="65"/>
        <v>0</v>
      </c>
      <c r="LV19" s="60">
        <f t="shared" si="66"/>
        <v>0</v>
      </c>
      <c r="LX19" s="180"/>
      <c r="LY19" s="180"/>
      <c r="LZ19" s="180"/>
      <c r="MA19" s="180"/>
      <c r="MB19" s="180"/>
      <c r="MC19" s="180"/>
      <c r="MD19" s="180"/>
      <c r="ME19" s="180"/>
      <c r="MF19" s="180"/>
      <c r="MG19" s="180"/>
      <c r="MH19" s="180"/>
      <c r="MI19" s="180"/>
      <c r="MJ19" s="180"/>
      <c r="MK19" s="180"/>
      <c r="ML19" s="180"/>
      <c r="MM19" s="180"/>
      <c r="MN19" s="180"/>
      <c r="MO19" s="180"/>
      <c r="MP19" s="180"/>
      <c r="MQ19" s="180"/>
      <c r="MR19" s="180"/>
      <c r="MS19" s="180"/>
      <c r="MT19" s="180"/>
      <c r="MU19" s="51"/>
      <c r="MV19" s="51"/>
      <c r="MW19" s="51"/>
      <c r="MX19" s="51"/>
      <c r="MY19" s="73"/>
      <c r="MZ19" s="73"/>
      <c r="NA19" s="73"/>
      <c r="NB19" s="73"/>
      <c r="NC19" s="73"/>
      <c r="ND19" s="73"/>
      <c r="NE19" s="73"/>
      <c r="NF19" s="73"/>
      <c r="NG19" s="73"/>
      <c r="NH19" s="73"/>
      <c r="NI19" s="73"/>
      <c r="NJ19" s="73"/>
      <c r="NK19" s="73"/>
      <c r="NL19" s="73"/>
      <c r="NM19" s="73"/>
      <c r="NN19" s="73"/>
      <c r="NO19" s="73"/>
      <c r="NP19" s="73"/>
      <c r="NQ19" s="73"/>
      <c r="NR19" s="73"/>
      <c r="NS19" s="73"/>
      <c r="NT19" s="73"/>
      <c r="NU19" s="73"/>
      <c r="NV19" s="73"/>
      <c r="NW19" s="73"/>
      <c r="NX19" s="73"/>
      <c r="NY19" s="73"/>
      <c r="NZ19" s="73"/>
      <c r="OA19" s="73"/>
      <c r="OB19" s="73"/>
      <c r="OC19" s="73"/>
      <c r="OD19" s="73"/>
      <c r="OE19" s="73"/>
      <c r="OF19" s="73"/>
      <c r="OG19" s="73"/>
    </row>
    <row r="20" spans="1:397" x14ac:dyDescent="0.3">
      <c r="A20" s="190"/>
      <c r="B20" t="str">
        <f t="shared" si="314"/>
        <v>Mib</v>
      </c>
      <c r="C20" s="16" t="s">
        <v>37</v>
      </c>
      <c r="D20" s="16" t="s">
        <v>38</v>
      </c>
      <c r="E20" s="16" t="s">
        <v>37</v>
      </c>
      <c r="F20" s="16" t="s">
        <v>37</v>
      </c>
      <c r="G20" s="16" t="s">
        <v>37</v>
      </c>
      <c r="H20" s="16" t="s">
        <v>37</v>
      </c>
      <c r="I20" s="16" t="s">
        <v>38</v>
      </c>
      <c r="J20" s="4">
        <f t="shared" si="315"/>
        <v>4</v>
      </c>
      <c r="K20" s="58">
        <f t="shared" si="67"/>
        <v>6</v>
      </c>
      <c r="L20" s="58">
        <f t="shared" si="68"/>
        <v>7</v>
      </c>
      <c r="M20" s="58">
        <f t="shared" si="69"/>
        <v>9</v>
      </c>
      <c r="N20" s="58">
        <f t="shared" si="70"/>
        <v>11</v>
      </c>
      <c r="O20" s="58">
        <f t="shared" si="71"/>
        <v>13</v>
      </c>
      <c r="P20" s="58">
        <f t="shared" si="72"/>
        <v>15</v>
      </c>
      <c r="Q20" s="57">
        <f t="shared" si="73"/>
        <v>16</v>
      </c>
      <c r="R20" s="58">
        <f t="shared" si="74"/>
        <v>18</v>
      </c>
      <c r="S20" s="58">
        <f t="shared" si="75"/>
        <v>19</v>
      </c>
      <c r="T20" s="58">
        <f t="shared" si="76"/>
        <v>21</v>
      </c>
      <c r="U20" s="58">
        <f t="shared" si="77"/>
        <v>23</v>
      </c>
      <c r="V20" s="58">
        <f t="shared" si="78"/>
        <v>25</v>
      </c>
      <c r="W20" s="58">
        <f t="shared" si="79"/>
        <v>27</v>
      </c>
      <c r="X20" s="57">
        <f t="shared" si="80"/>
        <v>28</v>
      </c>
      <c r="Y20" s="58">
        <f t="shared" si="81"/>
        <v>30</v>
      </c>
      <c r="Z20" s="58">
        <f t="shared" si="82"/>
        <v>31</v>
      </c>
      <c r="AA20" s="58">
        <f t="shared" si="83"/>
        <v>33</v>
      </c>
      <c r="AB20" s="58">
        <f t="shared" si="84"/>
        <v>35</v>
      </c>
      <c r="AC20" s="58">
        <f t="shared" si="85"/>
        <v>37</v>
      </c>
      <c r="AD20" s="58">
        <f t="shared" si="86"/>
        <v>39</v>
      </c>
      <c r="AE20" s="57">
        <f t="shared" si="87"/>
        <v>40</v>
      </c>
      <c r="AF20" s="58">
        <f t="shared" si="88"/>
        <v>42</v>
      </c>
      <c r="AG20" s="58">
        <f t="shared" si="89"/>
        <v>43</v>
      </c>
      <c r="AH20" s="58">
        <f t="shared" si="90"/>
        <v>45</v>
      </c>
      <c r="AI20" s="58"/>
      <c r="AJ20" s="58">
        <f>1</f>
        <v>1</v>
      </c>
      <c r="AK20" s="58">
        <f t="shared" si="91"/>
        <v>3</v>
      </c>
      <c r="AL20" s="58">
        <f t="shared" si="92"/>
        <v>7</v>
      </c>
      <c r="AM20" s="58">
        <f t="shared" si="93"/>
        <v>11</v>
      </c>
      <c r="AN20" s="58">
        <f t="shared" si="94"/>
        <v>14</v>
      </c>
      <c r="AO20" s="58">
        <f t="shared" si="95"/>
        <v>17</v>
      </c>
      <c r="AP20" s="58">
        <f t="shared" si="96"/>
        <v>21</v>
      </c>
      <c r="AQ20" s="58" t="str">
        <f t="shared" si="296"/>
        <v>Mib</v>
      </c>
      <c r="AR20" s="58" t="str">
        <f t="shared" si="97"/>
        <v>m</v>
      </c>
      <c r="AS20" s="58" t="str">
        <f t="shared" si="98"/>
        <v/>
      </c>
      <c r="AT20" s="58" t="str">
        <f t="shared" si="99"/>
        <v>Δ</v>
      </c>
      <c r="AU20" s="57" t="str">
        <f t="shared" si="100"/>
        <v>9</v>
      </c>
      <c r="AV20" s="57" t="str">
        <f t="shared" si="101"/>
        <v>11</v>
      </c>
      <c r="AW20" s="57" t="str">
        <f t="shared" si="102"/>
        <v>13</v>
      </c>
      <c r="AX20" s="57" t="str">
        <f t="shared" si="103"/>
        <v>Mibm</v>
      </c>
      <c r="AY20" s="57" t="str">
        <f t="shared" si="104"/>
        <v>MibmΔ</v>
      </c>
      <c r="AZ20" s="57" t="str">
        <f t="shared" si="105"/>
        <v>Mibm9</v>
      </c>
      <c r="BA20" s="57" t="str">
        <f t="shared" si="106"/>
        <v>Mibm11</v>
      </c>
      <c r="BB20" s="57" t="str">
        <f t="shared" si="107"/>
        <v>Mibm13</v>
      </c>
      <c r="BD20" s="58">
        <f>1</f>
        <v>1</v>
      </c>
      <c r="BE20" s="57">
        <f t="shared" si="108"/>
        <v>3</v>
      </c>
      <c r="BF20" s="57">
        <f t="shared" si="109"/>
        <v>7</v>
      </c>
      <c r="BG20" s="57">
        <f t="shared" si="110"/>
        <v>10</v>
      </c>
      <c r="BH20" s="57">
        <f t="shared" si="111"/>
        <v>13</v>
      </c>
      <c r="BI20" s="57">
        <f t="shared" si="112"/>
        <v>17</v>
      </c>
      <c r="BJ20" s="57">
        <f t="shared" si="113"/>
        <v>21</v>
      </c>
      <c r="BK20" s="58" t="str">
        <f t="shared" si="114"/>
        <v>Mib</v>
      </c>
      <c r="BL20" s="58" t="str">
        <f t="shared" si="115"/>
        <v>m</v>
      </c>
      <c r="BM20" s="58" t="str">
        <f t="shared" si="116"/>
        <v/>
      </c>
      <c r="BN20" s="58" t="str">
        <f t="shared" si="117"/>
        <v>7</v>
      </c>
      <c r="BO20" s="57" t="str">
        <f t="shared" si="118"/>
        <v>9b</v>
      </c>
      <c r="BP20" s="57" t="str">
        <f t="shared" si="119"/>
        <v>11</v>
      </c>
      <c r="BQ20" s="57" t="str">
        <f t="shared" si="120"/>
        <v>13</v>
      </c>
      <c r="BR20" s="57" t="str">
        <f t="shared" si="121"/>
        <v>Mibm</v>
      </c>
      <c r="BS20" s="57" t="str">
        <f t="shared" si="122"/>
        <v>Mibm7</v>
      </c>
      <c r="BT20" s="57" t="str">
        <f t="shared" si="123"/>
        <v>Mibm9b</v>
      </c>
      <c r="BU20" s="57" t="str">
        <f t="shared" si="124"/>
        <v>Mibm11</v>
      </c>
      <c r="BV20" s="57" t="str">
        <f t="shared" si="125"/>
        <v>Mibm13</v>
      </c>
      <c r="BX20" s="58">
        <f>1</f>
        <v>1</v>
      </c>
      <c r="BY20" s="57">
        <f t="shared" si="126"/>
        <v>4</v>
      </c>
      <c r="BZ20" s="57">
        <f t="shared" si="127"/>
        <v>8</v>
      </c>
      <c r="CA20" s="57">
        <f t="shared" si="128"/>
        <v>11</v>
      </c>
      <c r="CB20" s="57">
        <f t="shared" si="129"/>
        <v>14</v>
      </c>
      <c r="CC20" s="57">
        <f t="shared" si="130"/>
        <v>18</v>
      </c>
      <c r="CD20" s="57">
        <f t="shared" si="131"/>
        <v>21</v>
      </c>
      <c r="CE20" s="58" t="str">
        <f t="shared" si="132"/>
        <v>Mib</v>
      </c>
      <c r="CF20" s="58" t="str">
        <f t="shared" si="133"/>
        <v/>
      </c>
      <c r="CG20" s="58" t="str">
        <f t="shared" si="134"/>
        <v>5#</v>
      </c>
      <c r="CH20" s="58" t="str">
        <f t="shared" si="135"/>
        <v>Δ</v>
      </c>
      <c r="CI20" s="57" t="str">
        <f t="shared" si="136"/>
        <v>9</v>
      </c>
      <c r="CJ20" s="57" t="str">
        <f t="shared" si="137"/>
        <v>11+</v>
      </c>
      <c r="CK20" s="57" t="str">
        <f t="shared" si="138"/>
        <v>13</v>
      </c>
      <c r="CL20" s="57" t="str">
        <f t="shared" si="139"/>
        <v>Mib5#</v>
      </c>
      <c r="CM20" s="57" t="str">
        <f t="shared" si="140"/>
        <v>Mib5#Δ</v>
      </c>
      <c r="CN20" s="57" t="str">
        <f t="shared" si="141"/>
        <v>Mib5#9</v>
      </c>
      <c r="CO20" s="57" t="str">
        <f t="shared" si="142"/>
        <v>Mib5#11+</v>
      </c>
      <c r="CP20" s="57" t="str">
        <f t="shared" si="143"/>
        <v>Mib5#13</v>
      </c>
      <c r="CR20" s="58">
        <f>1</f>
        <v>1</v>
      </c>
      <c r="CS20" s="57">
        <f t="shared" si="144"/>
        <v>4</v>
      </c>
      <c r="CT20" s="57">
        <f t="shared" si="145"/>
        <v>7</v>
      </c>
      <c r="CU20" s="57">
        <f t="shared" si="146"/>
        <v>10</v>
      </c>
      <c r="CV20" s="57">
        <f t="shared" si="147"/>
        <v>14</v>
      </c>
      <c r="CW20" s="57">
        <f t="shared" si="148"/>
        <v>18</v>
      </c>
      <c r="CX20" s="57">
        <f t="shared" si="149"/>
        <v>21</v>
      </c>
      <c r="CY20" s="58" t="str">
        <f t="shared" si="150"/>
        <v>Mib</v>
      </c>
      <c r="CZ20" s="58" t="str">
        <f t="shared" si="151"/>
        <v/>
      </c>
      <c r="DA20" s="58" t="str">
        <f t="shared" si="152"/>
        <v/>
      </c>
      <c r="DB20" s="58" t="str">
        <f t="shared" si="153"/>
        <v>7</v>
      </c>
      <c r="DC20" s="57" t="str">
        <f t="shared" si="154"/>
        <v>9</v>
      </c>
      <c r="DD20" s="57" t="str">
        <f t="shared" si="155"/>
        <v>11+</v>
      </c>
      <c r="DE20" s="57" t="str">
        <f t="shared" si="156"/>
        <v>13</v>
      </c>
      <c r="DF20" s="57" t="str">
        <f t="shared" si="157"/>
        <v>Mib</v>
      </c>
      <c r="DG20" s="57" t="str">
        <f t="shared" si="158"/>
        <v>Mib7</v>
      </c>
      <c r="DH20" s="57" t="str">
        <f t="shared" si="159"/>
        <v>Mib9</v>
      </c>
      <c r="DI20" s="57" t="str">
        <f t="shared" si="160"/>
        <v>Mib11+</v>
      </c>
      <c r="DJ20" s="57" t="str">
        <f t="shared" si="161"/>
        <v>Mib13</v>
      </c>
      <c r="DL20" s="58">
        <f>1</f>
        <v>1</v>
      </c>
      <c r="DM20" s="57">
        <f t="shared" si="162"/>
        <v>4</v>
      </c>
      <c r="DN20" s="57">
        <f t="shared" si="163"/>
        <v>7</v>
      </c>
      <c r="DO20" s="57">
        <f t="shared" si="164"/>
        <v>10</v>
      </c>
      <c r="DP20" s="57">
        <f t="shared" si="165"/>
        <v>14</v>
      </c>
      <c r="DQ20" s="57">
        <f t="shared" si="166"/>
        <v>17</v>
      </c>
      <c r="DR20" s="57">
        <f t="shared" si="167"/>
        <v>20</v>
      </c>
      <c r="DS20" s="58" t="str">
        <f t="shared" si="168"/>
        <v>Mib</v>
      </c>
      <c r="DT20" s="58" t="str">
        <f t="shared" si="169"/>
        <v/>
      </c>
      <c r="DU20" s="58" t="str">
        <f t="shared" si="170"/>
        <v/>
      </c>
      <c r="DV20" s="58" t="str">
        <f t="shared" si="171"/>
        <v>7</v>
      </c>
      <c r="DW20" s="57" t="str">
        <f t="shared" si="172"/>
        <v>9</v>
      </c>
      <c r="DX20" s="57" t="str">
        <f t="shared" si="173"/>
        <v>11</v>
      </c>
      <c r="DY20" s="57" t="str">
        <f t="shared" si="174"/>
        <v>13b</v>
      </c>
      <c r="DZ20" s="57" t="str">
        <f t="shared" si="175"/>
        <v>Mib</v>
      </c>
      <c r="EA20" s="57" t="str">
        <f t="shared" si="176"/>
        <v>Mib7</v>
      </c>
      <c r="EB20" s="57" t="str">
        <f t="shared" si="177"/>
        <v>Mib9</v>
      </c>
      <c r="EC20" s="57" t="str">
        <f t="shared" si="178"/>
        <v>Mib11</v>
      </c>
      <c r="ED20" s="57" t="str">
        <f t="shared" si="179"/>
        <v>Mib13b</v>
      </c>
      <c r="EF20" s="58">
        <f>1</f>
        <v>1</v>
      </c>
      <c r="EG20" s="57">
        <f t="shared" si="180"/>
        <v>3</v>
      </c>
      <c r="EH20" s="57">
        <f t="shared" si="181"/>
        <v>6</v>
      </c>
      <c r="EI20" s="57">
        <f t="shared" si="182"/>
        <v>10</v>
      </c>
      <c r="EJ20" s="57">
        <f t="shared" si="183"/>
        <v>14</v>
      </c>
      <c r="EK20" s="57">
        <f t="shared" si="184"/>
        <v>17</v>
      </c>
      <c r="EL20" s="57">
        <f t="shared" si="185"/>
        <v>20</v>
      </c>
      <c r="EM20" s="58" t="str">
        <f t="shared" si="186"/>
        <v>Mib</v>
      </c>
      <c r="EN20" s="58" t="str">
        <f t="shared" si="187"/>
        <v>m</v>
      </c>
      <c r="EO20" s="58" t="str">
        <f t="shared" si="188"/>
        <v>5b</v>
      </c>
      <c r="EP20" s="58" t="str">
        <f t="shared" si="189"/>
        <v>7</v>
      </c>
      <c r="EQ20" s="57" t="str">
        <f t="shared" si="190"/>
        <v>9</v>
      </c>
      <c r="ER20" s="57" t="str">
        <f t="shared" si="191"/>
        <v>11</v>
      </c>
      <c r="ES20" s="57" t="str">
        <f t="shared" si="192"/>
        <v>13b</v>
      </c>
      <c r="ET20" s="57" t="str">
        <f t="shared" si="193"/>
        <v>Mibm5b</v>
      </c>
      <c r="EU20" s="57" t="str">
        <f t="shared" si="194"/>
        <v>Mibm5b7</v>
      </c>
      <c r="EV20" s="57" t="str">
        <f t="shared" si="195"/>
        <v>Mibm5b9</v>
      </c>
      <c r="EW20" s="57" t="str">
        <f t="shared" si="196"/>
        <v>Mibm5b11</v>
      </c>
      <c r="EX20" s="57" t="str">
        <f t="shared" si="197"/>
        <v>Mibm5b13b</v>
      </c>
      <c r="EZ20" s="58">
        <f>1</f>
        <v>1</v>
      </c>
      <c r="FA20" s="57">
        <f t="shared" si="198"/>
        <v>3</v>
      </c>
      <c r="FB20" s="57">
        <f t="shared" si="199"/>
        <v>6</v>
      </c>
      <c r="FC20" s="57">
        <f t="shared" si="200"/>
        <v>10</v>
      </c>
      <c r="FD20" s="57">
        <f t="shared" si="201"/>
        <v>13</v>
      </c>
      <c r="FE20" s="57">
        <f t="shared" si="202"/>
        <v>16</v>
      </c>
      <c r="FF20" s="57">
        <f t="shared" si="203"/>
        <v>20</v>
      </c>
      <c r="FG20" s="58" t="str">
        <f t="shared" si="204"/>
        <v>Mib</v>
      </c>
      <c r="FH20" s="58" t="str">
        <f t="shared" si="205"/>
        <v>m</v>
      </c>
      <c r="FI20" s="58" t="str">
        <f t="shared" si="206"/>
        <v>5b</v>
      </c>
      <c r="FJ20" s="58" t="str">
        <f t="shared" si="207"/>
        <v>7</v>
      </c>
      <c r="FK20" s="57" t="str">
        <f t="shared" si="208"/>
        <v>9b</v>
      </c>
      <c r="FL20" s="57" t="str">
        <f t="shared" si="209"/>
        <v>11b</v>
      </c>
      <c r="FM20" s="57" t="str">
        <f t="shared" si="210"/>
        <v>13b</v>
      </c>
      <c r="FN20" s="57" t="str">
        <f t="shared" si="211"/>
        <v>Mibm5b</v>
      </c>
      <c r="FO20" s="57" t="str">
        <f t="shared" si="212"/>
        <v>Mibm5b7</v>
      </c>
      <c r="FP20" s="57" t="str">
        <f t="shared" si="213"/>
        <v>Mibm5b9b</v>
      </c>
      <c r="FQ20" s="57" t="str">
        <f t="shared" si="214"/>
        <v>Mibm5b11b</v>
      </c>
      <c r="FR20" s="57" t="str">
        <f t="shared" si="215"/>
        <v>Mibm5b13b</v>
      </c>
      <c r="FT20" s="2" t="str">
        <f t="shared" si="216"/>
        <v>Mibm</v>
      </c>
      <c r="FU20" s="2" t="str">
        <f t="shared" si="217"/>
        <v>MibmΔ</v>
      </c>
      <c r="FV20" s="2" t="str">
        <f t="shared" si="218"/>
        <v>Mibm9</v>
      </c>
      <c r="FW20" s="2" t="str">
        <f t="shared" si="219"/>
        <v>Mibm11</v>
      </c>
      <c r="FX20" s="2" t="str">
        <f t="shared" si="220"/>
        <v>Mibm13</v>
      </c>
      <c r="FY20" s="2" t="str">
        <f t="shared" si="221"/>
        <v>Mibm</v>
      </c>
      <c r="FZ20" s="2" t="str">
        <f t="shared" si="222"/>
        <v>Mibm7</v>
      </c>
      <c r="GA20" s="2" t="str">
        <f t="shared" si="223"/>
        <v>Mibm9b</v>
      </c>
      <c r="GB20" s="2" t="str">
        <f t="shared" si="224"/>
        <v>Mibm11</v>
      </c>
      <c r="GC20" s="2" t="str">
        <f t="shared" si="225"/>
        <v>Mibm13</v>
      </c>
      <c r="GD20" s="2" t="str">
        <f t="shared" si="226"/>
        <v>Mib5#</v>
      </c>
      <c r="GE20" s="2" t="str">
        <f t="shared" si="227"/>
        <v>Mib5#Δ</v>
      </c>
      <c r="GF20" s="2" t="str">
        <f t="shared" si="228"/>
        <v>Mib5#9</v>
      </c>
      <c r="GG20" s="2" t="str">
        <f t="shared" si="229"/>
        <v>Mib5#11+</v>
      </c>
      <c r="GH20" s="2" t="str">
        <f t="shared" si="230"/>
        <v>Mib5#13</v>
      </c>
      <c r="GI20" s="2" t="str">
        <f t="shared" si="231"/>
        <v>Mib</v>
      </c>
      <c r="GJ20" s="2" t="str">
        <f t="shared" si="232"/>
        <v>Mib7</v>
      </c>
      <c r="GK20" s="2" t="str">
        <f t="shared" si="233"/>
        <v>Mib9</v>
      </c>
      <c r="GL20" s="2" t="str">
        <f t="shared" si="234"/>
        <v>Mib11+</v>
      </c>
      <c r="GM20" s="2" t="str">
        <f t="shared" si="235"/>
        <v>Mib13</v>
      </c>
      <c r="GN20" s="2" t="str">
        <f t="shared" si="236"/>
        <v>Mib</v>
      </c>
      <c r="GO20" s="2" t="str">
        <f t="shared" si="237"/>
        <v>Mib7</v>
      </c>
      <c r="GP20" s="2" t="str">
        <f t="shared" si="238"/>
        <v>Mib9</v>
      </c>
      <c r="GQ20" s="2" t="str">
        <f t="shared" si="239"/>
        <v>Mib11</v>
      </c>
      <c r="GR20" s="2" t="str">
        <f t="shared" si="240"/>
        <v>Mib13b</v>
      </c>
      <c r="GS20" s="2" t="str">
        <f t="shared" si="241"/>
        <v>Mibm5b</v>
      </c>
      <c r="GT20" s="2" t="str">
        <f t="shared" si="242"/>
        <v>Mibm5b7</v>
      </c>
      <c r="GU20" s="2" t="str">
        <f t="shared" si="243"/>
        <v>Mibm5b9</v>
      </c>
      <c r="GV20" s="2" t="str">
        <f t="shared" si="244"/>
        <v>Mibm5b11</v>
      </c>
      <c r="GW20" s="2" t="str">
        <f t="shared" si="245"/>
        <v>Mibm5b13b</v>
      </c>
      <c r="GX20" s="2" t="str">
        <f t="shared" si="246"/>
        <v>Mibm5b</v>
      </c>
      <c r="GY20" s="2" t="str">
        <f t="shared" si="247"/>
        <v>Mibm5b7</v>
      </c>
      <c r="GZ20" s="2" t="str">
        <f t="shared" si="248"/>
        <v>Mibm5b9b</v>
      </c>
      <c r="HA20" s="2" t="str">
        <f t="shared" si="249"/>
        <v>Mibm5b11b</v>
      </c>
      <c r="HB20" s="2" t="str">
        <f t="shared" si="250"/>
        <v>Mibm5b13b</v>
      </c>
      <c r="HD20" s="2">
        <f t="shared" si="297"/>
        <v>16</v>
      </c>
      <c r="HE20" s="2" t="str" cm="1">
        <f t="array" ref="HE20">INDEX(patti,$HD20,IP20)</f>
        <v>Mibm</v>
      </c>
      <c r="HF20" s="2" t="str" cm="1">
        <f t="array" ref="HF20">INDEX(patti,$HD20,IQ20)</f>
        <v>Mibm</v>
      </c>
      <c r="HG20" s="2" t="str" cm="1">
        <f t="array" ref="HG20">INDEX(patti,$HD20,IR20)</f>
        <v>Mib5#</v>
      </c>
      <c r="HH20" s="2" t="str" cm="1">
        <f t="array" ref="HH20">INDEX(patti,$HD20,IS20)</f>
        <v>Mib</v>
      </c>
      <c r="HI20" s="2" t="str" cm="1">
        <f t="array" ref="HI20">INDEX(patti,$HD20,IT20)</f>
        <v>Mib</v>
      </c>
      <c r="HJ20" s="2" t="str" cm="1">
        <f t="array" ref="HJ20">INDEX(patti,$HD20,IU20)</f>
        <v>Mibm5b</v>
      </c>
      <c r="HK20" s="2" t="str" cm="1">
        <f t="array" ref="HK20">INDEX(patti,$HD20,IV20)</f>
        <v>Mibm5b</v>
      </c>
      <c r="HL20" s="2" t="str" cm="1">
        <f t="array" ref="HL20">INDEX(patti,$HD20,IW20)</f>
        <v>MibmΔ</v>
      </c>
      <c r="HM20" s="2" t="str" cm="1">
        <f t="array" ref="HM20">INDEX(patti,$HD20,IX20)</f>
        <v>Mibm7</v>
      </c>
      <c r="HN20" s="2" t="str" cm="1">
        <f t="array" ref="HN20">INDEX(patti,$HD20,IY20)</f>
        <v>Mib5#Δ</v>
      </c>
      <c r="HO20" s="2" t="str" cm="1">
        <f t="array" ref="HO20">INDEX(patti,$HD20,IZ20)</f>
        <v>Mib7</v>
      </c>
      <c r="HP20" s="2" t="str" cm="1">
        <f t="array" ref="HP20">INDEX(patti,$HD20,JA20)</f>
        <v>Mib7</v>
      </c>
      <c r="HQ20" s="2" t="str" cm="1">
        <f t="array" ref="HQ20">INDEX(patti,$HD20,JB20)</f>
        <v>Mibm5b7</v>
      </c>
      <c r="HR20" s="2" t="str" cm="1">
        <f t="array" ref="HR20">INDEX(patti,$HD20,JC20)</f>
        <v>Mibm5b7</v>
      </c>
      <c r="HS20" s="2" t="str" cm="1">
        <f t="array" ref="HS20">INDEX(patti,$HD20,JD20)</f>
        <v>Mibm9</v>
      </c>
      <c r="HT20" s="2" t="str" cm="1">
        <f t="array" ref="HT20">INDEX(patti,$HD20,JE20)</f>
        <v>Mibm9b</v>
      </c>
      <c r="HU20" s="2" t="str" cm="1">
        <f t="array" ref="HU20">INDEX(patti,$HD20,JF20)</f>
        <v>Mib5#9</v>
      </c>
      <c r="HV20" s="2" t="str" cm="1">
        <f t="array" ref="HV20">INDEX(patti,$HD20,JG20)</f>
        <v>Mib9</v>
      </c>
      <c r="HW20" s="2" t="str" cm="1">
        <f t="array" ref="HW20">INDEX(patti,$HD20,JH20)</f>
        <v>Mib9</v>
      </c>
      <c r="HX20" s="2" t="str" cm="1">
        <f t="array" ref="HX20">INDEX(patti,$HD20,JI20)</f>
        <v>Mibm5b9</v>
      </c>
      <c r="HY20" s="2" t="str" cm="1">
        <f t="array" ref="HY20">INDEX(patti,$HD20,JJ20)</f>
        <v>Mibm5b9b</v>
      </c>
      <c r="HZ20" s="2" t="str" cm="1">
        <f t="array" ref="HZ20">INDEX(patti,$HD20,JK20)</f>
        <v>Mibm11</v>
      </c>
      <c r="IA20" s="2" t="str" cm="1">
        <f t="array" ref="IA20">INDEX(patti,$HD20,JL20)</f>
        <v>Mibm11</v>
      </c>
      <c r="IB20" s="2" t="str" cm="1">
        <f t="array" ref="IB20">INDEX(patti,$HD20,JM20)</f>
        <v>Mib5#11+</v>
      </c>
      <c r="IC20" s="2" t="str" cm="1">
        <f t="array" ref="IC20">INDEX(patti,$HD20,JN20)</f>
        <v>Mib11+</v>
      </c>
      <c r="ID20" s="2" t="str" cm="1">
        <f t="array" ref="ID20">INDEX(patti,$HD20,JO20)</f>
        <v>Mib11</v>
      </c>
      <c r="IE20" s="2" t="str" cm="1">
        <f t="array" ref="IE20">INDEX(patti,$HD20,JP20)</f>
        <v>Mibm5b11</v>
      </c>
      <c r="IF20" s="2" t="str" cm="1">
        <f t="array" ref="IF20">INDEX(patti,$HD20,JQ20)</f>
        <v>Mibm5b11b</v>
      </c>
      <c r="IG20" s="2" t="str" cm="1">
        <f t="array" ref="IG20">INDEX(patti,$HD20,JR20)</f>
        <v>Mibm13</v>
      </c>
      <c r="IH20" s="2" t="str" cm="1">
        <f t="array" ref="IH20">INDEX(patti,$HD20,JS20)</f>
        <v>Mibm13</v>
      </c>
      <c r="II20" s="2" t="str" cm="1">
        <f t="array" ref="II20">INDEX(patti,$HD20,JT20)</f>
        <v>Mib5#13</v>
      </c>
      <c r="IJ20" s="2" t="str" cm="1">
        <f t="array" ref="IJ20">INDEX(patti,$HD20,JU20)</f>
        <v>Mib13</v>
      </c>
      <c r="IK20" s="2" t="str" cm="1">
        <f t="array" ref="IK20">INDEX(patti,$HD20,JV20)</f>
        <v>Mib13b</v>
      </c>
      <c r="IL20" s="2" t="str" cm="1">
        <f t="array" ref="IL20">INDEX(patti,$HD20,JW20)</f>
        <v>Mibm5b13b</v>
      </c>
      <c r="IM20" s="2" t="str" cm="1">
        <f t="array" ref="IM20">INDEX(patti,$HD20,JX20)</f>
        <v>Mibm5b13b</v>
      </c>
      <c r="IN20" t="s">
        <v>117</v>
      </c>
      <c r="IP20">
        <v>1</v>
      </c>
      <c r="IQ20">
        <f t="shared" ref="IQ20:IV20" si="319">IP20+5</f>
        <v>6</v>
      </c>
      <c r="IR20">
        <f t="shared" si="319"/>
        <v>11</v>
      </c>
      <c r="IS20">
        <f t="shared" si="319"/>
        <v>16</v>
      </c>
      <c r="IT20">
        <f t="shared" si="319"/>
        <v>21</v>
      </c>
      <c r="IU20">
        <f t="shared" si="319"/>
        <v>26</v>
      </c>
      <c r="IV20">
        <f t="shared" si="319"/>
        <v>31</v>
      </c>
      <c r="IW20">
        <f t="shared" si="252"/>
        <v>2</v>
      </c>
      <c r="IX20">
        <f t="shared" si="253"/>
        <v>7</v>
      </c>
      <c r="IY20">
        <f t="shared" si="254"/>
        <v>12</v>
      </c>
      <c r="IZ20">
        <f t="shared" si="255"/>
        <v>17</v>
      </c>
      <c r="JA20">
        <f t="shared" si="256"/>
        <v>22</v>
      </c>
      <c r="JB20">
        <f t="shared" si="257"/>
        <v>27</v>
      </c>
      <c r="JC20">
        <f t="shared" si="258"/>
        <v>32</v>
      </c>
      <c r="JD20">
        <f t="shared" si="259"/>
        <v>3</v>
      </c>
      <c r="JE20">
        <f t="shared" si="260"/>
        <v>8</v>
      </c>
      <c r="JF20">
        <f t="shared" si="261"/>
        <v>13</v>
      </c>
      <c r="JG20">
        <f t="shared" si="262"/>
        <v>18</v>
      </c>
      <c r="JH20">
        <f t="shared" si="263"/>
        <v>23</v>
      </c>
      <c r="JI20">
        <f t="shared" si="264"/>
        <v>28</v>
      </c>
      <c r="JJ20">
        <f t="shared" si="265"/>
        <v>33</v>
      </c>
      <c r="JK20">
        <f t="shared" si="266"/>
        <v>4</v>
      </c>
      <c r="JL20">
        <f t="shared" si="267"/>
        <v>9</v>
      </c>
      <c r="JM20">
        <f t="shared" si="268"/>
        <v>14</v>
      </c>
      <c r="JN20">
        <f t="shared" si="269"/>
        <v>19</v>
      </c>
      <c r="JO20">
        <f t="shared" si="270"/>
        <v>24</v>
      </c>
      <c r="JP20">
        <f t="shared" si="271"/>
        <v>29</v>
      </c>
      <c r="JQ20">
        <f t="shared" si="272"/>
        <v>34</v>
      </c>
      <c r="JR20">
        <f t="shared" si="273"/>
        <v>5</v>
      </c>
      <c r="JS20">
        <f t="shared" si="274"/>
        <v>10</v>
      </c>
      <c r="JT20">
        <f t="shared" si="275"/>
        <v>15</v>
      </c>
      <c r="JU20">
        <f t="shared" si="276"/>
        <v>20</v>
      </c>
      <c r="JV20">
        <f t="shared" si="277"/>
        <v>25</v>
      </c>
      <c r="JW20">
        <f t="shared" si="278"/>
        <v>30</v>
      </c>
      <c r="JX20">
        <f t="shared" si="279"/>
        <v>35</v>
      </c>
      <c r="JY20" t="s">
        <v>117</v>
      </c>
      <c r="JZ20" t="str">
        <f t="shared" si="318"/>
        <v>MELODICA</v>
      </c>
      <c r="KA20">
        <f t="shared" si="38"/>
        <v>0</v>
      </c>
      <c r="KB20" cm="1">
        <f t="array" ref="KB20">IF(TYPE(_xlfn._xlws.FILTER(HE$1:IM$1,HE20:IM20=KA20))=16,0,_xlfn._xlws.FILTER(HE$1:IM$1,HE20:IM20=KA20))</f>
        <v>0</v>
      </c>
      <c r="KG20">
        <f t="shared" si="280"/>
        <v>0</v>
      </c>
      <c r="KH20" s="35">
        <f t="shared" si="53"/>
        <v>0</v>
      </c>
      <c r="KI20">
        <f t="shared" si="300"/>
        <v>16</v>
      </c>
      <c r="KJ20">
        <f t="shared" si="304"/>
        <v>0</v>
      </c>
      <c r="KK20">
        <f t="shared" si="305"/>
        <v>0</v>
      </c>
      <c r="KL20">
        <f t="shared" si="282"/>
        <v>0</v>
      </c>
      <c r="KM20" s="2">
        <f t="shared" si="311"/>
        <v>0</v>
      </c>
      <c r="KN20" s="2">
        <f t="shared" si="311"/>
        <v>0</v>
      </c>
      <c r="KO20" s="2">
        <f t="shared" si="311"/>
        <v>0</v>
      </c>
      <c r="KP20" s="2">
        <f t="shared" si="311"/>
        <v>0</v>
      </c>
      <c r="KQ20" s="2">
        <f t="shared" si="311"/>
        <v>0</v>
      </c>
      <c r="KR20" s="2">
        <f t="shared" si="311"/>
        <v>0</v>
      </c>
      <c r="KS20" s="2">
        <f t="shared" si="311"/>
        <v>0</v>
      </c>
      <c r="KT20" s="2" t="str">
        <f t="shared" si="283"/>
        <v>0</v>
      </c>
      <c r="KU20" s="2" t="str">
        <f t="shared" si="284"/>
        <v>0</v>
      </c>
      <c r="KV20" s="2" t="str">
        <f t="shared" si="285"/>
        <v>0</v>
      </c>
      <c r="KW20" s="55" t="str">
        <f t="shared" si="286"/>
        <v>0</v>
      </c>
      <c r="KX20" s="60">
        <f t="shared" si="287"/>
        <v>0</v>
      </c>
      <c r="KY20" s="60">
        <f t="shared" si="55"/>
        <v>0</v>
      </c>
      <c r="KZ20" s="60">
        <f t="shared" si="55"/>
        <v>0</v>
      </c>
      <c r="LA20" s="60">
        <f t="shared" si="55"/>
        <v>0</v>
      </c>
      <c r="LB20" s="60">
        <f t="shared" si="55"/>
        <v>0</v>
      </c>
      <c r="LC20" s="60">
        <f t="shared" si="55"/>
        <v>0</v>
      </c>
      <c r="LD20" s="60">
        <f t="shared" si="55"/>
        <v>0</v>
      </c>
      <c r="LE20" s="64">
        <f t="shared" si="56"/>
        <v>0</v>
      </c>
      <c r="LF20" s="55">
        <f t="shared" si="57"/>
        <v>0</v>
      </c>
      <c r="LG20" s="55">
        <f t="shared" si="58"/>
        <v>0</v>
      </c>
      <c r="LH20" s="55">
        <f t="shared" si="59"/>
        <v>0</v>
      </c>
      <c r="LI20" s="55">
        <f t="shared" si="60"/>
        <v>0</v>
      </c>
      <c r="LJ20" s="55">
        <f t="shared" si="61"/>
        <v>0</v>
      </c>
      <c r="LK20" s="55">
        <f t="shared" si="62"/>
        <v>0</v>
      </c>
      <c r="LL20" s="55">
        <f t="shared" si="63"/>
        <v>0</v>
      </c>
      <c r="LM20" s="64">
        <f t="shared" si="288"/>
        <v>0</v>
      </c>
      <c r="LN20" s="64">
        <f t="shared" si="289"/>
        <v>0</v>
      </c>
      <c r="LO20" s="64">
        <f t="shared" si="290"/>
        <v>0</v>
      </c>
      <c r="LP20" s="64">
        <f t="shared" si="291"/>
        <v>0</v>
      </c>
      <c r="LQ20" s="64">
        <f t="shared" si="292"/>
        <v>0</v>
      </c>
      <c r="LR20" s="64">
        <f t="shared" si="293"/>
        <v>0</v>
      </c>
      <c r="LS20" s="64">
        <f t="shared" si="294"/>
        <v>0</v>
      </c>
      <c r="LT20" s="60">
        <f t="shared" si="295"/>
        <v>0</v>
      </c>
      <c r="LU20" s="60">
        <f t="shared" si="65"/>
        <v>0</v>
      </c>
      <c r="LV20" s="60">
        <f t="shared" si="66"/>
        <v>0</v>
      </c>
      <c r="LX20" s="180"/>
      <c r="LY20" s="180"/>
      <c r="LZ20" s="180"/>
      <c r="MA20" s="180"/>
      <c r="MB20" s="180"/>
      <c r="MC20" s="180"/>
      <c r="MD20" s="180"/>
      <c r="ME20" s="180"/>
      <c r="MF20" s="180"/>
      <c r="MG20" s="180"/>
      <c r="MH20" s="180"/>
      <c r="MI20" s="180"/>
      <c r="MJ20" s="180"/>
      <c r="MK20" s="180"/>
      <c r="ML20" s="180"/>
      <c r="MM20" s="180"/>
      <c r="MN20" s="180"/>
      <c r="MO20" s="180"/>
      <c r="MP20" s="180"/>
      <c r="MQ20" s="180"/>
      <c r="MR20" s="180"/>
      <c r="MS20" s="180"/>
      <c r="MT20" s="180"/>
      <c r="MU20" s="51"/>
      <c r="MV20" s="51"/>
      <c r="MW20" s="51"/>
      <c r="MX20" s="51"/>
      <c r="MY20" s="73"/>
      <c r="MZ20" s="73"/>
      <c r="NA20" s="73"/>
      <c r="NB20" s="73"/>
      <c r="NC20" s="73"/>
      <c r="ND20" s="73"/>
      <c r="NE20" s="73"/>
      <c r="NF20" s="73"/>
      <c r="NG20" s="73"/>
      <c r="NH20" s="73"/>
      <c r="NI20" s="73"/>
      <c r="NJ20" s="73"/>
      <c r="NK20" s="73"/>
      <c r="NL20" s="73"/>
      <c r="NM20" s="73"/>
      <c r="NN20" s="73"/>
      <c r="NO20" s="73"/>
      <c r="NP20" s="73"/>
      <c r="NQ20" s="73"/>
      <c r="NR20" s="73"/>
      <c r="NS20" s="73"/>
      <c r="NT20" s="73"/>
      <c r="NU20" s="73"/>
      <c r="NV20" s="73"/>
      <c r="NW20" s="73"/>
      <c r="NX20" s="73"/>
      <c r="NY20" s="73"/>
      <c r="NZ20" s="73"/>
      <c r="OA20" s="73"/>
      <c r="OB20" s="73"/>
      <c r="OC20" s="73"/>
      <c r="OD20" s="73"/>
      <c r="OE20" s="73"/>
      <c r="OF20" s="73"/>
      <c r="OG20" s="73"/>
    </row>
    <row r="21" spans="1:397" x14ac:dyDescent="0.3">
      <c r="A21" s="190"/>
      <c r="B21" t="str">
        <f t="shared" si="314"/>
        <v>MI</v>
      </c>
      <c r="C21" s="16" t="s">
        <v>37</v>
      </c>
      <c r="D21" s="16" t="s">
        <v>38</v>
      </c>
      <c r="E21" s="16" t="s">
        <v>37</v>
      </c>
      <c r="F21" s="16" t="s">
        <v>37</v>
      </c>
      <c r="G21" s="16" t="s">
        <v>37</v>
      </c>
      <c r="H21" s="16" t="s">
        <v>37</v>
      </c>
      <c r="I21" s="16" t="s">
        <v>38</v>
      </c>
      <c r="J21" s="4">
        <f t="shared" si="315"/>
        <v>5</v>
      </c>
      <c r="K21" s="58">
        <f t="shared" si="67"/>
        <v>7</v>
      </c>
      <c r="L21" s="58">
        <f t="shared" si="68"/>
        <v>8</v>
      </c>
      <c r="M21" s="58">
        <f t="shared" si="69"/>
        <v>10</v>
      </c>
      <c r="N21" s="58">
        <f t="shared" si="70"/>
        <v>12</v>
      </c>
      <c r="O21" s="58">
        <f t="shared" si="71"/>
        <v>14</v>
      </c>
      <c r="P21" s="58">
        <f t="shared" si="72"/>
        <v>16</v>
      </c>
      <c r="Q21" s="57">
        <f t="shared" si="73"/>
        <v>17</v>
      </c>
      <c r="R21" s="58">
        <f t="shared" si="74"/>
        <v>19</v>
      </c>
      <c r="S21" s="58">
        <f t="shared" si="75"/>
        <v>20</v>
      </c>
      <c r="T21" s="58">
        <f t="shared" si="76"/>
        <v>22</v>
      </c>
      <c r="U21" s="58">
        <f t="shared" si="77"/>
        <v>24</v>
      </c>
      <c r="V21" s="58">
        <f t="shared" si="78"/>
        <v>26</v>
      </c>
      <c r="W21" s="58">
        <f t="shared" si="79"/>
        <v>28</v>
      </c>
      <c r="X21" s="57">
        <f t="shared" si="80"/>
        <v>29</v>
      </c>
      <c r="Y21" s="58">
        <f t="shared" si="81"/>
        <v>31</v>
      </c>
      <c r="Z21" s="58">
        <f t="shared" si="82"/>
        <v>32</v>
      </c>
      <c r="AA21" s="58">
        <f t="shared" si="83"/>
        <v>34</v>
      </c>
      <c r="AB21" s="58">
        <f t="shared" si="84"/>
        <v>36</v>
      </c>
      <c r="AC21" s="58">
        <f t="shared" si="85"/>
        <v>38</v>
      </c>
      <c r="AD21" s="58">
        <f t="shared" si="86"/>
        <v>40</v>
      </c>
      <c r="AE21" s="57">
        <f t="shared" si="87"/>
        <v>41</v>
      </c>
      <c r="AF21" s="58">
        <f t="shared" si="88"/>
        <v>43</v>
      </c>
      <c r="AG21" s="58">
        <f t="shared" si="89"/>
        <v>44</v>
      </c>
      <c r="AH21" s="58">
        <f t="shared" si="90"/>
        <v>46</v>
      </c>
      <c r="AI21" s="58"/>
      <c r="AJ21" s="58">
        <f>1</f>
        <v>1</v>
      </c>
      <c r="AK21" s="58">
        <f t="shared" si="91"/>
        <v>3</v>
      </c>
      <c r="AL21" s="58">
        <f t="shared" si="92"/>
        <v>7</v>
      </c>
      <c r="AM21" s="58">
        <f t="shared" si="93"/>
        <v>11</v>
      </c>
      <c r="AN21" s="58">
        <f t="shared" si="94"/>
        <v>14</v>
      </c>
      <c r="AO21" s="58">
        <f t="shared" si="95"/>
        <v>17</v>
      </c>
      <c r="AP21" s="58">
        <f t="shared" si="96"/>
        <v>21</v>
      </c>
      <c r="AQ21" s="58" t="str">
        <f t="shared" si="296"/>
        <v>MI</v>
      </c>
      <c r="AR21" s="58" t="str">
        <f t="shared" si="97"/>
        <v>m</v>
      </c>
      <c r="AS21" s="58" t="str">
        <f t="shared" si="98"/>
        <v/>
      </c>
      <c r="AT21" s="58" t="str">
        <f t="shared" si="99"/>
        <v>Δ</v>
      </c>
      <c r="AU21" s="57" t="str">
        <f t="shared" si="100"/>
        <v>9</v>
      </c>
      <c r="AV21" s="57" t="str">
        <f t="shared" si="101"/>
        <v>11</v>
      </c>
      <c r="AW21" s="57" t="str">
        <f t="shared" si="102"/>
        <v>13</v>
      </c>
      <c r="AX21" s="57" t="str">
        <f t="shared" si="103"/>
        <v>MIm</v>
      </c>
      <c r="AY21" s="57" t="str">
        <f t="shared" si="104"/>
        <v>MImΔ</v>
      </c>
      <c r="AZ21" s="57" t="str">
        <f t="shared" si="105"/>
        <v>MIm9</v>
      </c>
      <c r="BA21" s="57" t="str">
        <f t="shared" si="106"/>
        <v>MIm11</v>
      </c>
      <c r="BB21" s="57" t="str">
        <f t="shared" si="107"/>
        <v>MIm13</v>
      </c>
      <c r="BD21" s="58">
        <f>1</f>
        <v>1</v>
      </c>
      <c r="BE21" s="57">
        <f t="shared" si="108"/>
        <v>3</v>
      </c>
      <c r="BF21" s="57">
        <f t="shared" si="109"/>
        <v>7</v>
      </c>
      <c r="BG21" s="57">
        <f t="shared" si="110"/>
        <v>10</v>
      </c>
      <c r="BH21" s="57">
        <f t="shared" si="111"/>
        <v>13</v>
      </c>
      <c r="BI21" s="57">
        <f t="shared" si="112"/>
        <v>17</v>
      </c>
      <c r="BJ21" s="57">
        <f t="shared" si="113"/>
        <v>21</v>
      </c>
      <c r="BK21" s="58" t="str">
        <f t="shared" si="114"/>
        <v>MI</v>
      </c>
      <c r="BL21" s="58" t="str">
        <f t="shared" si="115"/>
        <v>m</v>
      </c>
      <c r="BM21" s="58" t="str">
        <f t="shared" si="116"/>
        <v/>
      </c>
      <c r="BN21" s="58" t="str">
        <f t="shared" si="117"/>
        <v>7</v>
      </c>
      <c r="BO21" s="57" t="str">
        <f t="shared" si="118"/>
        <v>9b</v>
      </c>
      <c r="BP21" s="57" t="str">
        <f t="shared" si="119"/>
        <v>11</v>
      </c>
      <c r="BQ21" s="57" t="str">
        <f t="shared" si="120"/>
        <v>13</v>
      </c>
      <c r="BR21" s="57" t="str">
        <f t="shared" si="121"/>
        <v>MIm</v>
      </c>
      <c r="BS21" s="57" t="str">
        <f t="shared" si="122"/>
        <v>MIm7</v>
      </c>
      <c r="BT21" s="57" t="str">
        <f t="shared" si="123"/>
        <v>MIm9b</v>
      </c>
      <c r="BU21" s="57" t="str">
        <f t="shared" si="124"/>
        <v>MIm11</v>
      </c>
      <c r="BV21" s="57" t="str">
        <f t="shared" si="125"/>
        <v>MIm13</v>
      </c>
      <c r="BX21" s="58">
        <f>1</f>
        <v>1</v>
      </c>
      <c r="BY21" s="57">
        <f t="shared" si="126"/>
        <v>4</v>
      </c>
      <c r="BZ21" s="57">
        <f t="shared" si="127"/>
        <v>8</v>
      </c>
      <c r="CA21" s="57">
        <f t="shared" si="128"/>
        <v>11</v>
      </c>
      <c r="CB21" s="57">
        <f t="shared" si="129"/>
        <v>14</v>
      </c>
      <c r="CC21" s="57">
        <f t="shared" si="130"/>
        <v>18</v>
      </c>
      <c r="CD21" s="57">
        <f t="shared" si="131"/>
        <v>21</v>
      </c>
      <c r="CE21" s="58" t="str">
        <f t="shared" si="132"/>
        <v>MI</v>
      </c>
      <c r="CF21" s="58" t="str">
        <f t="shared" si="133"/>
        <v/>
      </c>
      <c r="CG21" s="58" t="str">
        <f t="shared" si="134"/>
        <v>5#</v>
      </c>
      <c r="CH21" s="58" t="str">
        <f t="shared" si="135"/>
        <v>Δ</v>
      </c>
      <c r="CI21" s="57" t="str">
        <f t="shared" si="136"/>
        <v>9</v>
      </c>
      <c r="CJ21" s="57" t="str">
        <f t="shared" si="137"/>
        <v>11+</v>
      </c>
      <c r="CK21" s="57" t="str">
        <f t="shared" si="138"/>
        <v>13</v>
      </c>
      <c r="CL21" s="57" t="str">
        <f t="shared" si="139"/>
        <v>MI5#</v>
      </c>
      <c r="CM21" s="57" t="str">
        <f t="shared" si="140"/>
        <v>MI5#Δ</v>
      </c>
      <c r="CN21" s="57" t="str">
        <f t="shared" si="141"/>
        <v>MI5#9</v>
      </c>
      <c r="CO21" s="57" t="str">
        <f t="shared" si="142"/>
        <v>MI5#11+</v>
      </c>
      <c r="CP21" s="57" t="str">
        <f t="shared" si="143"/>
        <v>MI5#13</v>
      </c>
      <c r="CR21" s="58">
        <f>1</f>
        <v>1</v>
      </c>
      <c r="CS21" s="57">
        <f t="shared" si="144"/>
        <v>4</v>
      </c>
      <c r="CT21" s="57">
        <f t="shared" si="145"/>
        <v>7</v>
      </c>
      <c r="CU21" s="57">
        <f t="shared" si="146"/>
        <v>10</v>
      </c>
      <c r="CV21" s="57">
        <f t="shared" si="147"/>
        <v>14</v>
      </c>
      <c r="CW21" s="57">
        <f t="shared" si="148"/>
        <v>18</v>
      </c>
      <c r="CX21" s="57">
        <f t="shared" si="149"/>
        <v>21</v>
      </c>
      <c r="CY21" s="58" t="str">
        <f t="shared" si="150"/>
        <v>MI</v>
      </c>
      <c r="CZ21" s="58" t="str">
        <f t="shared" si="151"/>
        <v/>
      </c>
      <c r="DA21" s="58" t="str">
        <f t="shared" si="152"/>
        <v/>
      </c>
      <c r="DB21" s="58" t="str">
        <f t="shared" si="153"/>
        <v>7</v>
      </c>
      <c r="DC21" s="57" t="str">
        <f t="shared" si="154"/>
        <v>9</v>
      </c>
      <c r="DD21" s="57" t="str">
        <f t="shared" si="155"/>
        <v>11+</v>
      </c>
      <c r="DE21" s="57" t="str">
        <f t="shared" si="156"/>
        <v>13</v>
      </c>
      <c r="DF21" s="57" t="str">
        <f t="shared" si="157"/>
        <v>MI</v>
      </c>
      <c r="DG21" s="57" t="str">
        <f t="shared" si="158"/>
        <v>MI7</v>
      </c>
      <c r="DH21" s="57" t="str">
        <f t="shared" si="159"/>
        <v>MI9</v>
      </c>
      <c r="DI21" s="57" t="str">
        <f t="shared" si="160"/>
        <v>MI11+</v>
      </c>
      <c r="DJ21" s="57" t="str">
        <f t="shared" si="161"/>
        <v>MI13</v>
      </c>
      <c r="DL21" s="58">
        <f>1</f>
        <v>1</v>
      </c>
      <c r="DM21" s="57">
        <f t="shared" si="162"/>
        <v>4</v>
      </c>
      <c r="DN21" s="57">
        <f t="shared" si="163"/>
        <v>7</v>
      </c>
      <c r="DO21" s="57">
        <f t="shared" si="164"/>
        <v>10</v>
      </c>
      <c r="DP21" s="57">
        <f t="shared" si="165"/>
        <v>14</v>
      </c>
      <c r="DQ21" s="57">
        <f t="shared" si="166"/>
        <v>17</v>
      </c>
      <c r="DR21" s="57">
        <f t="shared" si="167"/>
        <v>20</v>
      </c>
      <c r="DS21" s="58" t="str">
        <f t="shared" si="168"/>
        <v>MI</v>
      </c>
      <c r="DT21" s="58" t="str">
        <f t="shared" si="169"/>
        <v/>
      </c>
      <c r="DU21" s="58" t="str">
        <f t="shared" si="170"/>
        <v/>
      </c>
      <c r="DV21" s="58" t="str">
        <f t="shared" si="171"/>
        <v>7</v>
      </c>
      <c r="DW21" s="57" t="str">
        <f t="shared" si="172"/>
        <v>9</v>
      </c>
      <c r="DX21" s="57" t="str">
        <f t="shared" si="173"/>
        <v>11</v>
      </c>
      <c r="DY21" s="57" t="str">
        <f t="shared" si="174"/>
        <v>13b</v>
      </c>
      <c r="DZ21" s="57" t="str">
        <f t="shared" si="175"/>
        <v>MI</v>
      </c>
      <c r="EA21" s="57" t="str">
        <f t="shared" si="176"/>
        <v>MI7</v>
      </c>
      <c r="EB21" s="57" t="str">
        <f t="shared" si="177"/>
        <v>MI9</v>
      </c>
      <c r="EC21" s="57" t="str">
        <f t="shared" si="178"/>
        <v>MI11</v>
      </c>
      <c r="ED21" s="57" t="str">
        <f t="shared" si="179"/>
        <v>MI13b</v>
      </c>
      <c r="EF21" s="58">
        <f>1</f>
        <v>1</v>
      </c>
      <c r="EG21" s="57">
        <f t="shared" si="180"/>
        <v>3</v>
      </c>
      <c r="EH21" s="57">
        <f t="shared" si="181"/>
        <v>6</v>
      </c>
      <c r="EI21" s="57">
        <f t="shared" si="182"/>
        <v>10</v>
      </c>
      <c r="EJ21" s="57">
        <f t="shared" si="183"/>
        <v>14</v>
      </c>
      <c r="EK21" s="57">
        <f t="shared" si="184"/>
        <v>17</v>
      </c>
      <c r="EL21" s="57">
        <f t="shared" si="185"/>
        <v>20</v>
      </c>
      <c r="EM21" s="58" t="str">
        <f t="shared" si="186"/>
        <v>MI</v>
      </c>
      <c r="EN21" s="58" t="str">
        <f t="shared" si="187"/>
        <v>m</v>
      </c>
      <c r="EO21" s="58" t="str">
        <f t="shared" si="188"/>
        <v>5b</v>
      </c>
      <c r="EP21" s="58" t="str">
        <f t="shared" si="189"/>
        <v>7</v>
      </c>
      <c r="EQ21" s="57" t="str">
        <f t="shared" si="190"/>
        <v>9</v>
      </c>
      <c r="ER21" s="57" t="str">
        <f t="shared" si="191"/>
        <v>11</v>
      </c>
      <c r="ES21" s="57" t="str">
        <f t="shared" si="192"/>
        <v>13b</v>
      </c>
      <c r="ET21" s="57" t="str">
        <f t="shared" si="193"/>
        <v>MIm5b</v>
      </c>
      <c r="EU21" s="57" t="str">
        <f t="shared" si="194"/>
        <v>MIm5b7</v>
      </c>
      <c r="EV21" s="57" t="str">
        <f t="shared" si="195"/>
        <v>MIm5b9</v>
      </c>
      <c r="EW21" s="57" t="str">
        <f t="shared" si="196"/>
        <v>MIm5b11</v>
      </c>
      <c r="EX21" s="57" t="str">
        <f t="shared" si="197"/>
        <v>MIm5b13b</v>
      </c>
      <c r="EZ21" s="58">
        <f>1</f>
        <v>1</v>
      </c>
      <c r="FA21" s="57">
        <f t="shared" si="198"/>
        <v>3</v>
      </c>
      <c r="FB21" s="57">
        <f t="shared" si="199"/>
        <v>6</v>
      </c>
      <c r="FC21" s="57">
        <f t="shared" si="200"/>
        <v>10</v>
      </c>
      <c r="FD21" s="57">
        <f t="shared" si="201"/>
        <v>13</v>
      </c>
      <c r="FE21" s="57">
        <f t="shared" si="202"/>
        <v>16</v>
      </c>
      <c r="FF21" s="57">
        <f t="shared" si="203"/>
        <v>20</v>
      </c>
      <c r="FG21" s="58" t="str">
        <f t="shared" si="204"/>
        <v>MI</v>
      </c>
      <c r="FH21" s="58" t="str">
        <f t="shared" si="205"/>
        <v>m</v>
      </c>
      <c r="FI21" s="58" t="str">
        <f t="shared" si="206"/>
        <v>5b</v>
      </c>
      <c r="FJ21" s="58" t="str">
        <f t="shared" si="207"/>
        <v>7</v>
      </c>
      <c r="FK21" s="57" t="str">
        <f t="shared" si="208"/>
        <v>9b</v>
      </c>
      <c r="FL21" s="57" t="str">
        <f t="shared" si="209"/>
        <v>11b</v>
      </c>
      <c r="FM21" s="57" t="str">
        <f t="shared" si="210"/>
        <v>13b</v>
      </c>
      <c r="FN21" s="57" t="str">
        <f t="shared" si="211"/>
        <v>MIm5b</v>
      </c>
      <c r="FO21" s="57" t="str">
        <f t="shared" si="212"/>
        <v>MIm5b7</v>
      </c>
      <c r="FP21" s="57" t="str">
        <f t="shared" si="213"/>
        <v>MIm5b9b</v>
      </c>
      <c r="FQ21" s="57" t="str">
        <f t="shared" si="214"/>
        <v>MIm5b11b</v>
      </c>
      <c r="FR21" s="57" t="str">
        <f t="shared" si="215"/>
        <v>MIm5b13b</v>
      </c>
      <c r="FT21" s="2" t="str">
        <f t="shared" si="216"/>
        <v>MIm</v>
      </c>
      <c r="FU21" s="2" t="str">
        <f t="shared" si="217"/>
        <v>MImΔ</v>
      </c>
      <c r="FV21" s="2" t="str">
        <f t="shared" si="218"/>
        <v>MIm9</v>
      </c>
      <c r="FW21" s="2" t="str">
        <f t="shared" si="219"/>
        <v>MIm11</v>
      </c>
      <c r="FX21" s="2" t="str">
        <f t="shared" si="220"/>
        <v>MIm13</v>
      </c>
      <c r="FY21" s="2" t="str">
        <f t="shared" si="221"/>
        <v>MIm</v>
      </c>
      <c r="FZ21" s="2" t="str">
        <f t="shared" si="222"/>
        <v>MIm7</v>
      </c>
      <c r="GA21" s="2" t="str">
        <f t="shared" si="223"/>
        <v>MIm9b</v>
      </c>
      <c r="GB21" s="2" t="str">
        <f t="shared" si="224"/>
        <v>MIm11</v>
      </c>
      <c r="GC21" s="2" t="str">
        <f t="shared" si="225"/>
        <v>MIm13</v>
      </c>
      <c r="GD21" s="2" t="str">
        <f t="shared" si="226"/>
        <v>MI5#</v>
      </c>
      <c r="GE21" s="2" t="str">
        <f t="shared" si="227"/>
        <v>MI5#Δ</v>
      </c>
      <c r="GF21" s="2" t="str">
        <f t="shared" si="228"/>
        <v>MI5#9</v>
      </c>
      <c r="GG21" s="2" t="str">
        <f t="shared" si="229"/>
        <v>MI5#11+</v>
      </c>
      <c r="GH21" s="2" t="str">
        <f t="shared" si="230"/>
        <v>MI5#13</v>
      </c>
      <c r="GI21" s="2" t="str">
        <f t="shared" si="231"/>
        <v>MI</v>
      </c>
      <c r="GJ21" s="2" t="str">
        <f t="shared" si="232"/>
        <v>MI7</v>
      </c>
      <c r="GK21" s="2" t="str">
        <f t="shared" si="233"/>
        <v>MI9</v>
      </c>
      <c r="GL21" s="2" t="str">
        <f t="shared" si="234"/>
        <v>MI11+</v>
      </c>
      <c r="GM21" s="2" t="str">
        <f t="shared" si="235"/>
        <v>MI13</v>
      </c>
      <c r="GN21" s="2" t="str">
        <f t="shared" si="236"/>
        <v>MI</v>
      </c>
      <c r="GO21" s="2" t="str">
        <f t="shared" si="237"/>
        <v>MI7</v>
      </c>
      <c r="GP21" s="2" t="str">
        <f t="shared" si="238"/>
        <v>MI9</v>
      </c>
      <c r="GQ21" s="2" t="str">
        <f t="shared" si="239"/>
        <v>MI11</v>
      </c>
      <c r="GR21" s="2" t="str">
        <f t="shared" si="240"/>
        <v>MI13b</v>
      </c>
      <c r="GS21" s="2" t="str">
        <f t="shared" si="241"/>
        <v>MIm5b</v>
      </c>
      <c r="GT21" s="2" t="str">
        <f t="shared" si="242"/>
        <v>MIm5b7</v>
      </c>
      <c r="GU21" s="2" t="str">
        <f t="shared" si="243"/>
        <v>MIm5b9</v>
      </c>
      <c r="GV21" s="2" t="str">
        <f t="shared" si="244"/>
        <v>MIm5b11</v>
      </c>
      <c r="GW21" s="2" t="str">
        <f t="shared" si="245"/>
        <v>MIm5b13b</v>
      </c>
      <c r="GX21" s="2" t="str">
        <f t="shared" si="246"/>
        <v>MIm5b</v>
      </c>
      <c r="GY21" s="2" t="str">
        <f t="shared" si="247"/>
        <v>MIm5b7</v>
      </c>
      <c r="GZ21" s="2" t="str">
        <f t="shared" si="248"/>
        <v>MIm5b9b</v>
      </c>
      <c r="HA21" s="2" t="str">
        <f t="shared" si="249"/>
        <v>MIm5b11b</v>
      </c>
      <c r="HB21" s="2" t="str">
        <f t="shared" si="250"/>
        <v>MIm5b13b</v>
      </c>
      <c r="HD21" s="2">
        <f t="shared" si="297"/>
        <v>17</v>
      </c>
      <c r="HE21" s="2" t="str" cm="1">
        <f t="array" ref="HE21">INDEX(patti,$HD21,IP21)</f>
        <v>MIm</v>
      </c>
      <c r="HF21" s="2" t="str" cm="1">
        <f t="array" ref="HF21">INDEX(patti,$HD21,IQ21)</f>
        <v>MIm</v>
      </c>
      <c r="HG21" s="2" t="str" cm="1">
        <f t="array" ref="HG21">INDEX(patti,$HD21,IR21)</f>
        <v>MI5#</v>
      </c>
      <c r="HH21" s="2" t="str" cm="1">
        <f t="array" ref="HH21">INDEX(patti,$HD21,IS21)</f>
        <v>MI</v>
      </c>
      <c r="HI21" s="2" t="str" cm="1">
        <f t="array" ref="HI21">INDEX(patti,$HD21,IT21)</f>
        <v>MI</v>
      </c>
      <c r="HJ21" s="2" t="str" cm="1">
        <f t="array" ref="HJ21">INDEX(patti,$HD21,IU21)</f>
        <v>MIm5b</v>
      </c>
      <c r="HK21" s="2" t="str" cm="1">
        <f t="array" ref="HK21">INDEX(patti,$HD21,IV21)</f>
        <v>MIm5b</v>
      </c>
      <c r="HL21" s="2" t="str" cm="1">
        <f t="array" ref="HL21">INDEX(patti,$HD21,IW21)</f>
        <v>MImΔ</v>
      </c>
      <c r="HM21" s="2" t="str" cm="1">
        <f t="array" ref="HM21">INDEX(patti,$HD21,IX21)</f>
        <v>MIm7</v>
      </c>
      <c r="HN21" s="2" t="str" cm="1">
        <f t="array" ref="HN21">INDEX(patti,$HD21,IY21)</f>
        <v>MI5#Δ</v>
      </c>
      <c r="HO21" s="2" t="str" cm="1">
        <f t="array" ref="HO21">INDEX(patti,$HD21,IZ21)</f>
        <v>MI7</v>
      </c>
      <c r="HP21" s="2" t="str" cm="1">
        <f t="array" ref="HP21">INDEX(patti,$HD21,JA21)</f>
        <v>MI7</v>
      </c>
      <c r="HQ21" s="2" t="str" cm="1">
        <f t="array" ref="HQ21">INDEX(patti,$HD21,JB21)</f>
        <v>MIm5b7</v>
      </c>
      <c r="HR21" s="2" t="str" cm="1">
        <f t="array" ref="HR21">INDEX(patti,$HD21,JC21)</f>
        <v>MIm5b7</v>
      </c>
      <c r="HS21" s="2" t="str" cm="1">
        <f t="array" ref="HS21">INDEX(patti,$HD21,JD21)</f>
        <v>MIm9</v>
      </c>
      <c r="HT21" s="2" t="str" cm="1">
        <f t="array" ref="HT21">INDEX(patti,$HD21,JE21)</f>
        <v>MIm9b</v>
      </c>
      <c r="HU21" s="2" t="str" cm="1">
        <f t="array" ref="HU21">INDEX(patti,$HD21,JF21)</f>
        <v>MI5#9</v>
      </c>
      <c r="HV21" s="2" t="str" cm="1">
        <f t="array" ref="HV21">INDEX(patti,$HD21,JG21)</f>
        <v>MI9</v>
      </c>
      <c r="HW21" s="2" t="str" cm="1">
        <f t="array" ref="HW21">INDEX(patti,$HD21,JH21)</f>
        <v>MI9</v>
      </c>
      <c r="HX21" s="2" t="str" cm="1">
        <f t="array" ref="HX21">INDEX(patti,$HD21,JI21)</f>
        <v>MIm5b9</v>
      </c>
      <c r="HY21" s="2" t="str" cm="1">
        <f t="array" ref="HY21">INDEX(patti,$HD21,JJ21)</f>
        <v>MIm5b9b</v>
      </c>
      <c r="HZ21" s="2" t="str" cm="1">
        <f t="array" ref="HZ21">INDEX(patti,$HD21,JK21)</f>
        <v>MIm11</v>
      </c>
      <c r="IA21" s="2" t="str" cm="1">
        <f t="array" ref="IA21">INDEX(patti,$HD21,JL21)</f>
        <v>MIm11</v>
      </c>
      <c r="IB21" s="2" t="str" cm="1">
        <f t="array" ref="IB21">INDEX(patti,$HD21,JM21)</f>
        <v>MI5#11+</v>
      </c>
      <c r="IC21" s="2" t="str" cm="1">
        <f t="array" ref="IC21">INDEX(patti,$HD21,JN21)</f>
        <v>MI11+</v>
      </c>
      <c r="ID21" s="2" t="str" cm="1">
        <f t="array" ref="ID21">INDEX(patti,$HD21,JO21)</f>
        <v>MI11</v>
      </c>
      <c r="IE21" s="2" t="str" cm="1">
        <f t="array" ref="IE21">INDEX(patti,$HD21,JP21)</f>
        <v>MIm5b11</v>
      </c>
      <c r="IF21" s="2" t="str" cm="1">
        <f t="array" ref="IF21">INDEX(patti,$HD21,JQ21)</f>
        <v>MIm5b11b</v>
      </c>
      <c r="IG21" s="2" t="str" cm="1">
        <f t="array" ref="IG21">INDEX(patti,$HD21,JR21)</f>
        <v>MIm13</v>
      </c>
      <c r="IH21" s="2" t="str" cm="1">
        <f t="array" ref="IH21">INDEX(patti,$HD21,JS21)</f>
        <v>MIm13</v>
      </c>
      <c r="II21" s="2" t="str" cm="1">
        <f t="array" ref="II21">INDEX(patti,$HD21,JT21)</f>
        <v>MI5#13</v>
      </c>
      <c r="IJ21" s="2" t="str" cm="1">
        <f t="array" ref="IJ21">INDEX(patti,$HD21,JU21)</f>
        <v>MI13</v>
      </c>
      <c r="IK21" s="2" t="str" cm="1">
        <f t="array" ref="IK21">INDEX(patti,$HD21,JV21)</f>
        <v>MI13b</v>
      </c>
      <c r="IL21" s="2" t="str" cm="1">
        <f t="array" ref="IL21">INDEX(patti,$HD21,JW21)</f>
        <v>MIm5b13b</v>
      </c>
      <c r="IM21" s="2" t="str" cm="1">
        <f t="array" ref="IM21">INDEX(patti,$HD21,JX21)</f>
        <v>MIm5b13b</v>
      </c>
      <c r="IN21" t="s">
        <v>117</v>
      </c>
      <c r="IP21">
        <v>1</v>
      </c>
      <c r="IQ21">
        <f t="shared" ref="IQ21:IV21" si="320">IP21+5</f>
        <v>6</v>
      </c>
      <c r="IR21">
        <f t="shared" si="320"/>
        <v>11</v>
      </c>
      <c r="IS21">
        <f t="shared" si="320"/>
        <v>16</v>
      </c>
      <c r="IT21">
        <f t="shared" si="320"/>
        <v>21</v>
      </c>
      <c r="IU21">
        <f t="shared" si="320"/>
        <v>26</v>
      </c>
      <c r="IV21">
        <f t="shared" si="320"/>
        <v>31</v>
      </c>
      <c r="IW21">
        <f t="shared" si="252"/>
        <v>2</v>
      </c>
      <c r="IX21">
        <f t="shared" si="253"/>
        <v>7</v>
      </c>
      <c r="IY21">
        <f t="shared" si="254"/>
        <v>12</v>
      </c>
      <c r="IZ21">
        <f t="shared" si="255"/>
        <v>17</v>
      </c>
      <c r="JA21">
        <f t="shared" si="256"/>
        <v>22</v>
      </c>
      <c r="JB21">
        <f t="shared" si="257"/>
        <v>27</v>
      </c>
      <c r="JC21">
        <f t="shared" si="258"/>
        <v>32</v>
      </c>
      <c r="JD21">
        <f t="shared" si="259"/>
        <v>3</v>
      </c>
      <c r="JE21">
        <f t="shared" si="260"/>
        <v>8</v>
      </c>
      <c r="JF21">
        <f t="shared" si="261"/>
        <v>13</v>
      </c>
      <c r="JG21">
        <f t="shared" si="262"/>
        <v>18</v>
      </c>
      <c r="JH21">
        <f t="shared" si="263"/>
        <v>23</v>
      </c>
      <c r="JI21">
        <f t="shared" si="264"/>
        <v>28</v>
      </c>
      <c r="JJ21">
        <f t="shared" si="265"/>
        <v>33</v>
      </c>
      <c r="JK21">
        <f t="shared" si="266"/>
        <v>4</v>
      </c>
      <c r="JL21">
        <f t="shared" si="267"/>
        <v>9</v>
      </c>
      <c r="JM21">
        <f t="shared" si="268"/>
        <v>14</v>
      </c>
      <c r="JN21">
        <f t="shared" si="269"/>
        <v>19</v>
      </c>
      <c r="JO21">
        <f t="shared" si="270"/>
        <v>24</v>
      </c>
      <c r="JP21">
        <f t="shared" si="271"/>
        <v>29</v>
      </c>
      <c r="JQ21">
        <f t="shared" si="272"/>
        <v>34</v>
      </c>
      <c r="JR21">
        <f t="shared" si="273"/>
        <v>5</v>
      </c>
      <c r="JS21">
        <f t="shared" si="274"/>
        <v>10</v>
      </c>
      <c r="JT21">
        <f t="shared" si="275"/>
        <v>15</v>
      </c>
      <c r="JU21">
        <f t="shared" si="276"/>
        <v>20</v>
      </c>
      <c r="JV21">
        <f t="shared" si="277"/>
        <v>25</v>
      </c>
      <c r="JW21">
        <f t="shared" si="278"/>
        <v>30</v>
      </c>
      <c r="JX21">
        <f t="shared" si="279"/>
        <v>35</v>
      </c>
      <c r="JY21" t="s">
        <v>117</v>
      </c>
      <c r="JZ21" t="str">
        <f t="shared" si="318"/>
        <v>MELODICA</v>
      </c>
      <c r="KA21">
        <f t="shared" si="38"/>
        <v>0</v>
      </c>
      <c r="KB21" cm="1">
        <f t="array" ref="KB21">IF(TYPE(_xlfn._xlws.FILTER(HE$1:IM$1,HE21:IM21=KA21))=16,0,_xlfn._xlws.FILTER(HE$1:IM$1,HE21:IM21=KA21))</f>
        <v>0</v>
      </c>
      <c r="KG21">
        <f t="shared" si="280"/>
        <v>0</v>
      </c>
      <c r="KH21" s="35">
        <f t="shared" si="53"/>
        <v>0</v>
      </c>
      <c r="LX21" s="180"/>
      <c r="LY21" s="180"/>
      <c r="LZ21" s="180"/>
      <c r="MA21" s="180"/>
      <c r="MB21" s="180"/>
      <c r="MC21" s="180"/>
      <c r="MD21" s="180"/>
      <c r="ME21" s="180"/>
      <c r="MF21" s="180"/>
      <c r="MG21" s="180"/>
      <c r="MH21" s="180"/>
      <c r="MI21" s="180"/>
      <c r="MJ21" s="180"/>
      <c r="MK21" s="180"/>
      <c r="ML21" s="180"/>
      <c r="MM21" s="180"/>
      <c r="MN21" s="180"/>
      <c r="MO21" s="180"/>
      <c r="MP21" s="180"/>
      <c r="MQ21" s="180"/>
      <c r="MR21" s="180"/>
      <c r="MS21" s="180"/>
      <c r="MT21" s="180"/>
      <c r="MU21" s="51"/>
      <c r="MV21" s="51"/>
      <c r="MW21" s="51"/>
      <c r="MX21" s="51"/>
      <c r="MY21" s="73"/>
      <c r="MZ21" s="73"/>
      <c r="NA21" s="73"/>
      <c r="NB21" s="73"/>
      <c r="NC21" s="73"/>
      <c r="ND21" s="73"/>
      <c r="NE21" s="73"/>
      <c r="NF21" s="73"/>
      <c r="NG21" s="73"/>
      <c r="NH21" s="73"/>
      <c r="NI21" s="73"/>
      <c r="NJ21" s="73"/>
      <c r="NK21" s="73"/>
      <c r="NL21" s="73"/>
      <c r="NM21" s="73"/>
      <c r="NN21" s="73"/>
      <c r="NO21" s="73"/>
      <c r="NP21" s="73"/>
      <c r="NQ21" s="73"/>
      <c r="NR21" s="73"/>
      <c r="NS21" s="73"/>
      <c r="NT21" s="73"/>
      <c r="NU21" s="73"/>
      <c r="NV21" s="73"/>
      <c r="NW21" s="73"/>
      <c r="NX21" s="73"/>
      <c r="NY21" s="73"/>
      <c r="NZ21" s="73"/>
      <c r="OA21" s="73"/>
      <c r="OB21" s="73"/>
      <c r="OC21" s="73"/>
      <c r="OD21" s="73"/>
      <c r="OE21" s="73"/>
      <c r="OF21" s="73"/>
      <c r="OG21" s="73"/>
    </row>
    <row r="22" spans="1:397" x14ac:dyDescent="0.3">
      <c r="A22" s="190"/>
      <c r="B22" t="str">
        <f t="shared" si="314"/>
        <v>FA</v>
      </c>
      <c r="C22" s="16" t="s">
        <v>37</v>
      </c>
      <c r="D22" s="16" t="s">
        <v>38</v>
      </c>
      <c r="E22" s="16" t="s">
        <v>37</v>
      </c>
      <c r="F22" s="16" t="s">
        <v>37</v>
      </c>
      <c r="G22" s="16" t="s">
        <v>37</v>
      </c>
      <c r="H22" s="16" t="s">
        <v>37</v>
      </c>
      <c r="I22" s="16" t="s">
        <v>38</v>
      </c>
      <c r="J22" s="4">
        <f t="shared" si="315"/>
        <v>6</v>
      </c>
      <c r="K22" s="58">
        <f t="shared" si="67"/>
        <v>8</v>
      </c>
      <c r="L22" s="58">
        <f t="shared" si="68"/>
        <v>9</v>
      </c>
      <c r="M22" s="58">
        <f t="shared" si="69"/>
        <v>11</v>
      </c>
      <c r="N22" s="58">
        <f t="shared" si="70"/>
        <v>13</v>
      </c>
      <c r="O22" s="58">
        <f t="shared" si="71"/>
        <v>15</v>
      </c>
      <c r="P22" s="58">
        <f t="shared" si="72"/>
        <v>17</v>
      </c>
      <c r="Q22" s="57">
        <f t="shared" si="73"/>
        <v>18</v>
      </c>
      <c r="R22" s="58">
        <f t="shared" si="74"/>
        <v>20</v>
      </c>
      <c r="S22" s="58">
        <f t="shared" si="75"/>
        <v>21</v>
      </c>
      <c r="T22" s="58">
        <f t="shared" si="76"/>
        <v>23</v>
      </c>
      <c r="U22" s="58">
        <f t="shared" si="77"/>
        <v>25</v>
      </c>
      <c r="V22" s="58">
        <f t="shared" si="78"/>
        <v>27</v>
      </c>
      <c r="W22" s="58">
        <f t="shared" si="79"/>
        <v>29</v>
      </c>
      <c r="X22" s="57">
        <f t="shared" si="80"/>
        <v>30</v>
      </c>
      <c r="Y22" s="58">
        <f t="shared" si="81"/>
        <v>32</v>
      </c>
      <c r="Z22" s="58">
        <f t="shared" si="82"/>
        <v>33</v>
      </c>
      <c r="AA22" s="58">
        <f t="shared" si="83"/>
        <v>35</v>
      </c>
      <c r="AB22" s="58">
        <f t="shared" si="84"/>
        <v>37</v>
      </c>
      <c r="AC22" s="58">
        <f t="shared" si="85"/>
        <v>39</v>
      </c>
      <c r="AD22" s="58">
        <f t="shared" si="86"/>
        <v>41</v>
      </c>
      <c r="AE22" s="57">
        <f t="shared" si="87"/>
        <v>42</v>
      </c>
      <c r="AF22" s="58">
        <f t="shared" si="88"/>
        <v>44</v>
      </c>
      <c r="AG22" s="58">
        <f t="shared" si="89"/>
        <v>45</v>
      </c>
      <c r="AH22" s="58">
        <f t="shared" si="90"/>
        <v>47</v>
      </c>
      <c r="AI22" s="58"/>
      <c r="AJ22" s="58">
        <f>1</f>
        <v>1</v>
      </c>
      <c r="AK22" s="58">
        <f t="shared" si="91"/>
        <v>3</v>
      </c>
      <c r="AL22" s="58">
        <f t="shared" si="92"/>
        <v>7</v>
      </c>
      <c r="AM22" s="58">
        <f t="shared" si="93"/>
        <v>11</v>
      </c>
      <c r="AN22" s="58">
        <f t="shared" si="94"/>
        <v>14</v>
      </c>
      <c r="AO22" s="58">
        <f t="shared" si="95"/>
        <v>17</v>
      </c>
      <c r="AP22" s="58">
        <f t="shared" si="96"/>
        <v>21</v>
      </c>
      <c r="AQ22" s="58" t="str">
        <f t="shared" si="296"/>
        <v>FA</v>
      </c>
      <c r="AR22" s="58" t="str">
        <f t="shared" si="97"/>
        <v>m</v>
      </c>
      <c r="AS22" s="58" t="str">
        <f t="shared" si="98"/>
        <v/>
      </c>
      <c r="AT22" s="58" t="str">
        <f t="shared" si="99"/>
        <v>Δ</v>
      </c>
      <c r="AU22" s="57" t="str">
        <f t="shared" si="100"/>
        <v>9</v>
      </c>
      <c r="AV22" s="57" t="str">
        <f t="shared" si="101"/>
        <v>11</v>
      </c>
      <c r="AW22" s="57" t="str">
        <f t="shared" si="102"/>
        <v>13</v>
      </c>
      <c r="AX22" s="57" t="str">
        <f t="shared" si="103"/>
        <v>FAm</v>
      </c>
      <c r="AY22" s="57" t="str">
        <f t="shared" si="104"/>
        <v>FAmΔ</v>
      </c>
      <c r="AZ22" s="57" t="str">
        <f t="shared" si="105"/>
        <v>FAm9</v>
      </c>
      <c r="BA22" s="57" t="str">
        <f t="shared" si="106"/>
        <v>FAm11</v>
      </c>
      <c r="BB22" s="57" t="str">
        <f t="shared" si="107"/>
        <v>FAm13</v>
      </c>
      <c r="BD22" s="58">
        <f>1</f>
        <v>1</v>
      </c>
      <c r="BE22" s="57">
        <f t="shared" si="108"/>
        <v>3</v>
      </c>
      <c r="BF22" s="57">
        <f t="shared" si="109"/>
        <v>7</v>
      </c>
      <c r="BG22" s="57">
        <f t="shared" si="110"/>
        <v>10</v>
      </c>
      <c r="BH22" s="57">
        <f t="shared" si="111"/>
        <v>13</v>
      </c>
      <c r="BI22" s="57">
        <f t="shared" si="112"/>
        <v>17</v>
      </c>
      <c r="BJ22" s="57">
        <f t="shared" si="113"/>
        <v>21</v>
      </c>
      <c r="BK22" s="58" t="str">
        <f t="shared" si="114"/>
        <v>FA</v>
      </c>
      <c r="BL22" s="58" t="str">
        <f t="shared" si="115"/>
        <v>m</v>
      </c>
      <c r="BM22" s="58" t="str">
        <f t="shared" si="116"/>
        <v/>
      </c>
      <c r="BN22" s="58" t="str">
        <f t="shared" si="117"/>
        <v>7</v>
      </c>
      <c r="BO22" s="57" t="str">
        <f t="shared" si="118"/>
        <v>9b</v>
      </c>
      <c r="BP22" s="57" t="str">
        <f t="shared" si="119"/>
        <v>11</v>
      </c>
      <c r="BQ22" s="57" t="str">
        <f t="shared" si="120"/>
        <v>13</v>
      </c>
      <c r="BR22" s="57" t="str">
        <f t="shared" si="121"/>
        <v>FAm</v>
      </c>
      <c r="BS22" s="57" t="str">
        <f t="shared" si="122"/>
        <v>FAm7</v>
      </c>
      <c r="BT22" s="57" t="str">
        <f t="shared" si="123"/>
        <v>FAm9b</v>
      </c>
      <c r="BU22" s="57" t="str">
        <f t="shared" si="124"/>
        <v>FAm11</v>
      </c>
      <c r="BV22" s="57" t="str">
        <f t="shared" si="125"/>
        <v>FAm13</v>
      </c>
      <c r="BX22" s="58">
        <f>1</f>
        <v>1</v>
      </c>
      <c r="BY22" s="57">
        <f t="shared" si="126"/>
        <v>4</v>
      </c>
      <c r="BZ22" s="57">
        <f t="shared" si="127"/>
        <v>8</v>
      </c>
      <c r="CA22" s="57">
        <f t="shared" si="128"/>
        <v>11</v>
      </c>
      <c r="CB22" s="57">
        <f t="shared" si="129"/>
        <v>14</v>
      </c>
      <c r="CC22" s="57">
        <f t="shared" si="130"/>
        <v>18</v>
      </c>
      <c r="CD22" s="57">
        <f t="shared" si="131"/>
        <v>21</v>
      </c>
      <c r="CE22" s="58" t="str">
        <f t="shared" si="132"/>
        <v>FA</v>
      </c>
      <c r="CF22" s="58" t="str">
        <f t="shared" si="133"/>
        <v/>
      </c>
      <c r="CG22" s="58" t="str">
        <f t="shared" si="134"/>
        <v>5#</v>
      </c>
      <c r="CH22" s="58" t="str">
        <f t="shared" si="135"/>
        <v>Δ</v>
      </c>
      <c r="CI22" s="57" t="str">
        <f t="shared" si="136"/>
        <v>9</v>
      </c>
      <c r="CJ22" s="57" t="str">
        <f t="shared" si="137"/>
        <v>11+</v>
      </c>
      <c r="CK22" s="57" t="str">
        <f t="shared" si="138"/>
        <v>13</v>
      </c>
      <c r="CL22" s="57" t="str">
        <f t="shared" si="139"/>
        <v>FA5#</v>
      </c>
      <c r="CM22" s="57" t="str">
        <f t="shared" si="140"/>
        <v>FA5#Δ</v>
      </c>
      <c r="CN22" s="57" t="str">
        <f t="shared" si="141"/>
        <v>FA5#9</v>
      </c>
      <c r="CO22" s="57" t="str">
        <f t="shared" si="142"/>
        <v>FA5#11+</v>
      </c>
      <c r="CP22" s="57" t="str">
        <f t="shared" si="143"/>
        <v>FA5#13</v>
      </c>
      <c r="CR22" s="58">
        <f>1</f>
        <v>1</v>
      </c>
      <c r="CS22" s="57">
        <f t="shared" si="144"/>
        <v>4</v>
      </c>
      <c r="CT22" s="57">
        <f t="shared" si="145"/>
        <v>7</v>
      </c>
      <c r="CU22" s="57">
        <f t="shared" si="146"/>
        <v>10</v>
      </c>
      <c r="CV22" s="57">
        <f t="shared" si="147"/>
        <v>14</v>
      </c>
      <c r="CW22" s="57">
        <f t="shared" si="148"/>
        <v>18</v>
      </c>
      <c r="CX22" s="57">
        <f t="shared" si="149"/>
        <v>21</v>
      </c>
      <c r="CY22" s="58" t="str">
        <f t="shared" si="150"/>
        <v>FA</v>
      </c>
      <c r="CZ22" s="58" t="str">
        <f t="shared" si="151"/>
        <v/>
      </c>
      <c r="DA22" s="58" t="str">
        <f t="shared" si="152"/>
        <v/>
      </c>
      <c r="DB22" s="58" t="str">
        <f t="shared" si="153"/>
        <v>7</v>
      </c>
      <c r="DC22" s="57" t="str">
        <f t="shared" si="154"/>
        <v>9</v>
      </c>
      <c r="DD22" s="57" t="str">
        <f t="shared" si="155"/>
        <v>11+</v>
      </c>
      <c r="DE22" s="57" t="str">
        <f t="shared" si="156"/>
        <v>13</v>
      </c>
      <c r="DF22" s="57" t="str">
        <f t="shared" si="157"/>
        <v>FA</v>
      </c>
      <c r="DG22" s="57" t="str">
        <f t="shared" si="158"/>
        <v>FA7</v>
      </c>
      <c r="DH22" s="57" t="str">
        <f t="shared" si="159"/>
        <v>FA9</v>
      </c>
      <c r="DI22" s="57" t="str">
        <f t="shared" si="160"/>
        <v>FA11+</v>
      </c>
      <c r="DJ22" s="57" t="str">
        <f t="shared" si="161"/>
        <v>FA13</v>
      </c>
      <c r="DL22" s="58">
        <f>1</f>
        <v>1</v>
      </c>
      <c r="DM22" s="57">
        <f t="shared" si="162"/>
        <v>4</v>
      </c>
      <c r="DN22" s="57">
        <f t="shared" si="163"/>
        <v>7</v>
      </c>
      <c r="DO22" s="57">
        <f t="shared" si="164"/>
        <v>10</v>
      </c>
      <c r="DP22" s="57">
        <f t="shared" si="165"/>
        <v>14</v>
      </c>
      <c r="DQ22" s="57">
        <f t="shared" si="166"/>
        <v>17</v>
      </c>
      <c r="DR22" s="57">
        <f t="shared" si="167"/>
        <v>20</v>
      </c>
      <c r="DS22" s="58" t="str">
        <f t="shared" si="168"/>
        <v>FA</v>
      </c>
      <c r="DT22" s="58" t="str">
        <f t="shared" si="169"/>
        <v/>
      </c>
      <c r="DU22" s="58" t="str">
        <f t="shared" si="170"/>
        <v/>
      </c>
      <c r="DV22" s="58" t="str">
        <f t="shared" si="171"/>
        <v>7</v>
      </c>
      <c r="DW22" s="57" t="str">
        <f t="shared" si="172"/>
        <v>9</v>
      </c>
      <c r="DX22" s="57" t="str">
        <f t="shared" si="173"/>
        <v>11</v>
      </c>
      <c r="DY22" s="57" t="str">
        <f t="shared" si="174"/>
        <v>13b</v>
      </c>
      <c r="DZ22" s="57" t="str">
        <f t="shared" si="175"/>
        <v>FA</v>
      </c>
      <c r="EA22" s="57" t="str">
        <f t="shared" si="176"/>
        <v>FA7</v>
      </c>
      <c r="EB22" s="57" t="str">
        <f t="shared" si="177"/>
        <v>FA9</v>
      </c>
      <c r="EC22" s="57" t="str">
        <f t="shared" si="178"/>
        <v>FA11</v>
      </c>
      <c r="ED22" s="57" t="str">
        <f t="shared" si="179"/>
        <v>FA13b</v>
      </c>
      <c r="EF22" s="58">
        <f>1</f>
        <v>1</v>
      </c>
      <c r="EG22" s="57">
        <f t="shared" si="180"/>
        <v>3</v>
      </c>
      <c r="EH22" s="57">
        <f t="shared" si="181"/>
        <v>6</v>
      </c>
      <c r="EI22" s="57">
        <f t="shared" si="182"/>
        <v>10</v>
      </c>
      <c r="EJ22" s="57">
        <f t="shared" si="183"/>
        <v>14</v>
      </c>
      <c r="EK22" s="57">
        <f t="shared" si="184"/>
        <v>17</v>
      </c>
      <c r="EL22" s="57">
        <f t="shared" si="185"/>
        <v>20</v>
      </c>
      <c r="EM22" s="58" t="str">
        <f t="shared" si="186"/>
        <v>FA</v>
      </c>
      <c r="EN22" s="58" t="str">
        <f t="shared" si="187"/>
        <v>m</v>
      </c>
      <c r="EO22" s="58" t="str">
        <f t="shared" si="188"/>
        <v>5b</v>
      </c>
      <c r="EP22" s="58" t="str">
        <f t="shared" si="189"/>
        <v>7</v>
      </c>
      <c r="EQ22" s="57" t="str">
        <f t="shared" si="190"/>
        <v>9</v>
      </c>
      <c r="ER22" s="57" t="str">
        <f t="shared" si="191"/>
        <v>11</v>
      </c>
      <c r="ES22" s="57" t="str">
        <f t="shared" si="192"/>
        <v>13b</v>
      </c>
      <c r="ET22" s="57" t="str">
        <f t="shared" si="193"/>
        <v>FAm5b</v>
      </c>
      <c r="EU22" s="57" t="str">
        <f t="shared" si="194"/>
        <v>FAm5b7</v>
      </c>
      <c r="EV22" s="57" t="str">
        <f t="shared" si="195"/>
        <v>FAm5b9</v>
      </c>
      <c r="EW22" s="57" t="str">
        <f t="shared" si="196"/>
        <v>FAm5b11</v>
      </c>
      <c r="EX22" s="57" t="str">
        <f t="shared" si="197"/>
        <v>FAm5b13b</v>
      </c>
      <c r="EZ22" s="58">
        <f>1</f>
        <v>1</v>
      </c>
      <c r="FA22" s="57">
        <f t="shared" si="198"/>
        <v>3</v>
      </c>
      <c r="FB22" s="57">
        <f t="shared" si="199"/>
        <v>6</v>
      </c>
      <c r="FC22" s="57">
        <f t="shared" si="200"/>
        <v>10</v>
      </c>
      <c r="FD22" s="57">
        <f t="shared" si="201"/>
        <v>13</v>
      </c>
      <c r="FE22" s="57">
        <f t="shared" si="202"/>
        <v>16</v>
      </c>
      <c r="FF22" s="57">
        <f t="shared" si="203"/>
        <v>20</v>
      </c>
      <c r="FG22" s="58" t="str">
        <f t="shared" si="204"/>
        <v>FA</v>
      </c>
      <c r="FH22" s="58" t="str">
        <f t="shared" si="205"/>
        <v>m</v>
      </c>
      <c r="FI22" s="58" t="str">
        <f t="shared" si="206"/>
        <v>5b</v>
      </c>
      <c r="FJ22" s="58" t="str">
        <f t="shared" si="207"/>
        <v>7</v>
      </c>
      <c r="FK22" s="57" t="str">
        <f t="shared" si="208"/>
        <v>9b</v>
      </c>
      <c r="FL22" s="57" t="str">
        <f t="shared" si="209"/>
        <v>11b</v>
      </c>
      <c r="FM22" s="57" t="str">
        <f t="shared" si="210"/>
        <v>13b</v>
      </c>
      <c r="FN22" s="57" t="str">
        <f t="shared" si="211"/>
        <v>FAm5b</v>
      </c>
      <c r="FO22" s="57" t="str">
        <f t="shared" si="212"/>
        <v>FAm5b7</v>
      </c>
      <c r="FP22" s="57" t="str">
        <f t="shared" si="213"/>
        <v>FAm5b9b</v>
      </c>
      <c r="FQ22" s="57" t="str">
        <f t="shared" si="214"/>
        <v>FAm5b11b</v>
      </c>
      <c r="FR22" s="57" t="str">
        <f t="shared" si="215"/>
        <v>FAm5b13b</v>
      </c>
      <c r="FT22" s="2" t="str">
        <f t="shared" si="216"/>
        <v>FAm</v>
      </c>
      <c r="FU22" s="2" t="str">
        <f t="shared" si="217"/>
        <v>FAmΔ</v>
      </c>
      <c r="FV22" s="2" t="str">
        <f t="shared" si="218"/>
        <v>FAm9</v>
      </c>
      <c r="FW22" s="2" t="str">
        <f t="shared" si="219"/>
        <v>FAm11</v>
      </c>
      <c r="FX22" s="2" t="str">
        <f t="shared" si="220"/>
        <v>FAm13</v>
      </c>
      <c r="FY22" s="2" t="str">
        <f t="shared" si="221"/>
        <v>FAm</v>
      </c>
      <c r="FZ22" s="2" t="str">
        <f t="shared" si="222"/>
        <v>FAm7</v>
      </c>
      <c r="GA22" s="2" t="str">
        <f t="shared" si="223"/>
        <v>FAm9b</v>
      </c>
      <c r="GB22" s="2" t="str">
        <f t="shared" si="224"/>
        <v>FAm11</v>
      </c>
      <c r="GC22" s="2" t="str">
        <f t="shared" si="225"/>
        <v>FAm13</v>
      </c>
      <c r="GD22" s="2" t="str">
        <f t="shared" si="226"/>
        <v>FA5#</v>
      </c>
      <c r="GE22" s="2" t="str">
        <f t="shared" si="227"/>
        <v>FA5#Δ</v>
      </c>
      <c r="GF22" s="2" t="str">
        <f t="shared" si="228"/>
        <v>FA5#9</v>
      </c>
      <c r="GG22" s="2" t="str">
        <f t="shared" si="229"/>
        <v>FA5#11+</v>
      </c>
      <c r="GH22" s="2" t="str">
        <f t="shared" si="230"/>
        <v>FA5#13</v>
      </c>
      <c r="GI22" s="2" t="str">
        <f t="shared" si="231"/>
        <v>FA</v>
      </c>
      <c r="GJ22" s="2" t="str">
        <f t="shared" si="232"/>
        <v>FA7</v>
      </c>
      <c r="GK22" s="2" t="str">
        <f t="shared" si="233"/>
        <v>FA9</v>
      </c>
      <c r="GL22" s="2" t="str">
        <f t="shared" si="234"/>
        <v>FA11+</v>
      </c>
      <c r="GM22" s="2" t="str">
        <f t="shared" si="235"/>
        <v>FA13</v>
      </c>
      <c r="GN22" s="2" t="str">
        <f t="shared" si="236"/>
        <v>FA</v>
      </c>
      <c r="GO22" s="2" t="str">
        <f t="shared" si="237"/>
        <v>FA7</v>
      </c>
      <c r="GP22" s="2" t="str">
        <f t="shared" si="238"/>
        <v>FA9</v>
      </c>
      <c r="GQ22" s="2" t="str">
        <f t="shared" si="239"/>
        <v>FA11</v>
      </c>
      <c r="GR22" s="2" t="str">
        <f t="shared" si="240"/>
        <v>FA13b</v>
      </c>
      <c r="GS22" s="2" t="str">
        <f t="shared" si="241"/>
        <v>FAm5b</v>
      </c>
      <c r="GT22" s="2" t="str">
        <f t="shared" si="242"/>
        <v>FAm5b7</v>
      </c>
      <c r="GU22" s="2" t="str">
        <f t="shared" si="243"/>
        <v>FAm5b9</v>
      </c>
      <c r="GV22" s="2" t="str">
        <f t="shared" si="244"/>
        <v>FAm5b11</v>
      </c>
      <c r="GW22" s="2" t="str">
        <f t="shared" si="245"/>
        <v>FAm5b13b</v>
      </c>
      <c r="GX22" s="2" t="str">
        <f t="shared" si="246"/>
        <v>FAm5b</v>
      </c>
      <c r="GY22" s="2" t="str">
        <f t="shared" si="247"/>
        <v>FAm5b7</v>
      </c>
      <c r="GZ22" s="2" t="str">
        <f t="shared" si="248"/>
        <v>FAm5b9b</v>
      </c>
      <c r="HA22" s="2" t="str">
        <f t="shared" si="249"/>
        <v>FAm5b11b</v>
      </c>
      <c r="HB22" s="2" t="str">
        <f t="shared" si="250"/>
        <v>FAm5b13b</v>
      </c>
      <c r="HD22" s="2">
        <f t="shared" si="297"/>
        <v>18</v>
      </c>
      <c r="HE22" s="2" t="str" cm="1">
        <f t="array" ref="HE22">INDEX(patti,$HD22,IP22)</f>
        <v>FAm</v>
      </c>
      <c r="HF22" s="2" t="str" cm="1">
        <f t="array" ref="HF22">INDEX(patti,$HD22,IQ22)</f>
        <v>FAm</v>
      </c>
      <c r="HG22" s="2" t="str" cm="1">
        <f t="array" ref="HG22">INDEX(patti,$HD22,IR22)</f>
        <v>FA5#</v>
      </c>
      <c r="HH22" s="2" t="str" cm="1">
        <f t="array" ref="HH22">INDEX(patti,$HD22,IS22)</f>
        <v>FA</v>
      </c>
      <c r="HI22" s="2" t="str" cm="1">
        <f t="array" ref="HI22">INDEX(patti,$HD22,IT22)</f>
        <v>FA</v>
      </c>
      <c r="HJ22" s="2" t="str" cm="1">
        <f t="array" ref="HJ22">INDEX(patti,$HD22,IU22)</f>
        <v>FAm5b</v>
      </c>
      <c r="HK22" s="2" t="str" cm="1">
        <f t="array" ref="HK22">INDEX(patti,$HD22,IV22)</f>
        <v>FAm5b</v>
      </c>
      <c r="HL22" s="2" t="str" cm="1">
        <f t="array" ref="HL22">INDEX(patti,$HD22,IW22)</f>
        <v>FAmΔ</v>
      </c>
      <c r="HM22" s="2" t="str" cm="1">
        <f t="array" ref="HM22">INDEX(patti,$HD22,IX22)</f>
        <v>FAm7</v>
      </c>
      <c r="HN22" s="2" t="str" cm="1">
        <f t="array" ref="HN22">INDEX(patti,$HD22,IY22)</f>
        <v>FA5#Δ</v>
      </c>
      <c r="HO22" s="2" t="str" cm="1">
        <f t="array" ref="HO22">INDEX(patti,$HD22,IZ22)</f>
        <v>FA7</v>
      </c>
      <c r="HP22" s="2" t="str" cm="1">
        <f t="array" ref="HP22">INDEX(patti,$HD22,JA22)</f>
        <v>FA7</v>
      </c>
      <c r="HQ22" s="2" t="str" cm="1">
        <f t="array" ref="HQ22">INDEX(patti,$HD22,JB22)</f>
        <v>FAm5b7</v>
      </c>
      <c r="HR22" s="2" t="str" cm="1">
        <f t="array" ref="HR22">INDEX(patti,$HD22,JC22)</f>
        <v>FAm5b7</v>
      </c>
      <c r="HS22" s="2" t="str" cm="1">
        <f t="array" ref="HS22">INDEX(patti,$HD22,JD22)</f>
        <v>FAm9</v>
      </c>
      <c r="HT22" s="2" t="str" cm="1">
        <f t="array" ref="HT22">INDEX(patti,$HD22,JE22)</f>
        <v>FAm9b</v>
      </c>
      <c r="HU22" s="2" t="str" cm="1">
        <f t="array" ref="HU22">INDEX(patti,$HD22,JF22)</f>
        <v>FA5#9</v>
      </c>
      <c r="HV22" s="2" t="str" cm="1">
        <f t="array" ref="HV22">INDEX(patti,$HD22,JG22)</f>
        <v>FA9</v>
      </c>
      <c r="HW22" s="2" t="str" cm="1">
        <f t="array" ref="HW22">INDEX(patti,$HD22,JH22)</f>
        <v>FA9</v>
      </c>
      <c r="HX22" s="2" t="str" cm="1">
        <f t="array" ref="HX22">INDEX(patti,$HD22,JI22)</f>
        <v>FAm5b9</v>
      </c>
      <c r="HY22" s="2" t="str" cm="1">
        <f t="array" ref="HY22">INDEX(patti,$HD22,JJ22)</f>
        <v>FAm5b9b</v>
      </c>
      <c r="HZ22" s="2" t="str" cm="1">
        <f t="array" ref="HZ22">INDEX(patti,$HD22,JK22)</f>
        <v>FAm11</v>
      </c>
      <c r="IA22" s="2" t="str" cm="1">
        <f t="array" ref="IA22">INDEX(patti,$HD22,JL22)</f>
        <v>FAm11</v>
      </c>
      <c r="IB22" s="2" t="str" cm="1">
        <f t="array" ref="IB22">INDEX(patti,$HD22,JM22)</f>
        <v>FA5#11+</v>
      </c>
      <c r="IC22" s="2" t="str" cm="1">
        <f t="array" ref="IC22">INDEX(patti,$HD22,JN22)</f>
        <v>FA11+</v>
      </c>
      <c r="ID22" s="2" t="str" cm="1">
        <f t="array" ref="ID22">INDEX(patti,$HD22,JO22)</f>
        <v>FA11</v>
      </c>
      <c r="IE22" s="2" t="str" cm="1">
        <f t="array" ref="IE22">INDEX(patti,$HD22,JP22)</f>
        <v>FAm5b11</v>
      </c>
      <c r="IF22" s="2" t="str" cm="1">
        <f t="array" ref="IF22">INDEX(patti,$HD22,JQ22)</f>
        <v>FAm5b11b</v>
      </c>
      <c r="IG22" s="2" t="str" cm="1">
        <f t="array" ref="IG22">INDEX(patti,$HD22,JR22)</f>
        <v>FAm13</v>
      </c>
      <c r="IH22" s="2" t="str" cm="1">
        <f t="array" ref="IH22">INDEX(patti,$HD22,JS22)</f>
        <v>FAm13</v>
      </c>
      <c r="II22" s="2" t="str" cm="1">
        <f t="array" ref="II22">INDEX(patti,$HD22,JT22)</f>
        <v>FA5#13</v>
      </c>
      <c r="IJ22" s="2" t="str" cm="1">
        <f t="array" ref="IJ22">INDEX(patti,$HD22,JU22)</f>
        <v>FA13</v>
      </c>
      <c r="IK22" s="2" t="str" cm="1">
        <f t="array" ref="IK22">INDEX(patti,$HD22,JV22)</f>
        <v>FA13b</v>
      </c>
      <c r="IL22" s="2" t="str" cm="1">
        <f t="array" ref="IL22">INDEX(patti,$HD22,JW22)</f>
        <v>FAm5b13b</v>
      </c>
      <c r="IM22" s="2" t="str" cm="1">
        <f t="array" ref="IM22">INDEX(patti,$HD22,JX22)</f>
        <v>FAm5b13b</v>
      </c>
      <c r="IN22" t="s">
        <v>117</v>
      </c>
      <c r="IP22">
        <v>1</v>
      </c>
      <c r="IQ22">
        <f t="shared" ref="IQ22:IV22" si="321">IP22+5</f>
        <v>6</v>
      </c>
      <c r="IR22">
        <f t="shared" si="321"/>
        <v>11</v>
      </c>
      <c r="IS22">
        <f t="shared" si="321"/>
        <v>16</v>
      </c>
      <c r="IT22">
        <f t="shared" si="321"/>
        <v>21</v>
      </c>
      <c r="IU22">
        <f t="shared" si="321"/>
        <v>26</v>
      </c>
      <c r="IV22">
        <f t="shared" si="321"/>
        <v>31</v>
      </c>
      <c r="IW22">
        <f t="shared" si="252"/>
        <v>2</v>
      </c>
      <c r="IX22">
        <f t="shared" si="253"/>
        <v>7</v>
      </c>
      <c r="IY22">
        <f t="shared" si="254"/>
        <v>12</v>
      </c>
      <c r="IZ22">
        <f t="shared" si="255"/>
        <v>17</v>
      </c>
      <c r="JA22">
        <f t="shared" si="256"/>
        <v>22</v>
      </c>
      <c r="JB22">
        <f t="shared" si="257"/>
        <v>27</v>
      </c>
      <c r="JC22">
        <f t="shared" si="258"/>
        <v>32</v>
      </c>
      <c r="JD22">
        <f t="shared" si="259"/>
        <v>3</v>
      </c>
      <c r="JE22">
        <f t="shared" si="260"/>
        <v>8</v>
      </c>
      <c r="JF22">
        <f t="shared" si="261"/>
        <v>13</v>
      </c>
      <c r="JG22">
        <f t="shared" si="262"/>
        <v>18</v>
      </c>
      <c r="JH22">
        <f t="shared" si="263"/>
        <v>23</v>
      </c>
      <c r="JI22">
        <f t="shared" si="264"/>
        <v>28</v>
      </c>
      <c r="JJ22">
        <f t="shared" si="265"/>
        <v>33</v>
      </c>
      <c r="JK22">
        <f t="shared" si="266"/>
        <v>4</v>
      </c>
      <c r="JL22">
        <f t="shared" si="267"/>
        <v>9</v>
      </c>
      <c r="JM22">
        <f t="shared" si="268"/>
        <v>14</v>
      </c>
      <c r="JN22">
        <f t="shared" si="269"/>
        <v>19</v>
      </c>
      <c r="JO22">
        <f t="shared" si="270"/>
        <v>24</v>
      </c>
      <c r="JP22">
        <f t="shared" si="271"/>
        <v>29</v>
      </c>
      <c r="JQ22">
        <f t="shared" si="272"/>
        <v>34</v>
      </c>
      <c r="JR22">
        <f t="shared" si="273"/>
        <v>5</v>
      </c>
      <c r="JS22">
        <f t="shared" si="274"/>
        <v>10</v>
      </c>
      <c r="JT22">
        <f t="shared" si="275"/>
        <v>15</v>
      </c>
      <c r="JU22">
        <f t="shared" si="276"/>
        <v>20</v>
      </c>
      <c r="JV22">
        <f t="shared" si="277"/>
        <v>25</v>
      </c>
      <c r="JW22">
        <f t="shared" si="278"/>
        <v>30</v>
      </c>
      <c r="JX22">
        <f t="shared" si="279"/>
        <v>35</v>
      </c>
      <c r="JY22" t="s">
        <v>117</v>
      </c>
      <c r="JZ22" t="str">
        <f t="shared" si="318"/>
        <v>MELODICA</v>
      </c>
      <c r="KA22">
        <f t="shared" si="38"/>
        <v>0</v>
      </c>
      <c r="KB22" cm="1">
        <f t="array" ref="KB22">IF(TYPE(_xlfn._xlws.FILTER(HE$1:IM$1,HE22:IM22=KA22))=16,0,_xlfn._xlws.FILTER(HE$1:IM$1,HE22:IM22=KA22))</f>
        <v>0</v>
      </c>
      <c r="KG22">
        <f t="shared" si="280"/>
        <v>0</v>
      </c>
      <c r="KH22" s="35">
        <f>IF(KB22=0,0,(CONCATENATE($KA22," come ",KB22," della scala ",$JZ22)))</f>
        <v>0</v>
      </c>
      <c r="LX22" s="180"/>
      <c r="LY22" s="180"/>
      <c r="LZ22" s="180"/>
      <c r="MA22" s="180"/>
      <c r="MB22" s="180"/>
      <c r="MC22" s="180"/>
      <c r="MD22" s="180"/>
      <c r="ME22" s="180"/>
      <c r="MF22" s="180"/>
      <c r="MG22" s="180"/>
      <c r="MH22" s="180"/>
      <c r="MI22" s="180"/>
      <c r="MJ22" s="180"/>
      <c r="MK22" s="180"/>
      <c r="ML22" s="180"/>
      <c r="MM22" s="180"/>
      <c r="MN22" s="180"/>
      <c r="MO22" s="180"/>
      <c r="MP22" s="180"/>
      <c r="MQ22" s="180"/>
      <c r="MR22" s="180"/>
      <c r="MS22" s="180"/>
      <c r="MT22" s="180"/>
      <c r="MU22" s="51"/>
      <c r="MV22" s="51"/>
      <c r="MW22" s="51"/>
      <c r="MX22" s="51"/>
      <c r="MY22" s="73"/>
      <c r="MZ22" s="73"/>
      <c r="NA22" s="73"/>
      <c r="NB22" s="73"/>
      <c r="NC22" s="73"/>
      <c r="ND22" s="73"/>
      <c r="NE22" s="73"/>
      <c r="NF22" s="73"/>
      <c r="NG22" s="73"/>
      <c r="NH22" s="73"/>
      <c r="NI22" s="73"/>
      <c r="NJ22" s="73"/>
      <c r="NK22" s="73"/>
      <c r="NL22" s="73"/>
      <c r="NM22" s="73"/>
      <c r="NN22" s="73"/>
      <c r="NO22" s="73"/>
      <c r="NP22" s="73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  <c r="OF22" s="73"/>
      <c r="OG22" s="73"/>
    </row>
    <row r="23" spans="1:397" x14ac:dyDescent="0.3">
      <c r="A23" s="190"/>
      <c r="B23" t="str">
        <f t="shared" si="314"/>
        <v>FA#</v>
      </c>
      <c r="C23" s="16" t="s">
        <v>37</v>
      </c>
      <c r="D23" s="16" t="s">
        <v>38</v>
      </c>
      <c r="E23" s="16" t="s">
        <v>37</v>
      </c>
      <c r="F23" s="16" t="s">
        <v>37</v>
      </c>
      <c r="G23" s="16" t="s">
        <v>37</v>
      </c>
      <c r="H23" s="16" t="s">
        <v>37</v>
      </c>
      <c r="I23" s="16" t="s">
        <v>38</v>
      </c>
      <c r="J23" s="4">
        <f t="shared" si="315"/>
        <v>7</v>
      </c>
      <c r="K23" s="58">
        <f t="shared" si="67"/>
        <v>9</v>
      </c>
      <c r="L23" s="58">
        <f t="shared" si="68"/>
        <v>10</v>
      </c>
      <c r="M23" s="58">
        <f t="shared" si="69"/>
        <v>12</v>
      </c>
      <c r="N23" s="58">
        <f t="shared" si="70"/>
        <v>14</v>
      </c>
      <c r="O23" s="58">
        <f t="shared" si="71"/>
        <v>16</v>
      </c>
      <c r="P23" s="58">
        <f t="shared" si="72"/>
        <v>18</v>
      </c>
      <c r="Q23" s="57">
        <f t="shared" si="73"/>
        <v>19</v>
      </c>
      <c r="R23" s="58">
        <f t="shared" si="74"/>
        <v>21</v>
      </c>
      <c r="S23" s="58">
        <f t="shared" si="75"/>
        <v>22</v>
      </c>
      <c r="T23" s="58">
        <f t="shared" si="76"/>
        <v>24</v>
      </c>
      <c r="U23" s="58">
        <f t="shared" si="77"/>
        <v>26</v>
      </c>
      <c r="V23" s="58">
        <f t="shared" si="78"/>
        <v>28</v>
      </c>
      <c r="W23" s="58">
        <f t="shared" si="79"/>
        <v>30</v>
      </c>
      <c r="X23" s="57">
        <f t="shared" si="80"/>
        <v>31</v>
      </c>
      <c r="Y23" s="58">
        <f t="shared" si="81"/>
        <v>33</v>
      </c>
      <c r="Z23" s="58">
        <f t="shared" si="82"/>
        <v>34</v>
      </c>
      <c r="AA23" s="58">
        <f t="shared" si="83"/>
        <v>36</v>
      </c>
      <c r="AB23" s="58">
        <f t="shared" si="84"/>
        <v>38</v>
      </c>
      <c r="AC23" s="58">
        <f t="shared" si="85"/>
        <v>40</v>
      </c>
      <c r="AD23" s="58">
        <f t="shared" si="86"/>
        <v>42</v>
      </c>
      <c r="AE23" s="57">
        <f t="shared" si="87"/>
        <v>43</v>
      </c>
      <c r="AF23" s="58">
        <f t="shared" si="88"/>
        <v>45</v>
      </c>
      <c r="AG23" s="58">
        <f t="shared" si="89"/>
        <v>46</v>
      </c>
      <c r="AH23" s="58">
        <f t="shared" si="90"/>
        <v>48</v>
      </c>
      <c r="AI23" s="58"/>
      <c r="AJ23" s="58">
        <f>1</f>
        <v>1</v>
      </c>
      <c r="AK23" s="58">
        <f t="shared" si="91"/>
        <v>3</v>
      </c>
      <c r="AL23" s="58">
        <f t="shared" si="92"/>
        <v>7</v>
      </c>
      <c r="AM23" s="58">
        <f t="shared" si="93"/>
        <v>11</v>
      </c>
      <c r="AN23" s="58">
        <f t="shared" si="94"/>
        <v>14</v>
      </c>
      <c r="AO23" s="58">
        <f t="shared" si="95"/>
        <v>17</v>
      </c>
      <c r="AP23" s="58">
        <f t="shared" si="96"/>
        <v>21</v>
      </c>
      <c r="AQ23" s="58" t="str">
        <f t="shared" si="296"/>
        <v>FA#</v>
      </c>
      <c r="AR23" s="58" t="str">
        <f t="shared" si="97"/>
        <v>m</v>
      </c>
      <c r="AS23" s="58" t="str">
        <f t="shared" si="98"/>
        <v/>
      </c>
      <c r="AT23" s="58" t="str">
        <f t="shared" si="99"/>
        <v>Δ</v>
      </c>
      <c r="AU23" s="57" t="str">
        <f t="shared" si="100"/>
        <v>9</v>
      </c>
      <c r="AV23" s="57" t="str">
        <f t="shared" si="101"/>
        <v>11</v>
      </c>
      <c r="AW23" s="57" t="str">
        <f t="shared" si="102"/>
        <v>13</v>
      </c>
      <c r="AX23" s="57" t="str">
        <f t="shared" si="103"/>
        <v>FA#m</v>
      </c>
      <c r="AY23" s="57" t="str">
        <f t="shared" si="104"/>
        <v>FA#mΔ</v>
      </c>
      <c r="AZ23" s="57" t="str">
        <f t="shared" si="105"/>
        <v>FA#m9</v>
      </c>
      <c r="BA23" s="57" t="str">
        <f t="shared" si="106"/>
        <v>FA#m11</v>
      </c>
      <c r="BB23" s="57" t="str">
        <f t="shared" si="107"/>
        <v>FA#m13</v>
      </c>
      <c r="BD23" s="58">
        <f>1</f>
        <v>1</v>
      </c>
      <c r="BE23" s="57">
        <f t="shared" si="108"/>
        <v>3</v>
      </c>
      <c r="BF23" s="57">
        <f t="shared" si="109"/>
        <v>7</v>
      </c>
      <c r="BG23" s="57">
        <f t="shared" si="110"/>
        <v>10</v>
      </c>
      <c r="BH23" s="57">
        <f t="shared" si="111"/>
        <v>13</v>
      </c>
      <c r="BI23" s="57">
        <f t="shared" si="112"/>
        <v>17</v>
      </c>
      <c r="BJ23" s="57">
        <f t="shared" si="113"/>
        <v>21</v>
      </c>
      <c r="BK23" s="58" t="str">
        <f t="shared" si="114"/>
        <v>FA#</v>
      </c>
      <c r="BL23" s="58" t="str">
        <f t="shared" si="115"/>
        <v>m</v>
      </c>
      <c r="BM23" s="58" t="str">
        <f t="shared" si="116"/>
        <v/>
      </c>
      <c r="BN23" s="58" t="str">
        <f t="shared" si="117"/>
        <v>7</v>
      </c>
      <c r="BO23" s="57" t="str">
        <f t="shared" si="118"/>
        <v>9b</v>
      </c>
      <c r="BP23" s="57" t="str">
        <f t="shared" si="119"/>
        <v>11</v>
      </c>
      <c r="BQ23" s="57" t="str">
        <f t="shared" si="120"/>
        <v>13</v>
      </c>
      <c r="BR23" s="57" t="str">
        <f t="shared" si="121"/>
        <v>FA#m</v>
      </c>
      <c r="BS23" s="57" t="str">
        <f t="shared" si="122"/>
        <v>FA#m7</v>
      </c>
      <c r="BT23" s="57" t="str">
        <f t="shared" si="123"/>
        <v>FA#m9b</v>
      </c>
      <c r="BU23" s="57" t="str">
        <f t="shared" si="124"/>
        <v>FA#m11</v>
      </c>
      <c r="BV23" s="57" t="str">
        <f t="shared" si="125"/>
        <v>FA#m13</v>
      </c>
      <c r="BX23" s="58">
        <f>1</f>
        <v>1</v>
      </c>
      <c r="BY23" s="57">
        <f t="shared" si="126"/>
        <v>4</v>
      </c>
      <c r="BZ23" s="57">
        <f t="shared" si="127"/>
        <v>8</v>
      </c>
      <c r="CA23" s="57">
        <f t="shared" si="128"/>
        <v>11</v>
      </c>
      <c r="CB23" s="57">
        <f t="shared" si="129"/>
        <v>14</v>
      </c>
      <c r="CC23" s="57">
        <f t="shared" si="130"/>
        <v>18</v>
      </c>
      <c r="CD23" s="57">
        <f t="shared" si="131"/>
        <v>21</v>
      </c>
      <c r="CE23" s="58" t="str">
        <f t="shared" si="132"/>
        <v>FA#</v>
      </c>
      <c r="CF23" s="58" t="str">
        <f t="shared" si="133"/>
        <v/>
      </c>
      <c r="CG23" s="58" t="str">
        <f t="shared" si="134"/>
        <v>5#</v>
      </c>
      <c r="CH23" s="58" t="str">
        <f t="shared" si="135"/>
        <v>Δ</v>
      </c>
      <c r="CI23" s="57" t="str">
        <f t="shared" si="136"/>
        <v>9</v>
      </c>
      <c r="CJ23" s="57" t="str">
        <f t="shared" si="137"/>
        <v>11+</v>
      </c>
      <c r="CK23" s="57" t="str">
        <f t="shared" si="138"/>
        <v>13</v>
      </c>
      <c r="CL23" s="57" t="str">
        <f t="shared" si="139"/>
        <v>FA#5#</v>
      </c>
      <c r="CM23" s="57" t="str">
        <f t="shared" si="140"/>
        <v>FA#5#Δ</v>
      </c>
      <c r="CN23" s="57" t="str">
        <f t="shared" si="141"/>
        <v>FA#5#9</v>
      </c>
      <c r="CO23" s="57" t="str">
        <f t="shared" si="142"/>
        <v>FA#5#11+</v>
      </c>
      <c r="CP23" s="57" t="str">
        <f t="shared" si="143"/>
        <v>FA#5#13</v>
      </c>
      <c r="CR23" s="58">
        <f>1</f>
        <v>1</v>
      </c>
      <c r="CS23" s="57">
        <f t="shared" si="144"/>
        <v>4</v>
      </c>
      <c r="CT23" s="57">
        <f t="shared" si="145"/>
        <v>7</v>
      </c>
      <c r="CU23" s="57">
        <f t="shared" si="146"/>
        <v>10</v>
      </c>
      <c r="CV23" s="57">
        <f t="shared" si="147"/>
        <v>14</v>
      </c>
      <c r="CW23" s="57">
        <f t="shared" si="148"/>
        <v>18</v>
      </c>
      <c r="CX23" s="57">
        <f t="shared" si="149"/>
        <v>21</v>
      </c>
      <c r="CY23" s="58" t="str">
        <f t="shared" si="150"/>
        <v>FA#</v>
      </c>
      <c r="CZ23" s="58" t="str">
        <f t="shared" si="151"/>
        <v/>
      </c>
      <c r="DA23" s="58" t="str">
        <f t="shared" si="152"/>
        <v/>
      </c>
      <c r="DB23" s="58" t="str">
        <f t="shared" si="153"/>
        <v>7</v>
      </c>
      <c r="DC23" s="57" t="str">
        <f t="shared" si="154"/>
        <v>9</v>
      </c>
      <c r="DD23" s="57" t="str">
        <f t="shared" si="155"/>
        <v>11+</v>
      </c>
      <c r="DE23" s="57" t="str">
        <f t="shared" si="156"/>
        <v>13</v>
      </c>
      <c r="DF23" s="57" t="str">
        <f t="shared" si="157"/>
        <v>FA#</v>
      </c>
      <c r="DG23" s="57" t="str">
        <f t="shared" si="158"/>
        <v>FA#7</v>
      </c>
      <c r="DH23" s="57" t="str">
        <f t="shared" si="159"/>
        <v>FA#9</v>
      </c>
      <c r="DI23" s="57" t="str">
        <f t="shared" si="160"/>
        <v>FA#11+</v>
      </c>
      <c r="DJ23" s="57" t="str">
        <f t="shared" si="161"/>
        <v>FA#13</v>
      </c>
      <c r="DL23" s="58">
        <f>1</f>
        <v>1</v>
      </c>
      <c r="DM23" s="57">
        <f t="shared" si="162"/>
        <v>4</v>
      </c>
      <c r="DN23" s="57">
        <f t="shared" si="163"/>
        <v>7</v>
      </c>
      <c r="DO23" s="57">
        <f t="shared" si="164"/>
        <v>10</v>
      </c>
      <c r="DP23" s="57">
        <f t="shared" si="165"/>
        <v>14</v>
      </c>
      <c r="DQ23" s="57">
        <f t="shared" si="166"/>
        <v>17</v>
      </c>
      <c r="DR23" s="57">
        <f t="shared" si="167"/>
        <v>20</v>
      </c>
      <c r="DS23" s="58" t="str">
        <f t="shared" si="168"/>
        <v>FA#</v>
      </c>
      <c r="DT23" s="58" t="str">
        <f t="shared" si="169"/>
        <v/>
      </c>
      <c r="DU23" s="58" t="str">
        <f t="shared" si="170"/>
        <v/>
      </c>
      <c r="DV23" s="58" t="str">
        <f t="shared" si="171"/>
        <v>7</v>
      </c>
      <c r="DW23" s="57" t="str">
        <f t="shared" si="172"/>
        <v>9</v>
      </c>
      <c r="DX23" s="57" t="str">
        <f t="shared" si="173"/>
        <v>11</v>
      </c>
      <c r="DY23" s="57" t="str">
        <f t="shared" si="174"/>
        <v>13b</v>
      </c>
      <c r="DZ23" s="57" t="str">
        <f t="shared" si="175"/>
        <v>FA#</v>
      </c>
      <c r="EA23" s="57" t="str">
        <f t="shared" si="176"/>
        <v>FA#7</v>
      </c>
      <c r="EB23" s="57" t="str">
        <f t="shared" si="177"/>
        <v>FA#9</v>
      </c>
      <c r="EC23" s="57" t="str">
        <f t="shared" si="178"/>
        <v>FA#11</v>
      </c>
      <c r="ED23" s="57" t="str">
        <f t="shared" si="179"/>
        <v>FA#13b</v>
      </c>
      <c r="EF23" s="58">
        <f>1</f>
        <v>1</v>
      </c>
      <c r="EG23" s="57">
        <f t="shared" si="180"/>
        <v>3</v>
      </c>
      <c r="EH23" s="57">
        <f t="shared" si="181"/>
        <v>6</v>
      </c>
      <c r="EI23" s="57">
        <f t="shared" si="182"/>
        <v>10</v>
      </c>
      <c r="EJ23" s="57">
        <f t="shared" si="183"/>
        <v>14</v>
      </c>
      <c r="EK23" s="57">
        <f t="shared" si="184"/>
        <v>17</v>
      </c>
      <c r="EL23" s="57">
        <f t="shared" si="185"/>
        <v>20</v>
      </c>
      <c r="EM23" s="58" t="str">
        <f t="shared" si="186"/>
        <v>FA#</v>
      </c>
      <c r="EN23" s="58" t="str">
        <f t="shared" si="187"/>
        <v>m</v>
      </c>
      <c r="EO23" s="58" t="str">
        <f t="shared" si="188"/>
        <v>5b</v>
      </c>
      <c r="EP23" s="58" t="str">
        <f t="shared" si="189"/>
        <v>7</v>
      </c>
      <c r="EQ23" s="57" t="str">
        <f t="shared" si="190"/>
        <v>9</v>
      </c>
      <c r="ER23" s="57" t="str">
        <f t="shared" si="191"/>
        <v>11</v>
      </c>
      <c r="ES23" s="57" t="str">
        <f t="shared" si="192"/>
        <v>13b</v>
      </c>
      <c r="ET23" s="57" t="str">
        <f t="shared" si="193"/>
        <v>FA#m5b</v>
      </c>
      <c r="EU23" s="57" t="str">
        <f t="shared" si="194"/>
        <v>FA#m5b7</v>
      </c>
      <c r="EV23" s="57" t="str">
        <f t="shared" si="195"/>
        <v>FA#m5b9</v>
      </c>
      <c r="EW23" s="57" t="str">
        <f t="shared" si="196"/>
        <v>FA#m5b11</v>
      </c>
      <c r="EX23" s="57" t="str">
        <f t="shared" si="197"/>
        <v>FA#m5b13b</v>
      </c>
      <c r="EZ23" s="58">
        <f>1</f>
        <v>1</v>
      </c>
      <c r="FA23" s="57">
        <f t="shared" si="198"/>
        <v>3</v>
      </c>
      <c r="FB23" s="57">
        <f t="shared" si="199"/>
        <v>6</v>
      </c>
      <c r="FC23" s="57">
        <f t="shared" si="200"/>
        <v>10</v>
      </c>
      <c r="FD23" s="57">
        <f t="shared" si="201"/>
        <v>13</v>
      </c>
      <c r="FE23" s="57">
        <f t="shared" si="202"/>
        <v>16</v>
      </c>
      <c r="FF23" s="57">
        <f t="shared" si="203"/>
        <v>20</v>
      </c>
      <c r="FG23" s="58" t="str">
        <f t="shared" si="204"/>
        <v>FA#</v>
      </c>
      <c r="FH23" s="58" t="str">
        <f t="shared" si="205"/>
        <v>m</v>
      </c>
      <c r="FI23" s="58" t="str">
        <f t="shared" si="206"/>
        <v>5b</v>
      </c>
      <c r="FJ23" s="58" t="str">
        <f t="shared" si="207"/>
        <v>7</v>
      </c>
      <c r="FK23" s="57" t="str">
        <f t="shared" si="208"/>
        <v>9b</v>
      </c>
      <c r="FL23" s="57" t="str">
        <f t="shared" si="209"/>
        <v>11b</v>
      </c>
      <c r="FM23" s="57" t="str">
        <f t="shared" si="210"/>
        <v>13b</v>
      </c>
      <c r="FN23" s="57" t="str">
        <f t="shared" si="211"/>
        <v>FA#m5b</v>
      </c>
      <c r="FO23" s="57" t="str">
        <f t="shared" si="212"/>
        <v>FA#m5b7</v>
      </c>
      <c r="FP23" s="57" t="str">
        <f t="shared" si="213"/>
        <v>FA#m5b9b</v>
      </c>
      <c r="FQ23" s="57" t="str">
        <f t="shared" si="214"/>
        <v>FA#m5b11b</v>
      </c>
      <c r="FR23" s="57" t="str">
        <f t="shared" si="215"/>
        <v>FA#m5b13b</v>
      </c>
      <c r="FT23" s="2" t="str">
        <f t="shared" si="216"/>
        <v>FA#m</v>
      </c>
      <c r="FU23" s="2" t="str">
        <f t="shared" si="217"/>
        <v>FA#mΔ</v>
      </c>
      <c r="FV23" s="2" t="str">
        <f t="shared" si="218"/>
        <v>FA#m9</v>
      </c>
      <c r="FW23" s="2" t="str">
        <f t="shared" si="219"/>
        <v>FA#m11</v>
      </c>
      <c r="FX23" s="2" t="str">
        <f t="shared" si="220"/>
        <v>FA#m13</v>
      </c>
      <c r="FY23" s="2" t="str">
        <f t="shared" si="221"/>
        <v>FA#m</v>
      </c>
      <c r="FZ23" s="2" t="str">
        <f t="shared" si="222"/>
        <v>FA#m7</v>
      </c>
      <c r="GA23" s="2" t="str">
        <f t="shared" si="223"/>
        <v>FA#m9b</v>
      </c>
      <c r="GB23" s="2" t="str">
        <f t="shared" si="224"/>
        <v>FA#m11</v>
      </c>
      <c r="GC23" s="2" t="str">
        <f t="shared" si="225"/>
        <v>FA#m13</v>
      </c>
      <c r="GD23" s="2" t="str">
        <f t="shared" si="226"/>
        <v>FA#5#</v>
      </c>
      <c r="GE23" s="2" t="str">
        <f t="shared" si="227"/>
        <v>FA#5#Δ</v>
      </c>
      <c r="GF23" s="2" t="str">
        <f t="shared" si="228"/>
        <v>FA#5#9</v>
      </c>
      <c r="GG23" s="2" t="str">
        <f t="shared" si="229"/>
        <v>FA#5#11+</v>
      </c>
      <c r="GH23" s="2" t="str">
        <f t="shared" si="230"/>
        <v>FA#5#13</v>
      </c>
      <c r="GI23" s="2" t="str">
        <f t="shared" si="231"/>
        <v>FA#</v>
      </c>
      <c r="GJ23" s="2" t="str">
        <f t="shared" si="232"/>
        <v>FA#7</v>
      </c>
      <c r="GK23" s="2" t="str">
        <f t="shared" si="233"/>
        <v>FA#9</v>
      </c>
      <c r="GL23" s="2" t="str">
        <f t="shared" si="234"/>
        <v>FA#11+</v>
      </c>
      <c r="GM23" s="2" t="str">
        <f t="shared" si="235"/>
        <v>FA#13</v>
      </c>
      <c r="GN23" s="2" t="str">
        <f t="shared" si="236"/>
        <v>FA#</v>
      </c>
      <c r="GO23" s="2" t="str">
        <f t="shared" si="237"/>
        <v>FA#7</v>
      </c>
      <c r="GP23" s="2" t="str">
        <f t="shared" si="238"/>
        <v>FA#9</v>
      </c>
      <c r="GQ23" s="2" t="str">
        <f t="shared" si="239"/>
        <v>FA#11</v>
      </c>
      <c r="GR23" s="2" t="str">
        <f t="shared" si="240"/>
        <v>FA#13b</v>
      </c>
      <c r="GS23" s="2" t="str">
        <f t="shared" si="241"/>
        <v>FA#m5b</v>
      </c>
      <c r="GT23" s="2" t="str">
        <f t="shared" si="242"/>
        <v>FA#m5b7</v>
      </c>
      <c r="GU23" s="2" t="str">
        <f t="shared" si="243"/>
        <v>FA#m5b9</v>
      </c>
      <c r="GV23" s="2" t="str">
        <f t="shared" si="244"/>
        <v>FA#m5b11</v>
      </c>
      <c r="GW23" s="2" t="str">
        <f t="shared" si="245"/>
        <v>FA#m5b13b</v>
      </c>
      <c r="GX23" s="2" t="str">
        <f t="shared" si="246"/>
        <v>FA#m5b</v>
      </c>
      <c r="GY23" s="2" t="str">
        <f t="shared" si="247"/>
        <v>FA#m5b7</v>
      </c>
      <c r="GZ23" s="2" t="str">
        <f t="shared" si="248"/>
        <v>FA#m5b9b</v>
      </c>
      <c r="HA23" s="2" t="str">
        <f t="shared" si="249"/>
        <v>FA#m5b11b</v>
      </c>
      <c r="HB23" s="2" t="str">
        <f t="shared" si="250"/>
        <v>FA#m5b13b</v>
      </c>
      <c r="HD23" s="2">
        <f t="shared" si="297"/>
        <v>19</v>
      </c>
      <c r="HE23" s="2" t="str" cm="1">
        <f t="array" ref="HE23">INDEX(patti,$HD23,IP23)</f>
        <v>FA#m</v>
      </c>
      <c r="HF23" s="2" t="str" cm="1">
        <f t="array" ref="HF23">INDEX(patti,$HD23,IQ23)</f>
        <v>FA#m</v>
      </c>
      <c r="HG23" s="2" t="str" cm="1">
        <f t="array" ref="HG23">INDEX(patti,$HD23,IR23)</f>
        <v>FA#5#</v>
      </c>
      <c r="HH23" s="2" t="str" cm="1">
        <f t="array" ref="HH23">INDEX(patti,$HD23,IS23)</f>
        <v>FA#</v>
      </c>
      <c r="HI23" s="2" t="str" cm="1">
        <f t="array" ref="HI23">INDEX(patti,$HD23,IT23)</f>
        <v>FA#</v>
      </c>
      <c r="HJ23" s="2" t="str" cm="1">
        <f t="array" ref="HJ23">INDEX(patti,$HD23,IU23)</f>
        <v>FA#m5b</v>
      </c>
      <c r="HK23" s="2" t="str" cm="1">
        <f t="array" ref="HK23">INDEX(patti,$HD23,IV23)</f>
        <v>FA#m5b</v>
      </c>
      <c r="HL23" s="2" t="str" cm="1">
        <f t="array" ref="HL23">INDEX(patti,$HD23,IW23)</f>
        <v>FA#mΔ</v>
      </c>
      <c r="HM23" s="2" t="str" cm="1">
        <f t="array" ref="HM23">INDEX(patti,$HD23,IX23)</f>
        <v>FA#m7</v>
      </c>
      <c r="HN23" s="2" t="str" cm="1">
        <f t="array" ref="HN23">INDEX(patti,$HD23,IY23)</f>
        <v>FA#5#Δ</v>
      </c>
      <c r="HO23" s="2" t="str" cm="1">
        <f t="array" ref="HO23">INDEX(patti,$HD23,IZ23)</f>
        <v>FA#7</v>
      </c>
      <c r="HP23" s="2" t="str" cm="1">
        <f t="array" ref="HP23">INDEX(patti,$HD23,JA23)</f>
        <v>FA#7</v>
      </c>
      <c r="HQ23" s="2" t="str" cm="1">
        <f t="array" ref="HQ23">INDEX(patti,$HD23,JB23)</f>
        <v>FA#m5b7</v>
      </c>
      <c r="HR23" s="2" t="str" cm="1">
        <f t="array" ref="HR23">INDEX(patti,$HD23,JC23)</f>
        <v>FA#m5b7</v>
      </c>
      <c r="HS23" s="2" t="str" cm="1">
        <f t="array" ref="HS23">INDEX(patti,$HD23,JD23)</f>
        <v>FA#m9</v>
      </c>
      <c r="HT23" s="2" t="str" cm="1">
        <f t="array" ref="HT23">INDEX(patti,$HD23,JE23)</f>
        <v>FA#m9b</v>
      </c>
      <c r="HU23" s="2" t="str" cm="1">
        <f t="array" ref="HU23">INDEX(patti,$HD23,JF23)</f>
        <v>FA#5#9</v>
      </c>
      <c r="HV23" s="2" t="str" cm="1">
        <f t="array" ref="HV23">INDEX(patti,$HD23,JG23)</f>
        <v>FA#9</v>
      </c>
      <c r="HW23" s="2" t="str" cm="1">
        <f t="array" ref="HW23">INDEX(patti,$HD23,JH23)</f>
        <v>FA#9</v>
      </c>
      <c r="HX23" s="2" t="str" cm="1">
        <f t="array" ref="HX23">INDEX(patti,$HD23,JI23)</f>
        <v>FA#m5b9</v>
      </c>
      <c r="HY23" s="2" t="str" cm="1">
        <f t="array" ref="HY23">INDEX(patti,$HD23,JJ23)</f>
        <v>FA#m5b9b</v>
      </c>
      <c r="HZ23" s="2" t="str" cm="1">
        <f t="array" ref="HZ23">INDEX(patti,$HD23,JK23)</f>
        <v>FA#m11</v>
      </c>
      <c r="IA23" s="2" t="str" cm="1">
        <f t="array" ref="IA23">INDEX(patti,$HD23,JL23)</f>
        <v>FA#m11</v>
      </c>
      <c r="IB23" s="2" t="str" cm="1">
        <f t="array" ref="IB23">INDEX(patti,$HD23,JM23)</f>
        <v>FA#5#11+</v>
      </c>
      <c r="IC23" s="2" t="str" cm="1">
        <f t="array" ref="IC23">INDEX(patti,$HD23,JN23)</f>
        <v>FA#11+</v>
      </c>
      <c r="ID23" s="2" t="str" cm="1">
        <f t="array" ref="ID23">INDEX(patti,$HD23,JO23)</f>
        <v>FA#11</v>
      </c>
      <c r="IE23" s="2" t="str" cm="1">
        <f t="array" ref="IE23">INDEX(patti,$HD23,JP23)</f>
        <v>FA#m5b11</v>
      </c>
      <c r="IF23" s="2" t="str" cm="1">
        <f t="array" ref="IF23">INDEX(patti,$HD23,JQ23)</f>
        <v>FA#m5b11b</v>
      </c>
      <c r="IG23" s="2" t="str" cm="1">
        <f t="array" ref="IG23">INDEX(patti,$HD23,JR23)</f>
        <v>FA#m13</v>
      </c>
      <c r="IH23" s="2" t="str" cm="1">
        <f t="array" ref="IH23">INDEX(patti,$HD23,JS23)</f>
        <v>FA#m13</v>
      </c>
      <c r="II23" s="2" t="str" cm="1">
        <f t="array" ref="II23">INDEX(patti,$HD23,JT23)</f>
        <v>FA#5#13</v>
      </c>
      <c r="IJ23" s="2" t="str" cm="1">
        <f t="array" ref="IJ23">INDEX(patti,$HD23,JU23)</f>
        <v>FA#13</v>
      </c>
      <c r="IK23" s="2" t="str" cm="1">
        <f t="array" ref="IK23">INDEX(patti,$HD23,JV23)</f>
        <v>FA#13b</v>
      </c>
      <c r="IL23" s="2" t="str" cm="1">
        <f t="array" ref="IL23">INDEX(patti,$HD23,JW23)</f>
        <v>FA#m5b13b</v>
      </c>
      <c r="IM23" s="2" t="str" cm="1">
        <f t="array" ref="IM23">INDEX(patti,$HD23,JX23)</f>
        <v>FA#m5b13b</v>
      </c>
      <c r="IN23" t="s">
        <v>117</v>
      </c>
      <c r="IP23">
        <v>1</v>
      </c>
      <c r="IQ23">
        <f t="shared" ref="IQ23:IV23" si="322">IP23+5</f>
        <v>6</v>
      </c>
      <c r="IR23">
        <f t="shared" si="322"/>
        <v>11</v>
      </c>
      <c r="IS23">
        <f t="shared" si="322"/>
        <v>16</v>
      </c>
      <c r="IT23">
        <f t="shared" si="322"/>
        <v>21</v>
      </c>
      <c r="IU23">
        <f t="shared" si="322"/>
        <v>26</v>
      </c>
      <c r="IV23">
        <f t="shared" si="322"/>
        <v>31</v>
      </c>
      <c r="IW23">
        <f t="shared" si="252"/>
        <v>2</v>
      </c>
      <c r="IX23">
        <f t="shared" si="253"/>
        <v>7</v>
      </c>
      <c r="IY23">
        <f t="shared" si="254"/>
        <v>12</v>
      </c>
      <c r="IZ23">
        <f t="shared" si="255"/>
        <v>17</v>
      </c>
      <c r="JA23">
        <f t="shared" si="256"/>
        <v>22</v>
      </c>
      <c r="JB23">
        <f t="shared" si="257"/>
        <v>27</v>
      </c>
      <c r="JC23">
        <f t="shared" si="258"/>
        <v>32</v>
      </c>
      <c r="JD23">
        <f t="shared" si="259"/>
        <v>3</v>
      </c>
      <c r="JE23">
        <f t="shared" si="260"/>
        <v>8</v>
      </c>
      <c r="JF23">
        <f t="shared" si="261"/>
        <v>13</v>
      </c>
      <c r="JG23">
        <f t="shared" si="262"/>
        <v>18</v>
      </c>
      <c r="JH23">
        <f t="shared" si="263"/>
        <v>23</v>
      </c>
      <c r="JI23">
        <f t="shared" si="264"/>
        <v>28</v>
      </c>
      <c r="JJ23">
        <f t="shared" si="265"/>
        <v>33</v>
      </c>
      <c r="JK23">
        <f t="shared" si="266"/>
        <v>4</v>
      </c>
      <c r="JL23">
        <f t="shared" si="267"/>
        <v>9</v>
      </c>
      <c r="JM23">
        <f t="shared" si="268"/>
        <v>14</v>
      </c>
      <c r="JN23">
        <f t="shared" si="269"/>
        <v>19</v>
      </c>
      <c r="JO23">
        <f t="shared" si="270"/>
        <v>24</v>
      </c>
      <c r="JP23">
        <f t="shared" si="271"/>
        <v>29</v>
      </c>
      <c r="JQ23">
        <f t="shared" si="272"/>
        <v>34</v>
      </c>
      <c r="JR23">
        <f t="shared" si="273"/>
        <v>5</v>
      </c>
      <c r="JS23">
        <f t="shared" si="274"/>
        <v>10</v>
      </c>
      <c r="JT23">
        <f t="shared" si="275"/>
        <v>15</v>
      </c>
      <c r="JU23">
        <f t="shared" si="276"/>
        <v>20</v>
      </c>
      <c r="JV23">
        <f t="shared" si="277"/>
        <v>25</v>
      </c>
      <c r="JW23">
        <f t="shared" si="278"/>
        <v>30</v>
      </c>
      <c r="JX23">
        <f t="shared" si="279"/>
        <v>35</v>
      </c>
      <c r="JY23" t="s">
        <v>117</v>
      </c>
      <c r="JZ23" t="str">
        <f t="shared" si="318"/>
        <v>MELODICA</v>
      </c>
      <c r="KA23">
        <f t="shared" si="38"/>
        <v>0</v>
      </c>
      <c r="KB23" cm="1">
        <f t="array" ref="KB23">IF(TYPE(_xlfn._xlws.FILTER(HE$1:IM$1,HE23:IM23=KA23))=16,0,_xlfn._xlws.FILTER(HE$1:IM$1,HE23:IM23=KA23))</f>
        <v>0</v>
      </c>
      <c r="KG23">
        <f t="shared" si="280"/>
        <v>0</v>
      </c>
      <c r="KH23" s="35">
        <f t="shared" ref="KH23:KH40" si="323">IF(KB23=0,0,(CONCATENATE($KA23," come ",KB23," della scala ",$JZ23)))</f>
        <v>0</v>
      </c>
      <c r="LX23" s="180"/>
      <c r="LY23" s="180"/>
      <c r="LZ23" s="180"/>
      <c r="MA23" s="180"/>
      <c r="MB23" s="180"/>
      <c r="MC23" s="180"/>
      <c r="MD23" s="180"/>
      <c r="ME23" s="180"/>
      <c r="MF23" s="180"/>
      <c r="MG23" s="180"/>
      <c r="MH23" s="180"/>
      <c r="MI23" s="180"/>
      <c r="MJ23" s="180"/>
      <c r="MK23" s="180"/>
      <c r="ML23" s="180"/>
      <c r="MM23" s="180"/>
      <c r="MN23" s="180"/>
      <c r="MO23" s="180"/>
      <c r="MP23" s="180"/>
      <c r="MQ23" s="180"/>
      <c r="MR23" s="180"/>
      <c r="MS23" s="180"/>
      <c r="MT23" s="180"/>
      <c r="MU23" s="51"/>
      <c r="MV23" s="51"/>
      <c r="MW23" s="51"/>
      <c r="MX23" s="51"/>
      <c r="MY23" s="73"/>
      <c r="MZ23" s="73"/>
      <c r="NA23" s="73"/>
      <c r="NB23" s="73"/>
      <c r="NC23" s="73"/>
      <c r="ND23" s="73"/>
      <c r="NE23" s="73"/>
      <c r="NF23" s="73"/>
      <c r="NG23" s="73"/>
      <c r="NH23" s="73"/>
      <c r="NI23" s="73"/>
      <c r="NJ23" s="73"/>
      <c r="NK23" s="73"/>
      <c r="NL23" s="73"/>
      <c r="NM23" s="73"/>
      <c r="NN23" s="73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</row>
    <row r="24" spans="1:397" x14ac:dyDescent="0.3">
      <c r="A24" s="190"/>
      <c r="B24" t="str">
        <f t="shared" si="314"/>
        <v>SOL</v>
      </c>
      <c r="C24" s="16" t="s">
        <v>37</v>
      </c>
      <c r="D24" s="16" t="s">
        <v>38</v>
      </c>
      <c r="E24" s="16" t="s">
        <v>37</v>
      </c>
      <c r="F24" s="16" t="s">
        <v>37</v>
      </c>
      <c r="G24" s="16" t="s">
        <v>37</v>
      </c>
      <c r="H24" s="16" t="s">
        <v>37</v>
      </c>
      <c r="I24" s="16" t="s">
        <v>38</v>
      </c>
      <c r="J24" s="4">
        <f t="shared" si="315"/>
        <v>8</v>
      </c>
      <c r="K24" s="58">
        <f t="shared" si="67"/>
        <v>10</v>
      </c>
      <c r="L24" s="58">
        <f t="shared" si="68"/>
        <v>11</v>
      </c>
      <c r="M24" s="58">
        <f t="shared" si="69"/>
        <v>13</v>
      </c>
      <c r="N24" s="58">
        <f t="shared" si="70"/>
        <v>15</v>
      </c>
      <c r="O24" s="58">
        <f t="shared" si="71"/>
        <v>17</v>
      </c>
      <c r="P24" s="58">
        <f t="shared" si="72"/>
        <v>19</v>
      </c>
      <c r="Q24" s="57">
        <f t="shared" si="73"/>
        <v>20</v>
      </c>
      <c r="R24" s="58">
        <f t="shared" si="74"/>
        <v>22</v>
      </c>
      <c r="S24" s="58">
        <f t="shared" si="75"/>
        <v>23</v>
      </c>
      <c r="T24" s="58">
        <f t="shared" si="76"/>
        <v>25</v>
      </c>
      <c r="U24" s="58">
        <f t="shared" si="77"/>
        <v>27</v>
      </c>
      <c r="V24" s="58">
        <f t="shared" si="78"/>
        <v>29</v>
      </c>
      <c r="W24" s="58">
        <f t="shared" si="79"/>
        <v>31</v>
      </c>
      <c r="X24" s="57">
        <f t="shared" si="80"/>
        <v>32</v>
      </c>
      <c r="Y24" s="58">
        <f t="shared" si="81"/>
        <v>34</v>
      </c>
      <c r="Z24" s="58">
        <f t="shared" si="82"/>
        <v>35</v>
      </c>
      <c r="AA24" s="58">
        <f t="shared" si="83"/>
        <v>37</v>
      </c>
      <c r="AB24" s="58">
        <f t="shared" si="84"/>
        <v>39</v>
      </c>
      <c r="AC24" s="58">
        <f t="shared" si="85"/>
        <v>41</v>
      </c>
      <c r="AD24" s="58">
        <f t="shared" si="86"/>
        <v>43</v>
      </c>
      <c r="AE24" s="57">
        <f t="shared" si="87"/>
        <v>44</v>
      </c>
      <c r="AF24" s="58">
        <f t="shared" si="88"/>
        <v>46</v>
      </c>
      <c r="AG24" s="58">
        <f t="shared" si="89"/>
        <v>47</v>
      </c>
      <c r="AH24" s="58">
        <f t="shared" si="90"/>
        <v>49</v>
      </c>
      <c r="AI24" s="58"/>
      <c r="AJ24" s="58">
        <f>1</f>
        <v>1</v>
      </c>
      <c r="AK24" s="58">
        <f t="shared" si="91"/>
        <v>3</v>
      </c>
      <c r="AL24" s="58">
        <f t="shared" si="92"/>
        <v>7</v>
      </c>
      <c r="AM24" s="58">
        <f t="shared" si="93"/>
        <v>11</v>
      </c>
      <c r="AN24" s="58">
        <f t="shared" si="94"/>
        <v>14</v>
      </c>
      <c r="AO24" s="58">
        <f t="shared" si="95"/>
        <v>17</v>
      </c>
      <c r="AP24" s="58">
        <f t="shared" si="96"/>
        <v>21</v>
      </c>
      <c r="AQ24" s="58" t="str">
        <f t="shared" si="296"/>
        <v>SOL</v>
      </c>
      <c r="AR24" s="58" t="str">
        <f t="shared" si="97"/>
        <v>m</v>
      </c>
      <c r="AS24" s="58" t="str">
        <f t="shared" si="98"/>
        <v/>
      </c>
      <c r="AT24" s="58" t="str">
        <f t="shared" si="99"/>
        <v>Δ</v>
      </c>
      <c r="AU24" s="57" t="str">
        <f t="shared" si="100"/>
        <v>9</v>
      </c>
      <c r="AV24" s="57" t="str">
        <f t="shared" si="101"/>
        <v>11</v>
      </c>
      <c r="AW24" s="57" t="str">
        <f t="shared" si="102"/>
        <v>13</v>
      </c>
      <c r="AX24" s="57" t="str">
        <f t="shared" si="103"/>
        <v>SOLm</v>
      </c>
      <c r="AY24" s="57" t="str">
        <f t="shared" si="104"/>
        <v>SOLmΔ</v>
      </c>
      <c r="AZ24" s="57" t="str">
        <f t="shared" si="105"/>
        <v>SOLm9</v>
      </c>
      <c r="BA24" s="57" t="str">
        <f t="shared" si="106"/>
        <v>SOLm11</v>
      </c>
      <c r="BB24" s="57" t="str">
        <f t="shared" si="107"/>
        <v>SOLm13</v>
      </c>
      <c r="BD24" s="58">
        <f>1</f>
        <v>1</v>
      </c>
      <c r="BE24" s="57">
        <f t="shared" si="108"/>
        <v>3</v>
      </c>
      <c r="BF24" s="57">
        <f t="shared" si="109"/>
        <v>7</v>
      </c>
      <c r="BG24" s="57">
        <f t="shared" si="110"/>
        <v>10</v>
      </c>
      <c r="BH24" s="57">
        <f t="shared" si="111"/>
        <v>13</v>
      </c>
      <c r="BI24" s="57">
        <f t="shared" si="112"/>
        <v>17</v>
      </c>
      <c r="BJ24" s="57">
        <f t="shared" si="113"/>
        <v>21</v>
      </c>
      <c r="BK24" s="58" t="str">
        <f t="shared" si="114"/>
        <v>SOL</v>
      </c>
      <c r="BL24" s="58" t="str">
        <f t="shared" si="115"/>
        <v>m</v>
      </c>
      <c r="BM24" s="58" t="str">
        <f t="shared" si="116"/>
        <v/>
      </c>
      <c r="BN24" s="58" t="str">
        <f t="shared" si="117"/>
        <v>7</v>
      </c>
      <c r="BO24" s="57" t="str">
        <f t="shared" si="118"/>
        <v>9b</v>
      </c>
      <c r="BP24" s="57" t="str">
        <f t="shared" si="119"/>
        <v>11</v>
      </c>
      <c r="BQ24" s="57" t="str">
        <f t="shared" si="120"/>
        <v>13</v>
      </c>
      <c r="BR24" s="57" t="str">
        <f t="shared" si="121"/>
        <v>SOLm</v>
      </c>
      <c r="BS24" s="57" t="str">
        <f t="shared" si="122"/>
        <v>SOLm7</v>
      </c>
      <c r="BT24" s="57" t="str">
        <f t="shared" si="123"/>
        <v>SOLm9b</v>
      </c>
      <c r="BU24" s="57" t="str">
        <f t="shared" si="124"/>
        <v>SOLm11</v>
      </c>
      <c r="BV24" s="57" t="str">
        <f t="shared" si="125"/>
        <v>SOLm13</v>
      </c>
      <c r="BX24" s="58">
        <f>1</f>
        <v>1</v>
      </c>
      <c r="BY24" s="57">
        <f t="shared" si="126"/>
        <v>4</v>
      </c>
      <c r="BZ24" s="57">
        <f t="shared" si="127"/>
        <v>8</v>
      </c>
      <c r="CA24" s="57">
        <f t="shared" si="128"/>
        <v>11</v>
      </c>
      <c r="CB24" s="57">
        <f t="shared" si="129"/>
        <v>14</v>
      </c>
      <c r="CC24" s="57">
        <f t="shared" si="130"/>
        <v>18</v>
      </c>
      <c r="CD24" s="57">
        <f t="shared" si="131"/>
        <v>21</v>
      </c>
      <c r="CE24" s="58" t="str">
        <f t="shared" si="132"/>
        <v>SOL</v>
      </c>
      <c r="CF24" s="58" t="str">
        <f t="shared" si="133"/>
        <v/>
      </c>
      <c r="CG24" s="58" t="str">
        <f t="shared" si="134"/>
        <v>5#</v>
      </c>
      <c r="CH24" s="58" t="str">
        <f t="shared" si="135"/>
        <v>Δ</v>
      </c>
      <c r="CI24" s="57" t="str">
        <f t="shared" si="136"/>
        <v>9</v>
      </c>
      <c r="CJ24" s="57" t="str">
        <f t="shared" si="137"/>
        <v>11+</v>
      </c>
      <c r="CK24" s="57" t="str">
        <f t="shared" si="138"/>
        <v>13</v>
      </c>
      <c r="CL24" s="57" t="str">
        <f t="shared" si="139"/>
        <v>SOL5#</v>
      </c>
      <c r="CM24" s="57" t="str">
        <f t="shared" si="140"/>
        <v>SOL5#Δ</v>
      </c>
      <c r="CN24" s="57" t="str">
        <f t="shared" si="141"/>
        <v>SOL5#9</v>
      </c>
      <c r="CO24" s="57" t="str">
        <f t="shared" si="142"/>
        <v>SOL5#11+</v>
      </c>
      <c r="CP24" s="57" t="str">
        <f t="shared" si="143"/>
        <v>SOL5#13</v>
      </c>
      <c r="CR24" s="58">
        <f>1</f>
        <v>1</v>
      </c>
      <c r="CS24" s="57">
        <f t="shared" si="144"/>
        <v>4</v>
      </c>
      <c r="CT24" s="57">
        <f t="shared" si="145"/>
        <v>7</v>
      </c>
      <c r="CU24" s="57">
        <f t="shared" si="146"/>
        <v>10</v>
      </c>
      <c r="CV24" s="57">
        <f t="shared" si="147"/>
        <v>14</v>
      </c>
      <c r="CW24" s="57">
        <f t="shared" si="148"/>
        <v>18</v>
      </c>
      <c r="CX24" s="57">
        <f t="shared" si="149"/>
        <v>21</v>
      </c>
      <c r="CY24" s="58" t="str">
        <f t="shared" si="150"/>
        <v>SOL</v>
      </c>
      <c r="CZ24" s="58" t="str">
        <f t="shared" si="151"/>
        <v/>
      </c>
      <c r="DA24" s="58" t="str">
        <f t="shared" si="152"/>
        <v/>
      </c>
      <c r="DB24" s="58" t="str">
        <f t="shared" si="153"/>
        <v>7</v>
      </c>
      <c r="DC24" s="57" t="str">
        <f t="shared" si="154"/>
        <v>9</v>
      </c>
      <c r="DD24" s="57" t="str">
        <f t="shared" si="155"/>
        <v>11+</v>
      </c>
      <c r="DE24" s="57" t="str">
        <f t="shared" si="156"/>
        <v>13</v>
      </c>
      <c r="DF24" s="57" t="str">
        <f t="shared" si="157"/>
        <v>SOL</v>
      </c>
      <c r="DG24" s="57" t="str">
        <f t="shared" si="158"/>
        <v>SOL7</v>
      </c>
      <c r="DH24" s="57" t="str">
        <f t="shared" si="159"/>
        <v>SOL9</v>
      </c>
      <c r="DI24" s="57" t="str">
        <f t="shared" si="160"/>
        <v>SOL11+</v>
      </c>
      <c r="DJ24" s="57" t="str">
        <f t="shared" si="161"/>
        <v>SOL13</v>
      </c>
      <c r="DL24" s="58">
        <f>1</f>
        <v>1</v>
      </c>
      <c r="DM24" s="57">
        <f t="shared" si="162"/>
        <v>4</v>
      </c>
      <c r="DN24" s="57">
        <f t="shared" si="163"/>
        <v>7</v>
      </c>
      <c r="DO24" s="57">
        <f t="shared" si="164"/>
        <v>10</v>
      </c>
      <c r="DP24" s="57">
        <f t="shared" si="165"/>
        <v>14</v>
      </c>
      <c r="DQ24" s="57">
        <f t="shared" si="166"/>
        <v>17</v>
      </c>
      <c r="DR24" s="57">
        <f t="shared" si="167"/>
        <v>20</v>
      </c>
      <c r="DS24" s="58" t="str">
        <f t="shared" si="168"/>
        <v>SOL</v>
      </c>
      <c r="DT24" s="58" t="str">
        <f t="shared" si="169"/>
        <v/>
      </c>
      <c r="DU24" s="58" t="str">
        <f t="shared" si="170"/>
        <v/>
      </c>
      <c r="DV24" s="58" t="str">
        <f t="shared" si="171"/>
        <v>7</v>
      </c>
      <c r="DW24" s="57" t="str">
        <f t="shared" si="172"/>
        <v>9</v>
      </c>
      <c r="DX24" s="57" t="str">
        <f t="shared" si="173"/>
        <v>11</v>
      </c>
      <c r="DY24" s="57" t="str">
        <f t="shared" si="174"/>
        <v>13b</v>
      </c>
      <c r="DZ24" s="57" t="str">
        <f t="shared" si="175"/>
        <v>SOL</v>
      </c>
      <c r="EA24" s="57" t="str">
        <f t="shared" si="176"/>
        <v>SOL7</v>
      </c>
      <c r="EB24" s="57" t="str">
        <f t="shared" si="177"/>
        <v>SOL9</v>
      </c>
      <c r="EC24" s="57" t="str">
        <f t="shared" si="178"/>
        <v>SOL11</v>
      </c>
      <c r="ED24" s="57" t="str">
        <f t="shared" si="179"/>
        <v>SOL13b</v>
      </c>
      <c r="EF24" s="58">
        <f>1</f>
        <v>1</v>
      </c>
      <c r="EG24" s="57">
        <f t="shared" si="180"/>
        <v>3</v>
      </c>
      <c r="EH24" s="57">
        <f t="shared" si="181"/>
        <v>6</v>
      </c>
      <c r="EI24" s="57">
        <f t="shared" si="182"/>
        <v>10</v>
      </c>
      <c r="EJ24" s="57">
        <f t="shared" si="183"/>
        <v>14</v>
      </c>
      <c r="EK24" s="57">
        <f t="shared" si="184"/>
        <v>17</v>
      </c>
      <c r="EL24" s="57">
        <f t="shared" si="185"/>
        <v>20</v>
      </c>
      <c r="EM24" s="58" t="str">
        <f t="shared" si="186"/>
        <v>SOL</v>
      </c>
      <c r="EN24" s="58" t="str">
        <f t="shared" si="187"/>
        <v>m</v>
      </c>
      <c r="EO24" s="58" t="str">
        <f t="shared" si="188"/>
        <v>5b</v>
      </c>
      <c r="EP24" s="58" t="str">
        <f t="shared" si="189"/>
        <v>7</v>
      </c>
      <c r="EQ24" s="57" t="str">
        <f t="shared" si="190"/>
        <v>9</v>
      </c>
      <c r="ER24" s="57" t="str">
        <f t="shared" si="191"/>
        <v>11</v>
      </c>
      <c r="ES24" s="57" t="str">
        <f t="shared" si="192"/>
        <v>13b</v>
      </c>
      <c r="ET24" s="57" t="str">
        <f t="shared" si="193"/>
        <v>SOLm5b</v>
      </c>
      <c r="EU24" s="57" t="str">
        <f t="shared" si="194"/>
        <v>SOLm5b7</v>
      </c>
      <c r="EV24" s="57" t="str">
        <f t="shared" si="195"/>
        <v>SOLm5b9</v>
      </c>
      <c r="EW24" s="57" t="str">
        <f t="shared" si="196"/>
        <v>SOLm5b11</v>
      </c>
      <c r="EX24" s="57" t="str">
        <f t="shared" si="197"/>
        <v>SOLm5b13b</v>
      </c>
      <c r="EZ24" s="58">
        <f>1</f>
        <v>1</v>
      </c>
      <c r="FA24" s="57">
        <f t="shared" si="198"/>
        <v>3</v>
      </c>
      <c r="FB24" s="57">
        <f t="shared" si="199"/>
        <v>6</v>
      </c>
      <c r="FC24" s="57">
        <f t="shared" si="200"/>
        <v>10</v>
      </c>
      <c r="FD24" s="57">
        <f t="shared" si="201"/>
        <v>13</v>
      </c>
      <c r="FE24" s="57">
        <f t="shared" si="202"/>
        <v>16</v>
      </c>
      <c r="FF24" s="57">
        <f t="shared" si="203"/>
        <v>20</v>
      </c>
      <c r="FG24" s="58" t="str">
        <f t="shared" si="204"/>
        <v>SOL</v>
      </c>
      <c r="FH24" s="58" t="str">
        <f t="shared" si="205"/>
        <v>m</v>
      </c>
      <c r="FI24" s="58" t="str">
        <f t="shared" si="206"/>
        <v>5b</v>
      </c>
      <c r="FJ24" s="58" t="str">
        <f t="shared" si="207"/>
        <v>7</v>
      </c>
      <c r="FK24" s="57" t="str">
        <f t="shared" si="208"/>
        <v>9b</v>
      </c>
      <c r="FL24" s="57" t="str">
        <f t="shared" si="209"/>
        <v>11b</v>
      </c>
      <c r="FM24" s="57" t="str">
        <f t="shared" si="210"/>
        <v>13b</v>
      </c>
      <c r="FN24" s="57" t="str">
        <f t="shared" si="211"/>
        <v>SOLm5b</v>
      </c>
      <c r="FO24" s="57" t="str">
        <f t="shared" si="212"/>
        <v>SOLm5b7</v>
      </c>
      <c r="FP24" s="57" t="str">
        <f t="shared" si="213"/>
        <v>SOLm5b9b</v>
      </c>
      <c r="FQ24" s="57" t="str">
        <f t="shared" si="214"/>
        <v>SOLm5b11b</v>
      </c>
      <c r="FR24" s="57" t="str">
        <f t="shared" si="215"/>
        <v>SOLm5b13b</v>
      </c>
      <c r="FT24" s="2" t="str">
        <f t="shared" si="216"/>
        <v>SOLm</v>
      </c>
      <c r="FU24" s="2" t="str">
        <f t="shared" si="217"/>
        <v>SOLmΔ</v>
      </c>
      <c r="FV24" s="2" t="str">
        <f t="shared" si="218"/>
        <v>SOLm9</v>
      </c>
      <c r="FW24" s="2" t="str">
        <f t="shared" si="219"/>
        <v>SOLm11</v>
      </c>
      <c r="FX24" s="2" t="str">
        <f t="shared" si="220"/>
        <v>SOLm13</v>
      </c>
      <c r="FY24" s="2" t="str">
        <f t="shared" si="221"/>
        <v>SOLm</v>
      </c>
      <c r="FZ24" s="2" t="str">
        <f t="shared" si="222"/>
        <v>SOLm7</v>
      </c>
      <c r="GA24" s="2" t="str">
        <f t="shared" si="223"/>
        <v>SOLm9b</v>
      </c>
      <c r="GB24" s="2" t="str">
        <f t="shared" si="224"/>
        <v>SOLm11</v>
      </c>
      <c r="GC24" s="2" t="str">
        <f t="shared" si="225"/>
        <v>SOLm13</v>
      </c>
      <c r="GD24" s="2" t="str">
        <f t="shared" si="226"/>
        <v>SOL5#</v>
      </c>
      <c r="GE24" s="2" t="str">
        <f t="shared" si="227"/>
        <v>SOL5#Δ</v>
      </c>
      <c r="GF24" s="2" t="str">
        <f t="shared" si="228"/>
        <v>SOL5#9</v>
      </c>
      <c r="GG24" s="2" t="str">
        <f t="shared" si="229"/>
        <v>SOL5#11+</v>
      </c>
      <c r="GH24" s="2" t="str">
        <f t="shared" si="230"/>
        <v>SOL5#13</v>
      </c>
      <c r="GI24" s="2" t="str">
        <f t="shared" si="231"/>
        <v>SOL</v>
      </c>
      <c r="GJ24" s="2" t="str">
        <f t="shared" si="232"/>
        <v>SOL7</v>
      </c>
      <c r="GK24" s="2" t="str">
        <f t="shared" si="233"/>
        <v>SOL9</v>
      </c>
      <c r="GL24" s="2" t="str">
        <f t="shared" si="234"/>
        <v>SOL11+</v>
      </c>
      <c r="GM24" s="2" t="str">
        <f t="shared" si="235"/>
        <v>SOL13</v>
      </c>
      <c r="GN24" s="2" t="str">
        <f t="shared" si="236"/>
        <v>SOL</v>
      </c>
      <c r="GO24" s="2" t="str">
        <f t="shared" si="237"/>
        <v>SOL7</v>
      </c>
      <c r="GP24" s="2" t="str">
        <f t="shared" si="238"/>
        <v>SOL9</v>
      </c>
      <c r="GQ24" s="2" t="str">
        <f t="shared" si="239"/>
        <v>SOL11</v>
      </c>
      <c r="GR24" s="2" t="str">
        <f t="shared" si="240"/>
        <v>SOL13b</v>
      </c>
      <c r="GS24" s="2" t="str">
        <f t="shared" si="241"/>
        <v>SOLm5b</v>
      </c>
      <c r="GT24" s="2" t="str">
        <f t="shared" si="242"/>
        <v>SOLm5b7</v>
      </c>
      <c r="GU24" s="2" t="str">
        <f t="shared" si="243"/>
        <v>SOLm5b9</v>
      </c>
      <c r="GV24" s="2" t="str">
        <f t="shared" si="244"/>
        <v>SOLm5b11</v>
      </c>
      <c r="GW24" s="2" t="str">
        <f t="shared" si="245"/>
        <v>SOLm5b13b</v>
      </c>
      <c r="GX24" s="2" t="str">
        <f t="shared" si="246"/>
        <v>SOLm5b</v>
      </c>
      <c r="GY24" s="2" t="str">
        <f t="shared" si="247"/>
        <v>SOLm5b7</v>
      </c>
      <c r="GZ24" s="2" t="str">
        <f t="shared" si="248"/>
        <v>SOLm5b9b</v>
      </c>
      <c r="HA24" s="2" t="str">
        <f t="shared" si="249"/>
        <v>SOLm5b11b</v>
      </c>
      <c r="HB24" s="2" t="str">
        <f t="shared" si="250"/>
        <v>SOLm5b13b</v>
      </c>
      <c r="HD24" s="2">
        <f t="shared" si="297"/>
        <v>20</v>
      </c>
      <c r="HE24" s="2" t="str" cm="1">
        <f t="array" ref="HE24">INDEX(patti,$HD24,IP24)</f>
        <v>SOLm</v>
      </c>
      <c r="HF24" s="2" t="str" cm="1">
        <f t="array" ref="HF24">INDEX(patti,$HD24,IQ24)</f>
        <v>SOLm</v>
      </c>
      <c r="HG24" s="2" t="str" cm="1">
        <f t="array" ref="HG24">INDEX(patti,$HD24,IR24)</f>
        <v>SOL5#</v>
      </c>
      <c r="HH24" s="2" t="str" cm="1">
        <f t="array" ref="HH24">INDEX(patti,$HD24,IS24)</f>
        <v>SOL</v>
      </c>
      <c r="HI24" s="2" t="str" cm="1">
        <f t="array" ref="HI24">INDEX(patti,$HD24,IT24)</f>
        <v>SOL</v>
      </c>
      <c r="HJ24" s="2" t="str" cm="1">
        <f t="array" ref="HJ24">INDEX(patti,$HD24,IU24)</f>
        <v>SOLm5b</v>
      </c>
      <c r="HK24" s="2" t="str" cm="1">
        <f t="array" ref="HK24">INDEX(patti,$HD24,IV24)</f>
        <v>SOLm5b</v>
      </c>
      <c r="HL24" s="2" t="str" cm="1">
        <f t="array" ref="HL24">INDEX(patti,$HD24,IW24)</f>
        <v>SOLmΔ</v>
      </c>
      <c r="HM24" s="2" t="str" cm="1">
        <f t="array" ref="HM24">INDEX(patti,$HD24,IX24)</f>
        <v>SOLm7</v>
      </c>
      <c r="HN24" s="2" t="str" cm="1">
        <f t="array" ref="HN24">INDEX(patti,$HD24,IY24)</f>
        <v>SOL5#Δ</v>
      </c>
      <c r="HO24" s="2" t="str" cm="1">
        <f t="array" ref="HO24">INDEX(patti,$HD24,IZ24)</f>
        <v>SOL7</v>
      </c>
      <c r="HP24" s="2" t="str" cm="1">
        <f t="array" ref="HP24">INDEX(patti,$HD24,JA24)</f>
        <v>SOL7</v>
      </c>
      <c r="HQ24" s="2" t="str" cm="1">
        <f t="array" ref="HQ24">INDEX(patti,$HD24,JB24)</f>
        <v>SOLm5b7</v>
      </c>
      <c r="HR24" s="2" t="str" cm="1">
        <f t="array" ref="HR24">INDEX(patti,$HD24,JC24)</f>
        <v>SOLm5b7</v>
      </c>
      <c r="HS24" s="2" t="str" cm="1">
        <f t="array" ref="HS24">INDEX(patti,$HD24,JD24)</f>
        <v>SOLm9</v>
      </c>
      <c r="HT24" s="2" t="str" cm="1">
        <f t="array" ref="HT24">INDEX(patti,$HD24,JE24)</f>
        <v>SOLm9b</v>
      </c>
      <c r="HU24" s="2" t="str" cm="1">
        <f t="array" ref="HU24">INDEX(patti,$HD24,JF24)</f>
        <v>SOL5#9</v>
      </c>
      <c r="HV24" s="2" t="str" cm="1">
        <f t="array" ref="HV24">INDEX(patti,$HD24,JG24)</f>
        <v>SOL9</v>
      </c>
      <c r="HW24" s="2" t="str" cm="1">
        <f t="array" ref="HW24">INDEX(patti,$HD24,JH24)</f>
        <v>SOL9</v>
      </c>
      <c r="HX24" s="2" t="str" cm="1">
        <f t="array" ref="HX24">INDEX(patti,$HD24,JI24)</f>
        <v>SOLm5b9</v>
      </c>
      <c r="HY24" s="2" t="str" cm="1">
        <f t="array" ref="HY24">INDEX(patti,$HD24,JJ24)</f>
        <v>SOLm5b9b</v>
      </c>
      <c r="HZ24" s="2" t="str" cm="1">
        <f t="array" ref="HZ24">INDEX(patti,$HD24,JK24)</f>
        <v>SOLm11</v>
      </c>
      <c r="IA24" s="2" t="str" cm="1">
        <f t="array" ref="IA24">INDEX(patti,$HD24,JL24)</f>
        <v>SOLm11</v>
      </c>
      <c r="IB24" s="2" t="str" cm="1">
        <f t="array" ref="IB24">INDEX(patti,$HD24,JM24)</f>
        <v>SOL5#11+</v>
      </c>
      <c r="IC24" s="2" t="str" cm="1">
        <f t="array" ref="IC24">INDEX(patti,$HD24,JN24)</f>
        <v>SOL11+</v>
      </c>
      <c r="ID24" s="2" t="str" cm="1">
        <f t="array" ref="ID24">INDEX(patti,$HD24,JO24)</f>
        <v>SOL11</v>
      </c>
      <c r="IE24" s="2" t="str" cm="1">
        <f t="array" ref="IE24">INDEX(patti,$HD24,JP24)</f>
        <v>SOLm5b11</v>
      </c>
      <c r="IF24" s="2" t="str" cm="1">
        <f t="array" ref="IF24">INDEX(patti,$HD24,JQ24)</f>
        <v>SOLm5b11b</v>
      </c>
      <c r="IG24" s="2" t="str" cm="1">
        <f t="array" ref="IG24">INDEX(patti,$HD24,JR24)</f>
        <v>SOLm13</v>
      </c>
      <c r="IH24" s="2" t="str" cm="1">
        <f t="array" ref="IH24">INDEX(patti,$HD24,JS24)</f>
        <v>SOLm13</v>
      </c>
      <c r="II24" s="2" t="str" cm="1">
        <f t="array" ref="II24">INDEX(patti,$HD24,JT24)</f>
        <v>SOL5#13</v>
      </c>
      <c r="IJ24" s="2" t="str" cm="1">
        <f t="array" ref="IJ24">INDEX(patti,$HD24,JU24)</f>
        <v>SOL13</v>
      </c>
      <c r="IK24" s="2" t="str" cm="1">
        <f t="array" ref="IK24">INDEX(patti,$HD24,JV24)</f>
        <v>SOL13b</v>
      </c>
      <c r="IL24" s="2" t="str" cm="1">
        <f t="array" ref="IL24">INDEX(patti,$HD24,JW24)</f>
        <v>SOLm5b13b</v>
      </c>
      <c r="IM24" s="2" t="str" cm="1">
        <f t="array" ref="IM24">INDEX(patti,$HD24,JX24)</f>
        <v>SOLm5b13b</v>
      </c>
      <c r="IN24" t="s">
        <v>117</v>
      </c>
      <c r="IP24">
        <v>1</v>
      </c>
      <c r="IQ24">
        <f t="shared" ref="IQ24:IV24" si="324">IP24+5</f>
        <v>6</v>
      </c>
      <c r="IR24">
        <f t="shared" si="324"/>
        <v>11</v>
      </c>
      <c r="IS24">
        <f t="shared" si="324"/>
        <v>16</v>
      </c>
      <c r="IT24">
        <f t="shared" si="324"/>
        <v>21</v>
      </c>
      <c r="IU24">
        <f t="shared" si="324"/>
        <v>26</v>
      </c>
      <c r="IV24">
        <f t="shared" si="324"/>
        <v>31</v>
      </c>
      <c r="IW24">
        <f t="shared" si="252"/>
        <v>2</v>
      </c>
      <c r="IX24">
        <f t="shared" si="253"/>
        <v>7</v>
      </c>
      <c r="IY24">
        <f t="shared" si="254"/>
        <v>12</v>
      </c>
      <c r="IZ24">
        <f t="shared" si="255"/>
        <v>17</v>
      </c>
      <c r="JA24">
        <f t="shared" si="256"/>
        <v>22</v>
      </c>
      <c r="JB24">
        <f t="shared" si="257"/>
        <v>27</v>
      </c>
      <c r="JC24">
        <f t="shared" si="258"/>
        <v>32</v>
      </c>
      <c r="JD24">
        <f t="shared" si="259"/>
        <v>3</v>
      </c>
      <c r="JE24">
        <f t="shared" si="260"/>
        <v>8</v>
      </c>
      <c r="JF24">
        <f t="shared" si="261"/>
        <v>13</v>
      </c>
      <c r="JG24">
        <f t="shared" si="262"/>
        <v>18</v>
      </c>
      <c r="JH24">
        <f t="shared" si="263"/>
        <v>23</v>
      </c>
      <c r="JI24">
        <f t="shared" si="264"/>
        <v>28</v>
      </c>
      <c r="JJ24">
        <f t="shared" si="265"/>
        <v>33</v>
      </c>
      <c r="JK24">
        <f t="shared" si="266"/>
        <v>4</v>
      </c>
      <c r="JL24">
        <f t="shared" si="267"/>
        <v>9</v>
      </c>
      <c r="JM24">
        <f t="shared" si="268"/>
        <v>14</v>
      </c>
      <c r="JN24">
        <f t="shared" si="269"/>
        <v>19</v>
      </c>
      <c r="JO24">
        <f t="shared" si="270"/>
        <v>24</v>
      </c>
      <c r="JP24">
        <f t="shared" si="271"/>
        <v>29</v>
      </c>
      <c r="JQ24">
        <f t="shared" si="272"/>
        <v>34</v>
      </c>
      <c r="JR24">
        <f t="shared" si="273"/>
        <v>5</v>
      </c>
      <c r="JS24">
        <f t="shared" si="274"/>
        <v>10</v>
      </c>
      <c r="JT24">
        <f t="shared" si="275"/>
        <v>15</v>
      </c>
      <c r="JU24">
        <f t="shared" si="276"/>
        <v>20</v>
      </c>
      <c r="JV24">
        <f t="shared" si="277"/>
        <v>25</v>
      </c>
      <c r="JW24">
        <f t="shared" si="278"/>
        <v>30</v>
      </c>
      <c r="JX24">
        <f t="shared" si="279"/>
        <v>35</v>
      </c>
      <c r="JY24" t="s">
        <v>117</v>
      </c>
      <c r="JZ24" t="str">
        <f t="shared" si="318"/>
        <v>MELODICA</v>
      </c>
      <c r="KA24">
        <f t="shared" si="38"/>
        <v>0</v>
      </c>
      <c r="KB24" cm="1">
        <f t="array" ref="KB24">IF(TYPE(_xlfn._xlws.FILTER(HE$1:IM$1,HE24:IM24=KA24))=16,0,_xlfn._xlws.FILTER(HE$1:IM$1,HE24:IM24=KA24))</f>
        <v>0</v>
      </c>
      <c r="KG24">
        <f t="shared" si="280"/>
        <v>0</v>
      </c>
      <c r="KH24" s="35">
        <f t="shared" si="323"/>
        <v>0</v>
      </c>
      <c r="LX24" s="180"/>
      <c r="LY24" s="180"/>
      <c r="LZ24" s="180"/>
      <c r="MA24" s="180"/>
      <c r="MB24" s="180"/>
      <c r="MC24" s="180"/>
      <c r="MD24" s="180"/>
      <c r="ME24" s="180"/>
      <c r="MF24" s="180"/>
      <c r="MG24" s="180"/>
      <c r="MH24" s="180"/>
      <c r="MI24" s="180"/>
      <c r="MJ24" s="180"/>
      <c r="MK24" s="180"/>
      <c r="ML24" s="180"/>
      <c r="MM24" s="180"/>
      <c r="MN24" s="180"/>
      <c r="MO24" s="180"/>
      <c r="MP24" s="180"/>
      <c r="MQ24" s="180"/>
      <c r="MR24" s="180"/>
      <c r="MS24" s="180"/>
      <c r="MT24" s="180"/>
      <c r="MU24" s="51"/>
      <c r="MV24" s="51"/>
      <c r="MW24" s="51"/>
      <c r="MX24" s="51"/>
      <c r="MY24" s="73"/>
      <c r="MZ24" s="73"/>
      <c r="NA24" s="73"/>
      <c r="NB24" s="73"/>
      <c r="NC24" s="73"/>
      <c r="ND24" s="73"/>
      <c r="NE24" s="73"/>
      <c r="NF24" s="73"/>
      <c r="NG24" s="73"/>
      <c r="NH24" s="73"/>
      <c r="NI24" s="73"/>
      <c r="NJ24" s="73"/>
      <c r="NK24" s="73"/>
      <c r="NL24" s="73"/>
      <c r="NM24" s="73"/>
      <c r="NN24" s="73"/>
      <c r="NO24" s="73"/>
      <c r="NP24" s="73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  <c r="OF24" s="73"/>
      <c r="OG24" s="73"/>
    </row>
    <row r="25" spans="1:397" x14ac:dyDescent="0.3">
      <c r="A25" s="190"/>
      <c r="B25" t="str">
        <f t="shared" si="314"/>
        <v>Lab</v>
      </c>
      <c r="C25" s="16" t="s">
        <v>37</v>
      </c>
      <c r="D25" s="16" t="s">
        <v>38</v>
      </c>
      <c r="E25" s="16" t="s">
        <v>37</v>
      </c>
      <c r="F25" s="16" t="s">
        <v>37</v>
      </c>
      <c r="G25" s="16" t="s">
        <v>37</v>
      </c>
      <c r="H25" s="16" t="s">
        <v>37</v>
      </c>
      <c r="I25" s="16" t="s">
        <v>38</v>
      </c>
      <c r="J25" s="4">
        <f t="shared" si="315"/>
        <v>9</v>
      </c>
      <c r="K25" s="58">
        <f t="shared" si="67"/>
        <v>11</v>
      </c>
      <c r="L25" s="58">
        <f t="shared" si="68"/>
        <v>12</v>
      </c>
      <c r="M25" s="58">
        <f t="shared" si="69"/>
        <v>14</v>
      </c>
      <c r="N25" s="58">
        <f t="shared" si="70"/>
        <v>16</v>
      </c>
      <c r="O25" s="58">
        <f t="shared" si="71"/>
        <v>18</v>
      </c>
      <c r="P25" s="58">
        <f t="shared" si="72"/>
        <v>20</v>
      </c>
      <c r="Q25" s="57">
        <f t="shared" si="73"/>
        <v>21</v>
      </c>
      <c r="R25" s="58">
        <f t="shared" si="74"/>
        <v>23</v>
      </c>
      <c r="S25" s="58">
        <f t="shared" si="75"/>
        <v>24</v>
      </c>
      <c r="T25" s="58">
        <f t="shared" si="76"/>
        <v>26</v>
      </c>
      <c r="U25" s="58">
        <f t="shared" si="77"/>
        <v>28</v>
      </c>
      <c r="V25" s="58">
        <f t="shared" si="78"/>
        <v>30</v>
      </c>
      <c r="W25" s="58">
        <f t="shared" si="79"/>
        <v>32</v>
      </c>
      <c r="X25" s="57">
        <f t="shared" si="80"/>
        <v>33</v>
      </c>
      <c r="Y25" s="58">
        <f t="shared" si="81"/>
        <v>35</v>
      </c>
      <c r="Z25" s="58">
        <f t="shared" si="82"/>
        <v>36</v>
      </c>
      <c r="AA25" s="58">
        <f t="shared" si="83"/>
        <v>38</v>
      </c>
      <c r="AB25" s="58">
        <f t="shared" si="84"/>
        <v>40</v>
      </c>
      <c r="AC25" s="58">
        <f t="shared" si="85"/>
        <v>42</v>
      </c>
      <c r="AD25" s="58">
        <f t="shared" si="86"/>
        <v>44</v>
      </c>
      <c r="AE25" s="57">
        <f t="shared" si="87"/>
        <v>45</v>
      </c>
      <c r="AF25" s="58">
        <f t="shared" si="88"/>
        <v>47</v>
      </c>
      <c r="AG25" s="58">
        <f t="shared" si="89"/>
        <v>48</v>
      </c>
      <c r="AH25" s="58">
        <f t="shared" si="90"/>
        <v>50</v>
      </c>
      <c r="AI25" s="58"/>
      <c r="AJ25" s="58">
        <f>1</f>
        <v>1</v>
      </c>
      <c r="AK25" s="58">
        <f t="shared" si="91"/>
        <v>3</v>
      </c>
      <c r="AL25" s="58">
        <f t="shared" si="92"/>
        <v>7</v>
      </c>
      <c r="AM25" s="58">
        <f t="shared" si="93"/>
        <v>11</v>
      </c>
      <c r="AN25" s="58">
        <f t="shared" si="94"/>
        <v>14</v>
      </c>
      <c r="AO25" s="58">
        <f t="shared" si="95"/>
        <v>17</v>
      </c>
      <c r="AP25" s="58">
        <f t="shared" si="96"/>
        <v>21</v>
      </c>
      <c r="AQ25" s="58" t="str">
        <f t="shared" si="296"/>
        <v>Lab</v>
      </c>
      <c r="AR25" s="58" t="str">
        <f t="shared" si="97"/>
        <v>m</v>
      </c>
      <c r="AS25" s="58" t="str">
        <f t="shared" si="98"/>
        <v/>
      </c>
      <c r="AT25" s="58" t="str">
        <f t="shared" si="99"/>
        <v>Δ</v>
      </c>
      <c r="AU25" s="57" t="str">
        <f t="shared" si="100"/>
        <v>9</v>
      </c>
      <c r="AV25" s="57" t="str">
        <f t="shared" si="101"/>
        <v>11</v>
      </c>
      <c r="AW25" s="57" t="str">
        <f t="shared" si="102"/>
        <v>13</v>
      </c>
      <c r="AX25" s="57" t="str">
        <f t="shared" si="103"/>
        <v>Labm</v>
      </c>
      <c r="AY25" s="57" t="str">
        <f t="shared" si="104"/>
        <v>LabmΔ</v>
      </c>
      <c r="AZ25" s="57" t="str">
        <f t="shared" si="105"/>
        <v>Labm9</v>
      </c>
      <c r="BA25" s="57" t="str">
        <f t="shared" si="106"/>
        <v>Labm11</v>
      </c>
      <c r="BB25" s="57" t="str">
        <f t="shared" si="107"/>
        <v>Labm13</v>
      </c>
      <c r="BD25" s="58">
        <f>1</f>
        <v>1</v>
      </c>
      <c r="BE25" s="57">
        <f t="shared" si="108"/>
        <v>3</v>
      </c>
      <c r="BF25" s="57">
        <f t="shared" si="109"/>
        <v>7</v>
      </c>
      <c r="BG25" s="57">
        <f t="shared" si="110"/>
        <v>10</v>
      </c>
      <c r="BH25" s="57">
        <f t="shared" si="111"/>
        <v>13</v>
      </c>
      <c r="BI25" s="57">
        <f t="shared" si="112"/>
        <v>17</v>
      </c>
      <c r="BJ25" s="57">
        <f t="shared" si="113"/>
        <v>21</v>
      </c>
      <c r="BK25" s="58" t="str">
        <f t="shared" si="114"/>
        <v>Lab</v>
      </c>
      <c r="BL25" s="58" t="str">
        <f t="shared" si="115"/>
        <v>m</v>
      </c>
      <c r="BM25" s="58" t="str">
        <f t="shared" si="116"/>
        <v/>
      </c>
      <c r="BN25" s="58" t="str">
        <f t="shared" si="117"/>
        <v>7</v>
      </c>
      <c r="BO25" s="57" t="str">
        <f t="shared" si="118"/>
        <v>9b</v>
      </c>
      <c r="BP25" s="57" t="str">
        <f t="shared" si="119"/>
        <v>11</v>
      </c>
      <c r="BQ25" s="57" t="str">
        <f t="shared" si="120"/>
        <v>13</v>
      </c>
      <c r="BR25" s="57" t="str">
        <f t="shared" si="121"/>
        <v>Labm</v>
      </c>
      <c r="BS25" s="57" t="str">
        <f t="shared" si="122"/>
        <v>Labm7</v>
      </c>
      <c r="BT25" s="57" t="str">
        <f t="shared" si="123"/>
        <v>Labm9b</v>
      </c>
      <c r="BU25" s="57" t="str">
        <f t="shared" si="124"/>
        <v>Labm11</v>
      </c>
      <c r="BV25" s="57" t="str">
        <f t="shared" si="125"/>
        <v>Labm13</v>
      </c>
      <c r="BX25" s="58">
        <f>1</f>
        <v>1</v>
      </c>
      <c r="BY25" s="57">
        <f t="shared" si="126"/>
        <v>4</v>
      </c>
      <c r="BZ25" s="57">
        <f t="shared" si="127"/>
        <v>8</v>
      </c>
      <c r="CA25" s="57">
        <f t="shared" si="128"/>
        <v>11</v>
      </c>
      <c r="CB25" s="57">
        <f t="shared" si="129"/>
        <v>14</v>
      </c>
      <c r="CC25" s="57">
        <f t="shared" si="130"/>
        <v>18</v>
      </c>
      <c r="CD25" s="57">
        <f t="shared" si="131"/>
        <v>21</v>
      </c>
      <c r="CE25" s="58" t="str">
        <f t="shared" si="132"/>
        <v>Lab</v>
      </c>
      <c r="CF25" s="58" t="str">
        <f t="shared" si="133"/>
        <v/>
      </c>
      <c r="CG25" s="58" t="str">
        <f t="shared" si="134"/>
        <v>5#</v>
      </c>
      <c r="CH25" s="58" t="str">
        <f t="shared" si="135"/>
        <v>Δ</v>
      </c>
      <c r="CI25" s="57" t="str">
        <f t="shared" si="136"/>
        <v>9</v>
      </c>
      <c r="CJ25" s="57" t="str">
        <f t="shared" si="137"/>
        <v>11+</v>
      </c>
      <c r="CK25" s="57" t="str">
        <f t="shared" si="138"/>
        <v>13</v>
      </c>
      <c r="CL25" s="57" t="str">
        <f t="shared" si="139"/>
        <v>Lab5#</v>
      </c>
      <c r="CM25" s="57" t="str">
        <f t="shared" si="140"/>
        <v>Lab5#Δ</v>
      </c>
      <c r="CN25" s="57" t="str">
        <f t="shared" si="141"/>
        <v>Lab5#9</v>
      </c>
      <c r="CO25" s="57" t="str">
        <f t="shared" si="142"/>
        <v>Lab5#11+</v>
      </c>
      <c r="CP25" s="57" t="str">
        <f t="shared" si="143"/>
        <v>Lab5#13</v>
      </c>
      <c r="CR25" s="58">
        <f>1</f>
        <v>1</v>
      </c>
      <c r="CS25" s="57">
        <f t="shared" si="144"/>
        <v>4</v>
      </c>
      <c r="CT25" s="57">
        <f t="shared" si="145"/>
        <v>7</v>
      </c>
      <c r="CU25" s="57">
        <f t="shared" si="146"/>
        <v>10</v>
      </c>
      <c r="CV25" s="57">
        <f t="shared" si="147"/>
        <v>14</v>
      </c>
      <c r="CW25" s="57">
        <f t="shared" si="148"/>
        <v>18</v>
      </c>
      <c r="CX25" s="57">
        <f t="shared" si="149"/>
        <v>21</v>
      </c>
      <c r="CY25" s="58" t="str">
        <f t="shared" si="150"/>
        <v>Lab</v>
      </c>
      <c r="CZ25" s="58" t="str">
        <f t="shared" si="151"/>
        <v/>
      </c>
      <c r="DA25" s="58" t="str">
        <f t="shared" si="152"/>
        <v/>
      </c>
      <c r="DB25" s="58" t="str">
        <f t="shared" si="153"/>
        <v>7</v>
      </c>
      <c r="DC25" s="57" t="str">
        <f t="shared" si="154"/>
        <v>9</v>
      </c>
      <c r="DD25" s="57" t="str">
        <f t="shared" si="155"/>
        <v>11+</v>
      </c>
      <c r="DE25" s="57" t="str">
        <f t="shared" si="156"/>
        <v>13</v>
      </c>
      <c r="DF25" s="57" t="str">
        <f t="shared" si="157"/>
        <v>Lab</v>
      </c>
      <c r="DG25" s="57" t="str">
        <f t="shared" si="158"/>
        <v>Lab7</v>
      </c>
      <c r="DH25" s="57" t="str">
        <f t="shared" si="159"/>
        <v>Lab9</v>
      </c>
      <c r="DI25" s="57" t="str">
        <f t="shared" si="160"/>
        <v>Lab11+</v>
      </c>
      <c r="DJ25" s="57" t="str">
        <f t="shared" si="161"/>
        <v>Lab13</v>
      </c>
      <c r="DL25" s="58">
        <f>1</f>
        <v>1</v>
      </c>
      <c r="DM25" s="57">
        <f t="shared" si="162"/>
        <v>4</v>
      </c>
      <c r="DN25" s="57">
        <f t="shared" si="163"/>
        <v>7</v>
      </c>
      <c r="DO25" s="57">
        <f t="shared" si="164"/>
        <v>10</v>
      </c>
      <c r="DP25" s="57">
        <f t="shared" si="165"/>
        <v>14</v>
      </c>
      <c r="DQ25" s="57">
        <f t="shared" si="166"/>
        <v>17</v>
      </c>
      <c r="DR25" s="57">
        <f t="shared" si="167"/>
        <v>20</v>
      </c>
      <c r="DS25" s="58" t="str">
        <f t="shared" si="168"/>
        <v>Lab</v>
      </c>
      <c r="DT25" s="58" t="str">
        <f t="shared" si="169"/>
        <v/>
      </c>
      <c r="DU25" s="58" t="str">
        <f t="shared" si="170"/>
        <v/>
      </c>
      <c r="DV25" s="58" t="str">
        <f t="shared" si="171"/>
        <v>7</v>
      </c>
      <c r="DW25" s="57" t="str">
        <f t="shared" si="172"/>
        <v>9</v>
      </c>
      <c r="DX25" s="57" t="str">
        <f t="shared" si="173"/>
        <v>11</v>
      </c>
      <c r="DY25" s="57" t="str">
        <f t="shared" si="174"/>
        <v>13b</v>
      </c>
      <c r="DZ25" s="57" t="str">
        <f t="shared" si="175"/>
        <v>Lab</v>
      </c>
      <c r="EA25" s="57" t="str">
        <f t="shared" si="176"/>
        <v>Lab7</v>
      </c>
      <c r="EB25" s="57" t="str">
        <f t="shared" si="177"/>
        <v>Lab9</v>
      </c>
      <c r="EC25" s="57" t="str">
        <f t="shared" si="178"/>
        <v>Lab11</v>
      </c>
      <c r="ED25" s="57" t="str">
        <f t="shared" si="179"/>
        <v>Lab13b</v>
      </c>
      <c r="EF25" s="58">
        <f>1</f>
        <v>1</v>
      </c>
      <c r="EG25" s="57">
        <f t="shared" si="180"/>
        <v>3</v>
      </c>
      <c r="EH25" s="57">
        <f t="shared" si="181"/>
        <v>6</v>
      </c>
      <c r="EI25" s="57">
        <f t="shared" si="182"/>
        <v>10</v>
      </c>
      <c r="EJ25" s="57">
        <f t="shared" si="183"/>
        <v>14</v>
      </c>
      <c r="EK25" s="57">
        <f t="shared" si="184"/>
        <v>17</v>
      </c>
      <c r="EL25" s="57">
        <f t="shared" si="185"/>
        <v>20</v>
      </c>
      <c r="EM25" s="58" t="str">
        <f t="shared" si="186"/>
        <v>Lab</v>
      </c>
      <c r="EN25" s="58" t="str">
        <f t="shared" si="187"/>
        <v>m</v>
      </c>
      <c r="EO25" s="58" t="str">
        <f t="shared" si="188"/>
        <v>5b</v>
      </c>
      <c r="EP25" s="58" t="str">
        <f t="shared" si="189"/>
        <v>7</v>
      </c>
      <c r="EQ25" s="57" t="str">
        <f t="shared" si="190"/>
        <v>9</v>
      </c>
      <c r="ER25" s="57" t="str">
        <f t="shared" si="191"/>
        <v>11</v>
      </c>
      <c r="ES25" s="57" t="str">
        <f t="shared" si="192"/>
        <v>13b</v>
      </c>
      <c r="ET25" s="57" t="str">
        <f t="shared" si="193"/>
        <v>Labm5b</v>
      </c>
      <c r="EU25" s="57" t="str">
        <f t="shared" si="194"/>
        <v>Labm5b7</v>
      </c>
      <c r="EV25" s="57" t="str">
        <f t="shared" si="195"/>
        <v>Labm5b9</v>
      </c>
      <c r="EW25" s="57" t="str">
        <f t="shared" si="196"/>
        <v>Labm5b11</v>
      </c>
      <c r="EX25" s="57" t="str">
        <f t="shared" si="197"/>
        <v>Labm5b13b</v>
      </c>
      <c r="EZ25" s="58">
        <f>1</f>
        <v>1</v>
      </c>
      <c r="FA25" s="57">
        <f t="shared" si="198"/>
        <v>3</v>
      </c>
      <c r="FB25" s="57">
        <f t="shared" si="199"/>
        <v>6</v>
      </c>
      <c r="FC25" s="57">
        <f t="shared" si="200"/>
        <v>10</v>
      </c>
      <c r="FD25" s="57">
        <f t="shared" si="201"/>
        <v>13</v>
      </c>
      <c r="FE25" s="57">
        <f t="shared" si="202"/>
        <v>16</v>
      </c>
      <c r="FF25" s="57">
        <f t="shared" si="203"/>
        <v>20</v>
      </c>
      <c r="FG25" s="58" t="str">
        <f t="shared" si="204"/>
        <v>Lab</v>
      </c>
      <c r="FH25" s="58" t="str">
        <f t="shared" si="205"/>
        <v>m</v>
      </c>
      <c r="FI25" s="58" t="str">
        <f t="shared" si="206"/>
        <v>5b</v>
      </c>
      <c r="FJ25" s="58" t="str">
        <f t="shared" si="207"/>
        <v>7</v>
      </c>
      <c r="FK25" s="57" t="str">
        <f t="shared" si="208"/>
        <v>9b</v>
      </c>
      <c r="FL25" s="57" t="str">
        <f t="shared" si="209"/>
        <v>11b</v>
      </c>
      <c r="FM25" s="57" t="str">
        <f t="shared" si="210"/>
        <v>13b</v>
      </c>
      <c r="FN25" s="57" t="str">
        <f t="shared" si="211"/>
        <v>Labm5b</v>
      </c>
      <c r="FO25" s="57" t="str">
        <f t="shared" si="212"/>
        <v>Labm5b7</v>
      </c>
      <c r="FP25" s="57" t="str">
        <f t="shared" si="213"/>
        <v>Labm5b9b</v>
      </c>
      <c r="FQ25" s="57" t="str">
        <f t="shared" si="214"/>
        <v>Labm5b11b</v>
      </c>
      <c r="FR25" s="57" t="str">
        <f t="shared" si="215"/>
        <v>Labm5b13b</v>
      </c>
      <c r="FT25" s="2" t="str">
        <f t="shared" si="216"/>
        <v>Labm</v>
      </c>
      <c r="FU25" s="2" t="str">
        <f t="shared" si="217"/>
        <v>LabmΔ</v>
      </c>
      <c r="FV25" s="2" t="str">
        <f t="shared" si="218"/>
        <v>Labm9</v>
      </c>
      <c r="FW25" s="2" t="str">
        <f t="shared" si="219"/>
        <v>Labm11</v>
      </c>
      <c r="FX25" s="2" t="str">
        <f t="shared" si="220"/>
        <v>Labm13</v>
      </c>
      <c r="FY25" s="2" t="str">
        <f t="shared" si="221"/>
        <v>Labm</v>
      </c>
      <c r="FZ25" s="2" t="str">
        <f t="shared" si="222"/>
        <v>Labm7</v>
      </c>
      <c r="GA25" s="2" t="str">
        <f t="shared" si="223"/>
        <v>Labm9b</v>
      </c>
      <c r="GB25" s="2" t="str">
        <f t="shared" si="224"/>
        <v>Labm11</v>
      </c>
      <c r="GC25" s="2" t="str">
        <f t="shared" si="225"/>
        <v>Labm13</v>
      </c>
      <c r="GD25" s="2" t="str">
        <f t="shared" si="226"/>
        <v>Lab5#</v>
      </c>
      <c r="GE25" s="2" t="str">
        <f t="shared" si="227"/>
        <v>Lab5#Δ</v>
      </c>
      <c r="GF25" s="2" t="str">
        <f t="shared" si="228"/>
        <v>Lab5#9</v>
      </c>
      <c r="GG25" s="2" t="str">
        <f t="shared" si="229"/>
        <v>Lab5#11+</v>
      </c>
      <c r="GH25" s="2" t="str">
        <f t="shared" si="230"/>
        <v>Lab5#13</v>
      </c>
      <c r="GI25" s="2" t="str">
        <f t="shared" si="231"/>
        <v>Lab</v>
      </c>
      <c r="GJ25" s="2" t="str">
        <f t="shared" si="232"/>
        <v>Lab7</v>
      </c>
      <c r="GK25" s="2" t="str">
        <f t="shared" si="233"/>
        <v>Lab9</v>
      </c>
      <c r="GL25" s="2" t="str">
        <f t="shared" si="234"/>
        <v>Lab11+</v>
      </c>
      <c r="GM25" s="2" t="str">
        <f t="shared" si="235"/>
        <v>Lab13</v>
      </c>
      <c r="GN25" s="2" t="str">
        <f t="shared" si="236"/>
        <v>Lab</v>
      </c>
      <c r="GO25" s="2" t="str">
        <f t="shared" si="237"/>
        <v>Lab7</v>
      </c>
      <c r="GP25" s="2" t="str">
        <f t="shared" si="238"/>
        <v>Lab9</v>
      </c>
      <c r="GQ25" s="2" t="str">
        <f t="shared" si="239"/>
        <v>Lab11</v>
      </c>
      <c r="GR25" s="2" t="str">
        <f t="shared" si="240"/>
        <v>Lab13b</v>
      </c>
      <c r="GS25" s="2" t="str">
        <f t="shared" si="241"/>
        <v>Labm5b</v>
      </c>
      <c r="GT25" s="2" t="str">
        <f t="shared" si="242"/>
        <v>Labm5b7</v>
      </c>
      <c r="GU25" s="2" t="str">
        <f t="shared" si="243"/>
        <v>Labm5b9</v>
      </c>
      <c r="GV25" s="2" t="str">
        <f t="shared" si="244"/>
        <v>Labm5b11</v>
      </c>
      <c r="GW25" s="2" t="str">
        <f t="shared" si="245"/>
        <v>Labm5b13b</v>
      </c>
      <c r="GX25" s="2" t="str">
        <f t="shared" si="246"/>
        <v>Labm5b</v>
      </c>
      <c r="GY25" s="2" t="str">
        <f t="shared" si="247"/>
        <v>Labm5b7</v>
      </c>
      <c r="GZ25" s="2" t="str">
        <f t="shared" si="248"/>
        <v>Labm5b9b</v>
      </c>
      <c r="HA25" s="2" t="str">
        <f t="shared" si="249"/>
        <v>Labm5b11b</v>
      </c>
      <c r="HB25" s="2" t="str">
        <f t="shared" si="250"/>
        <v>Labm5b13b</v>
      </c>
      <c r="HD25" s="2">
        <f t="shared" si="297"/>
        <v>21</v>
      </c>
      <c r="HE25" s="2" t="str" cm="1">
        <f t="array" ref="HE25">INDEX(patti,$HD25,IP25)</f>
        <v>Labm</v>
      </c>
      <c r="HF25" s="2" t="str" cm="1">
        <f t="array" ref="HF25">INDEX(patti,$HD25,IQ25)</f>
        <v>Labm</v>
      </c>
      <c r="HG25" s="2" t="str" cm="1">
        <f t="array" ref="HG25">INDEX(patti,$HD25,IR25)</f>
        <v>Lab5#</v>
      </c>
      <c r="HH25" s="2" t="str" cm="1">
        <f t="array" ref="HH25">INDEX(patti,$HD25,IS25)</f>
        <v>Lab</v>
      </c>
      <c r="HI25" s="2" t="str" cm="1">
        <f t="array" ref="HI25">INDEX(patti,$HD25,IT25)</f>
        <v>Lab</v>
      </c>
      <c r="HJ25" s="2" t="str" cm="1">
        <f t="array" ref="HJ25">INDEX(patti,$HD25,IU25)</f>
        <v>Labm5b</v>
      </c>
      <c r="HK25" s="2" t="str" cm="1">
        <f t="array" ref="HK25">INDEX(patti,$HD25,IV25)</f>
        <v>Labm5b</v>
      </c>
      <c r="HL25" s="2" t="str" cm="1">
        <f t="array" ref="HL25">INDEX(patti,$HD25,IW25)</f>
        <v>LabmΔ</v>
      </c>
      <c r="HM25" s="2" t="str" cm="1">
        <f t="array" ref="HM25">INDEX(patti,$HD25,IX25)</f>
        <v>Labm7</v>
      </c>
      <c r="HN25" s="2" t="str" cm="1">
        <f t="array" ref="HN25">INDEX(patti,$HD25,IY25)</f>
        <v>Lab5#Δ</v>
      </c>
      <c r="HO25" s="2" t="str" cm="1">
        <f t="array" ref="HO25">INDEX(patti,$HD25,IZ25)</f>
        <v>Lab7</v>
      </c>
      <c r="HP25" s="2" t="str" cm="1">
        <f t="array" ref="HP25">INDEX(patti,$HD25,JA25)</f>
        <v>Lab7</v>
      </c>
      <c r="HQ25" s="2" t="str" cm="1">
        <f t="array" ref="HQ25">INDEX(patti,$HD25,JB25)</f>
        <v>Labm5b7</v>
      </c>
      <c r="HR25" s="2" t="str" cm="1">
        <f t="array" ref="HR25">INDEX(patti,$HD25,JC25)</f>
        <v>Labm5b7</v>
      </c>
      <c r="HS25" s="2" t="str" cm="1">
        <f t="array" ref="HS25">INDEX(patti,$HD25,JD25)</f>
        <v>Labm9</v>
      </c>
      <c r="HT25" s="2" t="str" cm="1">
        <f t="array" ref="HT25">INDEX(patti,$HD25,JE25)</f>
        <v>Labm9b</v>
      </c>
      <c r="HU25" s="2" t="str" cm="1">
        <f t="array" ref="HU25">INDEX(patti,$HD25,JF25)</f>
        <v>Lab5#9</v>
      </c>
      <c r="HV25" s="2" t="str" cm="1">
        <f t="array" ref="HV25">INDEX(patti,$HD25,JG25)</f>
        <v>Lab9</v>
      </c>
      <c r="HW25" s="2" t="str" cm="1">
        <f t="array" ref="HW25">INDEX(patti,$HD25,JH25)</f>
        <v>Lab9</v>
      </c>
      <c r="HX25" s="2" t="str" cm="1">
        <f t="array" ref="HX25">INDEX(patti,$HD25,JI25)</f>
        <v>Labm5b9</v>
      </c>
      <c r="HY25" s="2" t="str" cm="1">
        <f t="array" ref="HY25">INDEX(patti,$HD25,JJ25)</f>
        <v>Labm5b9b</v>
      </c>
      <c r="HZ25" s="2" t="str" cm="1">
        <f t="array" ref="HZ25">INDEX(patti,$HD25,JK25)</f>
        <v>Labm11</v>
      </c>
      <c r="IA25" s="2" t="str" cm="1">
        <f t="array" ref="IA25">INDEX(patti,$HD25,JL25)</f>
        <v>Labm11</v>
      </c>
      <c r="IB25" s="2" t="str" cm="1">
        <f t="array" ref="IB25">INDEX(patti,$HD25,JM25)</f>
        <v>Lab5#11+</v>
      </c>
      <c r="IC25" s="2" t="str" cm="1">
        <f t="array" ref="IC25">INDEX(patti,$HD25,JN25)</f>
        <v>Lab11+</v>
      </c>
      <c r="ID25" s="2" t="str" cm="1">
        <f t="array" ref="ID25">INDEX(patti,$HD25,JO25)</f>
        <v>Lab11</v>
      </c>
      <c r="IE25" s="2" t="str" cm="1">
        <f t="array" ref="IE25">INDEX(patti,$HD25,JP25)</f>
        <v>Labm5b11</v>
      </c>
      <c r="IF25" s="2" t="str" cm="1">
        <f t="array" ref="IF25">INDEX(patti,$HD25,JQ25)</f>
        <v>Labm5b11b</v>
      </c>
      <c r="IG25" s="2" t="str" cm="1">
        <f t="array" ref="IG25">INDEX(patti,$HD25,JR25)</f>
        <v>Labm13</v>
      </c>
      <c r="IH25" s="2" t="str" cm="1">
        <f t="array" ref="IH25">INDEX(patti,$HD25,JS25)</f>
        <v>Labm13</v>
      </c>
      <c r="II25" s="2" t="str" cm="1">
        <f t="array" ref="II25">INDEX(patti,$HD25,JT25)</f>
        <v>Lab5#13</v>
      </c>
      <c r="IJ25" s="2" t="str" cm="1">
        <f t="array" ref="IJ25">INDEX(patti,$HD25,JU25)</f>
        <v>Lab13</v>
      </c>
      <c r="IK25" s="2" t="str" cm="1">
        <f t="array" ref="IK25">INDEX(patti,$HD25,JV25)</f>
        <v>Lab13b</v>
      </c>
      <c r="IL25" s="2" t="str" cm="1">
        <f t="array" ref="IL25">INDEX(patti,$HD25,JW25)</f>
        <v>Labm5b13b</v>
      </c>
      <c r="IM25" s="2" t="str" cm="1">
        <f t="array" ref="IM25">INDEX(patti,$HD25,JX25)</f>
        <v>Labm5b13b</v>
      </c>
      <c r="IN25" t="s">
        <v>117</v>
      </c>
      <c r="IP25">
        <v>1</v>
      </c>
      <c r="IQ25">
        <f t="shared" ref="IQ25:IV25" si="325">IP25+5</f>
        <v>6</v>
      </c>
      <c r="IR25">
        <f t="shared" si="325"/>
        <v>11</v>
      </c>
      <c r="IS25">
        <f t="shared" si="325"/>
        <v>16</v>
      </c>
      <c r="IT25">
        <f t="shared" si="325"/>
        <v>21</v>
      </c>
      <c r="IU25">
        <f t="shared" si="325"/>
        <v>26</v>
      </c>
      <c r="IV25">
        <f t="shared" si="325"/>
        <v>31</v>
      </c>
      <c r="IW25">
        <f t="shared" si="252"/>
        <v>2</v>
      </c>
      <c r="IX25">
        <f t="shared" si="253"/>
        <v>7</v>
      </c>
      <c r="IY25">
        <f t="shared" si="254"/>
        <v>12</v>
      </c>
      <c r="IZ25">
        <f t="shared" si="255"/>
        <v>17</v>
      </c>
      <c r="JA25">
        <f t="shared" si="256"/>
        <v>22</v>
      </c>
      <c r="JB25">
        <f t="shared" si="257"/>
        <v>27</v>
      </c>
      <c r="JC25">
        <f t="shared" si="258"/>
        <v>32</v>
      </c>
      <c r="JD25">
        <f t="shared" si="259"/>
        <v>3</v>
      </c>
      <c r="JE25">
        <f t="shared" si="260"/>
        <v>8</v>
      </c>
      <c r="JF25">
        <f t="shared" si="261"/>
        <v>13</v>
      </c>
      <c r="JG25">
        <f t="shared" si="262"/>
        <v>18</v>
      </c>
      <c r="JH25">
        <f t="shared" si="263"/>
        <v>23</v>
      </c>
      <c r="JI25">
        <f t="shared" si="264"/>
        <v>28</v>
      </c>
      <c r="JJ25">
        <f t="shared" si="265"/>
        <v>33</v>
      </c>
      <c r="JK25">
        <f t="shared" si="266"/>
        <v>4</v>
      </c>
      <c r="JL25">
        <f t="shared" si="267"/>
        <v>9</v>
      </c>
      <c r="JM25">
        <f t="shared" si="268"/>
        <v>14</v>
      </c>
      <c r="JN25">
        <f t="shared" si="269"/>
        <v>19</v>
      </c>
      <c r="JO25">
        <f t="shared" si="270"/>
        <v>24</v>
      </c>
      <c r="JP25">
        <f t="shared" si="271"/>
        <v>29</v>
      </c>
      <c r="JQ25">
        <f t="shared" si="272"/>
        <v>34</v>
      </c>
      <c r="JR25">
        <f t="shared" si="273"/>
        <v>5</v>
      </c>
      <c r="JS25">
        <f t="shared" si="274"/>
        <v>10</v>
      </c>
      <c r="JT25">
        <f t="shared" si="275"/>
        <v>15</v>
      </c>
      <c r="JU25">
        <f t="shared" si="276"/>
        <v>20</v>
      </c>
      <c r="JV25">
        <f t="shared" si="277"/>
        <v>25</v>
      </c>
      <c r="JW25">
        <f t="shared" si="278"/>
        <v>30</v>
      </c>
      <c r="JX25">
        <f t="shared" si="279"/>
        <v>35</v>
      </c>
      <c r="JY25" t="s">
        <v>117</v>
      </c>
      <c r="JZ25" t="str">
        <f t="shared" si="318"/>
        <v>MELODICA</v>
      </c>
      <c r="KA25">
        <f t="shared" si="38"/>
        <v>0</v>
      </c>
      <c r="KB25" cm="1">
        <f t="array" ref="KB25">IF(TYPE(_xlfn._xlws.FILTER(HE$1:IM$1,HE25:IM25=KA25))=16,0,_xlfn._xlws.FILTER(HE$1:IM$1,HE25:IM25=KA25))</f>
        <v>0</v>
      </c>
      <c r="KG25">
        <f t="shared" si="280"/>
        <v>0</v>
      </c>
      <c r="KH25" s="35">
        <f t="shared" si="323"/>
        <v>0</v>
      </c>
      <c r="LX25" s="180"/>
      <c r="LY25" s="180"/>
      <c r="LZ25" s="180"/>
      <c r="MA25" s="180"/>
      <c r="MB25" s="180"/>
      <c r="MC25" s="180"/>
      <c r="MD25" s="180"/>
      <c r="ME25" s="180"/>
      <c r="MF25" s="180"/>
      <c r="MG25" s="180"/>
      <c r="MH25" s="180"/>
      <c r="MI25" s="180"/>
      <c r="MJ25" s="180"/>
      <c r="MK25" s="180"/>
      <c r="ML25" s="180"/>
      <c r="MM25" s="180"/>
      <c r="MN25" s="180"/>
      <c r="MO25" s="180"/>
      <c r="MP25" s="180"/>
      <c r="MQ25" s="180"/>
      <c r="MR25" s="180"/>
      <c r="MS25" s="180"/>
      <c r="MT25" s="180"/>
      <c r="MU25" s="51"/>
      <c r="MV25" s="51"/>
      <c r="MW25" s="51"/>
      <c r="MX25" s="51"/>
      <c r="MY25" s="73"/>
      <c r="MZ25" s="73"/>
      <c r="NA25" s="73"/>
      <c r="NB25" s="73"/>
      <c r="NC25" s="73"/>
      <c r="ND25" s="73"/>
      <c r="NE25" s="73"/>
      <c r="NF25" s="73"/>
      <c r="NG25" s="73"/>
      <c r="NH25" s="73"/>
      <c r="NI25" s="73"/>
      <c r="NJ25" s="73"/>
      <c r="NK25" s="73"/>
      <c r="NL25" s="73"/>
      <c r="NM25" s="73"/>
      <c r="NN25" s="73"/>
      <c r="NO25" s="73"/>
      <c r="NP25" s="73"/>
      <c r="NQ25" s="73"/>
      <c r="NR25" s="73"/>
      <c r="NS25" s="73"/>
      <c r="NT25" s="73"/>
      <c r="NU25" s="73"/>
      <c r="NV25" s="73"/>
      <c r="NW25" s="73"/>
      <c r="NX25" s="73"/>
      <c r="NY25" s="73"/>
      <c r="NZ25" s="73"/>
      <c r="OA25" s="73"/>
      <c r="OB25" s="73"/>
      <c r="OC25" s="73"/>
      <c r="OD25" s="73"/>
      <c r="OE25" s="73"/>
      <c r="OF25" s="73"/>
      <c r="OG25" s="73"/>
    </row>
    <row r="26" spans="1:397" x14ac:dyDescent="0.3">
      <c r="A26" s="190"/>
      <c r="B26" t="str">
        <f t="shared" si="314"/>
        <v>LA</v>
      </c>
      <c r="C26" s="16" t="s">
        <v>37</v>
      </c>
      <c r="D26" s="16" t="s">
        <v>38</v>
      </c>
      <c r="E26" s="16" t="s">
        <v>37</v>
      </c>
      <c r="F26" s="16" t="s">
        <v>37</v>
      </c>
      <c r="G26" s="16" t="s">
        <v>37</v>
      </c>
      <c r="H26" s="16" t="s">
        <v>37</v>
      </c>
      <c r="I26" s="16" t="s">
        <v>38</v>
      </c>
      <c r="J26" s="4">
        <f t="shared" si="315"/>
        <v>10</v>
      </c>
      <c r="K26" s="58">
        <f t="shared" si="67"/>
        <v>12</v>
      </c>
      <c r="L26" s="58">
        <f t="shared" si="68"/>
        <v>13</v>
      </c>
      <c r="M26" s="58">
        <f t="shared" si="69"/>
        <v>15</v>
      </c>
      <c r="N26" s="58">
        <f t="shared" si="70"/>
        <v>17</v>
      </c>
      <c r="O26" s="58">
        <f t="shared" si="71"/>
        <v>19</v>
      </c>
      <c r="P26" s="58">
        <f t="shared" si="72"/>
        <v>21</v>
      </c>
      <c r="Q26" s="57">
        <f t="shared" si="73"/>
        <v>22</v>
      </c>
      <c r="R26" s="58">
        <f t="shared" si="74"/>
        <v>24</v>
      </c>
      <c r="S26" s="58">
        <f t="shared" si="75"/>
        <v>25</v>
      </c>
      <c r="T26" s="58">
        <f t="shared" si="76"/>
        <v>27</v>
      </c>
      <c r="U26" s="58">
        <f t="shared" si="77"/>
        <v>29</v>
      </c>
      <c r="V26" s="58">
        <f t="shared" si="78"/>
        <v>31</v>
      </c>
      <c r="W26" s="58">
        <f t="shared" si="79"/>
        <v>33</v>
      </c>
      <c r="X26" s="57">
        <f t="shared" si="80"/>
        <v>34</v>
      </c>
      <c r="Y26" s="58">
        <f t="shared" si="81"/>
        <v>36</v>
      </c>
      <c r="Z26" s="58">
        <f t="shared" si="82"/>
        <v>37</v>
      </c>
      <c r="AA26" s="58">
        <f t="shared" si="83"/>
        <v>39</v>
      </c>
      <c r="AB26" s="58">
        <f t="shared" si="84"/>
        <v>41</v>
      </c>
      <c r="AC26" s="58">
        <f t="shared" si="85"/>
        <v>43</v>
      </c>
      <c r="AD26" s="58">
        <f t="shared" si="86"/>
        <v>45</v>
      </c>
      <c r="AE26" s="57">
        <f t="shared" si="87"/>
        <v>46</v>
      </c>
      <c r="AF26" s="58">
        <f t="shared" si="88"/>
        <v>48</v>
      </c>
      <c r="AG26" s="58">
        <f t="shared" si="89"/>
        <v>49</v>
      </c>
      <c r="AH26" s="58">
        <f t="shared" si="90"/>
        <v>51</v>
      </c>
      <c r="AI26" s="58"/>
      <c r="AJ26" s="58">
        <f>1</f>
        <v>1</v>
      </c>
      <c r="AK26" s="58">
        <f t="shared" si="91"/>
        <v>3</v>
      </c>
      <c r="AL26" s="58">
        <f t="shared" si="92"/>
        <v>7</v>
      </c>
      <c r="AM26" s="58">
        <f t="shared" si="93"/>
        <v>11</v>
      </c>
      <c r="AN26" s="58">
        <f t="shared" si="94"/>
        <v>14</v>
      </c>
      <c r="AO26" s="58">
        <f t="shared" si="95"/>
        <v>17</v>
      </c>
      <c r="AP26" s="58">
        <f t="shared" si="96"/>
        <v>21</v>
      </c>
      <c r="AQ26" s="58" t="str">
        <f t="shared" si="296"/>
        <v>LA</v>
      </c>
      <c r="AR26" s="58" t="str">
        <f t="shared" si="97"/>
        <v>m</v>
      </c>
      <c r="AS26" s="58" t="str">
        <f t="shared" si="98"/>
        <v/>
      </c>
      <c r="AT26" s="58" t="str">
        <f t="shared" si="99"/>
        <v>Δ</v>
      </c>
      <c r="AU26" s="57" t="str">
        <f t="shared" si="100"/>
        <v>9</v>
      </c>
      <c r="AV26" s="57" t="str">
        <f t="shared" si="101"/>
        <v>11</v>
      </c>
      <c r="AW26" s="57" t="str">
        <f t="shared" si="102"/>
        <v>13</v>
      </c>
      <c r="AX26" s="57" t="str">
        <f t="shared" si="103"/>
        <v>LAm</v>
      </c>
      <c r="AY26" s="57" t="str">
        <f t="shared" si="104"/>
        <v>LAmΔ</v>
      </c>
      <c r="AZ26" s="57" t="str">
        <f t="shared" si="105"/>
        <v>LAm9</v>
      </c>
      <c r="BA26" s="57" t="str">
        <f t="shared" si="106"/>
        <v>LAm11</v>
      </c>
      <c r="BB26" s="57" t="str">
        <f t="shared" si="107"/>
        <v>LAm13</v>
      </c>
      <c r="BD26" s="58">
        <f>1</f>
        <v>1</v>
      </c>
      <c r="BE26" s="57">
        <f t="shared" si="108"/>
        <v>3</v>
      </c>
      <c r="BF26" s="57">
        <f t="shared" si="109"/>
        <v>7</v>
      </c>
      <c r="BG26" s="57">
        <f t="shared" si="110"/>
        <v>10</v>
      </c>
      <c r="BH26" s="57">
        <f t="shared" si="111"/>
        <v>13</v>
      </c>
      <c r="BI26" s="57">
        <f t="shared" si="112"/>
        <v>17</v>
      </c>
      <c r="BJ26" s="57">
        <f t="shared" si="113"/>
        <v>21</v>
      </c>
      <c r="BK26" s="58" t="str">
        <f t="shared" si="114"/>
        <v>LA</v>
      </c>
      <c r="BL26" s="58" t="str">
        <f t="shared" si="115"/>
        <v>m</v>
      </c>
      <c r="BM26" s="58" t="str">
        <f t="shared" si="116"/>
        <v/>
      </c>
      <c r="BN26" s="58" t="str">
        <f t="shared" si="117"/>
        <v>7</v>
      </c>
      <c r="BO26" s="57" t="str">
        <f t="shared" si="118"/>
        <v>9b</v>
      </c>
      <c r="BP26" s="57" t="str">
        <f t="shared" si="119"/>
        <v>11</v>
      </c>
      <c r="BQ26" s="57" t="str">
        <f t="shared" si="120"/>
        <v>13</v>
      </c>
      <c r="BR26" s="57" t="str">
        <f t="shared" si="121"/>
        <v>LAm</v>
      </c>
      <c r="BS26" s="57" t="str">
        <f t="shared" si="122"/>
        <v>LAm7</v>
      </c>
      <c r="BT26" s="57" t="str">
        <f t="shared" si="123"/>
        <v>LAm9b</v>
      </c>
      <c r="BU26" s="57" t="str">
        <f t="shared" si="124"/>
        <v>LAm11</v>
      </c>
      <c r="BV26" s="57" t="str">
        <f t="shared" si="125"/>
        <v>LAm13</v>
      </c>
      <c r="BX26" s="58">
        <f>1</f>
        <v>1</v>
      </c>
      <c r="BY26" s="57">
        <f t="shared" si="126"/>
        <v>4</v>
      </c>
      <c r="BZ26" s="57">
        <f t="shared" si="127"/>
        <v>8</v>
      </c>
      <c r="CA26" s="57">
        <f t="shared" si="128"/>
        <v>11</v>
      </c>
      <c r="CB26" s="57">
        <f t="shared" si="129"/>
        <v>14</v>
      </c>
      <c r="CC26" s="57">
        <f t="shared" si="130"/>
        <v>18</v>
      </c>
      <c r="CD26" s="57">
        <f t="shared" si="131"/>
        <v>21</v>
      </c>
      <c r="CE26" s="58" t="str">
        <f t="shared" si="132"/>
        <v>LA</v>
      </c>
      <c r="CF26" s="58" t="str">
        <f t="shared" si="133"/>
        <v/>
      </c>
      <c r="CG26" s="58" t="str">
        <f t="shared" si="134"/>
        <v>5#</v>
      </c>
      <c r="CH26" s="58" t="str">
        <f t="shared" si="135"/>
        <v>Δ</v>
      </c>
      <c r="CI26" s="57" t="str">
        <f t="shared" si="136"/>
        <v>9</v>
      </c>
      <c r="CJ26" s="57" t="str">
        <f t="shared" si="137"/>
        <v>11+</v>
      </c>
      <c r="CK26" s="57" t="str">
        <f t="shared" si="138"/>
        <v>13</v>
      </c>
      <c r="CL26" s="57" t="str">
        <f t="shared" si="139"/>
        <v>LA5#</v>
      </c>
      <c r="CM26" s="57" t="str">
        <f t="shared" si="140"/>
        <v>LA5#Δ</v>
      </c>
      <c r="CN26" s="57" t="str">
        <f t="shared" si="141"/>
        <v>LA5#9</v>
      </c>
      <c r="CO26" s="57" t="str">
        <f t="shared" si="142"/>
        <v>LA5#11+</v>
      </c>
      <c r="CP26" s="57" t="str">
        <f t="shared" si="143"/>
        <v>LA5#13</v>
      </c>
      <c r="CR26" s="58">
        <f>1</f>
        <v>1</v>
      </c>
      <c r="CS26" s="57">
        <f t="shared" si="144"/>
        <v>4</v>
      </c>
      <c r="CT26" s="57">
        <f t="shared" si="145"/>
        <v>7</v>
      </c>
      <c r="CU26" s="57">
        <f t="shared" si="146"/>
        <v>10</v>
      </c>
      <c r="CV26" s="57">
        <f t="shared" si="147"/>
        <v>14</v>
      </c>
      <c r="CW26" s="57">
        <f t="shared" si="148"/>
        <v>18</v>
      </c>
      <c r="CX26" s="57">
        <f t="shared" si="149"/>
        <v>21</v>
      </c>
      <c r="CY26" s="58" t="str">
        <f t="shared" si="150"/>
        <v>LA</v>
      </c>
      <c r="CZ26" s="58" t="str">
        <f t="shared" si="151"/>
        <v/>
      </c>
      <c r="DA26" s="58" t="str">
        <f t="shared" si="152"/>
        <v/>
      </c>
      <c r="DB26" s="58" t="str">
        <f t="shared" si="153"/>
        <v>7</v>
      </c>
      <c r="DC26" s="57" t="str">
        <f t="shared" si="154"/>
        <v>9</v>
      </c>
      <c r="DD26" s="57" t="str">
        <f t="shared" si="155"/>
        <v>11+</v>
      </c>
      <c r="DE26" s="57" t="str">
        <f t="shared" si="156"/>
        <v>13</v>
      </c>
      <c r="DF26" s="57" t="str">
        <f t="shared" si="157"/>
        <v>LA</v>
      </c>
      <c r="DG26" s="57" t="str">
        <f t="shared" si="158"/>
        <v>LA7</v>
      </c>
      <c r="DH26" s="57" t="str">
        <f t="shared" si="159"/>
        <v>LA9</v>
      </c>
      <c r="DI26" s="57" t="str">
        <f t="shared" si="160"/>
        <v>LA11+</v>
      </c>
      <c r="DJ26" s="57" t="str">
        <f t="shared" si="161"/>
        <v>LA13</v>
      </c>
      <c r="DL26" s="58">
        <f>1</f>
        <v>1</v>
      </c>
      <c r="DM26" s="57">
        <f t="shared" si="162"/>
        <v>4</v>
      </c>
      <c r="DN26" s="57">
        <f t="shared" si="163"/>
        <v>7</v>
      </c>
      <c r="DO26" s="57">
        <f t="shared" si="164"/>
        <v>10</v>
      </c>
      <c r="DP26" s="57">
        <f t="shared" si="165"/>
        <v>14</v>
      </c>
      <c r="DQ26" s="57">
        <f t="shared" si="166"/>
        <v>17</v>
      </c>
      <c r="DR26" s="57">
        <f t="shared" si="167"/>
        <v>20</v>
      </c>
      <c r="DS26" s="58" t="str">
        <f t="shared" si="168"/>
        <v>LA</v>
      </c>
      <c r="DT26" s="58" t="str">
        <f t="shared" si="169"/>
        <v/>
      </c>
      <c r="DU26" s="58" t="str">
        <f t="shared" si="170"/>
        <v/>
      </c>
      <c r="DV26" s="58" t="str">
        <f t="shared" si="171"/>
        <v>7</v>
      </c>
      <c r="DW26" s="57" t="str">
        <f t="shared" si="172"/>
        <v>9</v>
      </c>
      <c r="DX26" s="57" t="str">
        <f t="shared" si="173"/>
        <v>11</v>
      </c>
      <c r="DY26" s="57" t="str">
        <f t="shared" si="174"/>
        <v>13b</v>
      </c>
      <c r="DZ26" s="57" t="str">
        <f t="shared" si="175"/>
        <v>LA</v>
      </c>
      <c r="EA26" s="57" t="str">
        <f t="shared" si="176"/>
        <v>LA7</v>
      </c>
      <c r="EB26" s="57" t="str">
        <f t="shared" si="177"/>
        <v>LA9</v>
      </c>
      <c r="EC26" s="57" t="str">
        <f t="shared" si="178"/>
        <v>LA11</v>
      </c>
      <c r="ED26" s="57" t="str">
        <f t="shared" si="179"/>
        <v>LA13b</v>
      </c>
      <c r="EF26" s="58">
        <f>1</f>
        <v>1</v>
      </c>
      <c r="EG26" s="57">
        <f t="shared" si="180"/>
        <v>3</v>
      </c>
      <c r="EH26" s="57">
        <f t="shared" si="181"/>
        <v>6</v>
      </c>
      <c r="EI26" s="57">
        <f t="shared" si="182"/>
        <v>10</v>
      </c>
      <c r="EJ26" s="57">
        <f t="shared" si="183"/>
        <v>14</v>
      </c>
      <c r="EK26" s="57">
        <f t="shared" si="184"/>
        <v>17</v>
      </c>
      <c r="EL26" s="57">
        <f t="shared" si="185"/>
        <v>20</v>
      </c>
      <c r="EM26" s="58" t="str">
        <f t="shared" si="186"/>
        <v>LA</v>
      </c>
      <c r="EN26" s="58" t="str">
        <f t="shared" si="187"/>
        <v>m</v>
      </c>
      <c r="EO26" s="58" t="str">
        <f t="shared" si="188"/>
        <v>5b</v>
      </c>
      <c r="EP26" s="58" t="str">
        <f t="shared" si="189"/>
        <v>7</v>
      </c>
      <c r="EQ26" s="57" t="str">
        <f t="shared" si="190"/>
        <v>9</v>
      </c>
      <c r="ER26" s="57" t="str">
        <f t="shared" si="191"/>
        <v>11</v>
      </c>
      <c r="ES26" s="57" t="str">
        <f t="shared" si="192"/>
        <v>13b</v>
      </c>
      <c r="ET26" s="57" t="str">
        <f t="shared" si="193"/>
        <v>LAm5b</v>
      </c>
      <c r="EU26" s="57" t="str">
        <f t="shared" si="194"/>
        <v>LAm5b7</v>
      </c>
      <c r="EV26" s="57" t="str">
        <f t="shared" si="195"/>
        <v>LAm5b9</v>
      </c>
      <c r="EW26" s="57" t="str">
        <f t="shared" si="196"/>
        <v>LAm5b11</v>
      </c>
      <c r="EX26" s="57" t="str">
        <f t="shared" si="197"/>
        <v>LAm5b13b</v>
      </c>
      <c r="EZ26" s="58">
        <f>1</f>
        <v>1</v>
      </c>
      <c r="FA26" s="57">
        <f t="shared" si="198"/>
        <v>3</v>
      </c>
      <c r="FB26" s="57">
        <f t="shared" si="199"/>
        <v>6</v>
      </c>
      <c r="FC26" s="57">
        <f t="shared" si="200"/>
        <v>10</v>
      </c>
      <c r="FD26" s="57">
        <f t="shared" si="201"/>
        <v>13</v>
      </c>
      <c r="FE26" s="57">
        <f t="shared" si="202"/>
        <v>16</v>
      </c>
      <c r="FF26" s="57">
        <f t="shared" si="203"/>
        <v>20</v>
      </c>
      <c r="FG26" s="58" t="str">
        <f t="shared" si="204"/>
        <v>LA</v>
      </c>
      <c r="FH26" s="58" t="str">
        <f t="shared" si="205"/>
        <v>m</v>
      </c>
      <c r="FI26" s="58" t="str">
        <f t="shared" si="206"/>
        <v>5b</v>
      </c>
      <c r="FJ26" s="58" t="str">
        <f t="shared" si="207"/>
        <v>7</v>
      </c>
      <c r="FK26" s="57" t="str">
        <f t="shared" si="208"/>
        <v>9b</v>
      </c>
      <c r="FL26" s="57" t="str">
        <f t="shared" si="209"/>
        <v>11b</v>
      </c>
      <c r="FM26" s="57" t="str">
        <f t="shared" si="210"/>
        <v>13b</v>
      </c>
      <c r="FN26" s="57" t="str">
        <f t="shared" si="211"/>
        <v>LAm5b</v>
      </c>
      <c r="FO26" s="57" t="str">
        <f t="shared" si="212"/>
        <v>LAm5b7</v>
      </c>
      <c r="FP26" s="57" t="str">
        <f t="shared" si="213"/>
        <v>LAm5b9b</v>
      </c>
      <c r="FQ26" s="57" t="str">
        <f t="shared" si="214"/>
        <v>LAm5b11b</v>
      </c>
      <c r="FR26" s="57" t="str">
        <f t="shared" si="215"/>
        <v>LAm5b13b</v>
      </c>
      <c r="FT26" s="2" t="str">
        <f t="shared" si="216"/>
        <v>LAm</v>
      </c>
      <c r="FU26" s="2" t="str">
        <f t="shared" si="217"/>
        <v>LAmΔ</v>
      </c>
      <c r="FV26" s="2" t="str">
        <f t="shared" si="218"/>
        <v>LAm9</v>
      </c>
      <c r="FW26" s="2" t="str">
        <f t="shared" si="219"/>
        <v>LAm11</v>
      </c>
      <c r="FX26" s="2" t="str">
        <f t="shared" si="220"/>
        <v>LAm13</v>
      </c>
      <c r="FY26" s="2" t="str">
        <f t="shared" si="221"/>
        <v>LAm</v>
      </c>
      <c r="FZ26" s="2" t="str">
        <f t="shared" si="222"/>
        <v>LAm7</v>
      </c>
      <c r="GA26" s="2" t="str">
        <f t="shared" si="223"/>
        <v>LAm9b</v>
      </c>
      <c r="GB26" s="2" t="str">
        <f t="shared" si="224"/>
        <v>LAm11</v>
      </c>
      <c r="GC26" s="2" t="str">
        <f t="shared" si="225"/>
        <v>LAm13</v>
      </c>
      <c r="GD26" s="2" t="str">
        <f t="shared" si="226"/>
        <v>LA5#</v>
      </c>
      <c r="GE26" s="2" t="str">
        <f t="shared" si="227"/>
        <v>LA5#Δ</v>
      </c>
      <c r="GF26" s="2" t="str">
        <f t="shared" si="228"/>
        <v>LA5#9</v>
      </c>
      <c r="GG26" s="2" t="str">
        <f t="shared" si="229"/>
        <v>LA5#11+</v>
      </c>
      <c r="GH26" s="2" t="str">
        <f t="shared" si="230"/>
        <v>LA5#13</v>
      </c>
      <c r="GI26" s="2" t="str">
        <f t="shared" si="231"/>
        <v>LA</v>
      </c>
      <c r="GJ26" s="2" t="str">
        <f t="shared" si="232"/>
        <v>LA7</v>
      </c>
      <c r="GK26" s="2" t="str">
        <f t="shared" si="233"/>
        <v>LA9</v>
      </c>
      <c r="GL26" s="2" t="str">
        <f t="shared" si="234"/>
        <v>LA11+</v>
      </c>
      <c r="GM26" s="2" t="str">
        <f t="shared" si="235"/>
        <v>LA13</v>
      </c>
      <c r="GN26" s="2" t="str">
        <f t="shared" si="236"/>
        <v>LA</v>
      </c>
      <c r="GO26" s="2" t="str">
        <f t="shared" si="237"/>
        <v>LA7</v>
      </c>
      <c r="GP26" s="2" t="str">
        <f t="shared" si="238"/>
        <v>LA9</v>
      </c>
      <c r="GQ26" s="2" t="str">
        <f t="shared" si="239"/>
        <v>LA11</v>
      </c>
      <c r="GR26" s="2" t="str">
        <f t="shared" si="240"/>
        <v>LA13b</v>
      </c>
      <c r="GS26" s="2" t="str">
        <f t="shared" si="241"/>
        <v>LAm5b</v>
      </c>
      <c r="GT26" s="2" t="str">
        <f t="shared" si="242"/>
        <v>LAm5b7</v>
      </c>
      <c r="GU26" s="2" t="str">
        <f t="shared" si="243"/>
        <v>LAm5b9</v>
      </c>
      <c r="GV26" s="2" t="str">
        <f t="shared" si="244"/>
        <v>LAm5b11</v>
      </c>
      <c r="GW26" s="2" t="str">
        <f t="shared" si="245"/>
        <v>LAm5b13b</v>
      </c>
      <c r="GX26" s="2" t="str">
        <f t="shared" si="246"/>
        <v>LAm5b</v>
      </c>
      <c r="GY26" s="2" t="str">
        <f t="shared" si="247"/>
        <v>LAm5b7</v>
      </c>
      <c r="GZ26" s="2" t="str">
        <f t="shared" si="248"/>
        <v>LAm5b9b</v>
      </c>
      <c r="HA26" s="2" t="str">
        <f t="shared" si="249"/>
        <v>LAm5b11b</v>
      </c>
      <c r="HB26" s="2" t="str">
        <f t="shared" si="250"/>
        <v>LAm5b13b</v>
      </c>
      <c r="HD26" s="2">
        <f t="shared" si="297"/>
        <v>22</v>
      </c>
      <c r="HE26" s="2" t="str" cm="1">
        <f t="array" ref="HE26">INDEX(patti,$HD26,IP26)</f>
        <v>LAm</v>
      </c>
      <c r="HF26" s="2" t="str" cm="1">
        <f t="array" ref="HF26">INDEX(patti,$HD26,IQ26)</f>
        <v>LAm</v>
      </c>
      <c r="HG26" s="2" t="str" cm="1">
        <f t="array" ref="HG26">INDEX(patti,$HD26,IR26)</f>
        <v>LA5#</v>
      </c>
      <c r="HH26" s="2" t="str" cm="1">
        <f t="array" ref="HH26">INDEX(patti,$HD26,IS26)</f>
        <v>LA</v>
      </c>
      <c r="HI26" s="2" t="str" cm="1">
        <f t="array" ref="HI26">INDEX(patti,$HD26,IT26)</f>
        <v>LA</v>
      </c>
      <c r="HJ26" s="2" t="str" cm="1">
        <f t="array" ref="HJ26">INDEX(patti,$HD26,IU26)</f>
        <v>LAm5b</v>
      </c>
      <c r="HK26" s="2" t="str" cm="1">
        <f t="array" ref="HK26">INDEX(patti,$HD26,IV26)</f>
        <v>LAm5b</v>
      </c>
      <c r="HL26" s="2" t="str" cm="1">
        <f t="array" ref="HL26">INDEX(patti,$HD26,IW26)</f>
        <v>LAmΔ</v>
      </c>
      <c r="HM26" s="2" t="str" cm="1">
        <f t="array" ref="HM26">INDEX(patti,$HD26,IX26)</f>
        <v>LAm7</v>
      </c>
      <c r="HN26" s="2" t="str" cm="1">
        <f t="array" ref="HN26">INDEX(patti,$HD26,IY26)</f>
        <v>LA5#Δ</v>
      </c>
      <c r="HO26" s="2" t="str" cm="1">
        <f t="array" ref="HO26">INDEX(patti,$HD26,IZ26)</f>
        <v>LA7</v>
      </c>
      <c r="HP26" s="2" t="str" cm="1">
        <f t="array" ref="HP26">INDEX(patti,$HD26,JA26)</f>
        <v>LA7</v>
      </c>
      <c r="HQ26" s="2" t="str" cm="1">
        <f t="array" ref="HQ26">INDEX(patti,$HD26,JB26)</f>
        <v>LAm5b7</v>
      </c>
      <c r="HR26" s="2" t="str" cm="1">
        <f t="array" ref="HR26">INDEX(patti,$HD26,JC26)</f>
        <v>LAm5b7</v>
      </c>
      <c r="HS26" s="2" t="str" cm="1">
        <f t="array" ref="HS26">INDEX(patti,$HD26,JD26)</f>
        <v>LAm9</v>
      </c>
      <c r="HT26" s="2" t="str" cm="1">
        <f t="array" ref="HT26">INDEX(patti,$HD26,JE26)</f>
        <v>LAm9b</v>
      </c>
      <c r="HU26" s="2" t="str" cm="1">
        <f t="array" ref="HU26">INDEX(patti,$HD26,JF26)</f>
        <v>LA5#9</v>
      </c>
      <c r="HV26" s="2" t="str" cm="1">
        <f t="array" ref="HV26">INDEX(patti,$HD26,JG26)</f>
        <v>LA9</v>
      </c>
      <c r="HW26" s="2" t="str" cm="1">
        <f t="array" ref="HW26">INDEX(patti,$HD26,JH26)</f>
        <v>LA9</v>
      </c>
      <c r="HX26" s="2" t="str" cm="1">
        <f t="array" ref="HX26">INDEX(patti,$HD26,JI26)</f>
        <v>LAm5b9</v>
      </c>
      <c r="HY26" s="2" t="str" cm="1">
        <f t="array" ref="HY26">INDEX(patti,$HD26,JJ26)</f>
        <v>LAm5b9b</v>
      </c>
      <c r="HZ26" s="2" t="str" cm="1">
        <f t="array" ref="HZ26">INDEX(patti,$HD26,JK26)</f>
        <v>LAm11</v>
      </c>
      <c r="IA26" s="2" t="str" cm="1">
        <f t="array" ref="IA26">INDEX(patti,$HD26,JL26)</f>
        <v>LAm11</v>
      </c>
      <c r="IB26" s="2" t="str" cm="1">
        <f t="array" ref="IB26">INDEX(patti,$HD26,JM26)</f>
        <v>LA5#11+</v>
      </c>
      <c r="IC26" s="2" t="str" cm="1">
        <f t="array" ref="IC26">INDEX(patti,$HD26,JN26)</f>
        <v>LA11+</v>
      </c>
      <c r="ID26" s="2" t="str" cm="1">
        <f t="array" ref="ID26">INDEX(patti,$HD26,JO26)</f>
        <v>LA11</v>
      </c>
      <c r="IE26" s="2" t="str" cm="1">
        <f t="array" ref="IE26">INDEX(patti,$HD26,JP26)</f>
        <v>LAm5b11</v>
      </c>
      <c r="IF26" s="2" t="str" cm="1">
        <f t="array" ref="IF26">INDEX(patti,$HD26,JQ26)</f>
        <v>LAm5b11b</v>
      </c>
      <c r="IG26" s="2" t="str" cm="1">
        <f t="array" ref="IG26">INDEX(patti,$HD26,JR26)</f>
        <v>LAm13</v>
      </c>
      <c r="IH26" s="2" t="str" cm="1">
        <f t="array" ref="IH26">INDEX(patti,$HD26,JS26)</f>
        <v>LAm13</v>
      </c>
      <c r="II26" s="2" t="str" cm="1">
        <f t="array" ref="II26">INDEX(patti,$HD26,JT26)</f>
        <v>LA5#13</v>
      </c>
      <c r="IJ26" s="2" t="str" cm="1">
        <f t="array" ref="IJ26">INDEX(patti,$HD26,JU26)</f>
        <v>LA13</v>
      </c>
      <c r="IK26" s="2" t="str" cm="1">
        <f t="array" ref="IK26">INDEX(patti,$HD26,JV26)</f>
        <v>LA13b</v>
      </c>
      <c r="IL26" s="2" t="str" cm="1">
        <f t="array" ref="IL26">INDEX(patti,$HD26,JW26)</f>
        <v>LAm5b13b</v>
      </c>
      <c r="IM26" s="2" t="str" cm="1">
        <f t="array" ref="IM26">INDEX(patti,$HD26,JX26)</f>
        <v>LAm5b13b</v>
      </c>
      <c r="IN26" t="s">
        <v>117</v>
      </c>
      <c r="IP26">
        <v>1</v>
      </c>
      <c r="IQ26">
        <f t="shared" ref="IQ26:IV26" si="326">IP26+5</f>
        <v>6</v>
      </c>
      <c r="IR26">
        <f t="shared" si="326"/>
        <v>11</v>
      </c>
      <c r="IS26">
        <f t="shared" si="326"/>
        <v>16</v>
      </c>
      <c r="IT26">
        <f t="shared" si="326"/>
        <v>21</v>
      </c>
      <c r="IU26">
        <f t="shared" si="326"/>
        <v>26</v>
      </c>
      <c r="IV26">
        <f t="shared" si="326"/>
        <v>31</v>
      </c>
      <c r="IW26">
        <f t="shared" si="252"/>
        <v>2</v>
      </c>
      <c r="IX26">
        <f t="shared" si="253"/>
        <v>7</v>
      </c>
      <c r="IY26">
        <f t="shared" si="254"/>
        <v>12</v>
      </c>
      <c r="IZ26">
        <f t="shared" si="255"/>
        <v>17</v>
      </c>
      <c r="JA26">
        <f t="shared" si="256"/>
        <v>22</v>
      </c>
      <c r="JB26">
        <f t="shared" si="257"/>
        <v>27</v>
      </c>
      <c r="JC26">
        <f t="shared" si="258"/>
        <v>32</v>
      </c>
      <c r="JD26">
        <f t="shared" si="259"/>
        <v>3</v>
      </c>
      <c r="JE26">
        <f t="shared" si="260"/>
        <v>8</v>
      </c>
      <c r="JF26">
        <f t="shared" si="261"/>
        <v>13</v>
      </c>
      <c r="JG26">
        <f t="shared" si="262"/>
        <v>18</v>
      </c>
      <c r="JH26">
        <f t="shared" si="263"/>
        <v>23</v>
      </c>
      <c r="JI26">
        <f t="shared" si="264"/>
        <v>28</v>
      </c>
      <c r="JJ26">
        <f t="shared" si="265"/>
        <v>33</v>
      </c>
      <c r="JK26">
        <f t="shared" si="266"/>
        <v>4</v>
      </c>
      <c r="JL26">
        <f t="shared" si="267"/>
        <v>9</v>
      </c>
      <c r="JM26">
        <f t="shared" si="268"/>
        <v>14</v>
      </c>
      <c r="JN26">
        <f t="shared" si="269"/>
        <v>19</v>
      </c>
      <c r="JO26">
        <f t="shared" si="270"/>
        <v>24</v>
      </c>
      <c r="JP26">
        <f t="shared" si="271"/>
        <v>29</v>
      </c>
      <c r="JQ26">
        <f t="shared" si="272"/>
        <v>34</v>
      </c>
      <c r="JR26">
        <f t="shared" si="273"/>
        <v>5</v>
      </c>
      <c r="JS26">
        <f t="shared" si="274"/>
        <v>10</v>
      </c>
      <c r="JT26">
        <f t="shared" si="275"/>
        <v>15</v>
      </c>
      <c r="JU26">
        <f t="shared" si="276"/>
        <v>20</v>
      </c>
      <c r="JV26">
        <f t="shared" si="277"/>
        <v>25</v>
      </c>
      <c r="JW26">
        <f t="shared" si="278"/>
        <v>30</v>
      </c>
      <c r="JX26">
        <f t="shared" si="279"/>
        <v>35</v>
      </c>
      <c r="JY26" t="s">
        <v>117</v>
      </c>
      <c r="JZ26" t="str">
        <f t="shared" si="318"/>
        <v>MELODICA</v>
      </c>
      <c r="KA26">
        <f t="shared" si="38"/>
        <v>0</v>
      </c>
      <c r="KB26" cm="1">
        <f t="array" ref="KB26">IF(TYPE(_xlfn._xlws.FILTER(HE$1:IM$1,HE26:IM26=KA26))=16,0,_xlfn._xlws.FILTER(HE$1:IM$1,HE26:IM26=KA26))</f>
        <v>0</v>
      </c>
      <c r="KG26">
        <f t="shared" si="280"/>
        <v>0</v>
      </c>
      <c r="KH26" s="35">
        <f t="shared" si="323"/>
        <v>0</v>
      </c>
      <c r="LX26" s="180"/>
      <c r="LY26" s="180"/>
      <c r="LZ26" s="180"/>
      <c r="MA26" s="180"/>
      <c r="MB26" s="180"/>
      <c r="MC26" s="180"/>
      <c r="MD26" s="180"/>
      <c r="ME26" s="180"/>
      <c r="MF26" s="180"/>
      <c r="MG26" s="180"/>
      <c r="MH26" s="180"/>
      <c r="MI26" s="180"/>
      <c r="MJ26" s="180"/>
      <c r="MK26" s="180"/>
      <c r="ML26" s="180"/>
      <c r="MM26" s="180"/>
      <c r="MN26" s="180"/>
      <c r="MO26" s="180"/>
      <c r="MP26" s="180"/>
      <c r="MQ26" s="180"/>
      <c r="MR26" s="180"/>
      <c r="MS26" s="180"/>
      <c r="MT26" s="180"/>
      <c r="MU26" s="51"/>
      <c r="MV26" s="51"/>
      <c r="MW26" s="51"/>
      <c r="MX26" s="51"/>
      <c r="MY26" s="73"/>
      <c r="MZ26" s="73"/>
      <c r="NA26" s="73"/>
      <c r="NB26" s="73"/>
      <c r="NC26" s="73"/>
      <c r="ND26" s="73"/>
      <c r="NE26" s="73"/>
      <c r="NF26" s="73"/>
      <c r="NG26" s="73"/>
      <c r="NH26" s="73"/>
      <c r="NI26" s="73"/>
      <c r="NJ26" s="73"/>
      <c r="NK26" s="73"/>
      <c r="NL26" s="73"/>
      <c r="NM26" s="73"/>
      <c r="NN26" s="73"/>
      <c r="NO26" s="73"/>
      <c r="NP26" s="73"/>
      <c r="NQ26" s="73"/>
      <c r="NR26" s="73"/>
      <c r="NS26" s="73"/>
      <c r="NT26" s="73"/>
      <c r="NU26" s="73"/>
      <c r="NV26" s="73"/>
      <c r="NW26" s="73"/>
      <c r="NX26" s="73"/>
      <c r="NY26" s="73"/>
      <c r="NZ26" s="73"/>
      <c r="OA26" s="73"/>
      <c r="OB26" s="73"/>
      <c r="OC26" s="73"/>
      <c r="OD26" s="73"/>
      <c r="OE26" s="73"/>
      <c r="OF26" s="73"/>
      <c r="OG26" s="73"/>
    </row>
    <row r="27" spans="1:397" x14ac:dyDescent="0.3">
      <c r="A27" s="190"/>
      <c r="B27" t="str">
        <f t="shared" si="314"/>
        <v>Sib</v>
      </c>
      <c r="C27" s="16" t="s">
        <v>37</v>
      </c>
      <c r="D27" s="16" t="s">
        <v>38</v>
      </c>
      <c r="E27" s="16" t="s">
        <v>37</v>
      </c>
      <c r="F27" s="16" t="s">
        <v>37</v>
      </c>
      <c r="G27" s="16" t="s">
        <v>37</v>
      </c>
      <c r="H27" s="16" t="s">
        <v>37</v>
      </c>
      <c r="I27" s="16" t="s">
        <v>38</v>
      </c>
      <c r="J27" s="4">
        <f t="shared" si="315"/>
        <v>11</v>
      </c>
      <c r="K27" s="58">
        <f t="shared" si="67"/>
        <v>13</v>
      </c>
      <c r="L27" s="58">
        <f t="shared" si="68"/>
        <v>14</v>
      </c>
      <c r="M27" s="58">
        <f t="shared" si="69"/>
        <v>16</v>
      </c>
      <c r="N27" s="58">
        <f t="shared" si="70"/>
        <v>18</v>
      </c>
      <c r="O27" s="58">
        <f t="shared" si="71"/>
        <v>20</v>
      </c>
      <c r="P27" s="58">
        <f t="shared" si="72"/>
        <v>22</v>
      </c>
      <c r="Q27" s="57">
        <f t="shared" si="73"/>
        <v>23</v>
      </c>
      <c r="R27" s="58">
        <f t="shared" si="74"/>
        <v>25</v>
      </c>
      <c r="S27" s="58">
        <f t="shared" si="75"/>
        <v>26</v>
      </c>
      <c r="T27" s="58">
        <f t="shared" si="76"/>
        <v>28</v>
      </c>
      <c r="U27" s="58">
        <f t="shared" si="77"/>
        <v>30</v>
      </c>
      <c r="V27" s="58">
        <f t="shared" si="78"/>
        <v>32</v>
      </c>
      <c r="W27" s="58">
        <f t="shared" si="79"/>
        <v>34</v>
      </c>
      <c r="X27" s="57">
        <f t="shared" si="80"/>
        <v>35</v>
      </c>
      <c r="Y27" s="58">
        <f t="shared" si="81"/>
        <v>37</v>
      </c>
      <c r="Z27" s="58">
        <f t="shared" si="82"/>
        <v>38</v>
      </c>
      <c r="AA27" s="58">
        <f t="shared" si="83"/>
        <v>40</v>
      </c>
      <c r="AB27" s="58">
        <f t="shared" si="84"/>
        <v>42</v>
      </c>
      <c r="AC27" s="58">
        <f t="shared" si="85"/>
        <v>44</v>
      </c>
      <c r="AD27" s="58">
        <f t="shared" si="86"/>
        <v>46</v>
      </c>
      <c r="AE27" s="57">
        <f t="shared" si="87"/>
        <v>47</v>
      </c>
      <c r="AF27" s="58">
        <f t="shared" si="88"/>
        <v>49</v>
      </c>
      <c r="AG27" s="58">
        <f t="shared" si="89"/>
        <v>50</v>
      </c>
      <c r="AH27" s="58">
        <f t="shared" si="90"/>
        <v>52</v>
      </c>
      <c r="AI27" s="58"/>
      <c r="AJ27" s="58">
        <f>1</f>
        <v>1</v>
      </c>
      <c r="AK27" s="58">
        <f t="shared" si="91"/>
        <v>3</v>
      </c>
      <c r="AL27" s="58">
        <f t="shared" si="92"/>
        <v>7</v>
      </c>
      <c r="AM27" s="58">
        <f t="shared" si="93"/>
        <v>11</v>
      </c>
      <c r="AN27" s="58">
        <f t="shared" si="94"/>
        <v>14</v>
      </c>
      <c r="AO27" s="58">
        <f t="shared" si="95"/>
        <v>17</v>
      </c>
      <c r="AP27" s="58">
        <f t="shared" si="96"/>
        <v>21</v>
      </c>
      <c r="AQ27" s="58" t="str">
        <f t="shared" si="296"/>
        <v>Sib</v>
      </c>
      <c r="AR27" s="58" t="str">
        <f t="shared" si="97"/>
        <v>m</v>
      </c>
      <c r="AS27" s="58" t="str">
        <f t="shared" si="98"/>
        <v/>
      </c>
      <c r="AT27" s="58" t="str">
        <f t="shared" si="99"/>
        <v>Δ</v>
      </c>
      <c r="AU27" s="57" t="str">
        <f t="shared" si="100"/>
        <v>9</v>
      </c>
      <c r="AV27" s="57" t="str">
        <f t="shared" si="101"/>
        <v>11</v>
      </c>
      <c r="AW27" s="57" t="str">
        <f t="shared" si="102"/>
        <v>13</v>
      </c>
      <c r="AX27" s="57" t="str">
        <f t="shared" si="103"/>
        <v>Sibm</v>
      </c>
      <c r="AY27" s="57" t="str">
        <f t="shared" si="104"/>
        <v>SibmΔ</v>
      </c>
      <c r="AZ27" s="57" t="str">
        <f t="shared" si="105"/>
        <v>Sibm9</v>
      </c>
      <c r="BA27" s="57" t="str">
        <f t="shared" si="106"/>
        <v>Sibm11</v>
      </c>
      <c r="BB27" s="57" t="str">
        <f t="shared" si="107"/>
        <v>Sibm13</v>
      </c>
      <c r="BD27" s="58">
        <f>1</f>
        <v>1</v>
      </c>
      <c r="BE27" s="57">
        <f t="shared" si="108"/>
        <v>3</v>
      </c>
      <c r="BF27" s="57">
        <f t="shared" si="109"/>
        <v>7</v>
      </c>
      <c r="BG27" s="57">
        <f t="shared" si="110"/>
        <v>10</v>
      </c>
      <c r="BH27" s="57">
        <f t="shared" si="111"/>
        <v>13</v>
      </c>
      <c r="BI27" s="57">
        <f t="shared" si="112"/>
        <v>17</v>
      </c>
      <c r="BJ27" s="57">
        <f t="shared" si="113"/>
        <v>21</v>
      </c>
      <c r="BK27" s="58" t="str">
        <f t="shared" si="114"/>
        <v>Sib</v>
      </c>
      <c r="BL27" s="58" t="str">
        <f t="shared" si="115"/>
        <v>m</v>
      </c>
      <c r="BM27" s="58" t="str">
        <f t="shared" si="116"/>
        <v/>
      </c>
      <c r="BN27" s="58" t="str">
        <f t="shared" si="117"/>
        <v>7</v>
      </c>
      <c r="BO27" s="57" t="str">
        <f t="shared" si="118"/>
        <v>9b</v>
      </c>
      <c r="BP27" s="57" t="str">
        <f t="shared" si="119"/>
        <v>11</v>
      </c>
      <c r="BQ27" s="57" t="str">
        <f t="shared" si="120"/>
        <v>13</v>
      </c>
      <c r="BR27" s="57" t="str">
        <f t="shared" si="121"/>
        <v>Sibm</v>
      </c>
      <c r="BS27" s="57" t="str">
        <f t="shared" si="122"/>
        <v>Sibm7</v>
      </c>
      <c r="BT27" s="57" t="str">
        <f t="shared" si="123"/>
        <v>Sibm9b</v>
      </c>
      <c r="BU27" s="57" t="str">
        <f t="shared" si="124"/>
        <v>Sibm11</v>
      </c>
      <c r="BV27" s="57" t="str">
        <f t="shared" si="125"/>
        <v>Sibm13</v>
      </c>
      <c r="BX27" s="58">
        <f>1</f>
        <v>1</v>
      </c>
      <c r="BY27" s="57">
        <f t="shared" si="126"/>
        <v>4</v>
      </c>
      <c r="BZ27" s="57">
        <f t="shared" si="127"/>
        <v>8</v>
      </c>
      <c r="CA27" s="57">
        <f t="shared" si="128"/>
        <v>11</v>
      </c>
      <c r="CB27" s="57">
        <f t="shared" si="129"/>
        <v>14</v>
      </c>
      <c r="CC27" s="57">
        <f t="shared" si="130"/>
        <v>18</v>
      </c>
      <c r="CD27" s="57">
        <f t="shared" si="131"/>
        <v>21</v>
      </c>
      <c r="CE27" s="58" t="str">
        <f t="shared" si="132"/>
        <v>Sib</v>
      </c>
      <c r="CF27" s="58" t="str">
        <f t="shared" si="133"/>
        <v/>
      </c>
      <c r="CG27" s="58" t="str">
        <f t="shared" si="134"/>
        <v>5#</v>
      </c>
      <c r="CH27" s="58" t="str">
        <f t="shared" si="135"/>
        <v>Δ</v>
      </c>
      <c r="CI27" s="57" t="str">
        <f t="shared" si="136"/>
        <v>9</v>
      </c>
      <c r="CJ27" s="57" t="str">
        <f t="shared" si="137"/>
        <v>11+</v>
      </c>
      <c r="CK27" s="57" t="str">
        <f t="shared" si="138"/>
        <v>13</v>
      </c>
      <c r="CL27" s="57" t="str">
        <f t="shared" si="139"/>
        <v>Sib5#</v>
      </c>
      <c r="CM27" s="57" t="str">
        <f t="shared" si="140"/>
        <v>Sib5#Δ</v>
      </c>
      <c r="CN27" s="57" t="str">
        <f t="shared" si="141"/>
        <v>Sib5#9</v>
      </c>
      <c r="CO27" s="57" t="str">
        <f t="shared" si="142"/>
        <v>Sib5#11+</v>
      </c>
      <c r="CP27" s="57" t="str">
        <f t="shared" si="143"/>
        <v>Sib5#13</v>
      </c>
      <c r="CR27" s="58">
        <f>1</f>
        <v>1</v>
      </c>
      <c r="CS27" s="57">
        <f t="shared" si="144"/>
        <v>4</v>
      </c>
      <c r="CT27" s="57">
        <f t="shared" si="145"/>
        <v>7</v>
      </c>
      <c r="CU27" s="57">
        <f t="shared" si="146"/>
        <v>10</v>
      </c>
      <c r="CV27" s="57">
        <f t="shared" si="147"/>
        <v>14</v>
      </c>
      <c r="CW27" s="57">
        <f t="shared" si="148"/>
        <v>18</v>
      </c>
      <c r="CX27" s="57">
        <f t="shared" si="149"/>
        <v>21</v>
      </c>
      <c r="CY27" s="58" t="str">
        <f t="shared" si="150"/>
        <v>Sib</v>
      </c>
      <c r="CZ27" s="58" t="str">
        <f t="shared" si="151"/>
        <v/>
      </c>
      <c r="DA27" s="58" t="str">
        <f t="shared" si="152"/>
        <v/>
      </c>
      <c r="DB27" s="58" t="str">
        <f t="shared" si="153"/>
        <v>7</v>
      </c>
      <c r="DC27" s="57" t="str">
        <f t="shared" si="154"/>
        <v>9</v>
      </c>
      <c r="DD27" s="57" t="str">
        <f t="shared" si="155"/>
        <v>11+</v>
      </c>
      <c r="DE27" s="57" t="str">
        <f t="shared" si="156"/>
        <v>13</v>
      </c>
      <c r="DF27" s="57" t="str">
        <f t="shared" si="157"/>
        <v>Sib</v>
      </c>
      <c r="DG27" s="57" t="str">
        <f t="shared" si="158"/>
        <v>Sib7</v>
      </c>
      <c r="DH27" s="57" t="str">
        <f t="shared" si="159"/>
        <v>Sib9</v>
      </c>
      <c r="DI27" s="57" t="str">
        <f t="shared" si="160"/>
        <v>Sib11+</v>
      </c>
      <c r="DJ27" s="57" t="str">
        <f t="shared" si="161"/>
        <v>Sib13</v>
      </c>
      <c r="DL27" s="58">
        <f>1</f>
        <v>1</v>
      </c>
      <c r="DM27" s="57">
        <f t="shared" si="162"/>
        <v>4</v>
      </c>
      <c r="DN27" s="57">
        <f t="shared" si="163"/>
        <v>7</v>
      </c>
      <c r="DO27" s="57">
        <f t="shared" si="164"/>
        <v>10</v>
      </c>
      <c r="DP27" s="57">
        <f t="shared" si="165"/>
        <v>14</v>
      </c>
      <c r="DQ27" s="57">
        <f t="shared" si="166"/>
        <v>17</v>
      </c>
      <c r="DR27" s="57">
        <f t="shared" si="167"/>
        <v>20</v>
      </c>
      <c r="DS27" s="58" t="str">
        <f t="shared" si="168"/>
        <v>Sib</v>
      </c>
      <c r="DT27" s="58" t="str">
        <f t="shared" si="169"/>
        <v/>
      </c>
      <c r="DU27" s="58" t="str">
        <f t="shared" si="170"/>
        <v/>
      </c>
      <c r="DV27" s="58" t="str">
        <f t="shared" si="171"/>
        <v>7</v>
      </c>
      <c r="DW27" s="57" t="str">
        <f t="shared" si="172"/>
        <v>9</v>
      </c>
      <c r="DX27" s="57" t="str">
        <f t="shared" si="173"/>
        <v>11</v>
      </c>
      <c r="DY27" s="57" t="str">
        <f t="shared" si="174"/>
        <v>13b</v>
      </c>
      <c r="DZ27" s="57" t="str">
        <f t="shared" si="175"/>
        <v>Sib</v>
      </c>
      <c r="EA27" s="57" t="str">
        <f t="shared" si="176"/>
        <v>Sib7</v>
      </c>
      <c r="EB27" s="57" t="str">
        <f t="shared" si="177"/>
        <v>Sib9</v>
      </c>
      <c r="EC27" s="57" t="str">
        <f t="shared" si="178"/>
        <v>Sib11</v>
      </c>
      <c r="ED27" s="57" t="str">
        <f t="shared" si="179"/>
        <v>Sib13b</v>
      </c>
      <c r="EF27" s="58">
        <f>1</f>
        <v>1</v>
      </c>
      <c r="EG27" s="57">
        <f t="shared" si="180"/>
        <v>3</v>
      </c>
      <c r="EH27" s="57">
        <f t="shared" si="181"/>
        <v>6</v>
      </c>
      <c r="EI27" s="57">
        <f t="shared" si="182"/>
        <v>10</v>
      </c>
      <c r="EJ27" s="57">
        <f t="shared" si="183"/>
        <v>14</v>
      </c>
      <c r="EK27" s="57">
        <f t="shared" si="184"/>
        <v>17</v>
      </c>
      <c r="EL27" s="57">
        <f t="shared" si="185"/>
        <v>20</v>
      </c>
      <c r="EM27" s="58" t="str">
        <f t="shared" si="186"/>
        <v>Sib</v>
      </c>
      <c r="EN27" s="58" t="str">
        <f t="shared" si="187"/>
        <v>m</v>
      </c>
      <c r="EO27" s="58" t="str">
        <f t="shared" si="188"/>
        <v>5b</v>
      </c>
      <c r="EP27" s="58" t="str">
        <f t="shared" si="189"/>
        <v>7</v>
      </c>
      <c r="EQ27" s="57" t="str">
        <f t="shared" si="190"/>
        <v>9</v>
      </c>
      <c r="ER27" s="57" t="str">
        <f t="shared" si="191"/>
        <v>11</v>
      </c>
      <c r="ES27" s="57" t="str">
        <f t="shared" si="192"/>
        <v>13b</v>
      </c>
      <c r="ET27" s="57" t="str">
        <f t="shared" si="193"/>
        <v>Sibm5b</v>
      </c>
      <c r="EU27" s="57" t="str">
        <f t="shared" si="194"/>
        <v>Sibm5b7</v>
      </c>
      <c r="EV27" s="57" t="str">
        <f t="shared" si="195"/>
        <v>Sibm5b9</v>
      </c>
      <c r="EW27" s="57" t="str">
        <f t="shared" si="196"/>
        <v>Sibm5b11</v>
      </c>
      <c r="EX27" s="57" t="str">
        <f t="shared" si="197"/>
        <v>Sibm5b13b</v>
      </c>
      <c r="EZ27" s="58">
        <f>1</f>
        <v>1</v>
      </c>
      <c r="FA27" s="57">
        <f t="shared" si="198"/>
        <v>3</v>
      </c>
      <c r="FB27" s="57">
        <f t="shared" si="199"/>
        <v>6</v>
      </c>
      <c r="FC27" s="57">
        <f t="shared" si="200"/>
        <v>10</v>
      </c>
      <c r="FD27" s="57">
        <f t="shared" si="201"/>
        <v>13</v>
      </c>
      <c r="FE27" s="57">
        <f t="shared" si="202"/>
        <v>16</v>
      </c>
      <c r="FF27" s="57">
        <f t="shared" si="203"/>
        <v>20</v>
      </c>
      <c r="FG27" s="58" t="str">
        <f t="shared" si="204"/>
        <v>Sib</v>
      </c>
      <c r="FH27" s="58" t="str">
        <f t="shared" si="205"/>
        <v>m</v>
      </c>
      <c r="FI27" s="58" t="str">
        <f t="shared" si="206"/>
        <v>5b</v>
      </c>
      <c r="FJ27" s="58" t="str">
        <f t="shared" si="207"/>
        <v>7</v>
      </c>
      <c r="FK27" s="57" t="str">
        <f t="shared" si="208"/>
        <v>9b</v>
      </c>
      <c r="FL27" s="57" t="str">
        <f t="shared" si="209"/>
        <v>11b</v>
      </c>
      <c r="FM27" s="57" t="str">
        <f t="shared" si="210"/>
        <v>13b</v>
      </c>
      <c r="FN27" s="57" t="str">
        <f t="shared" si="211"/>
        <v>Sibm5b</v>
      </c>
      <c r="FO27" s="57" t="str">
        <f t="shared" si="212"/>
        <v>Sibm5b7</v>
      </c>
      <c r="FP27" s="57" t="str">
        <f t="shared" si="213"/>
        <v>Sibm5b9b</v>
      </c>
      <c r="FQ27" s="57" t="str">
        <f t="shared" si="214"/>
        <v>Sibm5b11b</v>
      </c>
      <c r="FR27" s="57" t="str">
        <f t="shared" si="215"/>
        <v>Sibm5b13b</v>
      </c>
      <c r="FT27" s="2" t="str">
        <f t="shared" si="216"/>
        <v>Sibm</v>
      </c>
      <c r="FU27" s="2" t="str">
        <f t="shared" si="217"/>
        <v>SibmΔ</v>
      </c>
      <c r="FV27" s="2" t="str">
        <f t="shared" si="218"/>
        <v>Sibm9</v>
      </c>
      <c r="FW27" s="2" t="str">
        <f t="shared" si="219"/>
        <v>Sibm11</v>
      </c>
      <c r="FX27" s="2" t="str">
        <f t="shared" si="220"/>
        <v>Sibm13</v>
      </c>
      <c r="FY27" s="2" t="str">
        <f t="shared" si="221"/>
        <v>Sibm</v>
      </c>
      <c r="FZ27" s="2" t="str">
        <f t="shared" si="222"/>
        <v>Sibm7</v>
      </c>
      <c r="GA27" s="2" t="str">
        <f t="shared" si="223"/>
        <v>Sibm9b</v>
      </c>
      <c r="GB27" s="2" t="str">
        <f t="shared" si="224"/>
        <v>Sibm11</v>
      </c>
      <c r="GC27" s="2" t="str">
        <f t="shared" si="225"/>
        <v>Sibm13</v>
      </c>
      <c r="GD27" s="2" t="str">
        <f t="shared" si="226"/>
        <v>Sib5#</v>
      </c>
      <c r="GE27" s="2" t="str">
        <f t="shared" si="227"/>
        <v>Sib5#Δ</v>
      </c>
      <c r="GF27" s="2" t="str">
        <f t="shared" si="228"/>
        <v>Sib5#9</v>
      </c>
      <c r="GG27" s="2" t="str">
        <f t="shared" si="229"/>
        <v>Sib5#11+</v>
      </c>
      <c r="GH27" s="2" t="str">
        <f t="shared" si="230"/>
        <v>Sib5#13</v>
      </c>
      <c r="GI27" s="2" t="str">
        <f t="shared" si="231"/>
        <v>Sib</v>
      </c>
      <c r="GJ27" s="2" t="str">
        <f t="shared" si="232"/>
        <v>Sib7</v>
      </c>
      <c r="GK27" s="2" t="str">
        <f t="shared" si="233"/>
        <v>Sib9</v>
      </c>
      <c r="GL27" s="2" t="str">
        <f t="shared" si="234"/>
        <v>Sib11+</v>
      </c>
      <c r="GM27" s="2" t="str">
        <f t="shared" si="235"/>
        <v>Sib13</v>
      </c>
      <c r="GN27" s="2" t="str">
        <f t="shared" si="236"/>
        <v>Sib</v>
      </c>
      <c r="GO27" s="2" t="str">
        <f t="shared" si="237"/>
        <v>Sib7</v>
      </c>
      <c r="GP27" s="2" t="str">
        <f t="shared" si="238"/>
        <v>Sib9</v>
      </c>
      <c r="GQ27" s="2" t="str">
        <f t="shared" si="239"/>
        <v>Sib11</v>
      </c>
      <c r="GR27" s="2" t="str">
        <f t="shared" si="240"/>
        <v>Sib13b</v>
      </c>
      <c r="GS27" s="2" t="str">
        <f t="shared" si="241"/>
        <v>Sibm5b</v>
      </c>
      <c r="GT27" s="2" t="str">
        <f t="shared" si="242"/>
        <v>Sibm5b7</v>
      </c>
      <c r="GU27" s="2" t="str">
        <f t="shared" si="243"/>
        <v>Sibm5b9</v>
      </c>
      <c r="GV27" s="2" t="str">
        <f t="shared" si="244"/>
        <v>Sibm5b11</v>
      </c>
      <c r="GW27" s="2" t="str">
        <f t="shared" si="245"/>
        <v>Sibm5b13b</v>
      </c>
      <c r="GX27" s="2" t="str">
        <f t="shared" si="246"/>
        <v>Sibm5b</v>
      </c>
      <c r="GY27" s="2" t="str">
        <f t="shared" si="247"/>
        <v>Sibm5b7</v>
      </c>
      <c r="GZ27" s="2" t="str">
        <f t="shared" si="248"/>
        <v>Sibm5b9b</v>
      </c>
      <c r="HA27" s="2" t="str">
        <f t="shared" si="249"/>
        <v>Sibm5b11b</v>
      </c>
      <c r="HB27" s="2" t="str">
        <f t="shared" si="250"/>
        <v>Sibm5b13b</v>
      </c>
      <c r="HD27" s="2">
        <f t="shared" si="297"/>
        <v>23</v>
      </c>
      <c r="HE27" s="2" t="str" cm="1">
        <f t="array" ref="HE27">INDEX(patti,$HD27,IP27)</f>
        <v>Sibm</v>
      </c>
      <c r="HF27" s="2" t="str" cm="1">
        <f t="array" ref="HF27">INDEX(patti,$HD27,IQ27)</f>
        <v>Sibm</v>
      </c>
      <c r="HG27" s="2" t="str" cm="1">
        <f t="array" ref="HG27">INDEX(patti,$HD27,IR27)</f>
        <v>Sib5#</v>
      </c>
      <c r="HH27" s="2" t="str" cm="1">
        <f t="array" ref="HH27">INDEX(patti,$HD27,IS27)</f>
        <v>Sib</v>
      </c>
      <c r="HI27" s="2" t="str" cm="1">
        <f t="array" ref="HI27">INDEX(patti,$HD27,IT27)</f>
        <v>Sib</v>
      </c>
      <c r="HJ27" s="2" t="str" cm="1">
        <f t="array" ref="HJ27">INDEX(patti,$HD27,IU27)</f>
        <v>Sibm5b</v>
      </c>
      <c r="HK27" s="2" t="str" cm="1">
        <f t="array" ref="HK27">INDEX(patti,$HD27,IV27)</f>
        <v>Sibm5b</v>
      </c>
      <c r="HL27" s="2" t="str" cm="1">
        <f t="array" ref="HL27">INDEX(patti,$HD27,IW27)</f>
        <v>SibmΔ</v>
      </c>
      <c r="HM27" s="2" t="str" cm="1">
        <f t="array" ref="HM27">INDEX(patti,$HD27,IX27)</f>
        <v>Sibm7</v>
      </c>
      <c r="HN27" s="2" t="str" cm="1">
        <f t="array" ref="HN27">INDEX(patti,$HD27,IY27)</f>
        <v>Sib5#Δ</v>
      </c>
      <c r="HO27" s="2" t="str" cm="1">
        <f t="array" ref="HO27">INDEX(patti,$HD27,IZ27)</f>
        <v>Sib7</v>
      </c>
      <c r="HP27" s="2" t="str" cm="1">
        <f t="array" ref="HP27">INDEX(patti,$HD27,JA27)</f>
        <v>Sib7</v>
      </c>
      <c r="HQ27" s="2" t="str" cm="1">
        <f t="array" ref="HQ27">INDEX(patti,$HD27,JB27)</f>
        <v>Sibm5b7</v>
      </c>
      <c r="HR27" s="2" t="str" cm="1">
        <f t="array" ref="HR27">INDEX(patti,$HD27,JC27)</f>
        <v>Sibm5b7</v>
      </c>
      <c r="HS27" s="2" t="str" cm="1">
        <f t="array" ref="HS27">INDEX(patti,$HD27,JD27)</f>
        <v>Sibm9</v>
      </c>
      <c r="HT27" s="2" t="str" cm="1">
        <f t="array" ref="HT27">INDEX(patti,$HD27,JE27)</f>
        <v>Sibm9b</v>
      </c>
      <c r="HU27" s="2" t="str" cm="1">
        <f t="array" ref="HU27">INDEX(patti,$HD27,JF27)</f>
        <v>Sib5#9</v>
      </c>
      <c r="HV27" s="2" t="str" cm="1">
        <f t="array" ref="HV27">INDEX(patti,$HD27,JG27)</f>
        <v>Sib9</v>
      </c>
      <c r="HW27" s="2" t="str" cm="1">
        <f t="array" ref="HW27">INDEX(patti,$HD27,JH27)</f>
        <v>Sib9</v>
      </c>
      <c r="HX27" s="2" t="str" cm="1">
        <f t="array" ref="HX27">INDEX(patti,$HD27,JI27)</f>
        <v>Sibm5b9</v>
      </c>
      <c r="HY27" s="2" t="str" cm="1">
        <f t="array" ref="HY27">INDEX(patti,$HD27,JJ27)</f>
        <v>Sibm5b9b</v>
      </c>
      <c r="HZ27" s="2" t="str" cm="1">
        <f t="array" ref="HZ27">INDEX(patti,$HD27,JK27)</f>
        <v>Sibm11</v>
      </c>
      <c r="IA27" s="2" t="str" cm="1">
        <f t="array" ref="IA27">INDEX(patti,$HD27,JL27)</f>
        <v>Sibm11</v>
      </c>
      <c r="IB27" s="2" t="str" cm="1">
        <f t="array" ref="IB27">INDEX(patti,$HD27,JM27)</f>
        <v>Sib5#11+</v>
      </c>
      <c r="IC27" s="2" t="str" cm="1">
        <f t="array" ref="IC27">INDEX(patti,$HD27,JN27)</f>
        <v>Sib11+</v>
      </c>
      <c r="ID27" s="2" t="str" cm="1">
        <f t="array" ref="ID27">INDEX(patti,$HD27,JO27)</f>
        <v>Sib11</v>
      </c>
      <c r="IE27" s="2" t="str" cm="1">
        <f t="array" ref="IE27">INDEX(patti,$HD27,JP27)</f>
        <v>Sibm5b11</v>
      </c>
      <c r="IF27" s="2" t="str" cm="1">
        <f t="array" ref="IF27">INDEX(patti,$HD27,JQ27)</f>
        <v>Sibm5b11b</v>
      </c>
      <c r="IG27" s="2" t="str" cm="1">
        <f t="array" ref="IG27">INDEX(patti,$HD27,JR27)</f>
        <v>Sibm13</v>
      </c>
      <c r="IH27" s="2" t="str" cm="1">
        <f t="array" ref="IH27">INDEX(patti,$HD27,JS27)</f>
        <v>Sibm13</v>
      </c>
      <c r="II27" s="2" t="str" cm="1">
        <f t="array" ref="II27">INDEX(patti,$HD27,JT27)</f>
        <v>Sib5#13</v>
      </c>
      <c r="IJ27" s="2" t="str" cm="1">
        <f t="array" ref="IJ27">INDEX(patti,$HD27,JU27)</f>
        <v>Sib13</v>
      </c>
      <c r="IK27" s="2" t="str" cm="1">
        <f t="array" ref="IK27">INDEX(patti,$HD27,JV27)</f>
        <v>Sib13b</v>
      </c>
      <c r="IL27" s="2" t="str" cm="1">
        <f t="array" ref="IL27">INDEX(patti,$HD27,JW27)</f>
        <v>Sibm5b13b</v>
      </c>
      <c r="IM27" s="2" t="str" cm="1">
        <f t="array" ref="IM27">INDEX(patti,$HD27,JX27)</f>
        <v>Sibm5b13b</v>
      </c>
      <c r="IN27" t="s">
        <v>117</v>
      </c>
      <c r="IP27">
        <v>1</v>
      </c>
      <c r="IQ27">
        <f t="shared" ref="IQ27:IV27" si="327">IP27+5</f>
        <v>6</v>
      </c>
      <c r="IR27">
        <f t="shared" si="327"/>
        <v>11</v>
      </c>
      <c r="IS27">
        <f t="shared" si="327"/>
        <v>16</v>
      </c>
      <c r="IT27">
        <f t="shared" si="327"/>
        <v>21</v>
      </c>
      <c r="IU27">
        <f t="shared" si="327"/>
        <v>26</v>
      </c>
      <c r="IV27">
        <f t="shared" si="327"/>
        <v>31</v>
      </c>
      <c r="IW27">
        <f t="shared" si="252"/>
        <v>2</v>
      </c>
      <c r="IX27">
        <f t="shared" si="253"/>
        <v>7</v>
      </c>
      <c r="IY27">
        <f t="shared" si="254"/>
        <v>12</v>
      </c>
      <c r="IZ27">
        <f t="shared" si="255"/>
        <v>17</v>
      </c>
      <c r="JA27">
        <f t="shared" si="256"/>
        <v>22</v>
      </c>
      <c r="JB27">
        <f t="shared" si="257"/>
        <v>27</v>
      </c>
      <c r="JC27">
        <f t="shared" si="258"/>
        <v>32</v>
      </c>
      <c r="JD27">
        <f t="shared" si="259"/>
        <v>3</v>
      </c>
      <c r="JE27">
        <f t="shared" si="260"/>
        <v>8</v>
      </c>
      <c r="JF27">
        <f t="shared" si="261"/>
        <v>13</v>
      </c>
      <c r="JG27">
        <f t="shared" si="262"/>
        <v>18</v>
      </c>
      <c r="JH27">
        <f t="shared" si="263"/>
        <v>23</v>
      </c>
      <c r="JI27">
        <f t="shared" si="264"/>
        <v>28</v>
      </c>
      <c r="JJ27">
        <f t="shared" si="265"/>
        <v>33</v>
      </c>
      <c r="JK27">
        <f t="shared" si="266"/>
        <v>4</v>
      </c>
      <c r="JL27">
        <f t="shared" si="267"/>
        <v>9</v>
      </c>
      <c r="JM27">
        <f t="shared" si="268"/>
        <v>14</v>
      </c>
      <c r="JN27">
        <f t="shared" si="269"/>
        <v>19</v>
      </c>
      <c r="JO27">
        <f t="shared" si="270"/>
        <v>24</v>
      </c>
      <c r="JP27">
        <f t="shared" si="271"/>
        <v>29</v>
      </c>
      <c r="JQ27">
        <f t="shared" si="272"/>
        <v>34</v>
      </c>
      <c r="JR27">
        <f t="shared" si="273"/>
        <v>5</v>
      </c>
      <c r="JS27">
        <f t="shared" si="274"/>
        <v>10</v>
      </c>
      <c r="JT27">
        <f t="shared" si="275"/>
        <v>15</v>
      </c>
      <c r="JU27">
        <f t="shared" si="276"/>
        <v>20</v>
      </c>
      <c r="JV27">
        <f t="shared" si="277"/>
        <v>25</v>
      </c>
      <c r="JW27">
        <f t="shared" si="278"/>
        <v>30</v>
      </c>
      <c r="JX27">
        <f t="shared" si="279"/>
        <v>35</v>
      </c>
      <c r="JY27" t="s">
        <v>117</v>
      </c>
      <c r="JZ27" t="str">
        <f t="shared" si="318"/>
        <v>MELODICA</v>
      </c>
      <c r="KA27">
        <f t="shared" si="38"/>
        <v>0</v>
      </c>
      <c r="KB27" cm="1">
        <f t="array" ref="KB27">IF(TYPE(_xlfn._xlws.FILTER(HE$1:IM$1,HE27:IM27=KA27))=16,0,_xlfn._xlws.FILTER(HE$1:IM$1,HE27:IM27=KA27))</f>
        <v>0</v>
      </c>
      <c r="KG27">
        <f t="shared" si="280"/>
        <v>0</v>
      </c>
      <c r="KH27" s="35">
        <f t="shared" si="323"/>
        <v>0</v>
      </c>
      <c r="LX27" s="180"/>
      <c r="LY27" s="180"/>
      <c r="LZ27" s="180"/>
      <c r="MA27" s="180"/>
      <c r="MB27" s="180"/>
      <c r="MC27" s="180"/>
      <c r="MD27" s="180"/>
      <c r="ME27" s="180"/>
      <c r="MF27" s="180"/>
      <c r="MG27" s="180"/>
      <c r="MH27" s="180"/>
      <c r="MI27" s="180"/>
      <c r="MJ27" s="180"/>
      <c r="MK27" s="180"/>
      <c r="ML27" s="180"/>
      <c r="MM27" s="180"/>
      <c r="MN27" s="180"/>
      <c r="MO27" s="180"/>
      <c r="MP27" s="180"/>
      <c r="MQ27" s="180"/>
      <c r="MR27" s="180"/>
      <c r="MS27" s="180"/>
      <c r="MT27" s="180"/>
      <c r="MU27" s="51"/>
      <c r="MV27" s="51"/>
      <c r="MW27" s="51"/>
      <c r="MX27" s="51"/>
      <c r="MY27" s="73"/>
      <c r="MZ27" s="73"/>
      <c r="NA27" s="73"/>
      <c r="NB27" s="73"/>
      <c r="NC27" s="73"/>
      <c r="ND27" s="73"/>
      <c r="NE27" s="73"/>
      <c r="NF27" s="73"/>
      <c r="NG27" s="73"/>
      <c r="NH27" s="73"/>
      <c r="NI27" s="73"/>
      <c r="NJ27" s="73"/>
      <c r="NK27" s="73"/>
      <c r="NL27" s="73"/>
      <c r="NM27" s="73"/>
      <c r="NN27" s="73"/>
      <c r="NO27" s="73"/>
      <c r="NP27" s="73"/>
      <c r="NQ27" s="73"/>
      <c r="NR27" s="73"/>
      <c r="NS27" s="73"/>
      <c r="NT27" s="73"/>
      <c r="NU27" s="73"/>
      <c r="NV27" s="73"/>
      <c r="NW27" s="73"/>
      <c r="NX27" s="73"/>
      <c r="NY27" s="73"/>
      <c r="NZ27" s="73"/>
      <c r="OA27" s="73"/>
      <c r="OB27" s="73"/>
      <c r="OC27" s="73"/>
      <c r="OD27" s="73"/>
      <c r="OE27" s="73"/>
      <c r="OF27" s="73"/>
      <c r="OG27" s="73"/>
    </row>
    <row r="28" spans="1:397" x14ac:dyDescent="0.3">
      <c r="A28" s="190"/>
      <c r="B28" t="str">
        <f t="shared" si="314"/>
        <v>SI</v>
      </c>
      <c r="C28" s="16" t="s">
        <v>37</v>
      </c>
      <c r="D28" s="16" t="s">
        <v>38</v>
      </c>
      <c r="E28" s="16" t="s">
        <v>37</v>
      </c>
      <c r="F28" s="16" t="s">
        <v>37</v>
      </c>
      <c r="G28" s="16" t="s">
        <v>37</v>
      </c>
      <c r="H28" s="16" t="s">
        <v>37</v>
      </c>
      <c r="I28" s="16" t="s">
        <v>38</v>
      </c>
      <c r="J28" s="4">
        <f t="shared" si="315"/>
        <v>12</v>
      </c>
      <c r="K28" s="58">
        <f t="shared" si="67"/>
        <v>14</v>
      </c>
      <c r="L28" s="58">
        <f t="shared" si="68"/>
        <v>15</v>
      </c>
      <c r="M28" s="58">
        <f t="shared" si="69"/>
        <v>17</v>
      </c>
      <c r="N28" s="58">
        <f t="shared" si="70"/>
        <v>19</v>
      </c>
      <c r="O28" s="58">
        <f t="shared" si="71"/>
        <v>21</v>
      </c>
      <c r="P28" s="58">
        <f t="shared" si="72"/>
        <v>23</v>
      </c>
      <c r="Q28" s="57">
        <f t="shared" si="73"/>
        <v>24</v>
      </c>
      <c r="R28" s="58">
        <f t="shared" si="74"/>
        <v>26</v>
      </c>
      <c r="S28" s="58">
        <f t="shared" si="75"/>
        <v>27</v>
      </c>
      <c r="T28" s="58">
        <f t="shared" si="76"/>
        <v>29</v>
      </c>
      <c r="U28" s="58">
        <f t="shared" si="77"/>
        <v>31</v>
      </c>
      <c r="V28" s="58">
        <f t="shared" si="78"/>
        <v>33</v>
      </c>
      <c r="W28" s="58">
        <f t="shared" si="79"/>
        <v>35</v>
      </c>
      <c r="X28" s="57">
        <f t="shared" si="80"/>
        <v>36</v>
      </c>
      <c r="Y28" s="58">
        <f t="shared" si="81"/>
        <v>38</v>
      </c>
      <c r="Z28" s="58">
        <f t="shared" si="82"/>
        <v>39</v>
      </c>
      <c r="AA28" s="58">
        <f t="shared" si="83"/>
        <v>41</v>
      </c>
      <c r="AB28" s="58">
        <f t="shared" si="84"/>
        <v>43</v>
      </c>
      <c r="AC28" s="58">
        <f t="shared" si="85"/>
        <v>45</v>
      </c>
      <c r="AD28" s="58">
        <f t="shared" si="86"/>
        <v>47</v>
      </c>
      <c r="AE28" s="57">
        <f t="shared" si="87"/>
        <v>48</v>
      </c>
      <c r="AF28" s="58">
        <f t="shared" si="88"/>
        <v>50</v>
      </c>
      <c r="AG28" s="58">
        <f t="shared" si="89"/>
        <v>51</v>
      </c>
      <c r="AH28" s="58">
        <f t="shared" si="90"/>
        <v>53</v>
      </c>
      <c r="AI28" s="58"/>
      <c r="AJ28" s="58">
        <f>1</f>
        <v>1</v>
      </c>
      <c r="AK28" s="58">
        <f t="shared" si="91"/>
        <v>3</v>
      </c>
      <c r="AL28" s="58">
        <f t="shared" si="92"/>
        <v>7</v>
      </c>
      <c r="AM28" s="58">
        <f t="shared" si="93"/>
        <v>11</v>
      </c>
      <c r="AN28" s="58">
        <f t="shared" si="94"/>
        <v>14</v>
      </c>
      <c r="AO28" s="58">
        <f t="shared" si="95"/>
        <v>17</v>
      </c>
      <c r="AP28" s="58">
        <f t="shared" si="96"/>
        <v>21</v>
      </c>
      <c r="AQ28" s="58" t="str">
        <f t="shared" si="296"/>
        <v>SI</v>
      </c>
      <c r="AR28" s="58" t="str">
        <f t="shared" si="97"/>
        <v>m</v>
      </c>
      <c r="AS28" s="58" t="str">
        <f t="shared" si="98"/>
        <v/>
      </c>
      <c r="AT28" s="58" t="str">
        <f t="shared" si="99"/>
        <v>Δ</v>
      </c>
      <c r="AU28" s="57" t="str">
        <f t="shared" si="100"/>
        <v>9</v>
      </c>
      <c r="AV28" s="57" t="str">
        <f t="shared" si="101"/>
        <v>11</v>
      </c>
      <c r="AW28" s="57" t="str">
        <f t="shared" si="102"/>
        <v>13</v>
      </c>
      <c r="AX28" s="57" t="str">
        <f t="shared" si="103"/>
        <v>SIm</v>
      </c>
      <c r="AY28" s="57" t="str">
        <f t="shared" si="104"/>
        <v>SImΔ</v>
      </c>
      <c r="AZ28" s="57" t="str">
        <f t="shared" si="105"/>
        <v>SIm9</v>
      </c>
      <c r="BA28" s="57" t="str">
        <f t="shared" si="106"/>
        <v>SIm11</v>
      </c>
      <c r="BB28" s="57" t="str">
        <f t="shared" si="107"/>
        <v>SIm13</v>
      </c>
      <c r="BD28" s="58">
        <f>1</f>
        <v>1</v>
      </c>
      <c r="BE28" s="57">
        <f t="shared" si="108"/>
        <v>3</v>
      </c>
      <c r="BF28" s="57">
        <f t="shared" si="109"/>
        <v>7</v>
      </c>
      <c r="BG28" s="57">
        <f t="shared" si="110"/>
        <v>10</v>
      </c>
      <c r="BH28" s="57">
        <f t="shared" si="111"/>
        <v>13</v>
      </c>
      <c r="BI28" s="57">
        <f t="shared" si="112"/>
        <v>17</v>
      </c>
      <c r="BJ28" s="57">
        <f t="shared" si="113"/>
        <v>21</v>
      </c>
      <c r="BK28" s="58" t="str">
        <f t="shared" si="114"/>
        <v>SI</v>
      </c>
      <c r="BL28" s="58" t="str">
        <f t="shared" si="115"/>
        <v>m</v>
      </c>
      <c r="BM28" s="58" t="str">
        <f t="shared" si="116"/>
        <v/>
      </c>
      <c r="BN28" s="58" t="str">
        <f t="shared" si="117"/>
        <v>7</v>
      </c>
      <c r="BO28" s="57" t="str">
        <f t="shared" si="118"/>
        <v>9b</v>
      </c>
      <c r="BP28" s="57" t="str">
        <f t="shared" si="119"/>
        <v>11</v>
      </c>
      <c r="BQ28" s="57" t="str">
        <f t="shared" si="120"/>
        <v>13</v>
      </c>
      <c r="BR28" s="57" t="str">
        <f t="shared" si="121"/>
        <v>SIm</v>
      </c>
      <c r="BS28" s="57" t="str">
        <f t="shared" si="122"/>
        <v>SIm7</v>
      </c>
      <c r="BT28" s="57" t="str">
        <f t="shared" si="123"/>
        <v>SIm9b</v>
      </c>
      <c r="BU28" s="57" t="str">
        <f t="shared" si="124"/>
        <v>SIm11</v>
      </c>
      <c r="BV28" s="57" t="str">
        <f t="shared" si="125"/>
        <v>SIm13</v>
      </c>
      <c r="BX28" s="58">
        <f>1</f>
        <v>1</v>
      </c>
      <c r="BY28" s="57">
        <f t="shared" si="126"/>
        <v>4</v>
      </c>
      <c r="BZ28" s="57">
        <f t="shared" si="127"/>
        <v>8</v>
      </c>
      <c r="CA28" s="57">
        <f t="shared" si="128"/>
        <v>11</v>
      </c>
      <c r="CB28" s="57">
        <f t="shared" si="129"/>
        <v>14</v>
      </c>
      <c r="CC28" s="57">
        <f t="shared" si="130"/>
        <v>18</v>
      </c>
      <c r="CD28" s="57">
        <f t="shared" si="131"/>
        <v>21</v>
      </c>
      <c r="CE28" s="58" t="str">
        <f t="shared" si="132"/>
        <v>SI</v>
      </c>
      <c r="CF28" s="58" t="str">
        <f t="shared" si="133"/>
        <v/>
      </c>
      <c r="CG28" s="58" t="str">
        <f t="shared" si="134"/>
        <v>5#</v>
      </c>
      <c r="CH28" s="58" t="str">
        <f t="shared" si="135"/>
        <v>Δ</v>
      </c>
      <c r="CI28" s="57" t="str">
        <f t="shared" si="136"/>
        <v>9</v>
      </c>
      <c r="CJ28" s="57" t="str">
        <f t="shared" si="137"/>
        <v>11+</v>
      </c>
      <c r="CK28" s="57" t="str">
        <f t="shared" si="138"/>
        <v>13</v>
      </c>
      <c r="CL28" s="57" t="str">
        <f t="shared" si="139"/>
        <v>SI5#</v>
      </c>
      <c r="CM28" s="57" t="str">
        <f t="shared" si="140"/>
        <v>SI5#Δ</v>
      </c>
      <c r="CN28" s="57" t="str">
        <f t="shared" si="141"/>
        <v>SI5#9</v>
      </c>
      <c r="CO28" s="57" t="str">
        <f t="shared" si="142"/>
        <v>SI5#11+</v>
      </c>
      <c r="CP28" s="57" t="str">
        <f t="shared" si="143"/>
        <v>SI5#13</v>
      </c>
      <c r="CR28" s="58">
        <f>1</f>
        <v>1</v>
      </c>
      <c r="CS28" s="57">
        <f t="shared" si="144"/>
        <v>4</v>
      </c>
      <c r="CT28" s="57">
        <f t="shared" si="145"/>
        <v>7</v>
      </c>
      <c r="CU28" s="57">
        <f t="shared" si="146"/>
        <v>10</v>
      </c>
      <c r="CV28" s="57">
        <f t="shared" si="147"/>
        <v>14</v>
      </c>
      <c r="CW28" s="57">
        <f t="shared" si="148"/>
        <v>18</v>
      </c>
      <c r="CX28" s="57">
        <f t="shared" si="149"/>
        <v>21</v>
      </c>
      <c r="CY28" s="58" t="str">
        <f t="shared" si="150"/>
        <v>SI</v>
      </c>
      <c r="CZ28" s="58" t="str">
        <f t="shared" si="151"/>
        <v/>
      </c>
      <c r="DA28" s="58" t="str">
        <f t="shared" si="152"/>
        <v/>
      </c>
      <c r="DB28" s="58" t="str">
        <f t="shared" si="153"/>
        <v>7</v>
      </c>
      <c r="DC28" s="57" t="str">
        <f t="shared" si="154"/>
        <v>9</v>
      </c>
      <c r="DD28" s="57" t="str">
        <f t="shared" si="155"/>
        <v>11+</v>
      </c>
      <c r="DE28" s="57" t="str">
        <f t="shared" si="156"/>
        <v>13</v>
      </c>
      <c r="DF28" s="57" t="str">
        <f t="shared" si="157"/>
        <v>SI</v>
      </c>
      <c r="DG28" s="57" t="str">
        <f t="shared" si="158"/>
        <v>SI7</v>
      </c>
      <c r="DH28" s="57" t="str">
        <f t="shared" si="159"/>
        <v>SI9</v>
      </c>
      <c r="DI28" s="57" t="str">
        <f t="shared" si="160"/>
        <v>SI11+</v>
      </c>
      <c r="DJ28" s="57" t="str">
        <f t="shared" si="161"/>
        <v>SI13</v>
      </c>
      <c r="DL28" s="58">
        <f>1</f>
        <v>1</v>
      </c>
      <c r="DM28" s="57">
        <f t="shared" si="162"/>
        <v>4</v>
      </c>
      <c r="DN28" s="57">
        <f t="shared" si="163"/>
        <v>7</v>
      </c>
      <c r="DO28" s="57">
        <f t="shared" si="164"/>
        <v>10</v>
      </c>
      <c r="DP28" s="57">
        <f t="shared" si="165"/>
        <v>14</v>
      </c>
      <c r="DQ28" s="57">
        <f t="shared" si="166"/>
        <v>17</v>
      </c>
      <c r="DR28" s="57">
        <f t="shared" si="167"/>
        <v>20</v>
      </c>
      <c r="DS28" s="58" t="str">
        <f t="shared" si="168"/>
        <v>SI</v>
      </c>
      <c r="DT28" s="58" t="str">
        <f t="shared" si="169"/>
        <v/>
      </c>
      <c r="DU28" s="58" t="str">
        <f t="shared" si="170"/>
        <v/>
      </c>
      <c r="DV28" s="58" t="str">
        <f t="shared" si="171"/>
        <v>7</v>
      </c>
      <c r="DW28" s="57" t="str">
        <f t="shared" si="172"/>
        <v>9</v>
      </c>
      <c r="DX28" s="57" t="str">
        <f t="shared" si="173"/>
        <v>11</v>
      </c>
      <c r="DY28" s="57" t="str">
        <f t="shared" si="174"/>
        <v>13b</v>
      </c>
      <c r="DZ28" s="57" t="str">
        <f t="shared" si="175"/>
        <v>SI</v>
      </c>
      <c r="EA28" s="57" t="str">
        <f t="shared" si="176"/>
        <v>SI7</v>
      </c>
      <c r="EB28" s="57" t="str">
        <f t="shared" si="177"/>
        <v>SI9</v>
      </c>
      <c r="EC28" s="57" t="str">
        <f t="shared" si="178"/>
        <v>SI11</v>
      </c>
      <c r="ED28" s="57" t="str">
        <f t="shared" si="179"/>
        <v>SI13b</v>
      </c>
      <c r="EF28" s="58">
        <f>1</f>
        <v>1</v>
      </c>
      <c r="EG28" s="57">
        <f t="shared" si="180"/>
        <v>3</v>
      </c>
      <c r="EH28" s="57">
        <f t="shared" si="181"/>
        <v>6</v>
      </c>
      <c r="EI28" s="57">
        <f t="shared" si="182"/>
        <v>10</v>
      </c>
      <c r="EJ28" s="57">
        <f t="shared" si="183"/>
        <v>14</v>
      </c>
      <c r="EK28" s="57">
        <f t="shared" si="184"/>
        <v>17</v>
      </c>
      <c r="EL28" s="57">
        <f t="shared" si="185"/>
        <v>20</v>
      </c>
      <c r="EM28" s="58" t="str">
        <f t="shared" si="186"/>
        <v>SI</v>
      </c>
      <c r="EN28" s="58" t="str">
        <f t="shared" si="187"/>
        <v>m</v>
      </c>
      <c r="EO28" s="58" t="str">
        <f t="shared" si="188"/>
        <v>5b</v>
      </c>
      <c r="EP28" s="58" t="str">
        <f t="shared" si="189"/>
        <v>7</v>
      </c>
      <c r="EQ28" s="57" t="str">
        <f t="shared" si="190"/>
        <v>9</v>
      </c>
      <c r="ER28" s="57" t="str">
        <f t="shared" si="191"/>
        <v>11</v>
      </c>
      <c r="ES28" s="57" t="str">
        <f t="shared" si="192"/>
        <v>13b</v>
      </c>
      <c r="ET28" s="57" t="str">
        <f t="shared" si="193"/>
        <v>SIm5b</v>
      </c>
      <c r="EU28" s="57" t="str">
        <f t="shared" si="194"/>
        <v>SIm5b7</v>
      </c>
      <c r="EV28" s="57" t="str">
        <f t="shared" si="195"/>
        <v>SIm5b9</v>
      </c>
      <c r="EW28" s="57" t="str">
        <f t="shared" si="196"/>
        <v>SIm5b11</v>
      </c>
      <c r="EX28" s="57" t="str">
        <f t="shared" si="197"/>
        <v>SIm5b13b</v>
      </c>
      <c r="EZ28" s="58">
        <f>1</f>
        <v>1</v>
      </c>
      <c r="FA28" s="57">
        <f t="shared" si="198"/>
        <v>3</v>
      </c>
      <c r="FB28" s="57">
        <f t="shared" si="199"/>
        <v>6</v>
      </c>
      <c r="FC28" s="57">
        <f t="shared" si="200"/>
        <v>10</v>
      </c>
      <c r="FD28" s="57">
        <f t="shared" si="201"/>
        <v>13</v>
      </c>
      <c r="FE28" s="57">
        <f t="shared" si="202"/>
        <v>16</v>
      </c>
      <c r="FF28" s="57">
        <f t="shared" si="203"/>
        <v>20</v>
      </c>
      <c r="FG28" s="58" t="str">
        <f t="shared" si="204"/>
        <v>SI</v>
      </c>
      <c r="FH28" s="58" t="str">
        <f t="shared" si="205"/>
        <v>m</v>
      </c>
      <c r="FI28" s="58" t="str">
        <f t="shared" si="206"/>
        <v>5b</v>
      </c>
      <c r="FJ28" s="58" t="str">
        <f t="shared" si="207"/>
        <v>7</v>
      </c>
      <c r="FK28" s="57" t="str">
        <f t="shared" si="208"/>
        <v>9b</v>
      </c>
      <c r="FL28" s="57" t="str">
        <f t="shared" si="209"/>
        <v>11b</v>
      </c>
      <c r="FM28" s="57" t="str">
        <f t="shared" si="210"/>
        <v>13b</v>
      </c>
      <c r="FN28" s="57" t="str">
        <f t="shared" si="211"/>
        <v>SIm5b</v>
      </c>
      <c r="FO28" s="57" t="str">
        <f t="shared" si="212"/>
        <v>SIm5b7</v>
      </c>
      <c r="FP28" s="57" t="str">
        <f t="shared" si="213"/>
        <v>SIm5b9b</v>
      </c>
      <c r="FQ28" s="57" t="str">
        <f t="shared" si="214"/>
        <v>SIm5b11b</v>
      </c>
      <c r="FR28" s="57" t="str">
        <f t="shared" si="215"/>
        <v>SIm5b13b</v>
      </c>
      <c r="FT28" s="2" t="str">
        <f t="shared" si="216"/>
        <v>SIm</v>
      </c>
      <c r="FU28" s="2" t="str">
        <f t="shared" si="217"/>
        <v>SImΔ</v>
      </c>
      <c r="FV28" s="2" t="str">
        <f t="shared" si="218"/>
        <v>SIm9</v>
      </c>
      <c r="FW28" s="2" t="str">
        <f t="shared" si="219"/>
        <v>SIm11</v>
      </c>
      <c r="FX28" s="2" t="str">
        <f t="shared" si="220"/>
        <v>SIm13</v>
      </c>
      <c r="FY28" s="2" t="str">
        <f t="shared" si="221"/>
        <v>SIm</v>
      </c>
      <c r="FZ28" s="2" t="str">
        <f t="shared" si="222"/>
        <v>SIm7</v>
      </c>
      <c r="GA28" s="2" t="str">
        <f t="shared" si="223"/>
        <v>SIm9b</v>
      </c>
      <c r="GB28" s="2" t="str">
        <f t="shared" si="224"/>
        <v>SIm11</v>
      </c>
      <c r="GC28" s="2" t="str">
        <f t="shared" si="225"/>
        <v>SIm13</v>
      </c>
      <c r="GD28" s="2" t="str">
        <f t="shared" si="226"/>
        <v>SI5#</v>
      </c>
      <c r="GE28" s="2" t="str">
        <f t="shared" si="227"/>
        <v>SI5#Δ</v>
      </c>
      <c r="GF28" s="2" t="str">
        <f t="shared" si="228"/>
        <v>SI5#9</v>
      </c>
      <c r="GG28" s="2" t="str">
        <f t="shared" si="229"/>
        <v>SI5#11+</v>
      </c>
      <c r="GH28" s="2" t="str">
        <f t="shared" si="230"/>
        <v>SI5#13</v>
      </c>
      <c r="GI28" s="2" t="str">
        <f t="shared" si="231"/>
        <v>SI</v>
      </c>
      <c r="GJ28" s="2" t="str">
        <f t="shared" si="232"/>
        <v>SI7</v>
      </c>
      <c r="GK28" s="2" t="str">
        <f t="shared" si="233"/>
        <v>SI9</v>
      </c>
      <c r="GL28" s="2" t="str">
        <f t="shared" si="234"/>
        <v>SI11+</v>
      </c>
      <c r="GM28" s="2" t="str">
        <f t="shared" si="235"/>
        <v>SI13</v>
      </c>
      <c r="GN28" s="2" t="str">
        <f t="shared" si="236"/>
        <v>SI</v>
      </c>
      <c r="GO28" s="2" t="str">
        <f t="shared" si="237"/>
        <v>SI7</v>
      </c>
      <c r="GP28" s="2" t="str">
        <f t="shared" si="238"/>
        <v>SI9</v>
      </c>
      <c r="GQ28" s="2" t="str">
        <f t="shared" si="239"/>
        <v>SI11</v>
      </c>
      <c r="GR28" s="2" t="str">
        <f t="shared" si="240"/>
        <v>SI13b</v>
      </c>
      <c r="GS28" s="2" t="str">
        <f t="shared" si="241"/>
        <v>SIm5b</v>
      </c>
      <c r="GT28" s="2" t="str">
        <f t="shared" si="242"/>
        <v>SIm5b7</v>
      </c>
      <c r="GU28" s="2" t="str">
        <f t="shared" si="243"/>
        <v>SIm5b9</v>
      </c>
      <c r="GV28" s="2" t="str">
        <f t="shared" si="244"/>
        <v>SIm5b11</v>
      </c>
      <c r="GW28" s="2" t="str">
        <f t="shared" si="245"/>
        <v>SIm5b13b</v>
      </c>
      <c r="GX28" s="2" t="str">
        <f t="shared" si="246"/>
        <v>SIm5b</v>
      </c>
      <c r="GY28" s="2" t="str">
        <f t="shared" si="247"/>
        <v>SIm5b7</v>
      </c>
      <c r="GZ28" s="2" t="str">
        <f t="shared" si="248"/>
        <v>SIm5b9b</v>
      </c>
      <c r="HA28" s="2" t="str">
        <f t="shared" si="249"/>
        <v>SIm5b11b</v>
      </c>
      <c r="HB28" s="2" t="str">
        <f t="shared" si="250"/>
        <v>SIm5b13b</v>
      </c>
      <c r="HD28" s="2">
        <f t="shared" si="297"/>
        <v>24</v>
      </c>
      <c r="HE28" s="2" t="str" cm="1">
        <f t="array" ref="HE28">INDEX(patti,$HD28,IP28)</f>
        <v>SIm</v>
      </c>
      <c r="HF28" s="2" t="str" cm="1">
        <f t="array" ref="HF28">INDEX(patti,$HD28,IQ28)</f>
        <v>SIm</v>
      </c>
      <c r="HG28" s="2" t="str" cm="1">
        <f t="array" ref="HG28">INDEX(patti,$HD28,IR28)</f>
        <v>SI5#</v>
      </c>
      <c r="HH28" s="2" t="str" cm="1">
        <f t="array" ref="HH28">INDEX(patti,$HD28,IS28)</f>
        <v>SI</v>
      </c>
      <c r="HI28" s="2" t="str" cm="1">
        <f t="array" ref="HI28">INDEX(patti,$HD28,IT28)</f>
        <v>SI</v>
      </c>
      <c r="HJ28" s="2" t="str" cm="1">
        <f t="array" ref="HJ28">INDEX(patti,$HD28,IU28)</f>
        <v>SIm5b</v>
      </c>
      <c r="HK28" s="2" t="str" cm="1">
        <f t="array" ref="HK28">INDEX(patti,$HD28,IV28)</f>
        <v>SIm5b</v>
      </c>
      <c r="HL28" s="2" t="str" cm="1">
        <f t="array" ref="HL28">INDEX(patti,$HD28,IW28)</f>
        <v>SImΔ</v>
      </c>
      <c r="HM28" s="2" t="str" cm="1">
        <f t="array" ref="HM28">INDEX(patti,$HD28,IX28)</f>
        <v>SIm7</v>
      </c>
      <c r="HN28" s="2" t="str" cm="1">
        <f t="array" ref="HN28">INDEX(patti,$HD28,IY28)</f>
        <v>SI5#Δ</v>
      </c>
      <c r="HO28" s="2" t="str" cm="1">
        <f t="array" ref="HO28">INDEX(patti,$HD28,IZ28)</f>
        <v>SI7</v>
      </c>
      <c r="HP28" s="2" t="str" cm="1">
        <f t="array" ref="HP28">INDEX(patti,$HD28,JA28)</f>
        <v>SI7</v>
      </c>
      <c r="HQ28" s="2" t="str" cm="1">
        <f t="array" ref="HQ28">INDEX(patti,$HD28,JB28)</f>
        <v>SIm5b7</v>
      </c>
      <c r="HR28" s="2" t="str" cm="1">
        <f t="array" ref="HR28">INDEX(patti,$HD28,JC28)</f>
        <v>SIm5b7</v>
      </c>
      <c r="HS28" s="2" t="str" cm="1">
        <f t="array" ref="HS28">INDEX(patti,$HD28,JD28)</f>
        <v>SIm9</v>
      </c>
      <c r="HT28" s="2" t="str" cm="1">
        <f t="array" ref="HT28">INDEX(patti,$HD28,JE28)</f>
        <v>SIm9b</v>
      </c>
      <c r="HU28" s="2" t="str" cm="1">
        <f t="array" ref="HU28">INDEX(patti,$HD28,JF28)</f>
        <v>SI5#9</v>
      </c>
      <c r="HV28" s="2" t="str" cm="1">
        <f t="array" ref="HV28">INDEX(patti,$HD28,JG28)</f>
        <v>SI9</v>
      </c>
      <c r="HW28" s="2" t="str" cm="1">
        <f t="array" ref="HW28">INDEX(patti,$HD28,JH28)</f>
        <v>SI9</v>
      </c>
      <c r="HX28" s="2" t="str" cm="1">
        <f t="array" ref="HX28">INDEX(patti,$HD28,JI28)</f>
        <v>SIm5b9</v>
      </c>
      <c r="HY28" s="2" t="str" cm="1">
        <f t="array" ref="HY28">INDEX(patti,$HD28,JJ28)</f>
        <v>SIm5b9b</v>
      </c>
      <c r="HZ28" s="2" t="str" cm="1">
        <f t="array" ref="HZ28">INDEX(patti,$HD28,JK28)</f>
        <v>SIm11</v>
      </c>
      <c r="IA28" s="2" t="str" cm="1">
        <f t="array" ref="IA28">INDEX(patti,$HD28,JL28)</f>
        <v>SIm11</v>
      </c>
      <c r="IB28" s="2" t="str" cm="1">
        <f t="array" ref="IB28">INDEX(patti,$HD28,JM28)</f>
        <v>SI5#11+</v>
      </c>
      <c r="IC28" s="2" t="str" cm="1">
        <f t="array" ref="IC28">INDEX(patti,$HD28,JN28)</f>
        <v>SI11+</v>
      </c>
      <c r="ID28" s="2" t="str" cm="1">
        <f t="array" ref="ID28">INDEX(patti,$HD28,JO28)</f>
        <v>SI11</v>
      </c>
      <c r="IE28" s="2" t="str" cm="1">
        <f t="array" ref="IE28">INDEX(patti,$HD28,JP28)</f>
        <v>SIm5b11</v>
      </c>
      <c r="IF28" s="2" t="str" cm="1">
        <f t="array" ref="IF28">INDEX(patti,$HD28,JQ28)</f>
        <v>SIm5b11b</v>
      </c>
      <c r="IG28" s="2" t="str" cm="1">
        <f t="array" ref="IG28">INDEX(patti,$HD28,JR28)</f>
        <v>SIm13</v>
      </c>
      <c r="IH28" s="2" t="str" cm="1">
        <f t="array" ref="IH28">INDEX(patti,$HD28,JS28)</f>
        <v>SIm13</v>
      </c>
      <c r="II28" s="2" t="str" cm="1">
        <f t="array" ref="II28">INDEX(patti,$HD28,JT28)</f>
        <v>SI5#13</v>
      </c>
      <c r="IJ28" s="2" t="str" cm="1">
        <f t="array" ref="IJ28">INDEX(patti,$HD28,JU28)</f>
        <v>SI13</v>
      </c>
      <c r="IK28" s="2" t="str" cm="1">
        <f t="array" ref="IK28">INDEX(patti,$HD28,JV28)</f>
        <v>SI13b</v>
      </c>
      <c r="IL28" s="2" t="str" cm="1">
        <f t="array" ref="IL28">INDEX(patti,$HD28,JW28)</f>
        <v>SIm5b13b</v>
      </c>
      <c r="IM28" s="2" t="str" cm="1">
        <f t="array" ref="IM28">INDEX(patti,$HD28,JX28)</f>
        <v>SIm5b13b</v>
      </c>
      <c r="IN28" t="s">
        <v>117</v>
      </c>
      <c r="IP28">
        <v>1</v>
      </c>
      <c r="IQ28">
        <f t="shared" ref="IQ28:IV28" si="328">IP28+5</f>
        <v>6</v>
      </c>
      <c r="IR28">
        <f t="shared" si="328"/>
        <v>11</v>
      </c>
      <c r="IS28">
        <f t="shared" si="328"/>
        <v>16</v>
      </c>
      <c r="IT28">
        <f t="shared" si="328"/>
        <v>21</v>
      </c>
      <c r="IU28">
        <f t="shared" si="328"/>
        <v>26</v>
      </c>
      <c r="IV28">
        <f t="shared" si="328"/>
        <v>31</v>
      </c>
      <c r="IW28">
        <f t="shared" si="252"/>
        <v>2</v>
      </c>
      <c r="IX28">
        <f t="shared" si="253"/>
        <v>7</v>
      </c>
      <c r="IY28">
        <f t="shared" si="254"/>
        <v>12</v>
      </c>
      <c r="IZ28">
        <f t="shared" si="255"/>
        <v>17</v>
      </c>
      <c r="JA28">
        <f t="shared" si="256"/>
        <v>22</v>
      </c>
      <c r="JB28">
        <f t="shared" si="257"/>
        <v>27</v>
      </c>
      <c r="JC28">
        <f t="shared" si="258"/>
        <v>32</v>
      </c>
      <c r="JD28">
        <f t="shared" si="259"/>
        <v>3</v>
      </c>
      <c r="JE28">
        <f t="shared" si="260"/>
        <v>8</v>
      </c>
      <c r="JF28">
        <f t="shared" si="261"/>
        <v>13</v>
      </c>
      <c r="JG28">
        <f t="shared" si="262"/>
        <v>18</v>
      </c>
      <c r="JH28">
        <f t="shared" si="263"/>
        <v>23</v>
      </c>
      <c r="JI28">
        <f t="shared" si="264"/>
        <v>28</v>
      </c>
      <c r="JJ28">
        <f t="shared" si="265"/>
        <v>33</v>
      </c>
      <c r="JK28">
        <f t="shared" si="266"/>
        <v>4</v>
      </c>
      <c r="JL28">
        <f t="shared" si="267"/>
        <v>9</v>
      </c>
      <c r="JM28">
        <f t="shared" si="268"/>
        <v>14</v>
      </c>
      <c r="JN28">
        <f t="shared" si="269"/>
        <v>19</v>
      </c>
      <c r="JO28">
        <f t="shared" si="270"/>
        <v>24</v>
      </c>
      <c r="JP28">
        <f t="shared" si="271"/>
        <v>29</v>
      </c>
      <c r="JQ28">
        <f t="shared" si="272"/>
        <v>34</v>
      </c>
      <c r="JR28">
        <f t="shared" si="273"/>
        <v>5</v>
      </c>
      <c r="JS28">
        <f t="shared" si="274"/>
        <v>10</v>
      </c>
      <c r="JT28">
        <f t="shared" si="275"/>
        <v>15</v>
      </c>
      <c r="JU28">
        <f t="shared" si="276"/>
        <v>20</v>
      </c>
      <c r="JV28">
        <f t="shared" si="277"/>
        <v>25</v>
      </c>
      <c r="JW28">
        <f t="shared" si="278"/>
        <v>30</v>
      </c>
      <c r="JX28">
        <f t="shared" si="279"/>
        <v>35</v>
      </c>
      <c r="JY28" t="s">
        <v>117</v>
      </c>
      <c r="JZ28" t="str">
        <f t="shared" si="318"/>
        <v>MELODICA</v>
      </c>
      <c r="KA28">
        <f t="shared" si="38"/>
        <v>0</v>
      </c>
      <c r="KB28" cm="1">
        <f t="array" ref="KB28">IF(TYPE(_xlfn._xlws.FILTER(HE$1:IM$1,HE28:IM28=KA28))=16,0,_xlfn._xlws.FILTER(HE$1:IM$1,HE28:IM28=KA28))</f>
        <v>0</v>
      </c>
      <c r="KG28">
        <f t="shared" si="280"/>
        <v>0</v>
      </c>
      <c r="KH28" s="35">
        <f t="shared" si="323"/>
        <v>0</v>
      </c>
      <c r="LX28" s="180"/>
      <c r="LY28" s="180"/>
      <c r="LZ28" s="180"/>
      <c r="MA28" s="180"/>
      <c r="MB28" s="180"/>
      <c r="MC28" s="180"/>
      <c r="MD28" s="180"/>
      <c r="ME28" s="180"/>
      <c r="MF28" s="180"/>
      <c r="MG28" s="180"/>
      <c r="MH28" s="180"/>
      <c r="MI28" s="180"/>
      <c r="MJ28" s="180"/>
      <c r="MK28" s="180"/>
      <c r="ML28" s="180"/>
      <c r="MM28" s="180"/>
      <c r="MN28" s="180"/>
      <c r="MO28" s="180"/>
      <c r="MP28" s="180"/>
      <c r="MQ28" s="180"/>
      <c r="MR28" s="180"/>
      <c r="MS28" s="180"/>
      <c r="MT28" s="180"/>
      <c r="MU28" s="51"/>
      <c r="MV28" s="51"/>
      <c r="MW28" s="51"/>
      <c r="MX28" s="51"/>
      <c r="MY28" s="73"/>
      <c r="MZ28" s="73"/>
      <c r="NA28" s="73"/>
      <c r="NB28" s="73"/>
      <c r="NC28" s="73"/>
      <c r="ND28" s="73"/>
      <c r="NE28" s="73"/>
      <c r="NF28" s="73"/>
      <c r="NG28" s="73"/>
      <c r="NH28" s="73"/>
      <c r="NI28" s="73"/>
      <c r="NJ28" s="73"/>
      <c r="NK28" s="73"/>
      <c r="NL28" s="73"/>
      <c r="NM28" s="73"/>
      <c r="NN28" s="73"/>
      <c r="NO28" s="73"/>
      <c r="NP28" s="73"/>
      <c r="NQ28" s="73"/>
      <c r="NR28" s="73"/>
      <c r="NS28" s="73"/>
      <c r="NT28" s="73"/>
      <c r="NU28" s="73"/>
      <c r="NV28" s="73"/>
      <c r="NW28" s="73"/>
      <c r="NX28" s="73"/>
      <c r="NY28" s="73"/>
      <c r="NZ28" s="73"/>
      <c r="OA28" s="73"/>
      <c r="OB28" s="73"/>
      <c r="OC28" s="73"/>
      <c r="OD28" s="73"/>
      <c r="OE28" s="73"/>
      <c r="OF28" s="73"/>
      <c r="OG28" s="73"/>
    </row>
    <row r="29" spans="1:397" x14ac:dyDescent="0.3">
      <c r="A29" s="190" t="s">
        <v>99</v>
      </c>
      <c r="B29" t="str">
        <f t="shared" si="314"/>
        <v>DO</v>
      </c>
      <c r="C29" s="16" t="s">
        <v>37</v>
      </c>
      <c r="D29" s="16" t="s">
        <v>38</v>
      </c>
      <c r="E29" s="16" t="s">
        <v>37</v>
      </c>
      <c r="F29" s="16" t="s">
        <v>37</v>
      </c>
      <c r="G29" s="16" t="s">
        <v>38</v>
      </c>
      <c r="H29" s="16" t="s">
        <v>39</v>
      </c>
      <c r="I29" s="16" t="s">
        <v>38</v>
      </c>
      <c r="J29" s="4">
        <f t="shared" si="315"/>
        <v>1</v>
      </c>
      <c r="K29" s="59">
        <f t="shared" si="67"/>
        <v>3</v>
      </c>
      <c r="L29" s="59">
        <f t="shared" si="68"/>
        <v>4</v>
      </c>
      <c r="M29" s="59">
        <f t="shared" si="69"/>
        <v>6</v>
      </c>
      <c r="N29" s="59">
        <f t="shared" si="70"/>
        <v>8</v>
      </c>
      <c r="O29" s="59">
        <f t="shared" si="71"/>
        <v>9</v>
      </c>
      <c r="P29" s="59">
        <f t="shared" si="72"/>
        <v>12</v>
      </c>
      <c r="Q29" s="57">
        <f t="shared" si="73"/>
        <v>13</v>
      </c>
      <c r="R29" s="59">
        <f t="shared" si="74"/>
        <v>15</v>
      </c>
      <c r="S29" s="59">
        <f t="shared" si="75"/>
        <v>16</v>
      </c>
      <c r="T29" s="59">
        <f t="shared" si="76"/>
        <v>18</v>
      </c>
      <c r="U29" s="59">
        <f t="shared" si="77"/>
        <v>20</v>
      </c>
      <c r="V29" s="59">
        <f t="shared" si="78"/>
        <v>21</v>
      </c>
      <c r="W29" s="59">
        <f t="shared" si="79"/>
        <v>24</v>
      </c>
      <c r="X29" s="57">
        <f t="shared" si="80"/>
        <v>25</v>
      </c>
      <c r="Y29" s="59">
        <f t="shared" si="81"/>
        <v>27</v>
      </c>
      <c r="Z29" s="59">
        <f t="shared" si="82"/>
        <v>28</v>
      </c>
      <c r="AA29" s="59">
        <f t="shared" si="83"/>
        <v>30</v>
      </c>
      <c r="AB29" s="59">
        <f t="shared" si="84"/>
        <v>32</v>
      </c>
      <c r="AC29" s="59">
        <f t="shared" si="85"/>
        <v>33</v>
      </c>
      <c r="AD29" s="59">
        <f t="shared" si="86"/>
        <v>36</v>
      </c>
      <c r="AE29" s="57">
        <f t="shared" si="87"/>
        <v>37</v>
      </c>
      <c r="AF29" s="59">
        <f t="shared" si="88"/>
        <v>39</v>
      </c>
      <c r="AG29" s="59">
        <f t="shared" si="89"/>
        <v>40</v>
      </c>
      <c r="AH29" s="59">
        <f t="shared" si="90"/>
        <v>42</v>
      </c>
      <c r="AI29" s="59"/>
      <c r="AJ29" s="59">
        <f>1</f>
        <v>1</v>
      </c>
      <c r="AK29" s="59">
        <f t="shared" si="91"/>
        <v>3</v>
      </c>
      <c r="AL29" s="59">
        <f t="shared" si="92"/>
        <v>7</v>
      </c>
      <c r="AM29" s="59">
        <f t="shared" si="93"/>
        <v>11</v>
      </c>
      <c r="AN29" s="59">
        <f t="shared" si="94"/>
        <v>14</v>
      </c>
      <c r="AO29" s="59">
        <f t="shared" si="95"/>
        <v>17</v>
      </c>
      <c r="AP29" s="59">
        <f t="shared" si="96"/>
        <v>20</v>
      </c>
      <c r="AQ29" s="59" t="str">
        <f t="shared" si="296"/>
        <v>DO</v>
      </c>
      <c r="AR29" s="59" t="str">
        <f t="shared" si="97"/>
        <v>m</v>
      </c>
      <c r="AS29" s="59" t="str">
        <f t="shared" si="98"/>
        <v/>
      </c>
      <c r="AT29" s="59" t="str">
        <f t="shared" si="99"/>
        <v>Δ</v>
      </c>
      <c r="AU29" s="57" t="str">
        <f t="shared" si="100"/>
        <v>9</v>
      </c>
      <c r="AV29" s="57" t="str">
        <f t="shared" si="101"/>
        <v>11</v>
      </c>
      <c r="AW29" s="57" t="str">
        <f t="shared" si="102"/>
        <v>13b</v>
      </c>
      <c r="AX29" s="57" t="str">
        <f t="shared" si="103"/>
        <v>DOm</v>
      </c>
      <c r="AY29" s="57" t="str">
        <f t="shared" si="104"/>
        <v>DOmΔ</v>
      </c>
      <c r="AZ29" s="57" t="str">
        <f t="shared" si="105"/>
        <v>DOm9</v>
      </c>
      <c r="BA29" s="57" t="str">
        <f t="shared" si="106"/>
        <v>DOm11</v>
      </c>
      <c r="BB29" s="57" t="str">
        <f t="shared" si="107"/>
        <v>DOm13b</v>
      </c>
      <c r="BD29" s="59">
        <f>1</f>
        <v>1</v>
      </c>
      <c r="BE29" s="57">
        <f t="shared" si="108"/>
        <v>3</v>
      </c>
      <c r="BF29" s="57">
        <f t="shared" si="109"/>
        <v>6</v>
      </c>
      <c r="BG29" s="57">
        <f t="shared" si="110"/>
        <v>10</v>
      </c>
      <c r="BH29" s="57">
        <f t="shared" si="111"/>
        <v>13</v>
      </c>
      <c r="BI29" s="57">
        <f t="shared" si="112"/>
        <v>17</v>
      </c>
      <c r="BJ29" s="57">
        <f t="shared" si="113"/>
        <v>21</v>
      </c>
      <c r="BK29" s="59" t="str">
        <f t="shared" si="114"/>
        <v>DO</v>
      </c>
      <c r="BL29" s="59" t="str">
        <f t="shared" si="115"/>
        <v>m</v>
      </c>
      <c r="BM29" s="59" t="str">
        <f t="shared" si="116"/>
        <v>5b</v>
      </c>
      <c r="BN29" s="59" t="str">
        <f t="shared" si="117"/>
        <v>7</v>
      </c>
      <c r="BO29" s="57" t="str">
        <f t="shared" si="118"/>
        <v>9b</v>
      </c>
      <c r="BP29" s="57" t="str">
        <f t="shared" si="119"/>
        <v>11</v>
      </c>
      <c r="BQ29" s="57" t="str">
        <f t="shared" si="120"/>
        <v>13</v>
      </c>
      <c r="BR29" s="57" t="str">
        <f t="shared" si="121"/>
        <v>DOm5b</v>
      </c>
      <c r="BS29" s="57" t="str">
        <f t="shared" si="122"/>
        <v>DOm5b7</v>
      </c>
      <c r="BT29" s="57" t="str">
        <f t="shared" si="123"/>
        <v>DOm5b9b</v>
      </c>
      <c r="BU29" s="57" t="str">
        <f t="shared" si="124"/>
        <v>DOm5b11</v>
      </c>
      <c r="BV29" s="57" t="str">
        <f t="shared" si="125"/>
        <v>DOm5b13</v>
      </c>
      <c r="BX29" s="59">
        <f>1</f>
        <v>1</v>
      </c>
      <c r="BY29" s="57">
        <f t="shared" si="126"/>
        <v>4</v>
      </c>
      <c r="BZ29" s="57">
        <f t="shared" si="127"/>
        <v>8</v>
      </c>
      <c r="CA29" s="57">
        <f t="shared" si="128"/>
        <v>11</v>
      </c>
      <c r="CB29" s="57">
        <f t="shared" si="129"/>
        <v>14</v>
      </c>
      <c r="CC29" s="57">
        <f t="shared" si="130"/>
        <v>17</v>
      </c>
      <c r="CD29" s="57">
        <f t="shared" si="131"/>
        <v>21</v>
      </c>
      <c r="CE29" s="59" t="str">
        <f t="shared" si="132"/>
        <v>DO</v>
      </c>
      <c r="CF29" s="59" t="str">
        <f t="shared" si="133"/>
        <v/>
      </c>
      <c r="CG29" s="59" t="str">
        <f t="shared" si="134"/>
        <v>5#</v>
      </c>
      <c r="CH29" s="59" t="str">
        <f t="shared" si="135"/>
        <v>Δ</v>
      </c>
      <c r="CI29" s="57" t="str">
        <f t="shared" si="136"/>
        <v>9</v>
      </c>
      <c r="CJ29" s="57" t="str">
        <f t="shared" si="137"/>
        <v>11</v>
      </c>
      <c r="CK29" s="57" t="str">
        <f t="shared" si="138"/>
        <v>13</v>
      </c>
      <c r="CL29" s="57" t="str">
        <f t="shared" si="139"/>
        <v>DO5#</v>
      </c>
      <c r="CM29" s="57" t="str">
        <f t="shared" si="140"/>
        <v>DO5#Δ</v>
      </c>
      <c r="CN29" s="57" t="str">
        <f t="shared" si="141"/>
        <v>DO5#9</v>
      </c>
      <c r="CO29" s="57" t="str">
        <f t="shared" si="142"/>
        <v>DO5#11</v>
      </c>
      <c r="CP29" s="57" t="str">
        <f t="shared" si="143"/>
        <v>DO5#13</v>
      </c>
      <c r="CR29" s="59">
        <f>1</f>
        <v>1</v>
      </c>
      <c r="CS29" s="57">
        <f t="shared" si="144"/>
        <v>3</v>
      </c>
      <c r="CT29" s="57">
        <f t="shared" si="145"/>
        <v>7</v>
      </c>
      <c r="CU29" s="57">
        <f t="shared" si="146"/>
        <v>10</v>
      </c>
      <c r="CV29" s="57">
        <f t="shared" si="147"/>
        <v>14</v>
      </c>
      <c r="CW29" s="57">
        <f t="shared" si="148"/>
        <v>18</v>
      </c>
      <c r="CX29" s="57">
        <f t="shared" si="149"/>
        <v>21</v>
      </c>
      <c r="CY29" s="59" t="str">
        <f t="shared" si="150"/>
        <v>DO</v>
      </c>
      <c r="CZ29" s="59" t="str">
        <f t="shared" si="151"/>
        <v>m</v>
      </c>
      <c r="DA29" s="59" t="str">
        <f t="shared" si="152"/>
        <v/>
      </c>
      <c r="DB29" s="59" t="str">
        <f t="shared" si="153"/>
        <v>7</v>
      </c>
      <c r="DC29" s="57" t="str">
        <f t="shared" si="154"/>
        <v>9</v>
      </c>
      <c r="DD29" s="57" t="str">
        <f t="shared" si="155"/>
        <v>11+</v>
      </c>
      <c r="DE29" s="57" t="str">
        <f t="shared" si="156"/>
        <v>13</v>
      </c>
      <c r="DF29" s="57" t="str">
        <f t="shared" si="157"/>
        <v>DOm</v>
      </c>
      <c r="DG29" s="57" t="str">
        <f t="shared" si="158"/>
        <v>DOm7</v>
      </c>
      <c r="DH29" s="57" t="str">
        <f t="shared" si="159"/>
        <v>DOm9</v>
      </c>
      <c r="DI29" s="57" t="str">
        <f t="shared" si="160"/>
        <v>DOm11+</v>
      </c>
      <c r="DJ29" s="57" t="str">
        <f t="shared" si="161"/>
        <v>DOm13</v>
      </c>
      <c r="DL29" s="59">
        <f>1</f>
        <v>1</v>
      </c>
      <c r="DM29" s="57">
        <f t="shared" si="162"/>
        <v>4</v>
      </c>
      <c r="DN29" s="57">
        <f t="shared" si="163"/>
        <v>7</v>
      </c>
      <c r="DO29" s="57">
        <f t="shared" si="164"/>
        <v>10</v>
      </c>
      <c r="DP29" s="57">
        <f t="shared" si="165"/>
        <v>13</v>
      </c>
      <c r="DQ29" s="57">
        <f t="shared" si="166"/>
        <v>17</v>
      </c>
      <c r="DR29" s="57">
        <f t="shared" si="167"/>
        <v>20</v>
      </c>
      <c r="DS29" s="59" t="str">
        <f t="shared" si="168"/>
        <v>DO</v>
      </c>
      <c r="DT29" s="59" t="str">
        <f t="shared" si="169"/>
        <v/>
      </c>
      <c r="DU29" s="59" t="str">
        <f t="shared" si="170"/>
        <v/>
      </c>
      <c r="DV29" s="59" t="str">
        <f t="shared" si="171"/>
        <v>7</v>
      </c>
      <c r="DW29" s="57" t="str">
        <f t="shared" si="172"/>
        <v>9b</v>
      </c>
      <c r="DX29" s="57" t="str">
        <f t="shared" si="173"/>
        <v>11</v>
      </c>
      <c r="DY29" s="57" t="str">
        <f t="shared" si="174"/>
        <v>13b</v>
      </c>
      <c r="DZ29" s="57" t="str">
        <f t="shared" si="175"/>
        <v>DO</v>
      </c>
      <c r="EA29" s="57" t="str">
        <f t="shared" si="176"/>
        <v>DO7</v>
      </c>
      <c r="EB29" s="57" t="str">
        <f t="shared" si="177"/>
        <v>DO9b</v>
      </c>
      <c r="EC29" s="57" t="str">
        <f t="shared" si="178"/>
        <v>DO11</v>
      </c>
      <c r="ED29" s="57" t="str">
        <f t="shared" si="179"/>
        <v>DO13b</v>
      </c>
      <c r="EF29" s="59">
        <f>1</f>
        <v>1</v>
      </c>
      <c r="EG29" s="57">
        <f t="shared" si="180"/>
        <v>4</v>
      </c>
      <c r="EH29" s="57">
        <f t="shared" si="181"/>
        <v>7</v>
      </c>
      <c r="EI29" s="57">
        <f t="shared" si="182"/>
        <v>11</v>
      </c>
      <c r="EJ29" s="57">
        <f t="shared" si="183"/>
        <v>15</v>
      </c>
      <c r="EK29" s="57">
        <f t="shared" si="184"/>
        <v>18</v>
      </c>
      <c r="EL29" s="57">
        <f t="shared" si="185"/>
        <v>21</v>
      </c>
      <c r="EM29" s="59" t="str">
        <f t="shared" si="186"/>
        <v>DO</v>
      </c>
      <c r="EN29" s="59" t="str">
        <f t="shared" si="187"/>
        <v/>
      </c>
      <c r="EO29" s="59" t="str">
        <f t="shared" si="188"/>
        <v/>
      </c>
      <c r="EP29" s="59" t="str">
        <f t="shared" si="189"/>
        <v>Δ</v>
      </c>
      <c r="EQ29" s="57" t="str">
        <f t="shared" si="190"/>
        <v>9#</v>
      </c>
      <c r="ER29" s="57" t="str">
        <f t="shared" si="191"/>
        <v>11+</v>
      </c>
      <c r="ES29" s="57" t="str">
        <f t="shared" si="192"/>
        <v>13</v>
      </c>
      <c r="ET29" s="57" t="str">
        <f t="shared" si="193"/>
        <v>DO</v>
      </c>
      <c r="EU29" s="57" t="str">
        <f t="shared" si="194"/>
        <v>DOΔ</v>
      </c>
      <c r="EV29" s="57" t="str">
        <f t="shared" si="195"/>
        <v>DO9#</v>
      </c>
      <c r="EW29" s="57" t="str">
        <f t="shared" si="196"/>
        <v>DO11+</v>
      </c>
      <c r="EX29" s="57" t="str">
        <f t="shared" si="197"/>
        <v>DO13</v>
      </c>
      <c r="EZ29" s="59">
        <f>1</f>
        <v>1</v>
      </c>
      <c r="FA29" s="57">
        <f t="shared" si="198"/>
        <v>3</v>
      </c>
      <c r="FB29" s="57">
        <f t="shared" si="199"/>
        <v>6</v>
      </c>
      <c r="FC29" s="57">
        <f t="shared" si="200"/>
        <v>9</v>
      </c>
      <c r="FD29" s="57">
        <f t="shared" si="201"/>
        <v>13</v>
      </c>
      <c r="FE29" s="57">
        <f t="shared" si="202"/>
        <v>16</v>
      </c>
      <c r="FF29" s="57">
        <f t="shared" si="203"/>
        <v>20</v>
      </c>
      <c r="FG29" s="59" t="str">
        <f t="shared" si="204"/>
        <v>DO</v>
      </c>
      <c r="FH29" s="59" t="str">
        <f t="shared" si="205"/>
        <v>m</v>
      </c>
      <c r="FI29" s="59" t="str">
        <f t="shared" si="206"/>
        <v>5b</v>
      </c>
      <c r="FJ29" s="59" t="str">
        <f t="shared" si="207"/>
        <v>dim</v>
      </c>
      <c r="FK29" s="57" t="str">
        <f t="shared" si="208"/>
        <v>9b</v>
      </c>
      <c r="FL29" s="57" t="str">
        <f t="shared" si="209"/>
        <v>11b</v>
      </c>
      <c r="FM29" s="57" t="str">
        <f t="shared" si="210"/>
        <v>13b</v>
      </c>
      <c r="FN29" s="57" t="str">
        <f>CONCATENATE(FG29,"dim")</f>
        <v>DOdim</v>
      </c>
      <c r="FO29" s="57" t="str">
        <f>"   "</f>
        <v xml:space="preserve">   </v>
      </c>
      <c r="FP29" s="57" t="str">
        <f>FO29</f>
        <v xml:space="preserve">   </v>
      </c>
      <c r="FQ29" s="57" t="str">
        <f t="shared" ref="FQ29:FR29" si="329">FP29</f>
        <v xml:space="preserve">   </v>
      </c>
      <c r="FR29" s="57" t="str">
        <f t="shared" si="329"/>
        <v xml:space="preserve">   </v>
      </c>
      <c r="FT29" s="2" t="str">
        <f t="shared" si="216"/>
        <v>DOm</v>
      </c>
      <c r="FU29" s="2" t="str">
        <f t="shared" si="217"/>
        <v>DOmΔ</v>
      </c>
      <c r="FV29" s="2" t="str">
        <f t="shared" si="218"/>
        <v>DOm9</v>
      </c>
      <c r="FW29" s="2" t="str">
        <f t="shared" si="219"/>
        <v>DOm11</v>
      </c>
      <c r="FX29" s="2" t="str">
        <f t="shared" si="220"/>
        <v>DOm13b</v>
      </c>
      <c r="FY29" s="2" t="str">
        <f t="shared" si="221"/>
        <v>DOm5b</v>
      </c>
      <c r="FZ29" s="2" t="str">
        <f t="shared" si="222"/>
        <v>DOm5b7</v>
      </c>
      <c r="GA29" s="2" t="str">
        <f t="shared" si="223"/>
        <v>DOm5b9b</v>
      </c>
      <c r="GB29" s="2" t="str">
        <f t="shared" si="224"/>
        <v>DOm5b11</v>
      </c>
      <c r="GC29" s="2" t="str">
        <f t="shared" si="225"/>
        <v>DOm5b13</v>
      </c>
      <c r="GD29" s="2" t="str">
        <f t="shared" si="226"/>
        <v>DO5#</v>
      </c>
      <c r="GE29" s="2" t="str">
        <f t="shared" si="227"/>
        <v>DO5#Δ</v>
      </c>
      <c r="GF29" s="2" t="str">
        <f t="shared" si="228"/>
        <v>DO5#9</v>
      </c>
      <c r="GG29" s="2" t="str">
        <f t="shared" si="229"/>
        <v>DO5#11</v>
      </c>
      <c r="GH29" s="2" t="str">
        <f t="shared" si="230"/>
        <v>DO5#13</v>
      </c>
      <c r="GI29" s="2" t="str">
        <f t="shared" si="231"/>
        <v>DOm</v>
      </c>
      <c r="GJ29" s="2" t="str">
        <f t="shared" si="232"/>
        <v>DOm7</v>
      </c>
      <c r="GK29" s="2" t="str">
        <f t="shared" si="233"/>
        <v>DOm9</v>
      </c>
      <c r="GL29" s="2" t="str">
        <f t="shared" si="234"/>
        <v>DOm11+</v>
      </c>
      <c r="GM29" s="2" t="str">
        <f t="shared" si="235"/>
        <v>DOm13</v>
      </c>
      <c r="GN29" s="2" t="str">
        <f t="shared" si="236"/>
        <v>DO</v>
      </c>
      <c r="GO29" s="2" t="str">
        <f t="shared" si="237"/>
        <v>DO7</v>
      </c>
      <c r="GP29" s="2" t="str">
        <f t="shared" si="238"/>
        <v>DO9b</v>
      </c>
      <c r="GQ29" s="2" t="str">
        <f t="shared" si="239"/>
        <v>DO11</v>
      </c>
      <c r="GR29" s="2" t="str">
        <f t="shared" si="240"/>
        <v>DO13b</v>
      </c>
      <c r="GS29" s="2" t="str">
        <f t="shared" si="241"/>
        <v>DO</v>
      </c>
      <c r="GT29" s="2" t="str">
        <f t="shared" si="242"/>
        <v>DOΔ</v>
      </c>
      <c r="GU29" s="2" t="str">
        <f t="shared" si="243"/>
        <v>DO9#</v>
      </c>
      <c r="GV29" s="2" t="str">
        <f t="shared" si="244"/>
        <v>DO11+</v>
      </c>
      <c r="GW29" s="2" t="str">
        <f t="shared" si="245"/>
        <v>DO13</v>
      </c>
      <c r="GX29" s="2" t="str">
        <f t="shared" si="246"/>
        <v>DOdim</v>
      </c>
      <c r="GY29" s="2" t="str">
        <f t="shared" si="247"/>
        <v xml:space="preserve">   </v>
      </c>
      <c r="GZ29" s="2" t="str">
        <f t="shared" si="248"/>
        <v xml:space="preserve">   </v>
      </c>
      <c r="HA29" s="2" t="str">
        <f t="shared" si="249"/>
        <v xml:space="preserve">   </v>
      </c>
      <c r="HB29" s="2" t="str">
        <f t="shared" si="250"/>
        <v xml:space="preserve">   </v>
      </c>
      <c r="HD29" s="2">
        <f t="shared" si="297"/>
        <v>25</v>
      </c>
      <c r="HE29" s="2" t="str" cm="1">
        <f t="array" ref="HE29">INDEX(patti,$HD29,IP29)</f>
        <v>DOm</v>
      </c>
      <c r="HF29" s="2" t="str" cm="1">
        <f t="array" ref="HF29">INDEX(patti,$HD29,IQ29)</f>
        <v>DOm5b</v>
      </c>
      <c r="HG29" s="2" t="str" cm="1">
        <f t="array" ref="HG29">INDEX(patti,$HD29,IR29)</f>
        <v>DO5#</v>
      </c>
      <c r="HH29" s="2" t="str" cm="1">
        <f t="array" ref="HH29">INDEX(patti,$HD29,IS29)</f>
        <v>DOm</v>
      </c>
      <c r="HI29" s="2" t="str" cm="1">
        <f t="array" ref="HI29">INDEX(patti,$HD29,IT29)</f>
        <v>DO</v>
      </c>
      <c r="HJ29" s="2" t="str" cm="1">
        <f t="array" ref="HJ29">INDEX(patti,$HD29,IU29)</f>
        <v>DO</v>
      </c>
      <c r="HK29" s="2" t="str" cm="1">
        <f t="array" ref="HK29">INDEX(patti,$HD29,IV29)</f>
        <v>DOdim</v>
      </c>
      <c r="HL29" s="2" t="str" cm="1">
        <f t="array" ref="HL29">INDEX(patti,$HD29,IW29)</f>
        <v>DOmΔ</v>
      </c>
      <c r="HM29" s="2" t="str" cm="1">
        <f t="array" ref="HM29">INDEX(patti,$HD29,IX29)</f>
        <v>DOm5b7</v>
      </c>
      <c r="HN29" s="2" t="str" cm="1">
        <f t="array" ref="HN29">INDEX(patti,$HD29,IY29)</f>
        <v>DO5#Δ</v>
      </c>
      <c r="HO29" s="2" t="str" cm="1">
        <f t="array" ref="HO29">INDEX(patti,$HD29,IZ29)</f>
        <v>DOm7</v>
      </c>
      <c r="HP29" s="2" t="str" cm="1">
        <f t="array" ref="HP29">INDEX(patti,$HD29,JA29)</f>
        <v>DO7</v>
      </c>
      <c r="HQ29" s="2" t="str" cm="1">
        <f t="array" ref="HQ29">INDEX(patti,$HD29,JB29)</f>
        <v>DOΔ</v>
      </c>
      <c r="HR29" s="2" t="str" cm="1">
        <f t="array" ref="HR29">INDEX(patti,$HD29,JC29)</f>
        <v xml:space="preserve">   </v>
      </c>
      <c r="HS29" s="2" t="str" cm="1">
        <f t="array" ref="HS29">INDEX(patti,$HD29,JD29)</f>
        <v>DOm9</v>
      </c>
      <c r="HT29" s="2" t="str" cm="1">
        <f t="array" ref="HT29">INDEX(patti,$HD29,JE29)</f>
        <v>DOm5b9b</v>
      </c>
      <c r="HU29" s="2" t="str" cm="1">
        <f t="array" ref="HU29">INDEX(patti,$HD29,JF29)</f>
        <v>DO5#9</v>
      </c>
      <c r="HV29" s="2" t="str" cm="1">
        <f t="array" ref="HV29">INDEX(patti,$HD29,JG29)</f>
        <v>DOm9</v>
      </c>
      <c r="HW29" s="2" t="str" cm="1">
        <f t="array" ref="HW29">INDEX(patti,$HD29,JH29)</f>
        <v>DO9b</v>
      </c>
      <c r="HX29" s="2" t="str" cm="1">
        <f t="array" ref="HX29">INDEX(patti,$HD29,JI29)</f>
        <v>DO9#</v>
      </c>
      <c r="HY29" s="2" t="str" cm="1">
        <f t="array" ref="HY29">INDEX(patti,$HD29,JJ29)</f>
        <v xml:space="preserve">   </v>
      </c>
      <c r="HZ29" s="2" t="str" cm="1">
        <f t="array" ref="HZ29">INDEX(patti,$HD29,JK29)</f>
        <v>DOm11</v>
      </c>
      <c r="IA29" s="2" t="str" cm="1">
        <f t="array" ref="IA29">INDEX(patti,$HD29,JL29)</f>
        <v>DOm5b11</v>
      </c>
      <c r="IB29" s="2" t="str" cm="1">
        <f t="array" ref="IB29">INDEX(patti,$HD29,JM29)</f>
        <v>DO5#11</v>
      </c>
      <c r="IC29" s="2" t="str" cm="1">
        <f t="array" ref="IC29">INDEX(patti,$HD29,JN29)</f>
        <v>DOm11+</v>
      </c>
      <c r="ID29" s="2" t="str" cm="1">
        <f t="array" ref="ID29">INDEX(patti,$HD29,JO29)</f>
        <v>DO11</v>
      </c>
      <c r="IE29" s="2" t="str" cm="1">
        <f t="array" ref="IE29">INDEX(patti,$HD29,JP29)</f>
        <v>DO11+</v>
      </c>
      <c r="IF29" s="2" t="str" cm="1">
        <f t="array" ref="IF29">INDEX(patti,$HD29,JQ29)</f>
        <v xml:space="preserve">   </v>
      </c>
      <c r="IG29" s="2" t="str" cm="1">
        <f t="array" ref="IG29">INDEX(patti,$HD29,JR29)</f>
        <v>DOm13b</v>
      </c>
      <c r="IH29" s="2" t="str" cm="1">
        <f t="array" ref="IH29">INDEX(patti,$HD29,JS29)</f>
        <v>DOm5b13</v>
      </c>
      <c r="II29" s="2" t="str" cm="1">
        <f t="array" ref="II29">INDEX(patti,$HD29,JT29)</f>
        <v>DO5#13</v>
      </c>
      <c r="IJ29" s="2" t="str" cm="1">
        <f t="array" ref="IJ29">INDEX(patti,$HD29,JU29)</f>
        <v>DOm13</v>
      </c>
      <c r="IK29" s="2" t="str" cm="1">
        <f t="array" ref="IK29">INDEX(patti,$HD29,JV29)</f>
        <v>DO13b</v>
      </c>
      <c r="IL29" s="2" t="str" cm="1">
        <f t="array" ref="IL29">INDEX(patti,$HD29,JW29)</f>
        <v>DO13</v>
      </c>
      <c r="IM29" s="2" t="str" cm="1">
        <f t="array" ref="IM29">INDEX(patti,$HD29,JX29)</f>
        <v xml:space="preserve">   </v>
      </c>
      <c r="IN29" t="s">
        <v>117</v>
      </c>
      <c r="IP29">
        <v>1</v>
      </c>
      <c r="IQ29">
        <f t="shared" ref="IQ29:IV29" si="330">IP29+5</f>
        <v>6</v>
      </c>
      <c r="IR29">
        <f t="shared" si="330"/>
        <v>11</v>
      </c>
      <c r="IS29">
        <f t="shared" si="330"/>
        <v>16</v>
      </c>
      <c r="IT29">
        <f t="shared" si="330"/>
        <v>21</v>
      </c>
      <c r="IU29">
        <f t="shared" si="330"/>
        <v>26</v>
      </c>
      <c r="IV29">
        <f t="shared" si="330"/>
        <v>31</v>
      </c>
      <c r="IW29">
        <f t="shared" si="252"/>
        <v>2</v>
      </c>
      <c r="IX29">
        <f t="shared" si="253"/>
        <v>7</v>
      </c>
      <c r="IY29">
        <f t="shared" si="254"/>
        <v>12</v>
      </c>
      <c r="IZ29">
        <f t="shared" si="255"/>
        <v>17</v>
      </c>
      <c r="JA29">
        <f t="shared" si="256"/>
        <v>22</v>
      </c>
      <c r="JB29">
        <f t="shared" si="257"/>
        <v>27</v>
      </c>
      <c r="JC29">
        <f t="shared" si="258"/>
        <v>32</v>
      </c>
      <c r="JD29">
        <f t="shared" si="259"/>
        <v>3</v>
      </c>
      <c r="JE29">
        <f t="shared" si="260"/>
        <v>8</v>
      </c>
      <c r="JF29">
        <f t="shared" si="261"/>
        <v>13</v>
      </c>
      <c r="JG29">
        <f t="shared" si="262"/>
        <v>18</v>
      </c>
      <c r="JH29">
        <f t="shared" si="263"/>
        <v>23</v>
      </c>
      <c r="JI29">
        <f t="shared" si="264"/>
        <v>28</v>
      </c>
      <c r="JJ29">
        <f t="shared" si="265"/>
        <v>33</v>
      </c>
      <c r="JK29">
        <f t="shared" si="266"/>
        <v>4</v>
      </c>
      <c r="JL29">
        <f t="shared" si="267"/>
        <v>9</v>
      </c>
      <c r="JM29">
        <f t="shared" si="268"/>
        <v>14</v>
      </c>
      <c r="JN29">
        <f t="shared" si="269"/>
        <v>19</v>
      </c>
      <c r="JO29">
        <f t="shared" si="270"/>
        <v>24</v>
      </c>
      <c r="JP29">
        <f t="shared" si="271"/>
        <v>29</v>
      </c>
      <c r="JQ29">
        <f t="shared" si="272"/>
        <v>34</v>
      </c>
      <c r="JR29">
        <f t="shared" si="273"/>
        <v>5</v>
      </c>
      <c r="JS29">
        <f t="shared" si="274"/>
        <v>10</v>
      </c>
      <c r="JT29">
        <f t="shared" si="275"/>
        <v>15</v>
      </c>
      <c r="JU29">
        <f t="shared" si="276"/>
        <v>20</v>
      </c>
      <c r="JV29">
        <f t="shared" si="277"/>
        <v>25</v>
      </c>
      <c r="JW29">
        <f t="shared" si="278"/>
        <v>30</v>
      </c>
      <c r="JX29">
        <f t="shared" si="279"/>
        <v>35</v>
      </c>
      <c r="JY29" t="s">
        <v>117</v>
      </c>
      <c r="JZ29" t="str">
        <f>A29</f>
        <v>ARMONICA</v>
      </c>
      <c r="KA29">
        <f t="shared" si="38"/>
        <v>0</v>
      </c>
      <c r="KB29" cm="1">
        <f t="array" ref="KB29">IF(TYPE(_xlfn._xlws.FILTER(HE$1:IM$1,HE29:IM29=KA29))=16,0,_xlfn._xlws.FILTER(HE$1:IM$1,HE29:IM29=KA29))</f>
        <v>0</v>
      </c>
      <c r="KG29">
        <f t="shared" si="280"/>
        <v>0</v>
      </c>
      <c r="KH29" s="35">
        <f t="shared" si="323"/>
        <v>0</v>
      </c>
      <c r="LX29" s="180"/>
      <c r="LY29" s="180"/>
      <c r="LZ29" s="180"/>
      <c r="MA29" s="180"/>
      <c r="MB29" s="180"/>
      <c r="MC29" s="180"/>
      <c r="MD29" s="180"/>
      <c r="ME29" s="180"/>
      <c r="MF29" s="180"/>
      <c r="MG29" s="180"/>
      <c r="MH29" s="180"/>
      <c r="MI29" s="180"/>
      <c r="MJ29" s="180"/>
      <c r="MK29" s="180"/>
      <c r="ML29" s="180"/>
      <c r="MM29" s="180"/>
      <c r="MN29" s="180"/>
      <c r="MO29" s="180"/>
      <c r="MP29" s="180"/>
      <c r="MQ29" s="180"/>
      <c r="MR29" s="180"/>
      <c r="MS29" s="180"/>
      <c r="MT29" s="180"/>
      <c r="MU29" s="51"/>
      <c r="MV29" s="51"/>
      <c r="MW29" s="51"/>
      <c r="MX29" s="51"/>
      <c r="MY29" s="73"/>
      <c r="MZ29" s="73"/>
      <c r="NA29" s="73"/>
      <c r="NB29" s="73"/>
      <c r="NC29" s="73"/>
      <c r="ND29" s="73"/>
      <c r="NE29" s="73"/>
      <c r="NF29" s="73"/>
      <c r="NG29" s="73"/>
      <c r="NH29" s="73"/>
      <c r="NI29" s="73"/>
      <c r="NJ29" s="73"/>
      <c r="NK29" s="73"/>
      <c r="NL29" s="73"/>
      <c r="NM29" s="73"/>
      <c r="NN29" s="73"/>
      <c r="NO29" s="73"/>
      <c r="NP29" s="73"/>
      <c r="NQ29" s="73"/>
      <c r="NR29" s="73"/>
      <c r="NS29" s="73"/>
      <c r="NT29" s="73"/>
      <c r="NU29" s="73"/>
      <c r="NV29" s="73"/>
      <c r="NW29" s="73"/>
      <c r="NX29" s="73"/>
      <c r="NY29" s="73"/>
      <c r="NZ29" s="73"/>
      <c r="OA29" s="73"/>
      <c r="OB29" s="73"/>
      <c r="OC29" s="73"/>
      <c r="OD29" s="73"/>
      <c r="OE29" s="73"/>
      <c r="OF29" s="73"/>
      <c r="OG29" s="73"/>
    </row>
    <row r="30" spans="1:397" x14ac:dyDescent="0.3">
      <c r="A30" s="190"/>
      <c r="B30" t="str">
        <f t="shared" si="314"/>
        <v>DO#</v>
      </c>
      <c r="C30" s="16" t="s">
        <v>37</v>
      </c>
      <c r="D30" s="16" t="s">
        <v>38</v>
      </c>
      <c r="E30" s="16" t="s">
        <v>37</v>
      </c>
      <c r="F30" s="16" t="s">
        <v>37</v>
      </c>
      <c r="G30" s="16" t="s">
        <v>38</v>
      </c>
      <c r="H30" s="16" t="s">
        <v>39</v>
      </c>
      <c r="I30" s="16" t="s">
        <v>38</v>
      </c>
      <c r="J30" s="4">
        <f t="shared" si="315"/>
        <v>2</v>
      </c>
      <c r="K30" s="59">
        <f t="shared" si="67"/>
        <v>4</v>
      </c>
      <c r="L30" s="59">
        <f t="shared" si="68"/>
        <v>5</v>
      </c>
      <c r="M30" s="59">
        <f t="shared" si="69"/>
        <v>7</v>
      </c>
      <c r="N30" s="59">
        <f t="shared" si="70"/>
        <v>9</v>
      </c>
      <c r="O30" s="59">
        <f t="shared" si="71"/>
        <v>10</v>
      </c>
      <c r="P30" s="59">
        <f t="shared" si="72"/>
        <v>13</v>
      </c>
      <c r="Q30" s="57">
        <f t="shared" si="73"/>
        <v>14</v>
      </c>
      <c r="R30" s="59">
        <f t="shared" si="74"/>
        <v>16</v>
      </c>
      <c r="S30" s="59">
        <f t="shared" si="75"/>
        <v>17</v>
      </c>
      <c r="T30" s="59">
        <f t="shared" si="76"/>
        <v>19</v>
      </c>
      <c r="U30" s="59">
        <f t="shared" si="77"/>
        <v>21</v>
      </c>
      <c r="V30" s="59">
        <f t="shared" si="78"/>
        <v>22</v>
      </c>
      <c r="W30" s="59">
        <f t="shared" si="79"/>
        <v>25</v>
      </c>
      <c r="X30" s="57">
        <f t="shared" si="80"/>
        <v>26</v>
      </c>
      <c r="Y30" s="59">
        <f t="shared" si="81"/>
        <v>28</v>
      </c>
      <c r="Z30" s="59">
        <f t="shared" si="82"/>
        <v>29</v>
      </c>
      <c r="AA30" s="59">
        <f t="shared" si="83"/>
        <v>31</v>
      </c>
      <c r="AB30" s="59">
        <f t="shared" si="84"/>
        <v>33</v>
      </c>
      <c r="AC30" s="59">
        <f t="shared" si="85"/>
        <v>34</v>
      </c>
      <c r="AD30" s="59">
        <f t="shared" si="86"/>
        <v>37</v>
      </c>
      <c r="AE30" s="57">
        <f t="shared" si="87"/>
        <v>38</v>
      </c>
      <c r="AF30" s="59">
        <f t="shared" si="88"/>
        <v>40</v>
      </c>
      <c r="AG30" s="59">
        <f t="shared" si="89"/>
        <v>41</v>
      </c>
      <c r="AH30" s="59">
        <f t="shared" si="90"/>
        <v>43</v>
      </c>
      <c r="AI30" s="59"/>
      <c r="AJ30" s="59">
        <f>1</f>
        <v>1</v>
      </c>
      <c r="AK30" s="59">
        <f t="shared" si="91"/>
        <v>3</v>
      </c>
      <c r="AL30" s="59">
        <f t="shared" si="92"/>
        <v>7</v>
      </c>
      <c r="AM30" s="59">
        <f t="shared" si="93"/>
        <v>11</v>
      </c>
      <c r="AN30" s="59">
        <f t="shared" si="94"/>
        <v>14</v>
      </c>
      <c r="AO30" s="59">
        <f t="shared" si="95"/>
        <v>17</v>
      </c>
      <c r="AP30" s="59">
        <f t="shared" si="96"/>
        <v>20</v>
      </c>
      <c r="AQ30" s="59" t="str">
        <f t="shared" si="296"/>
        <v>DO#</v>
      </c>
      <c r="AR30" s="59" t="str">
        <f t="shared" si="97"/>
        <v>m</v>
      </c>
      <c r="AS30" s="59" t="str">
        <f t="shared" si="98"/>
        <v/>
      </c>
      <c r="AT30" s="59" t="str">
        <f t="shared" si="99"/>
        <v>Δ</v>
      </c>
      <c r="AU30" s="57" t="str">
        <f t="shared" si="100"/>
        <v>9</v>
      </c>
      <c r="AV30" s="57" t="str">
        <f t="shared" si="101"/>
        <v>11</v>
      </c>
      <c r="AW30" s="57" t="str">
        <f t="shared" si="102"/>
        <v>13b</v>
      </c>
      <c r="AX30" s="57" t="str">
        <f t="shared" si="103"/>
        <v>DO#m</v>
      </c>
      <c r="AY30" s="57" t="str">
        <f t="shared" si="104"/>
        <v>DO#mΔ</v>
      </c>
      <c r="AZ30" s="57" t="str">
        <f t="shared" si="105"/>
        <v>DO#m9</v>
      </c>
      <c r="BA30" s="57" t="str">
        <f t="shared" si="106"/>
        <v>DO#m11</v>
      </c>
      <c r="BB30" s="57" t="str">
        <f t="shared" si="107"/>
        <v>DO#m13b</v>
      </c>
      <c r="BD30" s="59">
        <f>1</f>
        <v>1</v>
      </c>
      <c r="BE30" s="57">
        <f t="shared" si="108"/>
        <v>3</v>
      </c>
      <c r="BF30" s="57">
        <f t="shared" si="109"/>
        <v>6</v>
      </c>
      <c r="BG30" s="57">
        <f t="shared" si="110"/>
        <v>10</v>
      </c>
      <c r="BH30" s="57">
        <f t="shared" si="111"/>
        <v>13</v>
      </c>
      <c r="BI30" s="57">
        <f t="shared" si="112"/>
        <v>17</v>
      </c>
      <c r="BJ30" s="57">
        <f t="shared" si="113"/>
        <v>21</v>
      </c>
      <c r="BK30" s="59" t="str">
        <f t="shared" si="114"/>
        <v>DO#</v>
      </c>
      <c r="BL30" s="59" t="str">
        <f t="shared" si="115"/>
        <v>m</v>
      </c>
      <c r="BM30" s="59" t="str">
        <f t="shared" si="116"/>
        <v>5b</v>
      </c>
      <c r="BN30" s="59" t="str">
        <f t="shared" si="117"/>
        <v>7</v>
      </c>
      <c r="BO30" s="57" t="str">
        <f t="shared" si="118"/>
        <v>9b</v>
      </c>
      <c r="BP30" s="57" t="str">
        <f t="shared" si="119"/>
        <v>11</v>
      </c>
      <c r="BQ30" s="57" t="str">
        <f t="shared" si="120"/>
        <v>13</v>
      </c>
      <c r="BR30" s="57" t="str">
        <f t="shared" si="121"/>
        <v>DO#m5b</v>
      </c>
      <c r="BS30" s="57" t="str">
        <f t="shared" si="122"/>
        <v>DO#m5b7</v>
      </c>
      <c r="BT30" s="57" t="str">
        <f t="shared" si="123"/>
        <v>DO#m5b9b</v>
      </c>
      <c r="BU30" s="57" t="str">
        <f t="shared" si="124"/>
        <v>DO#m5b11</v>
      </c>
      <c r="BV30" s="57" t="str">
        <f t="shared" si="125"/>
        <v>DO#m5b13</v>
      </c>
      <c r="BX30" s="59">
        <f>1</f>
        <v>1</v>
      </c>
      <c r="BY30" s="57">
        <f t="shared" si="126"/>
        <v>4</v>
      </c>
      <c r="BZ30" s="57">
        <f t="shared" si="127"/>
        <v>8</v>
      </c>
      <c r="CA30" s="57">
        <f t="shared" si="128"/>
        <v>11</v>
      </c>
      <c r="CB30" s="57">
        <f t="shared" si="129"/>
        <v>14</v>
      </c>
      <c r="CC30" s="57">
        <f t="shared" si="130"/>
        <v>17</v>
      </c>
      <c r="CD30" s="57">
        <f t="shared" si="131"/>
        <v>21</v>
      </c>
      <c r="CE30" s="59" t="str">
        <f t="shared" si="132"/>
        <v>DO#</v>
      </c>
      <c r="CF30" s="59" t="str">
        <f t="shared" si="133"/>
        <v/>
      </c>
      <c r="CG30" s="59" t="str">
        <f t="shared" si="134"/>
        <v>5#</v>
      </c>
      <c r="CH30" s="59" t="str">
        <f t="shared" si="135"/>
        <v>Δ</v>
      </c>
      <c r="CI30" s="57" t="str">
        <f t="shared" si="136"/>
        <v>9</v>
      </c>
      <c r="CJ30" s="57" t="str">
        <f t="shared" si="137"/>
        <v>11</v>
      </c>
      <c r="CK30" s="57" t="str">
        <f t="shared" si="138"/>
        <v>13</v>
      </c>
      <c r="CL30" s="57" t="str">
        <f t="shared" si="139"/>
        <v>DO#5#</v>
      </c>
      <c r="CM30" s="57" t="str">
        <f t="shared" si="140"/>
        <v>DO#5#Δ</v>
      </c>
      <c r="CN30" s="57" t="str">
        <f t="shared" si="141"/>
        <v>DO#5#9</v>
      </c>
      <c r="CO30" s="57" t="str">
        <f t="shared" si="142"/>
        <v>DO#5#11</v>
      </c>
      <c r="CP30" s="57" t="str">
        <f t="shared" si="143"/>
        <v>DO#5#13</v>
      </c>
      <c r="CR30" s="59">
        <f>1</f>
        <v>1</v>
      </c>
      <c r="CS30" s="57">
        <f t="shared" si="144"/>
        <v>3</v>
      </c>
      <c r="CT30" s="57">
        <f t="shared" si="145"/>
        <v>7</v>
      </c>
      <c r="CU30" s="57">
        <f t="shared" si="146"/>
        <v>10</v>
      </c>
      <c r="CV30" s="57">
        <f t="shared" si="147"/>
        <v>14</v>
      </c>
      <c r="CW30" s="57">
        <f t="shared" si="148"/>
        <v>18</v>
      </c>
      <c r="CX30" s="57">
        <f t="shared" si="149"/>
        <v>21</v>
      </c>
      <c r="CY30" s="59" t="str">
        <f t="shared" si="150"/>
        <v>DO#</v>
      </c>
      <c r="CZ30" s="59" t="str">
        <f t="shared" si="151"/>
        <v>m</v>
      </c>
      <c r="DA30" s="59" t="str">
        <f t="shared" si="152"/>
        <v/>
      </c>
      <c r="DB30" s="59" t="str">
        <f t="shared" si="153"/>
        <v>7</v>
      </c>
      <c r="DC30" s="57" t="str">
        <f t="shared" si="154"/>
        <v>9</v>
      </c>
      <c r="DD30" s="57" t="str">
        <f t="shared" si="155"/>
        <v>11+</v>
      </c>
      <c r="DE30" s="57" t="str">
        <f t="shared" si="156"/>
        <v>13</v>
      </c>
      <c r="DF30" s="57" t="str">
        <f t="shared" si="157"/>
        <v>DO#m</v>
      </c>
      <c r="DG30" s="57" t="str">
        <f t="shared" si="158"/>
        <v>DO#m7</v>
      </c>
      <c r="DH30" s="57" t="str">
        <f t="shared" si="159"/>
        <v>DO#m9</v>
      </c>
      <c r="DI30" s="57" t="str">
        <f t="shared" si="160"/>
        <v>DO#m11+</v>
      </c>
      <c r="DJ30" s="57" t="str">
        <f t="shared" si="161"/>
        <v>DO#m13</v>
      </c>
      <c r="DL30" s="59">
        <f>1</f>
        <v>1</v>
      </c>
      <c r="DM30" s="57">
        <f t="shared" si="162"/>
        <v>4</v>
      </c>
      <c r="DN30" s="57">
        <f t="shared" si="163"/>
        <v>7</v>
      </c>
      <c r="DO30" s="57">
        <f t="shared" si="164"/>
        <v>10</v>
      </c>
      <c r="DP30" s="57">
        <f t="shared" si="165"/>
        <v>13</v>
      </c>
      <c r="DQ30" s="57">
        <f t="shared" si="166"/>
        <v>17</v>
      </c>
      <c r="DR30" s="57">
        <f t="shared" si="167"/>
        <v>20</v>
      </c>
      <c r="DS30" s="59" t="str">
        <f t="shared" si="168"/>
        <v>DO#</v>
      </c>
      <c r="DT30" s="59" t="str">
        <f t="shared" si="169"/>
        <v/>
      </c>
      <c r="DU30" s="59" t="str">
        <f t="shared" si="170"/>
        <v/>
      </c>
      <c r="DV30" s="59" t="str">
        <f t="shared" si="171"/>
        <v>7</v>
      </c>
      <c r="DW30" s="57" t="str">
        <f t="shared" si="172"/>
        <v>9b</v>
      </c>
      <c r="DX30" s="57" t="str">
        <f t="shared" si="173"/>
        <v>11</v>
      </c>
      <c r="DY30" s="57" t="str">
        <f t="shared" si="174"/>
        <v>13b</v>
      </c>
      <c r="DZ30" s="57" t="str">
        <f t="shared" si="175"/>
        <v>DO#</v>
      </c>
      <c r="EA30" s="57" t="str">
        <f t="shared" si="176"/>
        <v>DO#7</v>
      </c>
      <c r="EB30" s="57" t="str">
        <f t="shared" si="177"/>
        <v>DO#9b</v>
      </c>
      <c r="EC30" s="57" t="str">
        <f t="shared" si="178"/>
        <v>DO#11</v>
      </c>
      <c r="ED30" s="57" t="str">
        <f t="shared" si="179"/>
        <v>DO#13b</v>
      </c>
      <c r="EF30" s="59">
        <f>1</f>
        <v>1</v>
      </c>
      <c r="EG30" s="57">
        <f t="shared" si="180"/>
        <v>4</v>
      </c>
      <c r="EH30" s="57">
        <f t="shared" si="181"/>
        <v>7</v>
      </c>
      <c r="EI30" s="57">
        <f t="shared" si="182"/>
        <v>11</v>
      </c>
      <c r="EJ30" s="57">
        <f t="shared" si="183"/>
        <v>15</v>
      </c>
      <c r="EK30" s="57">
        <f t="shared" si="184"/>
        <v>18</v>
      </c>
      <c r="EL30" s="57">
        <f t="shared" si="185"/>
        <v>21</v>
      </c>
      <c r="EM30" s="59" t="str">
        <f t="shared" si="186"/>
        <v>DO#</v>
      </c>
      <c r="EN30" s="59" t="str">
        <f t="shared" si="187"/>
        <v/>
      </c>
      <c r="EO30" s="59" t="str">
        <f t="shared" si="188"/>
        <v/>
      </c>
      <c r="EP30" s="59" t="str">
        <f t="shared" si="189"/>
        <v>Δ</v>
      </c>
      <c r="EQ30" s="57" t="str">
        <f t="shared" si="190"/>
        <v>9#</v>
      </c>
      <c r="ER30" s="57" t="str">
        <f t="shared" si="191"/>
        <v>11+</v>
      </c>
      <c r="ES30" s="57" t="str">
        <f t="shared" si="192"/>
        <v>13</v>
      </c>
      <c r="ET30" s="57" t="str">
        <f t="shared" si="193"/>
        <v>DO#</v>
      </c>
      <c r="EU30" s="57" t="str">
        <f t="shared" si="194"/>
        <v>DO#Δ</v>
      </c>
      <c r="EV30" s="57" t="str">
        <f t="shared" si="195"/>
        <v>DO#9#</v>
      </c>
      <c r="EW30" s="57" t="str">
        <f t="shared" si="196"/>
        <v>DO#11+</v>
      </c>
      <c r="EX30" s="57" t="str">
        <f t="shared" si="197"/>
        <v>DO#13</v>
      </c>
      <c r="EZ30" s="59">
        <f>1</f>
        <v>1</v>
      </c>
      <c r="FA30" s="57">
        <f t="shared" si="198"/>
        <v>3</v>
      </c>
      <c r="FB30" s="57">
        <f t="shared" si="199"/>
        <v>6</v>
      </c>
      <c r="FC30" s="57">
        <f t="shared" si="200"/>
        <v>9</v>
      </c>
      <c r="FD30" s="57">
        <f t="shared" si="201"/>
        <v>13</v>
      </c>
      <c r="FE30" s="57">
        <f t="shared" si="202"/>
        <v>16</v>
      </c>
      <c r="FF30" s="57">
        <f t="shared" si="203"/>
        <v>20</v>
      </c>
      <c r="FG30" s="59" t="str">
        <f t="shared" si="204"/>
        <v>DO#</v>
      </c>
      <c r="FH30" s="59" t="str">
        <f t="shared" si="205"/>
        <v>m</v>
      </c>
      <c r="FI30" s="59" t="str">
        <f t="shared" si="206"/>
        <v>5b</v>
      </c>
      <c r="FJ30" s="59" t="str">
        <f t="shared" si="207"/>
        <v>dim</v>
      </c>
      <c r="FK30" s="57" t="str">
        <f t="shared" si="208"/>
        <v>9b</v>
      </c>
      <c r="FL30" s="57" t="str">
        <f t="shared" si="209"/>
        <v>11b</v>
      </c>
      <c r="FM30" s="57" t="str">
        <f t="shared" si="210"/>
        <v>13b</v>
      </c>
      <c r="FN30" s="57" t="str">
        <f t="shared" ref="FN30:FN40" si="331">CONCATENATE(FG30,"dim")</f>
        <v>DO#dim</v>
      </c>
      <c r="FO30" s="57" t="str">
        <f t="shared" ref="FO30:FO40" si="332">"   "</f>
        <v xml:space="preserve">   </v>
      </c>
      <c r="FP30" s="57" t="str">
        <f t="shared" ref="FP30:FP40" si="333">FO30</f>
        <v xml:space="preserve">   </v>
      </c>
      <c r="FQ30" s="57" t="str">
        <f t="shared" ref="FQ30:FQ40" si="334">FP30</f>
        <v xml:space="preserve">   </v>
      </c>
      <c r="FR30" s="57" t="str">
        <f t="shared" ref="FR30:FR40" si="335">FQ30</f>
        <v xml:space="preserve">   </v>
      </c>
      <c r="FT30" s="2" t="str">
        <f t="shared" si="216"/>
        <v>DO#m</v>
      </c>
      <c r="FU30" s="2" t="str">
        <f t="shared" si="217"/>
        <v>DO#mΔ</v>
      </c>
      <c r="FV30" s="2" t="str">
        <f t="shared" si="218"/>
        <v>DO#m9</v>
      </c>
      <c r="FW30" s="2" t="str">
        <f t="shared" si="219"/>
        <v>DO#m11</v>
      </c>
      <c r="FX30" s="2" t="str">
        <f t="shared" si="220"/>
        <v>DO#m13b</v>
      </c>
      <c r="FY30" s="2" t="str">
        <f t="shared" si="221"/>
        <v>DO#m5b</v>
      </c>
      <c r="FZ30" s="2" t="str">
        <f t="shared" si="222"/>
        <v>DO#m5b7</v>
      </c>
      <c r="GA30" s="2" t="str">
        <f t="shared" si="223"/>
        <v>DO#m5b9b</v>
      </c>
      <c r="GB30" s="2" t="str">
        <f t="shared" si="224"/>
        <v>DO#m5b11</v>
      </c>
      <c r="GC30" s="2" t="str">
        <f t="shared" si="225"/>
        <v>DO#m5b13</v>
      </c>
      <c r="GD30" s="2" t="str">
        <f t="shared" si="226"/>
        <v>DO#5#</v>
      </c>
      <c r="GE30" s="2" t="str">
        <f t="shared" si="227"/>
        <v>DO#5#Δ</v>
      </c>
      <c r="GF30" s="2" t="str">
        <f t="shared" si="228"/>
        <v>DO#5#9</v>
      </c>
      <c r="GG30" s="2" t="str">
        <f t="shared" si="229"/>
        <v>DO#5#11</v>
      </c>
      <c r="GH30" s="2" t="str">
        <f t="shared" si="230"/>
        <v>DO#5#13</v>
      </c>
      <c r="GI30" s="2" t="str">
        <f t="shared" si="231"/>
        <v>DO#m</v>
      </c>
      <c r="GJ30" s="2" t="str">
        <f t="shared" si="232"/>
        <v>DO#m7</v>
      </c>
      <c r="GK30" s="2" t="str">
        <f t="shared" si="233"/>
        <v>DO#m9</v>
      </c>
      <c r="GL30" s="2" t="str">
        <f t="shared" si="234"/>
        <v>DO#m11+</v>
      </c>
      <c r="GM30" s="2" t="str">
        <f t="shared" si="235"/>
        <v>DO#m13</v>
      </c>
      <c r="GN30" s="2" t="str">
        <f t="shared" si="236"/>
        <v>DO#</v>
      </c>
      <c r="GO30" s="2" t="str">
        <f t="shared" si="237"/>
        <v>DO#7</v>
      </c>
      <c r="GP30" s="2" t="str">
        <f t="shared" si="238"/>
        <v>DO#9b</v>
      </c>
      <c r="GQ30" s="2" t="str">
        <f t="shared" si="239"/>
        <v>DO#11</v>
      </c>
      <c r="GR30" s="2" t="str">
        <f t="shared" si="240"/>
        <v>DO#13b</v>
      </c>
      <c r="GS30" s="2" t="str">
        <f t="shared" si="241"/>
        <v>DO#</v>
      </c>
      <c r="GT30" s="2" t="str">
        <f t="shared" si="242"/>
        <v>DO#Δ</v>
      </c>
      <c r="GU30" s="2" t="str">
        <f t="shared" si="243"/>
        <v>DO#9#</v>
      </c>
      <c r="GV30" s="2" t="str">
        <f t="shared" si="244"/>
        <v>DO#11+</v>
      </c>
      <c r="GW30" s="2" t="str">
        <f t="shared" si="245"/>
        <v>DO#13</v>
      </c>
      <c r="GX30" s="2" t="str">
        <f t="shared" si="246"/>
        <v>DO#dim</v>
      </c>
      <c r="GY30" s="2" t="str">
        <f t="shared" si="247"/>
        <v xml:space="preserve">   </v>
      </c>
      <c r="GZ30" s="2" t="str">
        <f t="shared" si="248"/>
        <v xml:space="preserve">   </v>
      </c>
      <c r="HA30" s="2" t="str">
        <f t="shared" si="249"/>
        <v xml:space="preserve">   </v>
      </c>
      <c r="HB30" s="2" t="str">
        <f t="shared" si="250"/>
        <v xml:space="preserve">   </v>
      </c>
      <c r="HD30" s="2">
        <f t="shared" si="297"/>
        <v>26</v>
      </c>
      <c r="HE30" s="2" t="str" cm="1">
        <f t="array" ref="HE30">INDEX(patti,$HD30,IP30)</f>
        <v>DO#m</v>
      </c>
      <c r="HF30" s="2" t="str" cm="1">
        <f t="array" ref="HF30">INDEX(patti,$HD30,IQ30)</f>
        <v>DO#m5b</v>
      </c>
      <c r="HG30" s="2" t="str" cm="1">
        <f t="array" ref="HG30">INDEX(patti,$HD30,IR30)</f>
        <v>DO#5#</v>
      </c>
      <c r="HH30" s="2" t="str" cm="1">
        <f t="array" ref="HH30">INDEX(patti,$HD30,IS30)</f>
        <v>DO#m</v>
      </c>
      <c r="HI30" s="2" t="str" cm="1">
        <f t="array" ref="HI30">INDEX(patti,$HD30,IT30)</f>
        <v>DO#</v>
      </c>
      <c r="HJ30" s="2" t="str" cm="1">
        <f t="array" ref="HJ30">INDEX(patti,$HD30,IU30)</f>
        <v>DO#</v>
      </c>
      <c r="HK30" s="2" t="str" cm="1">
        <f t="array" ref="HK30">INDEX(patti,$HD30,IV30)</f>
        <v>DO#dim</v>
      </c>
      <c r="HL30" s="2" t="str" cm="1">
        <f t="array" ref="HL30">INDEX(patti,$HD30,IW30)</f>
        <v>DO#mΔ</v>
      </c>
      <c r="HM30" s="2" t="str" cm="1">
        <f t="array" ref="HM30">INDEX(patti,$HD30,IX30)</f>
        <v>DO#m5b7</v>
      </c>
      <c r="HN30" s="2" t="str" cm="1">
        <f t="array" ref="HN30">INDEX(patti,$HD30,IY30)</f>
        <v>DO#5#Δ</v>
      </c>
      <c r="HO30" s="2" t="str" cm="1">
        <f t="array" ref="HO30">INDEX(patti,$HD30,IZ30)</f>
        <v>DO#m7</v>
      </c>
      <c r="HP30" s="2" t="str" cm="1">
        <f t="array" ref="HP30">INDEX(patti,$HD30,JA30)</f>
        <v>DO#7</v>
      </c>
      <c r="HQ30" s="2" t="str" cm="1">
        <f t="array" ref="HQ30">INDEX(patti,$HD30,JB30)</f>
        <v>DO#Δ</v>
      </c>
      <c r="HR30" s="2" t="str" cm="1">
        <f t="array" ref="HR30">INDEX(patti,$HD30,JC30)</f>
        <v xml:space="preserve">   </v>
      </c>
      <c r="HS30" s="2" t="str" cm="1">
        <f t="array" ref="HS30">INDEX(patti,$HD30,JD30)</f>
        <v>DO#m9</v>
      </c>
      <c r="HT30" s="2" t="str" cm="1">
        <f t="array" ref="HT30">INDEX(patti,$HD30,JE30)</f>
        <v>DO#m5b9b</v>
      </c>
      <c r="HU30" s="2" t="str" cm="1">
        <f t="array" ref="HU30">INDEX(patti,$HD30,JF30)</f>
        <v>DO#5#9</v>
      </c>
      <c r="HV30" s="2" t="str" cm="1">
        <f t="array" ref="HV30">INDEX(patti,$HD30,JG30)</f>
        <v>DO#m9</v>
      </c>
      <c r="HW30" s="2" t="str" cm="1">
        <f t="array" ref="HW30">INDEX(patti,$HD30,JH30)</f>
        <v>DO#9b</v>
      </c>
      <c r="HX30" s="2" t="str" cm="1">
        <f t="array" ref="HX30">INDEX(patti,$HD30,JI30)</f>
        <v>DO#9#</v>
      </c>
      <c r="HY30" s="2" t="str" cm="1">
        <f t="array" ref="HY30">INDEX(patti,$HD30,JJ30)</f>
        <v xml:space="preserve">   </v>
      </c>
      <c r="HZ30" s="2" t="str" cm="1">
        <f t="array" ref="HZ30">INDEX(patti,$HD30,JK30)</f>
        <v>DO#m11</v>
      </c>
      <c r="IA30" s="2" t="str" cm="1">
        <f t="array" ref="IA30">INDEX(patti,$HD30,JL30)</f>
        <v>DO#m5b11</v>
      </c>
      <c r="IB30" s="2" t="str" cm="1">
        <f t="array" ref="IB30">INDEX(patti,$HD30,JM30)</f>
        <v>DO#5#11</v>
      </c>
      <c r="IC30" s="2" t="str" cm="1">
        <f t="array" ref="IC30">INDEX(patti,$HD30,JN30)</f>
        <v>DO#m11+</v>
      </c>
      <c r="ID30" s="2" t="str" cm="1">
        <f t="array" ref="ID30">INDEX(patti,$HD30,JO30)</f>
        <v>DO#11</v>
      </c>
      <c r="IE30" s="2" t="str" cm="1">
        <f t="array" ref="IE30">INDEX(patti,$HD30,JP30)</f>
        <v>DO#11+</v>
      </c>
      <c r="IF30" s="2" t="str" cm="1">
        <f t="array" ref="IF30">INDEX(patti,$HD30,JQ30)</f>
        <v xml:space="preserve">   </v>
      </c>
      <c r="IG30" s="2" t="str" cm="1">
        <f t="array" ref="IG30">INDEX(patti,$HD30,JR30)</f>
        <v>DO#m13b</v>
      </c>
      <c r="IH30" s="2" t="str" cm="1">
        <f t="array" ref="IH30">INDEX(patti,$HD30,JS30)</f>
        <v>DO#m5b13</v>
      </c>
      <c r="II30" s="2" t="str" cm="1">
        <f t="array" ref="II30">INDEX(patti,$HD30,JT30)</f>
        <v>DO#5#13</v>
      </c>
      <c r="IJ30" s="2" t="str" cm="1">
        <f t="array" ref="IJ30">INDEX(patti,$HD30,JU30)</f>
        <v>DO#m13</v>
      </c>
      <c r="IK30" s="2" t="str" cm="1">
        <f t="array" ref="IK30">INDEX(patti,$HD30,JV30)</f>
        <v>DO#13b</v>
      </c>
      <c r="IL30" s="2" t="str" cm="1">
        <f t="array" ref="IL30">INDEX(patti,$HD30,JW30)</f>
        <v>DO#13</v>
      </c>
      <c r="IM30" s="2" t="str" cm="1">
        <f t="array" ref="IM30">INDEX(patti,$HD30,JX30)</f>
        <v xml:space="preserve">   </v>
      </c>
      <c r="IN30" t="s">
        <v>117</v>
      </c>
      <c r="IP30">
        <v>1</v>
      </c>
      <c r="IQ30">
        <f t="shared" ref="IQ30:IV30" si="336">IP30+5</f>
        <v>6</v>
      </c>
      <c r="IR30">
        <f t="shared" si="336"/>
        <v>11</v>
      </c>
      <c r="IS30">
        <f t="shared" si="336"/>
        <v>16</v>
      </c>
      <c r="IT30">
        <f t="shared" si="336"/>
        <v>21</v>
      </c>
      <c r="IU30">
        <f t="shared" si="336"/>
        <v>26</v>
      </c>
      <c r="IV30">
        <f t="shared" si="336"/>
        <v>31</v>
      </c>
      <c r="IW30">
        <f t="shared" si="252"/>
        <v>2</v>
      </c>
      <c r="IX30">
        <f t="shared" si="253"/>
        <v>7</v>
      </c>
      <c r="IY30">
        <f t="shared" si="254"/>
        <v>12</v>
      </c>
      <c r="IZ30">
        <f t="shared" si="255"/>
        <v>17</v>
      </c>
      <c r="JA30">
        <f t="shared" si="256"/>
        <v>22</v>
      </c>
      <c r="JB30">
        <f t="shared" si="257"/>
        <v>27</v>
      </c>
      <c r="JC30">
        <f t="shared" si="258"/>
        <v>32</v>
      </c>
      <c r="JD30">
        <f t="shared" si="259"/>
        <v>3</v>
      </c>
      <c r="JE30">
        <f t="shared" si="260"/>
        <v>8</v>
      </c>
      <c r="JF30">
        <f t="shared" si="261"/>
        <v>13</v>
      </c>
      <c r="JG30">
        <f t="shared" si="262"/>
        <v>18</v>
      </c>
      <c r="JH30">
        <f t="shared" si="263"/>
        <v>23</v>
      </c>
      <c r="JI30">
        <f t="shared" si="264"/>
        <v>28</v>
      </c>
      <c r="JJ30">
        <f t="shared" si="265"/>
        <v>33</v>
      </c>
      <c r="JK30">
        <f t="shared" si="266"/>
        <v>4</v>
      </c>
      <c r="JL30">
        <f t="shared" si="267"/>
        <v>9</v>
      </c>
      <c r="JM30">
        <f t="shared" si="268"/>
        <v>14</v>
      </c>
      <c r="JN30">
        <f t="shared" si="269"/>
        <v>19</v>
      </c>
      <c r="JO30">
        <f t="shared" si="270"/>
        <v>24</v>
      </c>
      <c r="JP30">
        <f t="shared" si="271"/>
        <v>29</v>
      </c>
      <c r="JQ30">
        <f t="shared" si="272"/>
        <v>34</v>
      </c>
      <c r="JR30">
        <f t="shared" si="273"/>
        <v>5</v>
      </c>
      <c r="JS30">
        <f t="shared" si="274"/>
        <v>10</v>
      </c>
      <c r="JT30">
        <f t="shared" si="275"/>
        <v>15</v>
      </c>
      <c r="JU30">
        <f t="shared" si="276"/>
        <v>20</v>
      </c>
      <c r="JV30">
        <f t="shared" si="277"/>
        <v>25</v>
      </c>
      <c r="JW30">
        <f t="shared" si="278"/>
        <v>30</v>
      </c>
      <c r="JX30">
        <f t="shared" si="279"/>
        <v>35</v>
      </c>
      <c r="JY30" t="s">
        <v>117</v>
      </c>
      <c r="JZ30" t="str">
        <f>JZ29</f>
        <v>ARMONICA</v>
      </c>
      <c r="KA30">
        <f t="shared" si="38"/>
        <v>0</v>
      </c>
      <c r="KB30" cm="1">
        <f t="array" ref="KB30">IF(TYPE(_xlfn._xlws.FILTER(HE$1:IM$1,HE30:IM30=KA30))=16,0,_xlfn._xlws.FILTER(HE$1:IM$1,HE30:IM30=KA30))</f>
        <v>0</v>
      </c>
      <c r="KG30">
        <f t="shared" si="280"/>
        <v>0</v>
      </c>
      <c r="KH30" s="35">
        <f t="shared" si="323"/>
        <v>0</v>
      </c>
      <c r="LX30" s="180"/>
      <c r="LY30" s="180"/>
      <c r="LZ30" s="180"/>
      <c r="MA30" s="180"/>
      <c r="MB30" s="180"/>
      <c r="MC30" s="180"/>
      <c r="MD30" s="180"/>
      <c r="ME30" s="180"/>
      <c r="MF30" s="180"/>
      <c r="MG30" s="180"/>
      <c r="MH30" s="180"/>
      <c r="MI30" s="180"/>
      <c r="MJ30" s="180"/>
      <c r="MK30" s="180"/>
      <c r="ML30" s="180"/>
      <c r="MM30" s="180"/>
      <c r="MN30" s="180"/>
      <c r="MO30" s="180"/>
      <c r="MP30" s="180"/>
      <c r="MQ30" s="180"/>
      <c r="MR30" s="180"/>
      <c r="MS30" s="180"/>
      <c r="MT30" s="180"/>
      <c r="MU30" s="51"/>
      <c r="MV30" s="51"/>
      <c r="MW30" s="51"/>
      <c r="MX30" s="51"/>
      <c r="MY30" s="73"/>
      <c r="MZ30" s="73"/>
      <c r="NA30" s="73"/>
      <c r="NB30" s="73"/>
      <c r="NC30" s="73"/>
      <c r="ND30" s="73"/>
      <c r="NE30" s="73"/>
      <c r="NF30" s="73"/>
      <c r="NG30" s="73"/>
      <c r="NH30" s="73"/>
      <c r="NI30" s="73"/>
      <c r="NJ30" s="73"/>
      <c r="NK30" s="73"/>
      <c r="NL30" s="73"/>
      <c r="NM30" s="73"/>
      <c r="NN30" s="73"/>
      <c r="NO30" s="73"/>
      <c r="NP30" s="73"/>
      <c r="NQ30" s="73"/>
      <c r="NR30" s="73"/>
      <c r="NS30" s="73"/>
      <c r="NT30" s="73"/>
      <c r="NU30" s="73"/>
      <c r="NV30" s="73"/>
      <c r="NW30" s="73"/>
      <c r="NX30" s="73"/>
      <c r="NY30" s="73"/>
      <c r="NZ30" s="73"/>
      <c r="OA30" s="73"/>
      <c r="OB30" s="73"/>
      <c r="OC30" s="73"/>
      <c r="OD30" s="73"/>
      <c r="OE30" s="73"/>
      <c r="OF30" s="73"/>
      <c r="OG30" s="73"/>
    </row>
    <row r="31" spans="1:397" x14ac:dyDescent="0.3">
      <c r="A31" s="190"/>
      <c r="B31" t="str">
        <f t="shared" si="314"/>
        <v>RE</v>
      </c>
      <c r="C31" s="16" t="s">
        <v>37</v>
      </c>
      <c r="D31" s="16" t="s">
        <v>38</v>
      </c>
      <c r="E31" s="16" t="s">
        <v>37</v>
      </c>
      <c r="F31" s="16" t="s">
        <v>37</v>
      </c>
      <c r="G31" s="16" t="s">
        <v>38</v>
      </c>
      <c r="H31" s="16" t="s">
        <v>39</v>
      </c>
      <c r="I31" s="16" t="s">
        <v>38</v>
      </c>
      <c r="J31" s="4">
        <f t="shared" si="315"/>
        <v>3</v>
      </c>
      <c r="K31" s="59">
        <f t="shared" si="67"/>
        <v>5</v>
      </c>
      <c r="L31" s="59">
        <f t="shared" si="68"/>
        <v>6</v>
      </c>
      <c r="M31" s="59">
        <f t="shared" si="69"/>
        <v>8</v>
      </c>
      <c r="N31" s="59">
        <f t="shared" si="70"/>
        <v>10</v>
      </c>
      <c r="O31" s="59">
        <f t="shared" si="71"/>
        <v>11</v>
      </c>
      <c r="P31" s="59">
        <f t="shared" si="72"/>
        <v>14</v>
      </c>
      <c r="Q31" s="57">
        <f t="shared" si="73"/>
        <v>15</v>
      </c>
      <c r="R31" s="59">
        <f t="shared" si="74"/>
        <v>17</v>
      </c>
      <c r="S31" s="59">
        <f t="shared" si="75"/>
        <v>18</v>
      </c>
      <c r="T31" s="59">
        <f t="shared" si="76"/>
        <v>20</v>
      </c>
      <c r="U31" s="59">
        <f t="shared" si="77"/>
        <v>22</v>
      </c>
      <c r="V31" s="59">
        <f t="shared" si="78"/>
        <v>23</v>
      </c>
      <c r="W31" s="59">
        <f t="shared" si="79"/>
        <v>26</v>
      </c>
      <c r="X31" s="57">
        <f t="shared" si="80"/>
        <v>27</v>
      </c>
      <c r="Y31" s="59">
        <f t="shared" si="81"/>
        <v>29</v>
      </c>
      <c r="Z31" s="59">
        <f t="shared" si="82"/>
        <v>30</v>
      </c>
      <c r="AA31" s="59">
        <f t="shared" si="83"/>
        <v>32</v>
      </c>
      <c r="AB31" s="59">
        <f t="shared" si="84"/>
        <v>34</v>
      </c>
      <c r="AC31" s="59">
        <f t="shared" si="85"/>
        <v>35</v>
      </c>
      <c r="AD31" s="59">
        <f t="shared" si="86"/>
        <v>38</v>
      </c>
      <c r="AE31" s="57">
        <f t="shared" si="87"/>
        <v>39</v>
      </c>
      <c r="AF31" s="59">
        <f t="shared" si="88"/>
        <v>41</v>
      </c>
      <c r="AG31" s="59">
        <f t="shared" si="89"/>
        <v>42</v>
      </c>
      <c r="AH31" s="59">
        <f t="shared" si="90"/>
        <v>44</v>
      </c>
      <c r="AI31" s="59"/>
      <c r="AJ31" s="59">
        <f>1</f>
        <v>1</v>
      </c>
      <c r="AK31" s="59">
        <f t="shared" si="91"/>
        <v>3</v>
      </c>
      <c r="AL31" s="59">
        <f t="shared" si="92"/>
        <v>7</v>
      </c>
      <c r="AM31" s="59">
        <f t="shared" si="93"/>
        <v>11</v>
      </c>
      <c r="AN31" s="59">
        <f t="shared" si="94"/>
        <v>14</v>
      </c>
      <c r="AO31" s="59">
        <f t="shared" si="95"/>
        <v>17</v>
      </c>
      <c r="AP31" s="59">
        <f t="shared" si="96"/>
        <v>20</v>
      </c>
      <c r="AQ31" s="59" t="str">
        <f t="shared" si="296"/>
        <v>RE</v>
      </c>
      <c r="AR31" s="59" t="str">
        <f t="shared" si="97"/>
        <v>m</v>
      </c>
      <c r="AS31" s="59" t="str">
        <f t="shared" si="98"/>
        <v/>
      </c>
      <c r="AT31" s="59" t="str">
        <f t="shared" si="99"/>
        <v>Δ</v>
      </c>
      <c r="AU31" s="57" t="str">
        <f t="shared" si="100"/>
        <v>9</v>
      </c>
      <c r="AV31" s="57" t="str">
        <f t="shared" si="101"/>
        <v>11</v>
      </c>
      <c r="AW31" s="57" t="str">
        <f t="shared" si="102"/>
        <v>13b</v>
      </c>
      <c r="AX31" s="57" t="str">
        <f t="shared" si="103"/>
        <v>REm</v>
      </c>
      <c r="AY31" s="57" t="str">
        <f t="shared" si="104"/>
        <v>REmΔ</v>
      </c>
      <c r="AZ31" s="57" t="str">
        <f t="shared" si="105"/>
        <v>REm9</v>
      </c>
      <c r="BA31" s="57" t="str">
        <f t="shared" si="106"/>
        <v>REm11</v>
      </c>
      <c r="BB31" s="57" t="str">
        <f t="shared" si="107"/>
        <v>REm13b</v>
      </c>
      <c r="BD31" s="59">
        <f>1</f>
        <v>1</v>
      </c>
      <c r="BE31" s="57">
        <f t="shared" si="108"/>
        <v>3</v>
      </c>
      <c r="BF31" s="57">
        <f t="shared" si="109"/>
        <v>6</v>
      </c>
      <c r="BG31" s="57">
        <f t="shared" si="110"/>
        <v>10</v>
      </c>
      <c r="BH31" s="57">
        <f t="shared" si="111"/>
        <v>13</v>
      </c>
      <c r="BI31" s="57">
        <f t="shared" si="112"/>
        <v>17</v>
      </c>
      <c r="BJ31" s="57">
        <f t="shared" si="113"/>
        <v>21</v>
      </c>
      <c r="BK31" s="59" t="str">
        <f t="shared" si="114"/>
        <v>RE</v>
      </c>
      <c r="BL31" s="59" t="str">
        <f t="shared" si="115"/>
        <v>m</v>
      </c>
      <c r="BM31" s="59" t="str">
        <f t="shared" si="116"/>
        <v>5b</v>
      </c>
      <c r="BN31" s="59" t="str">
        <f t="shared" si="117"/>
        <v>7</v>
      </c>
      <c r="BO31" s="57" t="str">
        <f t="shared" si="118"/>
        <v>9b</v>
      </c>
      <c r="BP31" s="57" t="str">
        <f t="shared" si="119"/>
        <v>11</v>
      </c>
      <c r="BQ31" s="57" t="str">
        <f t="shared" si="120"/>
        <v>13</v>
      </c>
      <c r="BR31" s="57" t="str">
        <f t="shared" si="121"/>
        <v>REm5b</v>
      </c>
      <c r="BS31" s="57" t="str">
        <f t="shared" si="122"/>
        <v>REm5b7</v>
      </c>
      <c r="BT31" s="57" t="str">
        <f t="shared" si="123"/>
        <v>REm5b9b</v>
      </c>
      <c r="BU31" s="57" t="str">
        <f t="shared" si="124"/>
        <v>REm5b11</v>
      </c>
      <c r="BV31" s="57" t="str">
        <f t="shared" si="125"/>
        <v>REm5b13</v>
      </c>
      <c r="BX31" s="59">
        <f>1</f>
        <v>1</v>
      </c>
      <c r="BY31" s="57">
        <f t="shared" si="126"/>
        <v>4</v>
      </c>
      <c r="BZ31" s="57">
        <f t="shared" si="127"/>
        <v>8</v>
      </c>
      <c r="CA31" s="57">
        <f t="shared" si="128"/>
        <v>11</v>
      </c>
      <c r="CB31" s="57">
        <f t="shared" si="129"/>
        <v>14</v>
      </c>
      <c r="CC31" s="57">
        <f t="shared" si="130"/>
        <v>17</v>
      </c>
      <c r="CD31" s="57">
        <f t="shared" si="131"/>
        <v>21</v>
      </c>
      <c r="CE31" s="59" t="str">
        <f t="shared" si="132"/>
        <v>RE</v>
      </c>
      <c r="CF31" s="59" t="str">
        <f t="shared" si="133"/>
        <v/>
      </c>
      <c r="CG31" s="59" t="str">
        <f t="shared" si="134"/>
        <v>5#</v>
      </c>
      <c r="CH31" s="59" t="str">
        <f t="shared" si="135"/>
        <v>Δ</v>
      </c>
      <c r="CI31" s="57" t="str">
        <f t="shared" si="136"/>
        <v>9</v>
      </c>
      <c r="CJ31" s="57" t="str">
        <f t="shared" si="137"/>
        <v>11</v>
      </c>
      <c r="CK31" s="57" t="str">
        <f t="shared" si="138"/>
        <v>13</v>
      </c>
      <c r="CL31" s="57" t="str">
        <f t="shared" si="139"/>
        <v>RE5#</v>
      </c>
      <c r="CM31" s="57" t="str">
        <f t="shared" si="140"/>
        <v>RE5#Δ</v>
      </c>
      <c r="CN31" s="57" t="str">
        <f t="shared" si="141"/>
        <v>RE5#9</v>
      </c>
      <c r="CO31" s="57" t="str">
        <f t="shared" si="142"/>
        <v>RE5#11</v>
      </c>
      <c r="CP31" s="57" t="str">
        <f t="shared" si="143"/>
        <v>RE5#13</v>
      </c>
      <c r="CR31" s="59">
        <f>1</f>
        <v>1</v>
      </c>
      <c r="CS31" s="57">
        <f t="shared" si="144"/>
        <v>3</v>
      </c>
      <c r="CT31" s="57">
        <f t="shared" si="145"/>
        <v>7</v>
      </c>
      <c r="CU31" s="57">
        <f t="shared" si="146"/>
        <v>10</v>
      </c>
      <c r="CV31" s="57">
        <f t="shared" si="147"/>
        <v>14</v>
      </c>
      <c r="CW31" s="57">
        <f t="shared" si="148"/>
        <v>18</v>
      </c>
      <c r="CX31" s="57">
        <f t="shared" si="149"/>
        <v>21</v>
      </c>
      <c r="CY31" s="59" t="str">
        <f t="shared" si="150"/>
        <v>RE</v>
      </c>
      <c r="CZ31" s="59" t="str">
        <f t="shared" si="151"/>
        <v>m</v>
      </c>
      <c r="DA31" s="59" t="str">
        <f t="shared" si="152"/>
        <v/>
      </c>
      <c r="DB31" s="59" t="str">
        <f t="shared" si="153"/>
        <v>7</v>
      </c>
      <c r="DC31" s="57" t="str">
        <f t="shared" si="154"/>
        <v>9</v>
      </c>
      <c r="DD31" s="57" t="str">
        <f t="shared" si="155"/>
        <v>11+</v>
      </c>
      <c r="DE31" s="57" t="str">
        <f t="shared" si="156"/>
        <v>13</v>
      </c>
      <c r="DF31" s="57" t="str">
        <f t="shared" si="157"/>
        <v>REm</v>
      </c>
      <c r="DG31" s="57" t="str">
        <f t="shared" si="158"/>
        <v>REm7</v>
      </c>
      <c r="DH31" s="57" t="str">
        <f t="shared" si="159"/>
        <v>REm9</v>
      </c>
      <c r="DI31" s="57" t="str">
        <f t="shared" si="160"/>
        <v>REm11+</v>
      </c>
      <c r="DJ31" s="57" t="str">
        <f t="shared" si="161"/>
        <v>REm13</v>
      </c>
      <c r="DL31" s="59">
        <f>1</f>
        <v>1</v>
      </c>
      <c r="DM31" s="57">
        <f t="shared" si="162"/>
        <v>4</v>
      </c>
      <c r="DN31" s="57">
        <f t="shared" si="163"/>
        <v>7</v>
      </c>
      <c r="DO31" s="57">
        <f t="shared" si="164"/>
        <v>10</v>
      </c>
      <c r="DP31" s="57">
        <f t="shared" si="165"/>
        <v>13</v>
      </c>
      <c r="DQ31" s="57">
        <f t="shared" si="166"/>
        <v>17</v>
      </c>
      <c r="DR31" s="57">
        <f t="shared" si="167"/>
        <v>20</v>
      </c>
      <c r="DS31" s="59" t="str">
        <f t="shared" si="168"/>
        <v>RE</v>
      </c>
      <c r="DT31" s="59" t="str">
        <f t="shared" si="169"/>
        <v/>
      </c>
      <c r="DU31" s="59" t="str">
        <f t="shared" si="170"/>
        <v/>
      </c>
      <c r="DV31" s="59" t="str">
        <f t="shared" si="171"/>
        <v>7</v>
      </c>
      <c r="DW31" s="57" t="str">
        <f t="shared" si="172"/>
        <v>9b</v>
      </c>
      <c r="DX31" s="57" t="str">
        <f t="shared" si="173"/>
        <v>11</v>
      </c>
      <c r="DY31" s="57" t="str">
        <f t="shared" si="174"/>
        <v>13b</v>
      </c>
      <c r="DZ31" s="57" t="str">
        <f t="shared" si="175"/>
        <v>RE</v>
      </c>
      <c r="EA31" s="57" t="str">
        <f t="shared" si="176"/>
        <v>RE7</v>
      </c>
      <c r="EB31" s="57" t="str">
        <f t="shared" si="177"/>
        <v>RE9b</v>
      </c>
      <c r="EC31" s="57" t="str">
        <f t="shared" si="178"/>
        <v>RE11</v>
      </c>
      <c r="ED31" s="57" t="str">
        <f t="shared" si="179"/>
        <v>RE13b</v>
      </c>
      <c r="EF31" s="59">
        <f>1</f>
        <v>1</v>
      </c>
      <c r="EG31" s="57">
        <f t="shared" si="180"/>
        <v>4</v>
      </c>
      <c r="EH31" s="57">
        <f t="shared" si="181"/>
        <v>7</v>
      </c>
      <c r="EI31" s="57">
        <f t="shared" si="182"/>
        <v>11</v>
      </c>
      <c r="EJ31" s="57">
        <f t="shared" si="183"/>
        <v>15</v>
      </c>
      <c r="EK31" s="57">
        <f t="shared" si="184"/>
        <v>18</v>
      </c>
      <c r="EL31" s="57">
        <f t="shared" si="185"/>
        <v>21</v>
      </c>
      <c r="EM31" s="59" t="str">
        <f t="shared" si="186"/>
        <v>RE</v>
      </c>
      <c r="EN31" s="59" t="str">
        <f t="shared" si="187"/>
        <v/>
      </c>
      <c r="EO31" s="59" t="str">
        <f t="shared" si="188"/>
        <v/>
      </c>
      <c r="EP31" s="59" t="str">
        <f t="shared" si="189"/>
        <v>Δ</v>
      </c>
      <c r="EQ31" s="57" t="str">
        <f t="shared" si="190"/>
        <v>9#</v>
      </c>
      <c r="ER31" s="57" t="str">
        <f t="shared" si="191"/>
        <v>11+</v>
      </c>
      <c r="ES31" s="57" t="str">
        <f t="shared" si="192"/>
        <v>13</v>
      </c>
      <c r="ET31" s="57" t="str">
        <f t="shared" si="193"/>
        <v>RE</v>
      </c>
      <c r="EU31" s="57" t="str">
        <f t="shared" si="194"/>
        <v>REΔ</v>
      </c>
      <c r="EV31" s="57" t="str">
        <f t="shared" si="195"/>
        <v>RE9#</v>
      </c>
      <c r="EW31" s="57" t="str">
        <f t="shared" si="196"/>
        <v>RE11+</v>
      </c>
      <c r="EX31" s="57" t="str">
        <f t="shared" si="197"/>
        <v>RE13</v>
      </c>
      <c r="EZ31" s="59">
        <f>1</f>
        <v>1</v>
      </c>
      <c r="FA31" s="57">
        <f t="shared" si="198"/>
        <v>3</v>
      </c>
      <c r="FB31" s="57">
        <f t="shared" si="199"/>
        <v>6</v>
      </c>
      <c r="FC31" s="57">
        <f t="shared" si="200"/>
        <v>9</v>
      </c>
      <c r="FD31" s="57">
        <f t="shared" si="201"/>
        <v>13</v>
      </c>
      <c r="FE31" s="57">
        <f t="shared" si="202"/>
        <v>16</v>
      </c>
      <c r="FF31" s="57">
        <f t="shared" si="203"/>
        <v>20</v>
      </c>
      <c r="FG31" s="59" t="str">
        <f t="shared" si="204"/>
        <v>RE</v>
      </c>
      <c r="FH31" s="59" t="str">
        <f t="shared" si="205"/>
        <v>m</v>
      </c>
      <c r="FI31" s="59" t="str">
        <f t="shared" si="206"/>
        <v>5b</v>
      </c>
      <c r="FJ31" s="59" t="str">
        <f t="shared" si="207"/>
        <v>dim</v>
      </c>
      <c r="FK31" s="57" t="str">
        <f t="shared" si="208"/>
        <v>9b</v>
      </c>
      <c r="FL31" s="57" t="str">
        <f t="shared" si="209"/>
        <v>11b</v>
      </c>
      <c r="FM31" s="57" t="str">
        <f t="shared" si="210"/>
        <v>13b</v>
      </c>
      <c r="FN31" s="57" t="str">
        <f t="shared" si="331"/>
        <v>REdim</v>
      </c>
      <c r="FO31" s="57" t="str">
        <f t="shared" si="332"/>
        <v xml:space="preserve">   </v>
      </c>
      <c r="FP31" s="57" t="str">
        <f t="shared" si="333"/>
        <v xml:space="preserve">   </v>
      </c>
      <c r="FQ31" s="57" t="str">
        <f t="shared" si="334"/>
        <v xml:space="preserve">   </v>
      </c>
      <c r="FR31" s="57" t="str">
        <f t="shared" si="335"/>
        <v xml:space="preserve">   </v>
      </c>
      <c r="FT31" s="2" t="str">
        <f t="shared" si="216"/>
        <v>REm</v>
      </c>
      <c r="FU31" s="2" t="str">
        <f t="shared" si="217"/>
        <v>REmΔ</v>
      </c>
      <c r="FV31" s="2" t="str">
        <f t="shared" si="218"/>
        <v>REm9</v>
      </c>
      <c r="FW31" s="2" t="str">
        <f t="shared" si="219"/>
        <v>REm11</v>
      </c>
      <c r="FX31" s="2" t="str">
        <f t="shared" si="220"/>
        <v>REm13b</v>
      </c>
      <c r="FY31" s="2" t="str">
        <f t="shared" si="221"/>
        <v>REm5b</v>
      </c>
      <c r="FZ31" s="2" t="str">
        <f t="shared" si="222"/>
        <v>REm5b7</v>
      </c>
      <c r="GA31" s="2" t="str">
        <f t="shared" si="223"/>
        <v>REm5b9b</v>
      </c>
      <c r="GB31" s="2" t="str">
        <f t="shared" si="224"/>
        <v>REm5b11</v>
      </c>
      <c r="GC31" s="2" t="str">
        <f t="shared" si="225"/>
        <v>REm5b13</v>
      </c>
      <c r="GD31" s="2" t="str">
        <f t="shared" si="226"/>
        <v>RE5#</v>
      </c>
      <c r="GE31" s="2" t="str">
        <f t="shared" si="227"/>
        <v>RE5#Δ</v>
      </c>
      <c r="GF31" s="2" t="str">
        <f t="shared" si="228"/>
        <v>RE5#9</v>
      </c>
      <c r="GG31" s="2" t="str">
        <f t="shared" si="229"/>
        <v>RE5#11</v>
      </c>
      <c r="GH31" s="2" t="str">
        <f t="shared" si="230"/>
        <v>RE5#13</v>
      </c>
      <c r="GI31" s="2" t="str">
        <f t="shared" si="231"/>
        <v>REm</v>
      </c>
      <c r="GJ31" s="2" t="str">
        <f t="shared" si="232"/>
        <v>REm7</v>
      </c>
      <c r="GK31" s="2" t="str">
        <f t="shared" si="233"/>
        <v>REm9</v>
      </c>
      <c r="GL31" s="2" t="str">
        <f t="shared" si="234"/>
        <v>REm11+</v>
      </c>
      <c r="GM31" s="2" t="str">
        <f t="shared" si="235"/>
        <v>REm13</v>
      </c>
      <c r="GN31" s="2" t="str">
        <f t="shared" si="236"/>
        <v>RE</v>
      </c>
      <c r="GO31" s="2" t="str">
        <f t="shared" si="237"/>
        <v>RE7</v>
      </c>
      <c r="GP31" s="2" t="str">
        <f t="shared" si="238"/>
        <v>RE9b</v>
      </c>
      <c r="GQ31" s="2" t="str">
        <f t="shared" si="239"/>
        <v>RE11</v>
      </c>
      <c r="GR31" s="2" t="str">
        <f t="shared" si="240"/>
        <v>RE13b</v>
      </c>
      <c r="GS31" s="2" t="str">
        <f t="shared" si="241"/>
        <v>RE</v>
      </c>
      <c r="GT31" s="2" t="str">
        <f t="shared" si="242"/>
        <v>REΔ</v>
      </c>
      <c r="GU31" s="2" t="str">
        <f t="shared" si="243"/>
        <v>RE9#</v>
      </c>
      <c r="GV31" s="2" t="str">
        <f t="shared" si="244"/>
        <v>RE11+</v>
      </c>
      <c r="GW31" s="2" t="str">
        <f t="shared" si="245"/>
        <v>RE13</v>
      </c>
      <c r="GX31" s="2" t="str">
        <f t="shared" si="246"/>
        <v>REdim</v>
      </c>
      <c r="GY31" s="2" t="str">
        <f t="shared" si="247"/>
        <v xml:space="preserve">   </v>
      </c>
      <c r="GZ31" s="2" t="str">
        <f t="shared" si="248"/>
        <v xml:space="preserve">   </v>
      </c>
      <c r="HA31" s="2" t="str">
        <f t="shared" si="249"/>
        <v xml:space="preserve">   </v>
      </c>
      <c r="HB31" s="2" t="str">
        <f t="shared" si="250"/>
        <v xml:space="preserve">   </v>
      </c>
      <c r="HD31" s="2">
        <f t="shared" si="297"/>
        <v>27</v>
      </c>
      <c r="HE31" s="2" t="str" cm="1">
        <f t="array" ref="HE31">INDEX(patti,$HD31,IP31)</f>
        <v>REm</v>
      </c>
      <c r="HF31" s="2" t="str" cm="1">
        <f t="array" ref="HF31">INDEX(patti,$HD31,IQ31)</f>
        <v>REm5b</v>
      </c>
      <c r="HG31" s="2" t="str" cm="1">
        <f t="array" ref="HG31">INDEX(patti,$HD31,IR31)</f>
        <v>RE5#</v>
      </c>
      <c r="HH31" s="2" t="str" cm="1">
        <f t="array" ref="HH31">INDEX(patti,$HD31,IS31)</f>
        <v>REm</v>
      </c>
      <c r="HI31" s="2" t="str" cm="1">
        <f t="array" ref="HI31">INDEX(patti,$HD31,IT31)</f>
        <v>RE</v>
      </c>
      <c r="HJ31" s="2" t="str" cm="1">
        <f t="array" ref="HJ31">INDEX(patti,$HD31,IU31)</f>
        <v>RE</v>
      </c>
      <c r="HK31" s="2" t="str" cm="1">
        <f t="array" ref="HK31">INDEX(patti,$HD31,IV31)</f>
        <v>REdim</v>
      </c>
      <c r="HL31" s="2" t="str" cm="1">
        <f t="array" ref="HL31">INDEX(patti,$HD31,IW31)</f>
        <v>REmΔ</v>
      </c>
      <c r="HM31" s="2" t="str" cm="1">
        <f t="array" ref="HM31">INDEX(patti,$HD31,IX31)</f>
        <v>REm5b7</v>
      </c>
      <c r="HN31" s="2" t="str" cm="1">
        <f t="array" ref="HN31">INDEX(patti,$HD31,IY31)</f>
        <v>RE5#Δ</v>
      </c>
      <c r="HO31" s="2" t="str" cm="1">
        <f t="array" ref="HO31">INDEX(patti,$HD31,IZ31)</f>
        <v>REm7</v>
      </c>
      <c r="HP31" s="2" t="str" cm="1">
        <f t="array" ref="HP31">INDEX(patti,$HD31,JA31)</f>
        <v>RE7</v>
      </c>
      <c r="HQ31" s="2" t="str" cm="1">
        <f t="array" ref="HQ31">INDEX(patti,$HD31,JB31)</f>
        <v>REΔ</v>
      </c>
      <c r="HR31" s="2" t="str" cm="1">
        <f t="array" ref="HR31">INDEX(patti,$HD31,JC31)</f>
        <v xml:space="preserve">   </v>
      </c>
      <c r="HS31" s="2" t="str" cm="1">
        <f t="array" ref="HS31">INDEX(patti,$HD31,JD31)</f>
        <v>REm9</v>
      </c>
      <c r="HT31" s="2" t="str" cm="1">
        <f t="array" ref="HT31">INDEX(patti,$HD31,JE31)</f>
        <v>REm5b9b</v>
      </c>
      <c r="HU31" s="2" t="str" cm="1">
        <f t="array" ref="HU31">INDEX(patti,$HD31,JF31)</f>
        <v>RE5#9</v>
      </c>
      <c r="HV31" s="2" t="str" cm="1">
        <f t="array" ref="HV31">INDEX(patti,$HD31,JG31)</f>
        <v>REm9</v>
      </c>
      <c r="HW31" s="2" t="str" cm="1">
        <f t="array" ref="HW31">INDEX(patti,$HD31,JH31)</f>
        <v>RE9b</v>
      </c>
      <c r="HX31" s="2" t="str" cm="1">
        <f t="array" ref="HX31">INDEX(patti,$HD31,JI31)</f>
        <v>RE9#</v>
      </c>
      <c r="HY31" s="2" t="str" cm="1">
        <f t="array" ref="HY31">INDEX(patti,$HD31,JJ31)</f>
        <v xml:space="preserve">   </v>
      </c>
      <c r="HZ31" s="2" t="str" cm="1">
        <f t="array" ref="HZ31">INDEX(patti,$HD31,JK31)</f>
        <v>REm11</v>
      </c>
      <c r="IA31" s="2" t="str" cm="1">
        <f t="array" ref="IA31">INDEX(patti,$HD31,JL31)</f>
        <v>REm5b11</v>
      </c>
      <c r="IB31" s="2" t="str" cm="1">
        <f t="array" ref="IB31">INDEX(patti,$HD31,JM31)</f>
        <v>RE5#11</v>
      </c>
      <c r="IC31" s="2" t="str" cm="1">
        <f t="array" ref="IC31">INDEX(patti,$HD31,JN31)</f>
        <v>REm11+</v>
      </c>
      <c r="ID31" s="2" t="str" cm="1">
        <f t="array" ref="ID31">INDEX(patti,$HD31,JO31)</f>
        <v>RE11</v>
      </c>
      <c r="IE31" s="2" t="str" cm="1">
        <f t="array" ref="IE31">INDEX(patti,$HD31,JP31)</f>
        <v>RE11+</v>
      </c>
      <c r="IF31" s="2" t="str" cm="1">
        <f t="array" ref="IF31">INDEX(patti,$HD31,JQ31)</f>
        <v xml:space="preserve">   </v>
      </c>
      <c r="IG31" s="2" t="str" cm="1">
        <f t="array" ref="IG31">INDEX(patti,$HD31,JR31)</f>
        <v>REm13b</v>
      </c>
      <c r="IH31" s="2" t="str" cm="1">
        <f t="array" ref="IH31">INDEX(patti,$HD31,JS31)</f>
        <v>REm5b13</v>
      </c>
      <c r="II31" s="2" t="str" cm="1">
        <f t="array" ref="II31">INDEX(patti,$HD31,JT31)</f>
        <v>RE5#13</v>
      </c>
      <c r="IJ31" s="2" t="str" cm="1">
        <f t="array" ref="IJ31">INDEX(patti,$HD31,JU31)</f>
        <v>REm13</v>
      </c>
      <c r="IK31" s="2" t="str" cm="1">
        <f t="array" ref="IK31">INDEX(patti,$HD31,JV31)</f>
        <v>RE13b</v>
      </c>
      <c r="IL31" s="2" t="str" cm="1">
        <f t="array" ref="IL31">INDEX(patti,$HD31,JW31)</f>
        <v>RE13</v>
      </c>
      <c r="IM31" s="2" t="str" cm="1">
        <f t="array" ref="IM31">INDEX(patti,$HD31,JX31)</f>
        <v xml:space="preserve">   </v>
      </c>
      <c r="IN31" t="s">
        <v>117</v>
      </c>
      <c r="IP31">
        <v>1</v>
      </c>
      <c r="IQ31">
        <f t="shared" ref="IQ31:IV31" si="337">IP31+5</f>
        <v>6</v>
      </c>
      <c r="IR31">
        <f t="shared" si="337"/>
        <v>11</v>
      </c>
      <c r="IS31">
        <f t="shared" si="337"/>
        <v>16</v>
      </c>
      <c r="IT31">
        <f t="shared" si="337"/>
        <v>21</v>
      </c>
      <c r="IU31">
        <f t="shared" si="337"/>
        <v>26</v>
      </c>
      <c r="IV31">
        <f t="shared" si="337"/>
        <v>31</v>
      </c>
      <c r="IW31">
        <f t="shared" si="252"/>
        <v>2</v>
      </c>
      <c r="IX31">
        <f t="shared" si="253"/>
        <v>7</v>
      </c>
      <c r="IY31">
        <f t="shared" si="254"/>
        <v>12</v>
      </c>
      <c r="IZ31">
        <f t="shared" si="255"/>
        <v>17</v>
      </c>
      <c r="JA31">
        <f t="shared" si="256"/>
        <v>22</v>
      </c>
      <c r="JB31">
        <f t="shared" si="257"/>
        <v>27</v>
      </c>
      <c r="JC31">
        <f t="shared" si="258"/>
        <v>32</v>
      </c>
      <c r="JD31">
        <f t="shared" si="259"/>
        <v>3</v>
      </c>
      <c r="JE31">
        <f t="shared" si="260"/>
        <v>8</v>
      </c>
      <c r="JF31">
        <f t="shared" si="261"/>
        <v>13</v>
      </c>
      <c r="JG31">
        <f t="shared" si="262"/>
        <v>18</v>
      </c>
      <c r="JH31">
        <f t="shared" si="263"/>
        <v>23</v>
      </c>
      <c r="JI31">
        <f t="shared" si="264"/>
        <v>28</v>
      </c>
      <c r="JJ31">
        <f t="shared" si="265"/>
        <v>33</v>
      </c>
      <c r="JK31">
        <f t="shared" si="266"/>
        <v>4</v>
      </c>
      <c r="JL31">
        <f t="shared" si="267"/>
        <v>9</v>
      </c>
      <c r="JM31">
        <f t="shared" si="268"/>
        <v>14</v>
      </c>
      <c r="JN31">
        <f t="shared" si="269"/>
        <v>19</v>
      </c>
      <c r="JO31">
        <f t="shared" si="270"/>
        <v>24</v>
      </c>
      <c r="JP31">
        <f t="shared" si="271"/>
        <v>29</v>
      </c>
      <c r="JQ31">
        <f t="shared" si="272"/>
        <v>34</v>
      </c>
      <c r="JR31">
        <f t="shared" si="273"/>
        <v>5</v>
      </c>
      <c r="JS31">
        <f t="shared" si="274"/>
        <v>10</v>
      </c>
      <c r="JT31">
        <f t="shared" si="275"/>
        <v>15</v>
      </c>
      <c r="JU31">
        <f t="shared" si="276"/>
        <v>20</v>
      </c>
      <c r="JV31">
        <f t="shared" si="277"/>
        <v>25</v>
      </c>
      <c r="JW31">
        <f t="shared" si="278"/>
        <v>30</v>
      </c>
      <c r="JX31">
        <f t="shared" si="279"/>
        <v>35</v>
      </c>
      <c r="JY31" t="s">
        <v>117</v>
      </c>
      <c r="JZ31" t="str">
        <f t="shared" ref="JZ31:JZ40" si="338">JZ30</f>
        <v>ARMONICA</v>
      </c>
      <c r="KA31">
        <f t="shared" si="38"/>
        <v>0</v>
      </c>
      <c r="KB31" cm="1">
        <f t="array" ref="KB31">IF(TYPE(_xlfn._xlws.FILTER(HE$1:IM$1,HE31:IM31=KA31))=16,0,_xlfn._xlws.FILTER(HE$1:IM$1,HE31:IM31=KA31))</f>
        <v>0</v>
      </c>
      <c r="KG31">
        <f t="shared" si="280"/>
        <v>0</v>
      </c>
      <c r="KH31" s="35">
        <f t="shared" si="323"/>
        <v>0</v>
      </c>
      <c r="LX31" s="180"/>
      <c r="LY31" s="180"/>
      <c r="LZ31" s="180"/>
      <c r="MA31" s="180"/>
      <c r="MB31" s="180"/>
      <c r="MC31" s="180"/>
      <c r="MD31" s="180"/>
      <c r="ME31" s="180"/>
      <c r="MF31" s="180"/>
      <c r="MG31" s="180"/>
      <c r="MH31" s="180"/>
      <c r="MI31" s="180"/>
      <c r="MJ31" s="180"/>
      <c r="MK31" s="180"/>
      <c r="ML31" s="180"/>
      <c r="MM31" s="180"/>
      <c r="MN31" s="180"/>
      <c r="MO31" s="180"/>
      <c r="MP31" s="180"/>
      <c r="MQ31" s="180"/>
      <c r="MR31" s="180"/>
      <c r="MS31" s="180"/>
      <c r="MT31" s="180"/>
      <c r="MU31" s="51"/>
      <c r="MV31" s="51"/>
      <c r="MW31" s="51"/>
      <c r="MX31" s="51"/>
      <c r="MY31" s="73"/>
      <c r="MZ31" s="73"/>
      <c r="NA31" s="73"/>
      <c r="NB31" s="73"/>
      <c r="NC31" s="73"/>
      <c r="ND31" s="73"/>
      <c r="NE31" s="73"/>
      <c r="NF31" s="73"/>
      <c r="NG31" s="73"/>
      <c r="NH31" s="73"/>
      <c r="NI31" s="73"/>
      <c r="NJ31" s="73"/>
      <c r="NK31" s="73"/>
      <c r="NL31" s="73"/>
      <c r="NM31" s="73"/>
      <c r="NN31" s="73"/>
      <c r="NO31" s="73"/>
      <c r="NP31" s="73"/>
      <c r="NQ31" s="73"/>
      <c r="NR31" s="73"/>
      <c r="NS31" s="73"/>
      <c r="NT31" s="73"/>
      <c r="NU31" s="73"/>
      <c r="NV31" s="73"/>
      <c r="NW31" s="73"/>
      <c r="NX31" s="73"/>
      <c r="NY31" s="73"/>
      <c r="NZ31" s="73"/>
      <c r="OA31" s="73"/>
      <c r="OB31" s="73"/>
      <c r="OC31" s="73"/>
      <c r="OD31" s="73"/>
      <c r="OE31" s="73"/>
      <c r="OF31" s="73"/>
      <c r="OG31" s="73"/>
    </row>
    <row r="32" spans="1:397" x14ac:dyDescent="0.3">
      <c r="A32" s="190"/>
      <c r="B32" t="str">
        <f t="shared" si="314"/>
        <v>Mib</v>
      </c>
      <c r="C32" s="16" t="s">
        <v>37</v>
      </c>
      <c r="D32" s="16" t="s">
        <v>38</v>
      </c>
      <c r="E32" s="16" t="s">
        <v>37</v>
      </c>
      <c r="F32" s="16" t="s">
        <v>37</v>
      </c>
      <c r="G32" s="16" t="s">
        <v>38</v>
      </c>
      <c r="H32" s="16" t="s">
        <v>39</v>
      </c>
      <c r="I32" s="16" t="s">
        <v>38</v>
      </c>
      <c r="J32" s="4">
        <f t="shared" si="315"/>
        <v>4</v>
      </c>
      <c r="K32" s="59">
        <f t="shared" si="67"/>
        <v>6</v>
      </c>
      <c r="L32" s="59">
        <f t="shared" si="68"/>
        <v>7</v>
      </c>
      <c r="M32" s="59">
        <f t="shared" si="69"/>
        <v>9</v>
      </c>
      <c r="N32" s="59">
        <f t="shared" si="70"/>
        <v>11</v>
      </c>
      <c r="O32" s="59">
        <f t="shared" si="71"/>
        <v>12</v>
      </c>
      <c r="P32" s="59">
        <f t="shared" si="72"/>
        <v>15</v>
      </c>
      <c r="Q32" s="57">
        <f t="shared" si="73"/>
        <v>16</v>
      </c>
      <c r="R32" s="59">
        <f t="shared" si="74"/>
        <v>18</v>
      </c>
      <c r="S32" s="59">
        <f t="shared" si="75"/>
        <v>19</v>
      </c>
      <c r="T32" s="59">
        <f t="shared" si="76"/>
        <v>21</v>
      </c>
      <c r="U32" s="59">
        <f t="shared" si="77"/>
        <v>23</v>
      </c>
      <c r="V32" s="59">
        <f t="shared" si="78"/>
        <v>24</v>
      </c>
      <c r="W32" s="59">
        <f t="shared" si="79"/>
        <v>27</v>
      </c>
      <c r="X32" s="57">
        <f t="shared" si="80"/>
        <v>28</v>
      </c>
      <c r="Y32" s="59">
        <f t="shared" si="81"/>
        <v>30</v>
      </c>
      <c r="Z32" s="59">
        <f t="shared" si="82"/>
        <v>31</v>
      </c>
      <c r="AA32" s="59">
        <f t="shared" si="83"/>
        <v>33</v>
      </c>
      <c r="AB32" s="59">
        <f t="shared" si="84"/>
        <v>35</v>
      </c>
      <c r="AC32" s="59">
        <f t="shared" si="85"/>
        <v>36</v>
      </c>
      <c r="AD32" s="59">
        <f t="shared" si="86"/>
        <v>39</v>
      </c>
      <c r="AE32" s="57">
        <f t="shared" si="87"/>
        <v>40</v>
      </c>
      <c r="AF32" s="59">
        <f t="shared" si="88"/>
        <v>42</v>
      </c>
      <c r="AG32" s="59">
        <f t="shared" si="89"/>
        <v>43</v>
      </c>
      <c r="AH32" s="59">
        <f t="shared" si="90"/>
        <v>45</v>
      </c>
      <c r="AI32" s="59"/>
      <c r="AJ32" s="59">
        <f>1</f>
        <v>1</v>
      </c>
      <c r="AK32" s="59">
        <f t="shared" si="91"/>
        <v>3</v>
      </c>
      <c r="AL32" s="59">
        <f t="shared" si="92"/>
        <v>7</v>
      </c>
      <c r="AM32" s="59">
        <f t="shared" si="93"/>
        <v>11</v>
      </c>
      <c r="AN32" s="59">
        <f t="shared" si="94"/>
        <v>14</v>
      </c>
      <c r="AO32" s="59">
        <f t="shared" si="95"/>
        <v>17</v>
      </c>
      <c r="AP32" s="59">
        <f t="shared" si="96"/>
        <v>20</v>
      </c>
      <c r="AQ32" s="59" t="str">
        <f t="shared" si="296"/>
        <v>Mib</v>
      </c>
      <c r="AR32" s="59" t="str">
        <f t="shared" si="97"/>
        <v>m</v>
      </c>
      <c r="AS32" s="59" t="str">
        <f t="shared" si="98"/>
        <v/>
      </c>
      <c r="AT32" s="59" t="str">
        <f t="shared" si="99"/>
        <v>Δ</v>
      </c>
      <c r="AU32" s="57" t="str">
        <f t="shared" si="100"/>
        <v>9</v>
      </c>
      <c r="AV32" s="57" t="str">
        <f t="shared" si="101"/>
        <v>11</v>
      </c>
      <c r="AW32" s="57" t="str">
        <f t="shared" si="102"/>
        <v>13b</v>
      </c>
      <c r="AX32" s="57" t="str">
        <f t="shared" si="103"/>
        <v>Mibm</v>
      </c>
      <c r="AY32" s="57" t="str">
        <f t="shared" si="104"/>
        <v>MibmΔ</v>
      </c>
      <c r="AZ32" s="57" t="str">
        <f t="shared" si="105"/>
        <v>Mibm9</v>
      </c>
      <c r="BA32" s="57" t="str">
        <f t="shared" si="106"/>
        <v>Mibm11</v>
      </c>
      <c r="BB32" s="57" t="str">
        <f t="shared" si="107"/>
        <v>Mibm13b</v>
      </c>
      <c r="BD32" s="59">
        <f>1</f>
        <v>1</v>
      </c>
      <c r="BE32" s="57">
        <f t="shared" si="108"/>
        <v>3</v>
      </c>
      <c r="BF32" s="57">
        <f t="shared" si="109"/>
        <v>6</v>
      </c>
      <c r="BG32" s="57">
        <f t="shared" si="110"/>
        <v>10</v>
      </c>
      <c r="BH32" s="57">
        <f t="shared" si="111"/>
        <v>13</v>
      </c>
      <c r="BI32" s="57">
        <f t="shared" si="112"/>
        <v>17</v>
      </c>
      <c r="BJ32" s="57">
        <f t="shared" si="113"/>
        <v>21</v>
      </c>
      <c r="BK32" s="59" t="str">
        <f t="shared" si="114"/>
        <v>Mib</v>
      </c>
      <c r="BL32" s="59" t="str">
        <f t="shared" si="115"/>
        <v>m</v>
      </c>
      <c r="BM32" s="59" t="str">
        <f t="shared" si="116"/>
        <v>5b</v>
      </c>
      <c r="BN32" s="59" t="str">
        <f t="shared" si="117"/>
        <v>7</v>
      </c>
      <c r="BO32" s="57" t="str">
        <f t="shared" si="118"/>
        <v>9b</v>
      </c>
      <c r="BP32" s="57" t="str">
        <f t="shared" si="119"/>
        <v>11</v>
      </c>
      <c r="BQ32" s="57" t="str">
        <f t="shared" si="120"/>
        <v>13</v>
      </c>
      <c r="BR32" s="57" t="str">
        <f t="shared" si="121"/>
        <v>Mibm5b</v>
      </c>
      <c r="BS32" s="57" t="str">
        <f t="shared" si="122"/>
        <v>Mibm5b7</v>
      </c>
      <c r="BT32" s="57" t="str">
        <f t="shared" si="123"/>
        <v>Mibm5b9b</v>
      </c>
      <c r="BU32" s="57" t="str">
        <f t="shared" si="124"/>
        <v>Mibm5b11</v>
      </c>
      <c r="BV32" s="57" t="str">
        <f t="shared" si="125"/>
        <v>Mibm5b13</v>
      </c>
      <c r="BX32" s="59">
        <f>1</f>
        <v>1</v>
      </c>
      <c r="BY32" s="57">
        <f t="shared" si="126"/>
        <v>4</v>
      </c>
      <c r="BZ32" s="57">
        <f t="shared" si="127"/>
        <v>8</v>
      </c>
      <c r="CA32" s="57">
        <f t="shared" si="128"/>
        <v>11</v>
      </c>
      <c r="CB32" s="57">
        <f t="shared" si="129"/>
        <v>14</v>
      </c>
      <c r="CC32" s="57">
        <f t="shared" si="130"/>
        <v>17</v>
      </c>
      <c r="CD32" s="57">
        <f t="shared" si="131"/>
        <v>21</v>
      </c>
      <c r="CE32" s="59" t="str">
        <f t="shared" si="132"/>
        <v>Mib</v>
      </c>
      <c r="CF32" s="59" t="str">
        <f t="shared" si="133"/>
        <v/>
      </c>
      <c r="CG32" s="59" t="str">
        <f t="shared" si="134"/>
        <v>5#</v>
      </c>
      <c r="CH32" s="59" t="str">
        <f t="shared" si="135"/>
        <v>Δ</v>
      </c>
      <c r="CI32" s="57" t="str">
        <f t="shared" si="136"/>
        <v>9</v>
      </c>
      <c r="CJ32" s="57" t="str">
        <f t="shared" si="137"/>
        <v>11</v>
      </c>
      <c r="CK32" s="57" t="str">
        <f t="shared" si="138"/>
        <v>13</v>
      </c>
      <c r="CL32" s="57" t="str">
        <f t="shared" si="139"/>
        <v>Mib5#</v>
      </c>
      <c r="CM32" s="57" t="str">
        <f t="shared" si="140"/>
        <v>Mib5#Δ</v>
      </c>
      <c r="CN32" s="57" t="str">
        <f t="shared" si="141"/>
        <v>Mib5#9</v>
      </c>
      <c r="CO32" s="57" t="str">
        <f t="shared" si="142"/>
        <v>Mib5#11</v>
      </c>
      <c r="CP32" s="57" t="str">
        <f t="shared" si="143"/>
        <v>Mib5#13</v>
      </c>
      <c r="CR32" s="59">
        <f>1</f>
        <v>1</v>
      </c>
      <c r="CS32" s="57">
        <f t="shared" si="144"/>
        <v>3</v>
      </c>
      <c r="CT32" s="57">
        <f t="shared" si="145"/>
        <v>7</v>
      </c>
      <c r="CU32" s="57">
        <f t="shared" si="146"/>
        <v>10</v>
      </c>
      <c r="CV32" s="57">
        <f t="shared" si="147"/>
        <v>14</v>
      </c>
      <c r="CW32" s="57">
        <f t="shared" si="148"/>
        <v>18</v>
      </c>
      <c r="CX32" s="57">
        <f t="shared" si="149"/>
        <v>21</v>
      </c>
      <c r="CY32" s="59" t="str">
        <f t="shared" si="150"/>
        <v>Mib</v>
      </c>
      <c r="CZ32" s="59" t="str">
        <f t="shared" si="151"/>
        <v>m</v>
      </c>
      <c r="DA32" s="59" t="str">
        <f t="shared" si="152"/>
        <v/>
      </c>
      <c r="DB32" s="59" t="str">
        <f t="shared" si="153"/>
        <v>7</v>
      </c>
      <c r="DC32" s="57" t="str">
        <f t="shared" si="154"/>
        <v>9</v>
      </c>
      <c r="DD32" s="57" t="str">
        <f t="shared" si="155"/>
        <v>11+</v>
      </c>
      <c r="DE32" s="57" t="str">
        <f t="shared" si="156"/>
        <v>13</v>
      </c>
      <c r="DF32" s="57" t="str">
        <f t="shared" si="157"/>
        <v>Mibm</v>
      </c>
      <c r="DG32" s="57" t="str">
        <f t="shared" si="158"/>
        <v>Mibm7</v>
      </c>
      <c r="DH32" s="57" t="str">
        <f t="shared" si="159"/>
        <v>Mibm9</v>
      </c>
      <c r="DI32" s="57" t="str">
        <f t="shared" si="160"/>
        <v>Mibm11+</v>
      </c>
      <c r="DJ32" s="57" t="str">
        <f t="shared" si="161"/>
        <v>Mibm13</v>
      </c>
      <c r="DL32" s="59">
        <f>1</f>
        <v>1</v>
      </c>
      <c r="DM32" s="57">
        <f t="shared" si="162"/>
        <v>4</v>
      </c>
      <c r="DN32" s="57">
        <f t="shared" si="163"/>
        <v>7</v>
      </c>
      <c r="DO32" s="57">
        <f t="shared" si="164"/>
        <v>10</v>
      </c>
      <c r="DP32" s="57">
        <f t="shared" si="165"/>
        <v>13</v>
      </c>
      <c r="DQ32" s="57">
        <f t="shared" si="166"/>
        <v>17</v>
      </c>
      <c r="DR32" s="57">
        <f t="shared" si="167"/>
        <v>20</v>
      </c>
      <c r="DS32" s="59" t="str">
        <f t="shared" si="168"/>
        <v>Mib</v>
      </c>
      <c r="DT32" s="59" t="str">
        <f t="shared" si="169"/>
        <v/>
      </c>
      <c r="DU32" s="59" t="str">
        <f t="shared" si="170"/>
        <v/>
      </c>
      <c r="DV32" s="59" t="str">
        <f t="shared" si="171"/>
        <v>7</v>
      </c>
      <c r="DW32" s="57" t="str">
        <f t="shared" si="172"/>
        <v>9b</v>
      </c>
      <c r="DX32" s="57" t="str">
        <f t="shared" si="173"/>
        <v>11</v>
      </c>
      <c r="DY32" s="57" t="str">
        <f t="shared" si="174"/>
        <v>13b</v>
      </c>
      <c r="DZ32" s="57" t="str">
        <f t="shared" si="175"/>
        <v>Mib</v>
      </c>
      <c r="EA32" s="57" t="str">
        <f t="shared" si="176"/>
        <v>Mib7</v>
      </c>
      <c r="EB32" s="57" t="str">
        <f t="shared" si="177"/>
        <v>Mib9b</v>
      </c>
      <c r="EC32" s="57" t="str">
        <f t="shared" si="178"/>
        <v>Mib11</v>
      </c>
      <c r="ED32" s="57" t="str">
        <f t="shared" si="179"/>
        <v>Mib13b</v>
      </c>
      <c r="EF32" s="59">
        <f>1</f>
        <v>1</v>
      </c>
      <c r="EG32" s="57">
        <f t="shared" si="180"/>
        <v>4</v>
      </c>
      <c r="EH32" s="57">
        <f t="shared" si="181"/>
        <v>7</v>
      </c>
      <c r="EI32" s="57">
        <f t="shared" si="182"/>
        <v>11</v>
      </c>
      <c r="EJ32" s="57">
        <f t="shared" si="183"/>
        <v>15</v>
      </c>
      <c r="EK32" s="57">
        <f t="shared" si="184"/>
        <v>18</v>
      </c>
      <c r="EL32" s="57">
        <f t="shared" si="185"/>
        <v>21</v>
      </c>
      <c r="EM32" s="59" t="str">
        <f t="shared" si="186"/>
        <v>Mib</v>
      </c>
      <c r="EN32" s="59" t="str">
        <f t="shared" si="187"/>
        <v/>
      </c>
      <c r="EO32" s="59" t="str">
        <f t="shared" si="188"/>
        <v/>
      </c>
      <c r="EP32" s="59" t="str">
        <f t="shared" si="189"/>
        <v>Δ</v>
      </c>
      <c r="EQ32" s="57" t="str">
        <f t="shared" si="190"/>
        <v>9#</v>
      </c>
      <c r="ER32" s="57" t="str">
        <f t="shared" si="191"/>
        <v>11+</v>
      </c>
      <c r="ES32" s="57" t="str">
        <f t="shared" si="192"/>
        <v>13</v>
      </c>
      <c r="ET32" s="57" t="str">
        <f t="shared" si="193"/>
        <v>Mib</v>
      </c>
      <c r="EU32" s="57" t="str">
        <f t="shared" si="194"/>
        <v>MibΔ</v>
      </c>
      <c r="EV32" s="57" t="str">
        <f t="shared" si="195"/>
        <v>Mib9#</v>
      </c>
      <c r="EW32" s="57" t="str">
        <f t="shared" si="196"/>
        <v>Mib11+</v>
      </c>
      <c r="EX32" s="57" t="str">
        <f t="shared" si="197"/>
        <v>Mib13</v>
      </c>
      <c r="EZ32" s="59">
        <f>1</f>
        <v>1</v>
      </c>
      <c r="FA32" s="57">
        <f t="shared" si="198"/>
        <v>3</v>
      </c>
      <c r="FB32" s="57">
        <f t="shared" si="199"/>
        <v>6</v>
      </c>
      <c r="FC32" s="57">
        <f t="shared" si="200"/>
        <v>9</v>
      </c>
      <c r="FD32" s="57">
        <f t="shared" si="201"/>
        <v>13</v>
      </c>
      <c r="FE32" s="57">
        <f t="shared" si="202"/>
        <v>16</v>
      </c>
      <c r="FF32" s="57">
        <f t="shared" si="203"/>
        <v>20</v>
      </c>
      <c r="FG32" s="59" t="str">
        <f t="shared" si="204"/>
        <v>Mib</v>
      </c>
      <c r="FH32" s="59" t="str">
        <f t="shared" si="205"/>
        <v>m</v>
      </c>
      <c r="FI32" s="59" t="str">
        <f t="shared" si="206"/>
        <v>5b</v>
      </c>
      <c r="FJ32" s="59" t="str">
        <f t="shared" si="207"/>
        <v>dim</v>
      </c>
      <c r="FK32" s="57" t="str">
        <f t="shared" si="208"/>
        <v>9b</v>
      </c>
      <c r="FL32" s="57" t="str">
        <f t="shared" si="209"/>
        <v>11b</v>
      </c>
      <c r="FM32" s="57" t="str">
        <f t="shared" si="210"/>
        <v>13b</v>
      </c>
      <c r="FN32" s="57" t="str">
        <f t="shared" si="331"/>
        <v>Mibdim</v>
      </c>
      <c r="FO32" s="57" t="str">
        <f t="shared" si="332"/>
        <v xml:space="preserve">   </v>
      </c>
      <c r="FP32" s="57" t="str">
        <f t="shared" si="333"/>
        <v xml:space="preserve">   </v>
      </c>
      <c r="FQ32" s="57" t="str">
        <f t="shared" si="334"/>
        <v xml:space="preserve">   </v>
      </c>
      <c r="FR32" s="57" t="str">
        <f t="shared" si="335"/>
        <v xml:space="preserve">   </v>
      </c>
      <c r="FT32" s="2" t="str">
        <f t="shared" si="216"/>
        <v>Mibm</v>
      </c>
      <c r="FU32" s="2" t="str">
        <f t="shared" si="217"/>
        <v>MibmΔ</v>
      </c>
      <c r="FV32" s="2" t="str">
        <f t="shared" si="218"/>
        <v>Mibm9</v>
      </c>
      <c r="FW32" s="2" t="str">
        <f t="shared" si="219"/>
        <v>Mibm11</v>
      </c>
      <c r="FX32" s="2" t="str">
        <f t="shared" si="220"/>
        <v>Mibm13b</v>
      </c>
      <c r="FY32" s="2" t="str">
        <f t="shared" si="221"/>
        <v>Mibm5b</v>
      </c>
      <c r="FZ32" s="2" t="str">
        <f t="shared" si="222"/>
        <v>Mibm5b7</v>
      </c>
      <c r="GA32" s="2" t="str">
        <f t="shared" si="223"/>
        <v>Mibm5b9b</v>
      </c>
      <c r="GB32" s="2" t="str">
        <f t="shared" si="224"/>
        <v>Mibm5b11</v>
      </c>
      <c r="GC32" s="2" t="str">
        <f t="shared" si="225"/>
        <v>Mibm5b13</v>
      </c>
      <c r="GD32" s="2" t="str">
        <f t="shared" si="226"/>
        <v>Mib5#</v>
      </c>
      <c r="GE32" s="2" t="str">
        <f t="shared" si="227"/>
        <v>Mib5#Δ</v>
      </c>
      <c r="GF32" s="2" t="str">
        <f t="shared" si="228"/>
        <v>Mib5#9</v>
      </c>
      <c r="GG32" s="2" t="str">
        <f t="shared" si="229"/>
        <v>Mib5#11</v>
      </c>
      <c r="GH32" s="2" t="str">
        <f t="shared" si="230"/>
        <v>Mib5#13</v>
      </c>
      <c r="GI32" s="2" t="str">
        <f t="shared" si="231"/>
        <v>Mibm</v>
      </c>
      <c r="GJ32" s="2" t="str">
        <f t="shared" si="232"/>
        <v>Mibm7</v>
      </c>
      <c r="GK32" s="2" t="str">
        <f t="shared" si="233"/>
        <v>Mibm9</v>
      </c>
      <c r="GL32" s="2" t="str">
        <f t="shared" si="234"/>
        <v>Mibm11+</v>
      </c>
      <c r="GM32" s="2" t="str">
        <f t="shared" si="235"/>
        <v>Mibm13</v>
      </c>
      <c r="GN32" s="2" t="str">
        <f t="shared" si="236"/>
        <v>Mib</v>
      </c>
      <c r="GO32" s="2" t="str">
        <f t="shared" si="237"/>
        <v>Mib7</v>
      </c>
      <c r="GP32" s="2" t="str">
        <f t="shared" si="238"/>
        <v>Mib9b</v>
      </c>
      <c r="GQ32" s="2" t="str">
        <f t="shared" si="239"/>
        <v>Mib11</v>
      </c>
      <c r="GR32" s="2" t="str">
        <f t="shared" si="240"/>
        <v>Mib13b</v>
      </c>
      <c r="GS32" s="2" t="str">
        <f t="shared" si="241"/>
        <v>Mib</v>
      </c>
      <c r="GT32" s="2" t="str">
        <f t="shared" si="242"/>
        <v>MibΔ</v>
      </c>
      <c r="GU32" s="2" t="str">
        <f t="shared" si="243"/>
        <v>Mib9#</v>
      </c>
      <c r="GV32" s="2" t="str">
        <f t="shared" si="244"/>
        <v>Mib11+</v>
      </c>
      <c r="GW32" s="2" t="str">
        <f t="shared" si="245"/>
        <v>Mib13</v>
      </c>
      <c r="GX32" s="2" t="str">
        <f t="shared" si="246"/>
        <v>Mibdim</v>
      </c>
      <c r="GY32" s="2" t="str">
        <f t="shared" si="247"/>
        <v xml:space="preserve">   </v>
      </c>
      <c r="GZ32" s="2" t="str">
        <f t="shared" si="248"/>
        <v xml:space="preserve">   </v>
      </c>
      <c r="HA32" s="2" t="str">
        <f t="shared" si="249"/>
        <v xml:space="preserve">   </v>
      </c>
      <c r="HB32" s="2" t="str">
        <f t="shared" si="250"/>
        <v xml:space="preserve">   </v>
      </c>
      <c r="HD32" s="2">
        <f t="shared" si="297"/>
        <v>28</v>
      </c>
      <c r="HE32" s="2" t="str" cm="1">
        <f t="array" ref="HE32">INDEX(patti,$HD32,IP32)</f>
        <v>Mibm</v>
      </c>
      <c r="HF32" s="2" t="str" cm="1">
        <f t="array" ref="HF32">INDEX(patti,$HD32,IQ32)</f>
        <v>Mibm5b</v>
      </c>
      <c r="HG32" s="2" t="str" cm="1">
        <f t="array" ref="HG32">INDEX(patti,$HD32,IR32)</f>
        <v>Mib5#</v>
      </c>
      <c r="HH32" s="2" t="str" cm="1">
        <f t="array" ref="HH32">INDEX(patti,$HD32,IS32)</f>
        <v>Mibm</v>
      </c>
      <c r="HI32" s="2" t="str" cm="1">
        <f t="array" ref="HI32">INDEX(patti,$HD32,IT32)</f>
        <v>Mib</v>
      </c>
      <c r="HJ32" s="2" t="str" cm="1">
        <f t="array" ref="HJ32">INDEX(patti,$HD32,IU32)</f>
        <v>Mib</v>
      </c>
      <c r="HK32" s="2" t="str" cm="1">
        <f t="array" ref="HK32">INDEX(patti,$HD32,IV32)</f>
        <v>Mibdim</v>
      </c>
      <c r="HL32" s="2" t="str" cm="1">
        <f t="array" ref="HL32">INDEX(patti,$HD32,IW32)</f>
        <v>MibmΔ</v>
      </c>
      <c r="HM32" s="2" t="str" cm="1">
        <f t="array" ref="HM32">INDEX(patti,$HD32,IX32)</f>
        <v>Mibm5b7</v>
      </c>
      <c r="HN32" s="2" t="str" cm="1">
        <f t="array" ref="HN32">INDEX(patti,$HD32,IY32)</f>
        <v>Mib5#Δ</v>
      </c>
      <c r="HO32" s="2" t="str" cm="1">
        <f t="array" ref="HO32">INDEX(patti,$HD32,IZ32)</f>
        <v>Mibm7</v>
      </c>
      <c r="HP32" s="2" t="str" cm="1">
        <f t="array" ref="HP32">INDEX(patti,$HD32,JA32)</f>
        <v>Mib7</v>
      </c>
      <c r="HQ32" s="2" t="str" cm="1">
        <f t="array" ref="HQ32">INDEX(patti,$HD32,JB32)</f>
        <v>MibΔ</v>
      </c>
      <c r="HR32" s="2" t="str" cm="1">
        <f t="array" ref="HR32">INDEX(patti,$HD32,JC32)</f>
        <v xml:space="preserve">   </v>
      </c>
      <c r="HS32" s="2" t="str" cm="1">
        <f t="array" ref="HS32">INDEX(patti,$HD32,JD32)</f>
        <v>Mibm9</v>
      </c>
      <c r="HT32" s="2" t="str" cm="1">
        <f t="array" ref="HT32">INDEX(patti,$HD32,JE32)</f>
        <v>Mibm5b9b</v>
      </c>
      <c r="HU32" s="2" t="str" cm="1">
        <f t="array" ref="HU32">INDEX(patti,$HD32,JF32)</f>
        <v>Mib5#9</v>
      </c>
      <c r="HV32" s="2" t="str" cm="1">
        <f t="array" ref="HV32">INDEX(patti,$HD32,JG32)</f>
        <v>Mibm9</v>
      </c>
      <c r="HW32" s="2" t="str" cm="1">
        <f t="array" ref="HW32">INDEX(patti,$HD32,JH32)</f>
        <v>Mib9b</v>
      </c>
      <c r="HX32" s="2" t="str" cm="1">
        <f t="array" ref="HX32">INDEX(patti,$HD32,JI32)</f>
        <v>Mib9#</v>
      </c>
      <c r="HY32" s="2" t="str" cm="1">
        <f t="array" ref="HY32">INDEX(patti,$HD32,JJ32)</f>
        <v xml:space="preserve">   </v>
      </c>
      <c r="HZ32" s="2" t="str" cm="1">
        <f t="array" ref="HZ32">INDEX(patti,$HD32,JK32)</f>
        <v>Mibm11</v>
      </c>
      <c r="IA32" s="2" t="str" cm="1">
        <f t="array" ref="IA32">INDEX(patti,$HD32,JL32)</f>
        <v>Mibm5b11</v>
      </c>
      <c r="IB32" s="2" t="str" cm="1">
        <f t="array" ref="IB32">INDEX(patti,$HD32,JM32)</f>
        <v>Mib5#11</v>
      </c>
      <c r="IC32" s="2" t="str" cm="1">
        <f t="array" ref="IC32">INDEX(patti,$HD32,JN32)</f>
        <v>Mibm11+</v>
      </c>
      <c r="ID32" s="2" t="str" cm="1">
        <f t="array" ref="ID32">INDEX(patti,$HD32,JO32)</f>
        <v>Mib11</v>
      </c>
      <c r="IE32" s="2" t="str" cm="1">
        <f t="array" ref="IE32">INDEX(patti,$HD32,JP32)</f>
        <v>Mib11+</v>
      </c>
      <c r="IF32" s="2" t="str" cm="1">
        <f t="array" ref="IF32">INDEX(patti,$HD32,JQ32)</f>
        <v xml:space="preserve">   </v>
      </c>
      <c r="IG32" s="2" t="str" cm="1">
        <f t="array" ref="IG32">INDEX(patti,$HD32,JR32)</f>
        <v>Mibm13b</v>
      </c>
      <c r="IH32" s="2" t="str" cm="1">
        <f t="array" ref="IH32">INDEX(patti,$HD32,JS32)</f>
        <v>Mibm5b13</v>
      </c>
      <c r="II32" s="2" t="str" cm="1">
        <f t="array" ref="II32">INDEX(patti,$HD32,JT32)</f>
        <v>Mib5#13</v>
      </c>
      <c r="IJ32" s="2" t="str" cm="1">
        <f t="array" ref="IJ32">INDEX(patti,$HD32,JU32)</f>
        <v>Mibm13</v>
      </c>
      <c r="IK32" s="2" t="str" cm="1">
        <f t="array" ref="IK32">INDEX(patti,$HD32,JV32)</f>
        <v>Mib13b</v>
      </c>
      <c r="IL32" s="2" t="str" cm="1">
        <f t="array" ref="IL32">INDEX(patti,$HD32,JW32)</f>
        <v>Mib13</v>
      </c>
      <c r="IM32" s="2" t="str" cm="1">
        <f t="array" ref="IM32">INDEX(patti,$HD32,JX32)</f>
        <v xml:space="preserve">   </v>
      </c>
      <c r="IN32" t="s">
        <v>117</v>
      </c>
      <c r="IP32">
        <v>1</v>
      </c>
      <c r="IQ32">
        <f t="shared" ref="IQ32:IV32" si="339">IP32+5</f>
        <v>6</v>
      </c>
      <c r="IR32">
        <f t="shared" si="339"/>
        <v>11</v>
      </c>
      <c r="IS32">
        <f t="shared" si="339"/>
        <v>16</v>
      </c>
      <c r="IT32">
        <f t="shared" si="339"/>
        <v>21</v>
      </c>
      <c r="IU32">
        <f t="shared" si="339"/>
        <v>26</v>
      </c>
      <c r="IV32">
        <f t="shared" si="339"/>
        <v>31</v>
      </c>
      <c r="IW32">
        <f t="shared" si="252"/>
        <v>2</v>
      </c>
      <c r="IX32">
        <f t="shared" si="253"/>
        <v>7</v>
      </c>
      <c r="IY32">
        <f t="shared" si="254"/>
        <v>12</v>
      </c>
      <c r="IZ32">
        <f t="shared" si="255"/>
        <v>17</v>
      </c>
      <c r="JA32">
        <f t="shared" si="256"/>
        <v>22</v>
      </c>
      <c r="JB32">
        <f t="shared" si="257"/>
        <v>27</v>
      </c>
      <c r="JC32">
        <f t="shared" si="258"/>
        <v>32</v>
      </c>
      <c r="JD32">
        <f t="shared" si="259"/>
        <v>3</v>
      </c>
      <c r="JE32">
        <f t="shared" si="260"/>
        <v>8</v>
      </c>
      <c r="JF32">
        <f t="shared" si="261"/>
        <v>13</v>
      </c>
      <c r="JG32">
        <f t="shared" si="262"/>
        <v>18</v>
      </c>
      <c r="JH32">
        <f t="shared" si="263"/>
        <v>23</v>
      </c>
      <c r="JI32">
        <f t="shared" si="264"/>
        <v>28</v>
      </c>
      <c r="JJ32">
        <f t="shared" si="265"/>
        <v>33</v>
      </c>
      <c r="JK32">
        <f t="shared" si="266"/>
        <v>4</v>
      </c>
      <c r="JL32">
        <f t="shared" si="267"/>
        <v>9</v>
      </c>
      <c r="JM32">
        <f t="shared" si="268"/>
        <v>14</v>
      </c>
      <c r="JN32">
        <f t="shared" si="269"/>
        <v>19</v>
      </c>
      <c r="JO32">
        <f t="shared" si="270"/>
        <v>24</v>
      </c>
      <c r="JP32">
        <f t="shared" si="271"/>
        <v>29</v>
      </c>
      <c r="JQ32">
        <f t="shared" si="272"/>
        <v>34</v>
      </c>
      <c r="JR32">
        <f t="shared" si="273"/>
        <v>5</v>
      </c>
      <c r="JS32">
        <f t="shared" si="274"/>
        <v>10</v>
      </c>
      <c r="JT32">
        <f t="shared" si="275"/>
        <v>15</v>
      </c>
      <c r="JU32">
        <f t="shared" si="276"/>
        <v>20</v>
      </c>
      <c r="JV32">
        <f t="shared" si="277"/>
        <v>25</v>
      </c>
      <c r="JW32">
        <f t="shared" si="278"/>
        <v>30</v>
      </c>
      <c r="JX32">
        <f t="shared" si="279"/>
        <v>35</v>
      </c>
      <c r="JY32" t="s">
        <v>117</v>
      </c>
      <c r="JZ32" t="str">
        <f t="shared" si="338"/>
        <v>ARMONICA</v>
      </c>
      <c r="KA32">
        <f t="shared" si="38"/>
        <v>0</v>
      </c>
      <c r="KB32" cm="1">
        <f t="array" ref="KB32">IF(TYPE(_xlfn._xlws.FILTER(HE$1:IM$1,HE32:IM32=KA32))=16,0,_xlfn._xlws.FILTER(HE$1:IM$1,HE32:IM32=KA32))</f>
        <v>0</v>
      </c>
      <c r="KG32">
        <f t="shared" si="280"/>
        <v>0</v>
      </c>
      <c r="KH32" s="35">
        <f t="shared" si="323"/>
        <v>0</v>
      </c>
      <c r="LX32" s="180"/>
      <c r="LY32" s="180"/>
      <c r="LZ32" s="180"/>
      <c r="MA32" s="180"/>
      <c r="MB32" s="180"/>
      <c r="MC32" s="180"/>
      <c r="MD32" s="180"/>
      <c r="ME32" s="180"/>
      <c r="MF32" s="180"/>
      <c r="MG32" s="180"/>
      <c r="MH32" s="180"/>
      <c r="MI32" s="180"/>
      <c r="MJ32" s="180"/>
      <c r="MK32" s="180"/>
      <c r="ML32" s="180"/>
      <c r="MM32" s="180"/>
      <c r="MN32" s="180"/>
      <c r="MO32" s="180"/>
      <c r="MP32" s="180"/>
      <c r="MQ32" s="180"/>
      <c r="MR32" s="180"/>
      <c r="MS32" s="180"/>
      <c r="MT32" s="180"/>
      <c r="MU32" s="51"/>
      <c r="MV32" s="51"/>
      <c r="MW32" s="51"/>
      <c r="MX32" s="51"/>
      <c r="MY32" s="73"/>
      <c r="MZ32" s="73"/>
      <c r="NA32" s="73"/>
      <c r="NB32" s="73"/>
      <c r="NC32" s="73"/>
      <c r="ND32" s="73"/>
      <c r="NE32" s="73"/>
      <c r="NF32" s="73"/>
      <c r="NG32" s="73"/>
      <c r="NH32" s="73"/>
      <c r="NI32" s="73"/>
      <c r="NJ32" s="73"/>
      <c r="NK32" s="73"/>
      <c r="NL32" s="73"/>
      <c r="NM32" s="73"/>
      <c r="NN32" s="73"/>
      <c r="NO32" s="73"/>
      <c r="NP32" s="73"/>
      <c r="NQ32" s="73"/>
      <c r="NR32" s="73"/>
      <c r="NS32" s="73"/>
      <c r="NT32" s="73"/>
      <c r="NU32" s="73"/>
      <c r="NV32" s="73"/>
      <c r="NW32" s="73"/>
      <c r="NX32" s="73"/>
      <c r="NY32" s="73"/>
      <c r="NZ32" s="73"/>
      <c r="OA32" s="73"/>
      <c r="OB32" s="73"/>
      <c r="OC32" s="73"/>
      <c r="OD32" s="73"/>
      <c r="OE32" s="73"/>
      <c r="OF32" s="73"/>
      <c r="OG32" s="73"/>
    </row>
    <row r="33" spans="1:397" x14ac:dyDescent="0.3">
      <c r="A33" s="190"/>
      <c r="B33" t="str">
        <f t="shared" si="314"/>
        <v>MI</v>
      </c>
      <c r="C33" s="16" t="s">
        <v>37</v>
      </c>
      <c r="D33" s="16" t="s">
        <v>38</v>
      </c>
      <c r="E33" s="16" t="s">
        <v>37</v>
      </c>
      <c r="F33" s="16" t="s">
        <v>37</v>
      </c>
      <c r="G33" s="16" t="s">
        <v>38</v>
      </c>
      <c r="H33" s="16" t="s">
        <v>39</v>
      </c>
      <c r="I33" s="16" t="s">
        <v>38</v>
      </c>
      <c r="J33" s="4">
        <f t="shared" si="315"/>
        <v>5</v>
      </c>
      <c r="K33" s="59">
        <f t="shared" si="67"/>
        <v>7</v>
      </c>
      <c r="L33" s="59">
        <f t="shared" si="68"/>
        <v>8</v>
      </c>
      <c r="M33" s="59">
        <f t="shared" si="69"/>
        <v>10</v>
      </c>
      <c r="N33" s="59">
        <f t="shared" si="70"/>
        <v>12</v>
      </c>
      <c r="O33" s="59">
        <f t="shared" si="71"/>
        <v>13</v>
      </c>
      <c r="P33" s="59">
        <f t="shared" si="72"/>
        <v>16</v>
      </c>
      <c r="Q33" s="57">
        <f t="shared" si="73"/>
        <v>17</v>
      </c>
      <c r="R33" s="59">
        <f t="shared" si="74"/>
        <v>19</v>
      </c>
      <c r="S33" s="59">
        <f t="shared" si="75"/>
        <v>20</v>
      </c>
      <c r="T33" s="59">
        <f t="shared" si="76"/>
        <v>22</v>
      </c>
      <c r="U33" s="59">
        <f t="shared" si="77"/>
        <v>24</v>
      </c>
      <c r="V33" s="59">
        <f t="shared" si="78"/>
        <v>25</v>
      </c>
      <c r="W33" s="59">
        <f t="shared" si="79"/>
        <v>28</v>
      </c>
      <c r="X33" s="57">
        <f t="shared" si="80"/>
        <v>29</v>
      </c>
      <c r="Y33" s="59">
        <f t="shared" si="81"/>
        <v>31</v>
      </c>
      <c r="Z33" s="59">
        <f t="shared" si="82"/>
        <v>32</v>
      </c>
      <c r="AA33" s="59">
        <f t="shared" si="83"/>
        <v>34</v>
      </c>
      <c r="AB33" s="59">
        <f t="shared" si="84"/>
        <v>36</v>
      </c>
      <c r="AC33" s="59">
        <f t="shared" si="85"/>
        <v>37</v>
      </c>
      <c r="AD33" s="59">
        <f t="shared" si="86"/>
        <v>40</v>
      </c>
      <c r="AE33" s="57">
        <f t="shared" si="87"/>
        <v>41</v>
      </c>
      <c r="AF33" s="59">
        <f t="shared" si="88"/>
        <v>43</v>
      </c>
      <c r="AG33" s="59">
        <f t="shared" si="89"/>
        <v>44</v>
      </c>
      <c r="AH33" s="59">
        <f t="shared" si="90"/>
        <v>46</v>
      </c>
      <c r="AI33" s="59"/>
      <c r="AJ33" s="59">
        <f>1</f>
        <v>1</v>
      </c>
      <c r="AK33" s="59">
        <f t="shared" si="91"/>
        <v>3</v>
      </c>
      <c r="AL33" s="59">
        <f t="shared" si="92"/>
        <v>7</v>
      </c>
      <c r="AM33" s="59">
        <f t="shared" si="93"/>
        <v>11</v>
      </c>
      <c r="AN33" s="59">
        <f t="shared" si="94"/>
        <v>14</v>
      </c>
      <c r="AO33" s="59">
        <f t="shared" si="95"/>
        <v>17</v>
      </c>
      <c r="AP33" s="59">
        <f t="shared" si="96"/>
        <v>20</v>
      </c>
      <c r="AQ33" s="59" t="str">
        <f t="shared" si="296"/>
        <v>MI</v>
      </c>
      <c r="AR33" s="59" t="str">
        <f t="shared" si="97"/>
        <v>m</v>
      </c>
      <c r="AS33" s="59" t="str">
        <f t="shared" si="98"/>
        <v/>
      </c>
      <c r="AT33" s="59" t="str">
        <f t="shared" si="99"/>
        <v>Δ</v>
      </c>
      <c r="AU33" s="57" t="str">
        <f t="shared" si="100"/>
        <v>9</v>
      </c>
      <c r="AV33" s="57" t="str">
        <f t="shared" si="101"/>
        <v>11</v>
      </c>
      <c r="AW33" s="57" t="str">
        <f t="shared" si="102"/>
        <v>13b</v>
      </c>
      <c r="AX33" s="57" t="str">
        <f t="shared" si="103"/>
        <v>MIm</v>
      </c>
      <c r="AY33" s="57" t="str">
        <f t="shared" si="104"/>
        <v>MImΔ</v>
      </c>
      <c r="AZ33" s="57" t="str">
        <f t="shared" si="105"/>
        <v>MIm9</v>
      </c>
      <c r="BA33" s="57" t="str">
        <f t="shared" si="106"/>
        <v>MIm11</v>
      </c>
      <c r="BB33" s="57" t="str">
        <f t="shared" si="107"/>
        <v>MIm13b</v>
      </c>
      <c r="BD33" s="59">
        <f>1</f>
        <v>1</v>
      </c>
      <c r="BE33" s="57">
        <f t="shared" si="108"/>
        <v>3</v>
      </c>
      <c r="BF33" s="57">
        <f t="shared" si="109"/>
        <v>6</v>
      </c>
      <c r="BG33" s="57">
        <f t="shared" si="110"/>
        <v>10</v>
      </c>
      <c r="BH33" s="57">
        <f t="shared" si="111"/>
        <v>13</v>
      </c>
      <c r="BI33" s="57">
        <f t="shared" si="112"/>
        <v>17</v>
      </c>
      <c r="BJ33" s="57">
        <f t="shared" si="113"/>
        <v>21</v>
      </c>
      <c r="BK33" s="59" t="str">
        <f t="shared" si="114"/>
        <v>MI</v>
      </c>
      <c r="BL33" s="59" t="str">
        <f t="shared" si="115"/>
        <v>m</v>
      </c>
      <c r="BM33" s="59" t="str">
        <f t="shared" si="116"/>
        <v>5b</v>
      </c>
      <c r="BN33" s="59" t="str">
        <f t="shared" si="117"/>
        <v>7</v>
      </c>
      <c r="BO33" s="57" t="str">
        <f t="shared" si="118"/>
        <v>9b</v>
      </c>
      <c r="BP33" s="57" t="str">
        <f t="shared" si="119"/>
        <v>11</v>
      </c>
      <c r="BQ33" s="57" t="str">
        <f t="shared" si="120"/>
        <v>13</v>
      </c>
      <c r="BR33" s="57" t="str">
        <f t="shared" si="121"/>
        <v>MIm5b</v>
      </c>
      <c r="BS33" s="57" t="str">
        <f t="shared" si="122"/>
        <v>MIm5b7</v>
      </c>
      <c r="BT33" s="57" t="str">
        <f t="shared" si="123"/>
        <v>MIm5b9b</v>
      </c>
      <c r="BU33" s="57" t="str">
        <f t="shared" si="124"/>
        <v>MIm5b11</v>
      </c>
      <c r="BV33" s="57" t="str">
        <f t="shared" si="125"/>
        <v>MIm5b13</v>
      </c>
      <c r="BX33" s="59">
        <f>1</f>
        <v>1</v>
      </c>
      <c r="BY33" s="57">
        <f t="shared" si="126"/>
        <v>4</v>
      </c>
      <c r="BZ33" s="57">
        <f t="shared" si="127"/>
        <v>8</v>
      </c>
      <c r="CA33" s="57">
        <f t="shared" si="128"/>
        <v>11</v>
      </c>
      <c r="CB33" s="57">
        <f t="shared" si="129"/>
        <v>14</v>
      </c>
      <c r="CC33" s="57">
        <f t="shared" si="130"/>
        <v>17</v>
      </c>
      <c r="CD33" s="57">
        <f t="shared" si="131"/>
        <v>21</v>
      </c>
      <c r="CE33" s="59" t="str">
        <f t="shared" si="132"/>
        <v>MI</v>
      </c>
      <c r="CF33" s="59" t="str">
        <f t="shared" si="133"/>
        <v/>
      </c>
      <c r="CG33" s="59" t="str">
        <f t="shared" si="134"/>
        <v>5#</v>
      </c>
      <c r="CH33" s="59" t="str">
        <f t="shared" si="135"/>
        <v>Δ</v>
      </c>
      <c r="CI33" s="57" t="str">
        <f t="shared" si="136"/>
        <v>9</v>
      </c>
      <c r="CJ33" s="57" t="str">
        <f t="shared" si="137"/>
        <v>11</v>
      </c>
      <c r="CK33" s="57" t="str">
        <f t="shared" si="138"/>
        <v>13</v>
      </c>
      <c r="CL33" s="57" t="str">
        <f t="shared" si="139"/>
        <v>MI5#</v>
      </c>
      <c r="CM33" s="57" t="str">
        <f t="shared" si="140"/>
        <v>MI5#Δ</v>
      </c>
      <c r="CN33" s="57" t="str">
        <f t="shared" si="141"/>
        <v>MI5#9</v>
      </c>
      <c r="CO33" s="57" t="str">
        <f t="shared" si="142"/>
        <v>MI5#11</v>
      </c>
      <c r="CP33" s="57" t="str">
        <f t="shared" si="143"/>
        <v>MI5#13</v>
      </c>
      <c r="CR33" s="59">
        <f>1</f>
        <v>1</v>
      </c>
      <c r="CS33" s="57">
        <f t="shared" si="144"/>
        <v>3</v>
      </c>
      <c r="CT33" s="57">
        <f t="shared" si="145"/>
        <v>7</v>
      </c>
      <c r="CU33" s="57">
        <f t="shared" si="146"/>
        <v>10</v>
      </c>
      <c r="CV33" s="57">
        <f t="shared" si="147"/>
        <v>14</v>
      </c>
      <c r="CW33" s="57">
        <f t="shared" si="148"/>
        <v>18</v>
      </c>
      <c r="CX33" s="57">
        <f t="shared" si="149"/>
        <v>21</v>
      </c>
      <c r="CY33" s="59" t="str">
        <f t="shared" si="150"/>
        <v>MI</v>
      </c>
      <c r="CZ33" s="59" t="str">
        <f t="shared" si="151"/>
        <v>m</v>
      </c>
      <c r="DA33" s="59" t="str">
        <f t="shared" si="152"/>
        <v/>
      </c>
      <c r="DB33" s="59" t="str">
        <f t="shared" si="153"/>
        <v>7</v>
      </c>
      <c r="DC33" s="57" t="str">
        <f t="shared" si="154"/>
        <v>9</v>
      </c>
      <c r="DD33" s="57" t="str">
        <f t="shared" si="155"/>
        <v>11+</v>
      </c>
      <c r="DE33" s="57" t="str">
        <f t="shared" si="156"/>
        <v>13</v>
      </c>
      <c r="DF33" s="57" t="str">
        <f t="shared" si="157"/>
        <v>MIm</v>
      </c>
      <c r="DG33" s="57" t="str">
        <f t="shared" si="158"/>
        <v>MIm7</v>
      </c>
      <c r="DH33" s="57" t="str">
        <f t="shared" si="159"/>
        <v>MIm9</v>
      </c>
      <c r="DI33" s="57" t="str">
        <f t="shared" si="160"/>
        <v>MIm11+</v>
      </c>
      <c r="DJ33" s="57" t="str">
        <f t="shared" si="161"/>
        <v>MIm13</v>
      </c>
      <c r="DL33" s="59">
        <f>1</f>
        <v>1</v>
      </c>
      <c r="DM33" s="57">
        <f t="shared" si="162"/>
        <v>4</v>
      </c>
      <c r="DN33" s="57">
        <f t="shared" si="163"/>
        <v>7</v>
      </c>
      <c r="DO33" s="57">
        <f t="shared" si="164"/>
        <v>10</v>
      </c>
      <c r="DP33" s="57">
        <f t="shared" si="165"/>
        <v>13</v>
      </c>
      <c r="DQ33" s="57">
        <f t="shared" si="166"/>
        <v>17</v>
      </c>
      <c r="DR33" s="57">
        <f t="shared" si="167"/>
        <v>20</v>
      </c>
      <c r="DS33" s="59" t="str">
        <f t="shared" si="168"/>
        <v>MI</v>
      </c>
      <c r="DT33" s="59" t="str">
        <f t="shared" si="169"/>
        <v/>
      </c>
      <c r="DU33" s="59" t="str">
        <f t="shared" si="170"/>
        <v/>
      </c>
      <c r="DV33" s="59" t="str">
        <f t="shared" si="171"/>
        <v>7</v>
      </c>
      <c r="DW33" s="57" t="str">
        <f t="shared" si="172"/>
        <v>9b</v>
      </c>
      <c r="DX33" s="57" t="str">
        <f t="shared" si="173"/>
        <v>11</v>
      </c>
      <c r="DY33" s="57" t="str">
        <f t="shared" si="174"/>
        <v>13b</v>
      </c>
      <c r="DZ33" s="57" t="str">
        <f t="shared" si="175"/>
        <v>MI</v>
      </c>
      <c r="EA33" s="57" t="str">
        <f t="shared" si="176"/>
        <v>MI7</v>
      </c>
      <c r="EB33" s="57" t="str">
        <f t="shared" si="177"/>
        <v>MI9b</v>
      </c>
      <c r="EC33" s="57" t="str">
        <f t="shared" si="178"/>
        <v>MI11</v>
      </c>
      <c r="ED33" s="57" t="str">
        <f t="shared" si="179"/>
        <v>MI13b</v>
      </c>
      <c r="EF33" s="59">
        <f>1</f>
        <v>1</v>
      </c>
      <c r="EG33" s="57">
        <f t="shared" si="180"/>
        <v>4</v>
      </c>
      <c r="EH33" s="57">
        <f t="shared" si="181"/>
        <v>7</v>
      </c>
      <c r="EI33" s="57">
        <f t="shared" si="182"/>
        <v>11</v>
      </c>
      <c r="EJ33" s="57">
        <f t="shared" si="183"/>
        <v>15</v>
      </c>
      <c r="EK33" s="57">
        <f t="shared" si="184"/>
        <v>18</v>
      </c>
      <c r="EL33" s="57">
        <f t="shared" si="185"/>
        <v>21</v>
      </c>
      <c r="EM33" s="59" t="str">
        <f t="shared" si="186"/>
        <v>MI</v>
      </c>
      <c r="EN33" s="59" t="str">
        <f t="shared" si="187"/>
        <v/>
      </c>
      <c r="EO33" s="59" t="str">
        <f t="shared" si="188"/>
        <v/>
      </c>
      <c r="EP33" s="59" t="str">
        <f t="shared" si="189"/>
        <v>Δ</v>
      </c>
      <c r="EQ33" s="57" t="str">
        <f t="shared" si="190"/>
        <v>9#</v>
      </c>
      <c r="ER33" s="57" t="str">
        <f t="shared" si="191"/>
        <v>11+</v>
      </c>
      <c r="ES33" s="57" t="str">
        <f t="shared" si="192"/>
        <v>13</v>
      </c>
      <c r="ET33" s="57" t="str">
        <f t="shared" si="193"/>
        <v>MI</v>
      </c>
      <c r="EU33" s="57" t="str">
        <f t="shared" si="194"/>
        <v>MIΔ</v>
      </c>
      <c r="EV33" s="57" t="str">
        <f t="shared" si="195"/>
        <v>MI9#</v>
      </c>
      <c r="EW33" s="57" t="str">
        <f t="shared" si="196"/>
        <v>MI11+</v>
      </c>
      <c r="EX33" s="57" t="str">
        <f t="shared" si="197"/>
        <v>MI13</v>
      </c>
      <c r="EZ33" s="59">
        <f>1</f>
        <v>1</v>
      </c>
      <c r="FA33" s="57">
        <f t="shared" si="198"/>
        <v>3</v>
      </c>
      <c r="FB33" s="57">
        <f t="shared" si="199"/>
        <v>6</v>
      </c>
      <c r="FC33" s="57">
        <f t="shared" si="200"/>
        <v>9</v>
      </c>
      <c r="FD33" s="57">
        <f t="shared" si="201"/>
        <v>13</v>
      </c>
      <c r="FE33" s="57">
        <f t="shared" si="202"/>
        <v>16</v>
      </c>
      <c r="FF33" s="57">
        <f t="shared" si="203"/>
        <v>20</v>
      </c>
      <c r="FG33" s="59" t="str">
        <f t="shared" si="204"/>
        <v>MI</v>
      </c>
      <c r="FH33" s="59" t="str">
        <f t="shared" si="205"/>
        <v>m</v>
      </c>
      <c r="FI33" s="59" t="str">
        <f t="shared" si="206"/>
        <v>5b</v>
      </c>
      <c r="FJ33" s="59" t="str">
        <f t="shared" si="207"/>
        <v>dim</v>
      </c>
      <c r="FK33" s="57" t="str">
        <f t="shared" si="208"/>
        <v>9b</v>
      </c>
      <c r="FL33" s="57" t="str">
        <f t="shared" si="209"/>
        <v>11b</v>
      </c>
      <c r="FM33" s="57" t="str">
        <f t="shared" si="210"/>
        <v>13b</v>
      </c>
      <c r="FN33" s="57" t="str">
        <f t="shared" si="331"/>
        <v>MIdim</v>
      </c>
      <c r="FO33" s="57" t="str">
        <f t="shared" si="332"/>
        <v xml:space="preserve">   </v>
      </c>
      <c r="FP33" s="57" t="str">
        <f t="shared" si="333"/>
        <v xml:space="preserve">   </v>
      </c>
      <c r="FQ33" s="57" t="str">
        <f t="shared" si="334"/>
        <v xml:space="preserve">   </v>
      </c>
      <c r="FR33" s="57" t="str">
        <f t="shared" si="335"/>
        <v xml:space="preserve">   </v>
      </c>
      <c r="FT33" s="2" t="str">
        <f t="shared" si="216"/>
        <v>MIm</v>
      </c>
      <c r="FU33" s="2" t="str">
        <f t="shared" si="217"/>
        <v>MImΔ</v>
      </c>
      <c r="FV33" s="2" t="str">
        <f t="shared" si="218"/>
        <v>MIm9</v>
      </c>
      <c r="FW33" s="2" t="str">
        <f t="shared" si="219"/>
        <v>MIm11</v>
      </c>
      <c r="FX33" s="2" t="str">
        <f t="shared" si="220"/>
        <v>MIm13b</v>
      </c>
      <c r="FY33" s="2" t="str">
        <f t="shared" si="221"/>
        <v>MIm5b</v>
      </c>
      <c r="FZ33" s="2" t="str">
        <f t="shared" si="222"/>
        <v>MIm5b7</v>
      </c>
      <c r="GA33" s="2" t="str">
        <f t="shared" si="223"/>
        <v>MIm5b9b</v>
      </c>
      <c r="GB33" s="2" t="str">
        <f t="shared" si="224"/>
        <v>MIm5b11</v>
      </c>
      <c r="GC33" s="2" t="str">
        <f t="shared" si="225"/>
        <v>MIm5b13</v>
      </c>
      <c r="GD33" s="2" t="str">
        <f t="shared" si="226"/>
        <v>MI5#</v>
      </c>
      <c r="GE33" s="2" t="str">
        <f t="shared" si="227"/>
        <v>MI5#Δ</v>
      </c>
      <c r="GF33" s="2" t="str">
        <f t="shared" si="228"/>
        <v>MI5#9</v>
      </c>
      <c r="GG33" s="2" t="str">
        <f t="shared" si="229"/>
        <v>MI5#11</v>
      </c>
      <c r="GH33" s="2" t="str">
        <f t="shared" si="230"/>
        <v>MI5#13</v>
      </c>
      <c r="GI33" s="2" t="str">
        <f t="shared" si="231"/>
        <v>MIm</v>
      </c>
      <c r="GJ33" s="2" t="str">
        <f t="shared" si="232"/>
        <v>MIm7</v>
      </c>
      <c r="GK33" s="2" t="str">
        <f t="shared" si="233"/>
        <v>MIm9</v>
      </c>
      <c r="GL33" s="2" t="str">
        <f t="shared" si="234"/>
        <v>MIm11+</v>
      </c>
      <c r="GM33" s="2" t="str">
        <f t="shared" si="235"/>
        <v>MIm13</v>
      </c>
      <c r="GN33" s="2" t="str">
        <f t="shared" si="236"/>
        <v>MI</v>
      </c>
      <c r="GO33" s="2" t="str">
        <f t="shared" si="237"/>
        <v>MI7</v>
      </c>
      <c r="GP33" s="2" t="str">
        <f t="shared" si="238"/>
        <v>MI9b</v>
      </c>
      <c r="GQ33" s="2" t="str">
        <f t="shared" si="239"/>
        <v>MI11</v>
      </c>
      <c r="GR33" s="2" t="str">
        <f t="shared" si="240"/>
        <v>MI13b</v>
      </c>
      <c r="GS33" s="2" t="str">
        <f t="shared" si="241"/>
        <v>MI</v>
      </c>
      <c r="GT33" s="2" t="str">
        <f t="shared" si="242"/>
        <v>MIΔ</v>
      </c>
      <c r="GU33" s="2" t="str">
        <f t="shared" si="243"/>
        <v>MI9#</v>
      </c>
      <c r="GV33" s="2" t="str">
        <f t="shared" si="244"/>
        <v>MI11+</v>
      </c>
      <c r="GW33" s="2" t="str">
        <f t="shared" si="245"/>
        <v>MI13</v>
      </c>
      <c r="GX33" s="2" t="str">
        <f t="shared" si="246"/>
        <v>MIdim</v>
      </c>
      <c r="GY33" s="2" t="str">
        <f t="shared" si="247"/>
        <v xml:space="preserve">   </v>
      </c>
      <c r="GZ33" s="2" t="str">
        <f t="shared" si="248"/>
        <v xml:space="preserve">   </v>
      </c>
      <c r="HA33" s="2" t="str">
        <f t="shared" si="249"/>
        <v xml:space="preserve">   </v>
      </c>
      <c r="HB33" s="2" t="str">
        <f t="shared" si="250"/>
        <v xml:space="preserve">   </v>
      </c>
      <c r="HD33" s="2">
        <f t="shared" si="297"/>
        <v>29</v>
      </c>
      <c r="HE33" s="2" t="str" cm="1">
        <f t="array" ref="HE33">INDEX(patti,$HD33,IP33)</f>
        <v>MIm</v>
      </c>
      <c r="HF33" s="2" t="str" cm="1">
        <f t="array" ref="HF33">INDEX(patti,$HD33,IQ33)</f>
        <v>MIm5b</v>
      </c>
      <c r="HG33" s="2" t="str" cm="1">
        <f t="array" ref="HG33">INDEX(patti,$HD33,IR33)</f>
        <v>MI5#</v>
      </c>
      <c r="HH33" s="2" t="str" cm="1">
        <f t="array" ref="HH33">INDEX(patti,$HD33,IS33)</f>
        <v>MIm</v>
      </c>
      <c r="HI33" s="2" t="str" cm="1">
        <f t="array" ref="HI33">INDEX(patti,$HD33,IT33)</f>
        <v>MI</v>
      </c>
      <c r="HJ33" s="2" t="str" cm="1">
        <f t="array" ref="HJ33">INDEX(patti,$HD33,IU33)</f>
        <v>MI</v>
      </c>
      <c r="HK33" s="2" t="str" cm="1">
        <f t="array" ref="HK33">INDEX(patti,$HD33,IV33)</f>
        <v>MIdim</v>
      </c>
      <c r="HL33" s="2" t="str" cm="1">
        <f t="array" ref="HL33">INDEX(patti,$HD33,IW33)</f>
        <v>MImΔ</v>
      </c>
      <c r="HM33" s="2" t="str" cm="1">
        <f t="array" ref="HM33">INDEX(patti,$HD33,IX33)</f>
        <v>MIm5b7</v>
      </c>
      <c r="HN33" s="2" t="str" cm="1">
        <f t="array" ref="HN33">INDEX(patti,$HD33,IY33)</f>
        <v>MI5#Δ</v>
      </c>
      <c r="HO33" s="2" t="str" cm="1">
        <f t="array" ref="HO33">INDEX(patti,$HD33,IZ33)</f>
        <v>MIm7</v>
      </c>
      <c r="HP33" s="2" t="str" cm="1">
        <f t="array" ref="HP33">INDEX(patti,$HD33,JA33)</f>
        <v>MI7</v>
      </c>
      <c r="HQ33" s="2" t="str" cm="1">
        <f t="array" ref="HQ33">INDEX(patti,$HD33,JB33)</f>
        <v>MIΔ</v>
      </c>
      <c r="HR33" s="2" t="str" cm="1">
        <f t="array" ref="HR33">INDEX(patti,$HD33,JC33)</f>
        <v xml:space="preserve">   </v>
      </c>
      <c r="HS33" s="2" t="str" cm="1">
        <f t="array" ref="HS33">INDEX(patti,$HD33,JD33)</f>
        <v>MIm9</v>
      </c>
      <c r="HT33" s="2" t="str" cm="1">
        <f t="array" ref="HT33">INDEX(patti,$HD33,JE33)</f>
        <v>MIm5b9b</v>
      </c>
      <c r="HU33" s="2" t="str" cm="1">
        <f t="array" ref="HU33">INDEX(patti,$HD33,JF33)</f>
        <v>MI5#9</v>
      </c>
      <c r="HV33" s="2" t="str" cm="1">
        <f t="array" ref="HV33">INDEX(patti,$HD33,JG33)</f>
        <v>MIm9</v>
      </c>
      <c r="HW33" s="2" t="str" cm="1">
        <f t="array" ref="HW33">INDEX(patti,$HD33,JH33)</f>
        <v>MI9b</v>
      </c>
      <c r="HX33" s="2" t="str" cm="1">
        <f t="array" ref="HX33">INDEX(patti,$HD33,JI33)</f>
        <v>MI9#</v>
      </c>
      <c r="HY33" s="2" t="str" cm="1">
        <f t="array" ref="HY33">INDEX(patti,$HD33,JJ33)</f>
        <v xml:space="preserve">   </v>
      </c>
      <c r="HZ33" s="2" t="str" cm="1">
        <f t="array" ref="HZ33">INDEX(patti,$HD33,JK33)</f>
        <v>MIm11</v>
      </c>
      <c r="IA33" s="2" t="str" cm="1">
        <f t="array" ref="IA33">INDEX(patti,$HD33,JL33)</f>
        <v>MIm5b11</v>
      </c>
      <c r="IB33" s="2" t="str" cm="1">
        <f t="array" ref="IB33">INDEX(patti,$HD33,JM33)</f>
        <v>MI5#11</v>
      </c>
      <c r="IC33" s="2" t="str" cm="1">
        <f t="array" ref="IC33">INDEX(patti,$HD33,JN33)</f>
        <v>MIm11+</v>
      </c>
      <c r="ID33" s="2" t="str" cm="1">
        <f t="array" ref="ID33">INDEX(patti,$HD33,JO33)</f>
        <v>MI11</v>
      </c>
      <c r="IE33" s="2" t="str" cm="1">
        <f t="array" ref="IE33">INDEX(patti,$HD33,JP33)</f>
        <v>MI11+</v>
      </c>
      <c r="IF33" s="2" t="str" cm="1">
        <f t="array" ref="IF33">INDEX(patti,$HD33,JQ33)</f>
        <v xml:space="preserve">   </v>
      </c>
      <c r="IG33" s="2" t="str" cm="1">
        <f t="array" ref="IG33">INDEX(patti,$HD33,JR33)</f>
        <v>MIm13b</v>
      </c>
      <c r="IH33" s="2" t="str" cm="1">
        <f t="array" ref="IH33">INDEX(patti,$HD33,JS33)</f>
        <v>MIm5b13</v>
      </c>
      <c r="II33" s="2" t="str" cm="1">
        <f t="array" ref="II33">INDEX(patti,$HD33,JT33)</f>
        <v>MI5#13</v>
      </c>
      <c r="IJ33" s="2" t="str" cm="1">
        <f t="array" ref="IJ33">INDEX(patti,$HD33,JU33)</f>
        <v>MIm13</v>
      </c>
      <c r="IK33" s="2" t="str" cm="1">
        <f t="array" ref="IK33">INDEX(patti,$HD33,JV33)</f>
        <v>MI13b</v>
      </c>
      <c r="IL33" s="2" t="str" cm="1">
        <f t="array" ref="IL33">INDEX(patti,$HD33,JW33)</f>
        <v>MI13</v>
      </c>
      <c r="IM33" s="2" t="str" cm="1">
        <f t="array" ref="IM33">INDEX(patti,$HD33,JX33)</f>
        <v xml:space="preserve">   </v>
      </c>
      <c r="IN33" t="s">
        <v>117</v>
      </c>
      <c r="IP33">
        <v>1</v>
      </c>
      <c r="IQ33">
        <f t="shared" ref="IQ33:IV33" si="340">IP33+5</f>
        <v>6</v>
      </c>
      <c r="IR33">
        <f t="shared" si="340"/>
        <v>11</v>
      </c>
      <c r="IS33">
        <f t="shared" si="340"/>
        <v>16</v>
      </c>
      <c r="IT33">
        <f t="shared" si="340"/>
        <v>21</v>
      </c>
      <c r="IU33">
        <f t="shared" si="340"/>
        <v>26</v>
      </c>
      <c r="IV33">
        <f t="shared" si="340"/>
        <v>31</v>
      </c>
      <c r="IW33">
        <f t="shared" si="252"/>
        <v>2</v>
      </c>
      <c r="IX33">
        <f t="shared" si="253"/>
        <v>7</v>
      </c>
      <c r="IY33">
        <f t="shared" si="254"/>
        <v>12</v>
      </c>
      <c r="IZ33">
        <f t="shared" si="255"/>
        <v>17</v>
      </c>
      <c r="JA33">
        <f t="shared" si="256"/>
        <v>22</v>
      </c>
      <c r="JB33">
        <f t="shared" si="257"/>
        <v>27</v>
      </c>
      <c r="JC33">
        <f t="shared" si="258"/>
        <v>32</v>
      </c>
      <c r="JD33">
        <f t="shared" si="259"/>
        <v>3</v>
      </c>
      <c r="JE33">
        <f t="shared" si="260"/>
        <v>8</v>
      </c>
      <c r="JF33">
        <f t="shared" si="261"/>
        <v>13</v>
      </c>
      <c r="JG33">
        <f t="shared" si="262"/>
        <v>18</v>
      </c>
      <c r="JH33">
        <f t="shared" si="263"/>
        <v>23</v>
      </c>
      <c r="JI33">
        <f t="shared" si="264"/>
        <v>28</v>
      </c>
      <c r="JJ33">
        <f t="shared" si="265"/>
        <v>33</v>
      </c>
      <c r="JK33">
        <f t="shared" si="266"/>
        <v>4</v>
      </c>
      <c r="JL33">
        <f t="shared" si="267"/>
        <v>9</v>
      </c>
      <c r="JM33">
        <f t="shared" si="268"/>
        <v>14</v>
      </c>
      <c r="JN33">
        <f t="shared" si="269"/>
        <v>19</v>
      </c>
      <c r="JO33">
        <f t="shared" si="270"/>
        <v>24</v>
      </c>
      <c r="JP33">
        <f t="shared" si="271"/>
        <v>29</v>
      </c>
      <c r="JQ33">
        <f t="shared" si="272"/>
        <v>34</v>
      </c>
      <c r="JR33">
        <f t="shared" si="273"/>
        <v>5</v>
      </c>
      <c r="JS33">
        <f t="shared" si="274"/>
        <v>10</v>
      </c>
      <c r="JT33">
        <f t="shared" si="275"/>
        <v>15</v>
      </c>
      <c r="JU33">
        <f t="shared" si="276"/>
        <v>20</v>
      </c>
      <c r="JV33">
        <f t="shared" si="277"/>
        <v>25</v>
      </c>
      <c r="JW33">
        <f t="shared" si="278"/>
        <v>30</v>
      </c>
      <c r="JX33">
        <f t="shared" si="279"/>
        <v>35</v>
      </c>
      <c r="JY33" t="s">
        <v>117</v>
      </c>
      <c r="JZ33" t="str">
        <f t="shared" si="338"/>
        <v>ARMONICA</v>
      </c>
      <c r="KA33">
        <f t="shared" si="38"/>
        <v>0</v>
      </c>
      <c r="KB33" cm="1">
        <f t="array" ref="KB33">IF(TYPE(_xlfn._xlws.FILTER(HE$1:IM$1,HE33:IM33=KA33))=16,0,_xlfn._xlws.FILTER(HE$1:IM$1,HE33:IM33=KA33))</f>
        <v>0</v>
      </c>
      <c r="KG33">
        <f t="shared" si="280"/>
        <v>0</v>
      </c>
      <c r="KH33" s="35">
        <f t="shared" si="323"/>
        <v>0</v>
      </c>
      <c r="LX33" s="180"/>
      <c r="LY33" s="180"/>
      <c r="LZ33" s="180"/>
      <c r="MA33" s="180"/>
      <c r="MB33" s="180"/>
      <c r="MC33" s="180"/>
      <c r="MD33" s="180"/>
      <c r="ME33" s="180"/>
      <c r="MF33" s="180"/>
      <c r="MG33" s="180"/>
      <c r="MH33" s="180"/>
      <c r="MI33" s="180"/>
      <c r="MJ33" s="180"/>
      <c r="MK33" s="180"/>
      <c r="ML33" s="180"/>
      <c r="MM33" s="180"/>
      <c r="MN33" s="180"/>
      <c r="MO33" s="180"/>
      <c r="MP33" s="180"/>
      <c r="MQ33" s="180"/>
      <c r="MR33" s="180"/>
      <c r="MS33" s="180"/>
      <c r="MT33" s="180"/>
      <c r="MU33" s="51"/>
      <c r="MV33" s="51"/>
      <c r="MW33" s="51"/>
      <c r="MX33" s="51"/>
      <c r="MY33" s="73"/>
      <c r="MZ33" s="73"/>
      <c r="NA33" s="73"/>
      <c r="NB33" s="73"/>
      <c r="NC33" s="73"/>
      <c r="ND33" s="73"/>
      <c r="NE33" s="73"/>
      <c r="NF33" s="73"/>
      <c r="NG33" s="73"/>
      <c r="NH33" s="73"/>
      <c r="NI33" s="73"/>
      <c r="NJ33" s="73"/>
      <c r="NK33" s="73"/>
      <c r="NL33" s="73"/>
      <c r="NM33" s="73"/>
      <c r="NN33" s="73"/>
      <c r="NO33" s="73"/>
      <c r="NP33" s="73"/>
      <c r="NQ33" s="73"/>
      <c r="NR33" s="73"/>
      <c r="NS33" s="73"/>
      <c r="NT33" s="73"/>
      <c r="NU33" s="73"/>
      <c r="NV33" s="73"/>
      <c r="NW33" s="73"/>
      <c r="NX33" s="73"/>
      <c r="NY33" s="73"/>
      <c r="NZ33" s="73"/>
      <c r="OA33" s="73"/>
      <c r="OB33" s="73"/>
      <c r="OC33" s="73"/>
      <c r="OD33" s="73"/>
      <c r="OE33" s="73"/>
      <c r="OF33" s="73"/>
      <c r="OG33" s="73"/>
    </row>
    <row r="34" spans="1:397" x14ac:dyDescent="0.3">
      <c r="A34" s="190"/>
      <c r="B34" t="str">
        <f t="shared" si="314"/>
        <v>FA</v>
      </c>
      <c r="C34" s="16" t="s">
        <v>37</v>
      </c>
      <c r="D34" s="16" t="s">
        <v>38</v>
      </c>
      <c r="E34" s="16" t="s">
        <v>37</v>
      </c>
      <c r="F34" s="16" t="s">
        <v>37</v>
      </c>
      <c r="G34" s="16" t="s">
        <v>38</v>
      </c>
      <c r="H34" s="16" t="s">
        <v>39</v>
      </c>
      <c r="I34" s="16" t="s">
        <v>38</v>
      </c>
      <c r="J34" s="4">
        <f t="shared" si="315"/>
        <v>6</v>
      </c>
      <c r="K34" s="59">
        <f t="shared" si="67"/>
        <v>8</v>
      </c>
      <c r="L34" s="59">
        <f t="shared" si="68"/>
        <v>9</v>
      </c>
      <c r="M34" s="59">
        <f t="shared" si="69"/>
        <v>11</v>
      </c>
      <c r="N34" s="59">
        <f t="shared" si="70"/>
        <v>13</v>
      </c>
      <c r="O34" s="59">
        <f t="shared" si="71"/>
        <v>14</v>
      </c>
      <c r="P34" s="59">
        <f t="shared" si="72"/>
        <v>17</v>
      </c>
      <c r="Q34" s="57">
        <f t="shared" si="73"/>
        <v>18</v>
      </c>
      <c r="R34" s="59">
        <f t="shared" si="74"/>
        <v>20</v>
      </c>
      <c r="S34" s="59">
        <f t="shared" si="75"/>
        <v>21</v>
      </c>
      <c r="T34" s="59">
        <f t="shared" si="76"/>
        <v>23</v>
      </c>
      <c r="U34" s="59">
        <f t="shared" si="77"/>
        <v>25</v>
      </c>
      <c r="V34" s="59">
        <f t="shared" si="78"/>
        <v>26</v>
      </c>
      <c r="W34" s="59">
        <f t="shared" si="79"/>
        <v>29</v>
      </c>
      <c r="X34" s="57">
        <f t="shared" si="80"/>
        <v>30</v>
      </c>
      <c r="Y34" s="59">
        <f t="shared" si="81"/>
        <v>32</v>
      </c>
      <c r="Z34" s="59">
        <f t="shared" si="82"/>
        <v>33</v>
      </c>
      <c r="AA34" s="59">
        <f t="shared" si="83"/>
        <v>35</v>
      </c>
      <c r="AB34" s="59">
        <f t="shared" si="84"/>
        <v>37</v>
      </c>
      <c r="AC34" s="59">
        <f t="shared" si="85"/>
        <v>38</v>
      </c>
      <c r="AD34" s="59">
        <f t="shared" si="86"/>
        <v>41</v>
      </c>
      <c r="AE34" s="57">
        <f t="shared" si="87"/>
        <v>42</v>
      </c>
      <c r="AF34" s="59">
        <f t="shared" si="88"/>
        <v>44</v>
      </c>
      <c r="AG34" s="59">
        <f t="shared" si="89"/>
        <v>45</v>
      </c>
      <c r="AH34" s="59">
        <f t="shared" si="90"/>
        <v>47</v>
      </c>
      <c r="AI34" s="59"/>
      <c r="AJ34" s="59">
        <f>1</f>
        <v>1</v>
      </c>
      <c r="AK34" s="59">
        <f t="shared" si="91"/>
        <v>3</v>
      </c>
      <c r="AL34" s="59">
        <f t="shared" si="92"/>
        <v>7</v>
      </c>
      <c r="AM34" s="59">
        <f t="shared" si="93"/>
        <v>11</v>
      </c>
      <c r="AN34" s="59">
        <f t="shared" si="94"/>
        <v>14</v>
      </c>
      <c r="AO34" s="59">
        <f t="shared" si="95"/>
        <v>17</v>
      </c>
      <c r="AP34" s="59">
        <f t="shared" si="96"/>
        <v>20</v>
      </c>
      <c r="AQ34" s="59" t="str">
        <f t="shared" si="296"/>
        <v>FA</v>
      </c>
      <c r="AR34" s="59" t="str">
        <f t="shared" si="97"/>
        <v>m</v>
      </c>
      <c r="AS34" s="59" t="str">
        <f t="shared" si="98"/>
        <v/>
      </c>
      <c r="AT34" s="59" t="str">
        <f t="shared" si="99"/>
        <v>Δ</v>
      </c>
      <c r="AU34" s="57" t="str">
        <f t="shared" si="100"/>
        <v>9</v>
      </c>
      <c r="AV34" s="57" t="str">
        <f t="shared" si="101"/>
        <v>11</v>
      </c>
      <c r="AW34" s="57" t="str">
        <f t="shared" si="102"/>
        <v>13b</v>
      </c>
      <c r="AX34" s="57" t="str">
        <f t="shared" si="103"/>
        <v>FAm</v>
      </c>
      <c r="AY34" s="57" t="str">
        <f t="shared" si="104"/>
        <v>FAmΔ</v>
      </c>
      <c r="AZ34" s="57" t="str">
        <f t="shared" si="105"/>
        <v>FAm9</v>
      </c>
      <c r="BA34" s="57" t="str">
        <f t="shared" si="106"/>
        <v>FAm11</v>
      </c>
      <c r="BB34" s="57" t="str">
        <f t="shared" si="107"/>
        <v>FAm13b</v>
      </c>
      <c r="BD34" s="59">
        <f>1</f>
        <v>1</v>
      </c>
      <c r="BE34" s="57">
        <f t="shared" si="108"/>
        <v>3</v>
      </c>
      <c r="BF34" s="57">
        <f t="shared" si="109"/>
        <v>6</v>
      </c>
      <c r="BG34" s="57">
        <f t="shared" si="110"/>
        <v>10</v>
      </c>
      <c r="BH34" s="57">
        <f t="shared" si="111"/>
        <v>13</v>
      </c>
      <c r="BI34" s="57">
        <f t="shared" si="112"/>
        <v>17</v>
      </c>
      <c r="BJ34" s="57">
        <f t="shared" si="113"/>
        <v>21</v>
      </c>
      <c r="BK34" s="59" t="str">
        <f t="shared" si="114"/>
        <v>FA</v>
      </c>
      <c r="BL34" s="59" t="str">
        <f t="shared" si="115"/>
        <v>m</v>
      </c>
      <c r="BM34" s="59" t="str">
        <f t="shared" si="116"/>
        <v>5b</v>
      </c>
      <c r="BN34" s="59" t="str">
        <f t="shared" si="117"/>
        <v>7</v>
      </c>
      <c r="BO34" s="57" t="str">
        <f t="shared" si="118"/>
        <v>9b</v>
      </c>
      <c r="BP34" s="57" t="str">
        <f t="shared" si="119"/>
        <v>11</v>
      </c>
      <c r="BQ34" s="57" t="str">
        <f t="shared" si="120"/>
        <v>13</v>
      </c>
      <c r="BR34" s="57" t="str">
        <f t="shared" si="121"/>
        <v>FAm5b</v>
      </c>
      <c r="BS34" s="57" t="str">
        <f t="shared" si="122"/>
        <v>FAm5b7</v>
      </c>
      <c r="BT34" s="57" t="str">
        <f t="shared" si="123"/>
        <v>FAm5b9b</v>
      </c>
      <c r="BU34" s="57" t="str">
        <f t="shared" si="124"/>
        <v>FAm5b11</v>
      </c>
      <c r="BV34" s="57" t="str">
        <f t="shared" si="125"/>
        <v>FAm5b13</v>
      </c>
      <c r="BX34" s="59">
        <f>1</f>
        <v>1</v>
      </c>
      <c r="BY34" s="57">
        <f t="shared" si="126"/>
        <v>4</v>
      </c>
      <c r="BZ34" s="57">
        <f t="shared" si="127"/>
        <v>8</v>
      </c>
      <c r="CA34" s="57">
        <f t="shared" si="128"/>
        <v>11</v>
      </c>
      <c r="CB34" s="57">
        <f t="shared" si="129"/>
        <v>14</v>
      </c>
      <c r="CC34" s="57">
        <f t="shared" si="130"/>
        <v>17</v>
      </c>
      <c r="CD34" s="57">
        <f t="shared" si="131"/>
        <v>21</v>
      </c>
      <c r="CE34" s="59" t="str">
        <f t="shared" si="132"/>
        <v>FA</v>
      </c>
      <c r="CF34" s="59" t="str">
        <f t="shared" si="133"/>
        <v/>
      </c>
      <c r="CG34" s="59" t="str">
        <f t="shared" si="134"/>
        <v>5#</v>
      </c>
      <c r="CH34" s="59" t="str">
        <f t="shared" si="135"/>
        <v>Δ</v>
      </c>
      <c r="CI34" s="57" t="str">
        <f t="shared" si="136"/>
        <v>9</v>
      </c>
      <c r="CJ34" s="57" t="str">
        <f t="shared" si="137"/>
        <v>11</v>
      </c>
      <c r="CK34" s="57" t="str">
        <f t="shared" si="138"/>
        <v>13</v>
      </c>
      <c r="CL34" s="57" t="str">
        <f t="shared" si="139"/>
        <v>FA5#</v>
      </c>
      <c r="CM34" s="57" t="str">
        <f t="shared" si="140"/>
        <v>FA5#Δ</v>
      </c>
      <c r="CN34" s="57" t="str">
        <f t="shared" si="141"/>
        <v>FA5#9</v>
      </c>
      <c r="CO34" s="57" t="str">
        <f t="shared" si="142"/>
        <v>FA5#11</v>
      </c>
      <c r="CP34" s="57" t="str">
        <f t="shared" si="143"/>
        <v>FA5#13</v>
      </c>
      <c r="CR34" s="59">
        <f>1</f>
        <v>1</v>
      </c>
      <c r="CS34" s="57">
        <f t="shared" si="144"/>
        <v>3</v>
      </c>
      <c r="CT34" s="57">
        <f t="shared" si="145"/>
        <v>7</v>
      </c>
      <c r="CU34" s="57">
        <f t="shared" si="146"/>
        <v>10</v>
      </c>
      <c r="CV34" s="57">
        <f t="shared" si="147"/>
        <v>14</v>
      </c>
      <c r="CW34" s="57">
        <f t="shared" si="148"/>
        <v>18</v>
      </c>
      <c r="CX34" s="57">
        <f t="shared" si="149"/>
        <v>21</v>
      </c>
      <c r="CY34" s="59" t="str">
        <f t="shared" si="150"/>
        <v>FA</v>
      </c>
      <c r="CZ34" s="59" t="str">
        <f t="shared" si="151"/>
        <v>m</v>
      </c>
      <c r="DA34" s="59" t="str">
        <f t="shared" si="152"/>
        <v/>
      </c>
      <c r="DB34" s="59" t="str">
        <f t="shared" si="153"/>
        <v>7</v>
      </c>
      <c r="DC34" s="57" t="str">
        <f t="shared" si="154"/>
        <v>9</v>
      </c>
      <c r="DD34" s="57" t="str">
        <f t="shared" si="155"/>
        <v>11+</v>
      </c>
      <c r="DE34" s="57" t="str">
        <f t="shared" si="156"/>
        <v>13</v>
      </c>
      <c r="DF34" s="57" t="str">
        <f t="shared" si="157"/>
        <v>FAm</v>
      </c>
      <c r="DG34" s="57" t="str">
        <f t="shared" si="158"/>
        <v>FAm7</v>
      </c>
      <c r="DH34" s="57" t="str">
        <f t="shared" si="159"/>
        <v>FAm9</v>
      </c>
      <c r="DI34" s="57" t="str">
        <f t="shared" si="160"/>
        <v>FAm11+</v>
      </c>
      <c r="DJ34" s="57" t="str">
        <f t="shared" si="161"/>
        <v>FAm13</v>
      </c>
      <c r="DL34" s="59">
        <f>1</f>
        <v>1</v>
      </c>
      <c r="DM34" s="57">
        <f t="shared" si="162"/>
        <v>4</v>
      </c>
      <c r="DN34" s="57">
        <f t="shared" si="163"/>
        <v>7</v>
      </c>
      <c r="DO34" s="57">
        <f t="shared" si="164"/>
        <v>10</v>
      </c>
      <c r="DP34" s="57">
        <f t="shared" si="165"/>
        <v>13</v>
      </c>
      <c r="DQ34" s="57">
        <f t="shared" si="166"/>
        <v>17</v>
      </c>
      <c r="DR34" s="57">
        <f t="shared" si="167"/>
        <v>20</v>
      </c>
      <c r="DS34" s="59" t="str">
        <f t="shared" si="168"/>
        <v>FA</v>
      </c>
      <c r="DT34" s="59" t="str">
        <f t="shared" si="169"/>
        <v/>
      </c>
      <c r="DU34" s="59" t="str">
        <f t="shared" si="170"/>
        <v/>
      </c>
      <c r="DV34" s="59" t="str">
        <f t="shared" si="171"/>
        <v>7</v>
      </c>
      <c r="DW34" s="57" t="str">
        <f t="shared" si="172"/>
        <v>9b</v>
      </c>
      <c r="DX34" s="57" t="str">
        <f t="shared" si="173"/>
        <v>11</v>
      </c>
      <c r="DY34" s="57" t="str">
        <f t="shared" si="174"/>
        <v>13b</v>
      </c>
      <c r="DZ34" s="57" t="str">
        <f t="shared" si="175"/>
        <v>FA</v>
      </c>
      <c r="EA34" s="57" t="str">
        <f t="shared" si="176"/>
        <v>FA7</v>
      </c>
      <c r="EB34" s="57" t="str">
        <f t="shared" si="177"/>
        <v>FA9b</v>
      </c>
      <c r="EC34" s="57" t="str">
        <f t="shared" si="178"/>
        <v>FA11</v>
      </c>
      <c r="ED34" s="57" t="str">
        <f t="shared" si="179"/>
        <v>FA13b</v>
      </c>
      <c r="EF34" s="59">
        <f>1</f>
        <v>1</v>
      </c>
      <c r="EG34" s="57">
        <f t="shared" si="180"/>
        <v>4</v>
      </c>
      <c r="EH34" s="57">
        <f t="shared" si="181"/>
        <v>7</v>
      </c>
      <c r="EI34" s="57">
        <f t="shared" si="182"/>
        <v>11</v>
      </c>
      <c r="EJ34" s="57">
        <f t="shared" si="183"/>
        <v>15</v>
      </c>
      <c r="EK34" s="57">
        <f t="shared" si="184"/>
        <v>18</v>
      </c>
      <c r="EL34" s="57">
        <f t="shared" si="185"/>
        <v>21</v>
      </c>
      <c r="EM34" s="59" t="str">
        <f t="shared" si="186"/>
        <v>FA</v>
      </c>
      <c r="EN34" s="59" t="str">
        <f t="shared" si="187"/>
        <v/>
      </c>
      <c r="EO34" s="59" t="str">
        <f t="shared" si="188"/>
        <v/>
      </c>
      <c r="EP34" s="59" t="str">
        <f t="shared" si="189"/>
        <v>Δ</v>
      </c>
      <c r="EQ34" s="57" t="str">
        <f t="shared" si="190"/>
        <v>9#</v>
      </c>
      <c r="ER34" s="57" t="str">
        <f t="shared" si="191"/>
        <v>11+</v>
      </c>
      <c r="ES34" s="57" t="str">
        <f t="shared" si="192"/>
        <v>13</v>
      </c>
      <c r="ET34" s="57" t="str">
        <f t="shared" si="193"/>
        <v>FA</v>
      </c>
      <c r="EU34" s="57" t="str">
        <f t="shared" si="194"/>
        <v>FAΔ</v>
      </c>
      <c r="EV34" s="57" t="str">
        <f t="shared" si="195"/>
        <v>FA9#</v>
      </c>
      <c r="EW34" s="57" t="str">
        <f t="shared" si="196"/>
        <v>FA11+</v>
      </c>
      <c r="EX34" s="57" t="str">
        <f t="shared" si="197"/>
        <v>FA13</v>
      </c>
      <c r="EZ34" s="59">
        <f>1</f>
        <v>1</v>
      </c>
      <c r="FA34" s="57">
        <f t="shared" si="198"/>
        <v>3</v>
      </c>
      <c r="FB34" s="57">
        <f t="shared" si="199"/>
        <v>6</v>
      </c>
      <c r="FC34" s="57">
        <f t="shared" si="200"/>
        <v>9</v>
      </c>
      <c r="FD34" s="57">
        <f t="shared" si="201"/>
        <v>13</v>
      </c>
      <c r="FE34" s="57">
        <f t="shared" si="202"/>
        <v>16</v>
      </c>
      <c r="FF34" s="57">
        <f t="shared" si="203"/>
        <v>20</v>
      </c>
      <c r="FG34" s="59" t="str">
        <f t="shared" si="204"/>
        <v>FA</v>
      </c>
      <c r="FH34" s="59" t="str">
        <f t="shared" si="205"/>
        <v>m</v>
      </c>
      <c r="FI34" s="59" t="str">
        <f t="shared" si="206"/>
        <v>5b</v>
      </c>
      <c r="FJ34" s="59" t="str">
        <f t="shared" si="207"/>
        <v>dim</v>
      </c>
      <c r="FK34" s="57" t="str">
        <f t="shared" si="208"/>
        <v>9b</v>
      </c>
      <c r="FL34" s="57" t="str">
        <f t="shared" si="209"/>
        <v>11b</v>
      </c>
      <c r="FM34" s="57" t="str">
        <f t="shared" si="210"/>
        <v>13b</v>
      </c>
      <c r="FN34" s="57" t="str">
        <f t="shared" si="331"/>
        <v>FAdim</v>
      </c>
      <c r="FO34" s="57" t="str">
        <f t="shared" si="332"/>
        <v xml:space="preserve">   </v>
      </c>
      <c r="FP34" s="57" t="str">
        <f t="shared" si="333"/>
        <v xml:space="preserve">   </v>
      </c>
      <c r="FQ34" s="57" t="str">
        <f t="shared" si="334"/>
        <v xml:space="preserve">   </v>
      </c>
      <c r="FR34" s="57" t="str">
        <f t="shared" si="335"/>
        <v xml:space="preserve">   </v>
      </c>
      <c r="FT34" s="2" t="str">
        <f t="shared" si="216"/>
        <v>FAm</v>
      </c>
      <c r="FU34" s="2" t="str">
        <f t="shared" si="217"/>
        <v>FAmΔ</v>
      </c>
      <c r="FV34" s="2" t="str">
        <f t="shared" si="218"/>
        <v>FAm9</v>
      </c>
      <c r="FW34" s="2" t="str">
        <f t="shared" si="219"/>
        <v>FAm11</v>
      </c>
      <c r="FX34" s="2" t="str">
        <f t="shared" si="220"/>
        <v>FAm13b</v>
      </c>
      <c r="FY34" s="2" t="str">
        <f t="shared" si="221"/>
        <v>FAm5b</v>
      </c>
      <c r="FZ34" s="2" t="str">
        <f t="shared" si="222"/>
        <v>FAm5b7</v>
      </c>
      <c r="GA34" s="2" t="str">
        <f t="shared" si="223"/>
        <v>FAm5b9b</v>
      </c>
      <c r="GB34" s="2" t="str">
        <f t="shared" si="224"/>
        <v>FAm5b11</v>
      </c>
      <c r="GC34" s="2" t="str">
        <f t="shared" si="225"/>
        <v>FAm5b13</v>
      </c>
      <c r="GD34" s="2" t="str">
        <f t="shared" si="226"/>
        <v>FA5#</v>
      </c>
      <c r="GE34" s="2" t="str">
        <f t="shared" si="227"/>
        <v>FA5#Δ</v>
      </c>
      <c r="GF34" s="2" t="str">
        <f t="shared" si="228"/>
        <v>FA5#9</v>
      </c>
      <c r="GG34" s="2" t="str">
        <f t="shared" si="229"/>
        <v>FA5#11</v>
      </c>
      <c r="GH34" s="2" t="str">
        <f t="shared" si="230"/>
        <v>FA5#13</v>
      </c>
      <c r="GI34" s="2" t="str">
        <f t="shared" si="231"/>
        <v>FAm</v>
      </c>
      <c r="GJ34" s="2" t="str">
        <f t="shared" si="232"/>
        <v>FAm7</v>
      </c>
      <c r="GK34" s="2" t="str">
        <f t="shared" si="233"/>
        <v>FAm9</v>
      </c>
      <c r="GL34" s="2" t="str">
        <f t="shared" si="234"/>
        <v>FAm11+</v>
      </c>
      <c r="GM34" s="2" t="str">
        <f t="shared" si="235"/>
        <v>FAm13</v>
      </c>
      <c r="GN34" s="2" t="str">
        <f t="shared" si="236"/>
        <v>FA</v>
      </c>
      <c r="GO34" s="2" t="str">
        <f t="shared" si="237"/>
        <v>FA7</v>
      </c>
      <c r="GP34" s="2" t="str">
        <f t="shared" si="238"/>
        <v>FA9b</v>
      </c>
      <c r="GQ34" s="2" t="str">
        <f t="shared" si="239"/>
        <v>FA11</v>
      </c>
      <c r="GR34" s="2" t="str">
        <f t="shared" si="240"/>
        <v>FA13b</v>
      </c>
      <c r="GS34" s="2" t="str">
        <f t="shared" si="241"/>
        <v>FA</v>
      </c>
      <c r="GT34" s="2" t="str">
        <f t="shared" si="242"/>
        <v>FAΔ</v>
      </c>
      <c r="GU34" s="2" t="str">
        <f t="shared" si="243"/>
        <v>FA9#</v>
      </c>
      <c r="GV34" s="2" t="str">
        <f t="shared" si="244"/>
        <v>FA11+</v>
      </c>
      <c r="GW34" s="2" t="str">
        <f t="shared" si="245"/>
        <v>FA13</v>
      </c>
      <c r="GX34" s="2" t="str">
        <f t="shared" si="246"/>
        <v>FAdim</v>
      </c>
      <c r="GY34" s="2" t="str">
        <f t="shared" si="247"/>
        <v xml:space="preserve">   </v>
      </c>
      <c r="GZ34" s="2" t="str">
        <f t="shared" si="248"/>
        <v xml:space="preserve">   </v>
      </c>
      <c r="HA34" s="2" t="str">
        <f t="shared" si="249"/>
        <v xml:space="preserve">   </v>
      </c>
      <c r="HB34" s="2" t="str">
        <f t="shared" si="250"/>
        <v xml:space="preserve">   </v>
      </c>
      <c r="HD34" s="2">
        <f t="shared" si="297"/>
        <v>30</v>
      </c>
      <c r="HE34" s="2" t="str" cm="1">
        <f t="array" ref="HE34">INDEX(patti,$HD34,IP34)</f>
        <v>FAm</v>
      </c>
      <c r="HF34" s="2" t="str" cm="1">
        <f t="array" ref="HF34">INDEX(patti,$HD34,IQ34)</f>
        <v>FAm5b</v>
      </c>
      <c r="HG34" s="2" t="str" cm="1">
        <f t="array" ref="HG34">INDEX(patti,$HD34,IR34)</f>
        <v>FA5#</v>
      </c>
      <c r="HH34" s="2" t="str" cm="1">
        <f t="array" ref="HH34">INDEX(patti,$HD34,IS34)</f>
        <v>FAm</v>
      </c>
      <c r="HI34" s="2" t="str" cm="1">
        <f t="array" ref="HI34">INDEX(patti,$HD34,IT34)</f>
        <v>FA</v>
      </c>
      <c r="HJ34" s="2" t="str" cm="1">
        <f t="array" ref="HJ34">INDEX(patti,$HD34,IU34)</f>
        <v>FA</v>
      </c>
      <c r="HK34" s="2" t="str" cm="1">
        <f t="array" ref="HK34">INDEX(patti,$HD34,IV34)</f>
        <v>FAdim</v>
      </c>
      <c r="HL34" s="2" t="str" cm="1">
        <f t="array" ref="HL34">INDEX(patti,$HD34,IW34)</f>
        <v>FAmΔ</v>
      </c>
      <c r="HM34" s="2" t="str" cm="1">
        <f t="array" ref="HM34">INDEX(patti,$HD34,IX34)</f>
        <v>FAm5b7</v>
      </c>
      <c r="HN34" s="2" t="str" cm="1">
        <f t="array" ref="HN34">INDEX(patti,$HD34,IY34)</f>
        <v>FA5#Δ</v>
      </c>
      <c r="HO34" s="2" t="str" cm="1">
        <f t="array" ref="HO34">INDEX(patti,$HD34,IZ34)</f>
        <v>FAm7</v>
      </c>
      <c r="HP34" s="2" t="str" cm="1">
        <f t="array" ref="HP34">INDEX(patti,$HD34,JA34)</f>
        <v>FA7</v>
      </c>
      <c r="HQ34" s="2" t="str" cm="1">
        <f t="array" ref="HQ34">INDEX(patti,$HD34,JB34)</f>
        <v>FAΔ</v>
      </c>
      <c r="HR34" s="2" t="str" cm="1">
        <f t="array" ref="HR34">INDEX(patti,$HD34,JC34)</f>
        <v xml:space="preserve">   </v>
      </c>
      <c r="HS34" s="2" t="str" cm="1">
        <f t="array" ref="HS34">INDEX(patti,$HD34,JD34)</f>
        <v>FAm9</v>
      </c>
      <c r="HT34" s="2" t="str" cm="1">
        <f t="array" ref="HT34">INDEX(patti,$HD34,JE34)</f>
        <v>FAm5b9b</v>
      </c>
      <c r="HU34" s="2" t="str" cm="1">
        <f t="array" ref="HU34">INDEX(patti,$HD34,JF34)</f>
        <v>FA5#9</v>
      </c>
      <c r="HV34" s="2" t="str" cm="1">
        <f t="array" ref="HV34">INDEX(patti,$HD34,JG34)</f>
        <v>FAm9</v>
      </c>
      <c r="HW34" s="2" t="str" cm="1">
        <f t="array" ref="HW34">INDEX(patti,$HD34,JH34)</f>
        <v>FA9b</v>
      </c>
      <c r="HX34" s="2" t="str" cm="1">
        <f t="array" ref="HX34">INDEX(patti,$HD34,JI34)</f>
        <v>FA9#</v>
      </c>
      <c r="HY34" s="2" t="str" cm="1">
        <f t="array" ref="HY34">INDEX(patti,$HD34,JJ34)</f>
        <v xml:space="preserve">   </v>
      </c>
      <c r="HZ34" s="2" t="str" cm="1">
        <f t="array" ref="HZ34">INDEX(patti,$HD34,JK34)</f>
        <v>FAm11</v>
      </c>
      <c r="IA34" s="2" t="str" cm="1">
        <f t="array" ref="IA34">INDEX(patti,$HD34,JL34)</f>
        <v>FAm5b11</v>
      </c>
      <c r="IB34" s="2" t="str" cm="1">
        <f t="array" ref="IB34">INDEX(patti,$HD34,JM34)</f>
        <v>FA5#11</v>
      </c>
      <c r="IC34" s="2" t="str" cm="1">
        <f t="array" ref="IC34">INDEX(patti,$HD34,JN34)</f>
        <v>FAm11+</v>
      </c>
      <c r="ID34" s="2" t="str" cm="1">
        <f t="array" ref="ID34">INDEX(patti,$HD34,JO34)</f>
        <v>FA11</v>
      </c>
      <c r="IE34" s="2" t="str" cm="1">
        <f t="array" ref="IE34">INDEX(patti,$HD34,JP34)</f>
        <v>FA11+</v>
      </c>
      <c r="IF34" s="2" t="str" cm="1">
        <f t="array" ref="IF34">INDEX(patti,$HD34,JQ34)</f>
        <v xml:space="preserve">   </v>
      </c>
      <c r="IG34" s="2" t="str" cm="1">
        <f t="array" ref="IG34">INDEX(patti,$HD34,JR34)</f>
        <v>FAm13b</v>
      </c>
      <c r="IH34" s="2" t="str" cm="1">
        <f t="array" ref="IH34">INDEX(patti,$HD34,JS34)</f>
        <v>FAm5b13</v>
      </c>
      <c r="II34" s="2" t="str" cm="1">
        <f t="array" ref="II34">INDEX(patti,$HD34,JT34)</f>
        <v>FA5#13</v>
      </c>
      <c r="IJ34" s="2" t="str" cm="1">
        <f t="array" ref="IJ34">INDEX(patti,$HD34,JU34)</f>
        <v>FAm13</v>
      </c>
      <c r="IK34" s="2" t="str" cm="1">
        <f t="array" ref="IK34">INDEX(patti,$HD34,JV34)</f>
        <v>FA13b</v>
      </c>
      <c r="IL34" s="2" t="str" cm="1">
        <f t="array" ref="IL34">INDEX(patti,$HD34,JW34)</f>
        <v>FA13</v>
      </c>
      <c r="IM34" s="2" t="str" cm="1">
        <f t="array" ref="IM34">INDEX(patti,$HD34,JX34)</f>
        <v xml:space="preserve">   </v>
      </c>
      <c r="IN34" t="s">
        <v>117</v>
      </c>
      <c r="IP34">
        <v>1</v>
      </c>
      <c r="IQ34">
        <f t="shared" ref="IQ34:IV34" si="341">IP34+5</f>
        <v>6</v>
      </c>
      <c r="IR34">
        <f t="shared" si="341"/>
        <v>11</v>
      </c>
      <c r="IS34">
        <f t="shared" si="341"/>
        <v>16</v>
      </c>
      <c r="IT34">
        <f t="shared" si="341"/>
        <v>21</v>
      </c>
      <c r="IU34">
        <f t="shared" si="341"/>
        <v>26</v>
      </c>
      <c r="IV34">
        <f t="shared" si="341"/>
        <v>31</v>
      </c>
      <c r="IW34">
        <f t="shared" si="252"/>
        <v>2</v>
      </c>
      <c r="IX34">
        <f t="shared" si="253"/>
        <v>7</v>
      </c>
      <c r="IY34">
        <f t="shared" si="254"/>
        <v>12</v>
      </c>
      <c r="IZ34">
        <f t="shared" si="255"/>
        <v>17</v>
      </c>
      <c r="JA34">
        <f t="shared" si="256"/>
        <v>22</v>
      </c>
      <c r="JB34">
        <f t="shared" si="257"/>
        <v>27</v>
      </c>
      <c r="JC34">
        <f t="shared" si="258"/>
        <v>32</v>
      </c>
      <c r="JD34">
        <f t="shared" si="259"/>
        <v>3</v>
      </c>
      <c r="JE34">
        <f t="shared" si="260"/>
        <v>8</v>
      </c>
      <c r="JF34">
        <f t="shared" si="261"/>
        <v>13</v>
      </c>
      <c r="JG34">
        <f t="shared" si="262"/>
        <v>18</v>
      </c>
      <c r="JH34">
        <f t="shared" si="263"/>
        <v>23</v>
      </c>
      <c r="JI34">
        <f t="shared" si="264"/>
        <v>28</v>
      </c>
      <c r="JJ34">
        <f t="shared" si="265"/>
        <v>33</v>
      </c>
      <c r="JK34">
        <f t="shared" si="266"/>
        <v>4</v>
      </c>
      <c r="JL34">
        <f t="shared" si="267"/>
        <v>9</v>
      </c>
      <c r="JM34">
        <f t="shared" si="268"/>
        <v>14</v>
      </c>
      <c r="JN34">
        <f t="shared" si="269"/>
        <v>19</v>
      </c>
      <c r="JO34">
        <f t="shared" si="270"/>
        <v>24</v>
      </c>
      <c r="JP34">
        <f t="shared" si="271"/>
        <v>29</v>
      </c>
      <c r="JQ34">
        <f t="shared" si="272"/>
        <v>34</v>
      </c>
      <c r="JR34">
        <f t="shared" si="273"/>
        <v>5</v>
      </c>
      <c r="JS34">
        <f t="shared" si="274"/>
        <v>10</v>
      </c>
      <c r="JT34">
        <f t="shared" si="275"/>
        <v>15</v>
      </c>
      <c r="JU34">
        <f t="shared" si="276"/>
        <v>20</v>
      </c>
      <c r="JV34">
        <f t="shared" si="277"/>
        <v>25</v>
      </c>
      <c r="JW34">
        <f t="shared" si="278"/>
        <v>30</v>
      </c>
      <c r="JX34">
        <f t="shared" si="279"/>
        <v>35</v>
      </c>
      <c r="JY34" t="s">
        <v>117</v>
      </c>
      <c r="JZ34" t="str">
        <f t="shared" si="338"/>
        <v>ARMONICA</v>
      </c>
      <c r="KA34">
        <f t="shared" si="38"/>
        <v>0</v>
      </c>
      <c r="KB34" cm="1">
        <f t="array" ref="KB34">IF(TYPE(_xlfn._xlws.FILTER(HE$1:IM$1,HE34:IM34=KA34))=16,0,_xlfn._xlws.FILTER(HE$1:IM$1,HE34:IM34=KA34))</f>
        <v>0</v>
      </c>
      <c r="KG34">
        <f t="shared" si="280"/>
        <v>0</v>
      </c>
      <c r="KH34" s="35">
        <f t="shared" si="323"/>
        <v>0</v>
      </c>
      <c r="LX34" s="51"/>
      <c r="LY34" s="51"/>
      <c r="LZ34" s="51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/>
      <c r="MY34" s="73"/>
      <c r="MZ34" s="73"/>
      <c r="NA34" s="73"/>
      <c r="NB34" s="73"/>
      <c r="NC34" s="73"/>
      <c r="ND34" s="73"/>
      <c r="NE34" s="73"/>
      <c r="NF34" s="73"/>
      <c r="NG34" s="73"/>
      <c r="NH34" s="73"/>
      <c r="NI34" s="73"/>
      <c r="NJ34" s="73"/>
      <c r="NK34" s="73"/>
      <c r="NL34" s="73"/>
      <c r="NM34" s="73"/>
      <c r="NN34" s="73"/>
      <c r="NO34" s="73"/>
      <c r="NP34" s="73"/>
      <c r="NQ34" s="73"/>
      <c r="NR34" s="73"/>
      <c r="NS34" s="73"/>
      <c r="NT34" s="73"/>
      <c r="NU34" s="73"/>
      <c r="NV34" s="73"/>
      <c r="NW34" s="73"/>
      <c r="NX34" s="73"/>
      <c r="NY34" s="73"/>
      <c r="NZ34" s="73"/>
      <c r="OA34" s="73"/>
      <c r="OB34" s="73"/>
      <c r="OC34" s="73"/>
      <c r="OD34" s="73"/>
      <c r="OE34" s="73"/>
      <c r="OF34" s="73"/>
      <c r="OG34" s="73"/>
    </row>
    <row r="35" spans="1:397" x14ac:dyDescent="0.3">
      <c r="A35" s="190"/>
      <c r="B35" t="str">
        <f t="shared" si="314"/>
        <v>FA#</v>
      </c>
      <c r="C35" s="16" t="s">
        <v>37</v>
      </c>
      <c r="D35" s="16" t="s">
        <v>38</v>
      </c>
      <c r="E35" s="16" t="s">
        <v>37</v>
      </c>
      <c r="F35" s="16" t="s">
        <v>37</v>
      </c>
      <c r="G35" s="16" t="s">
        <v>38</v>
      </c>
      <c r="H35" s="16" t="s">
        <v>39</v>
      </c>
      <c r="I35" s="16" t="s">
        <v>38</v>
      </c>
      <c r="J35" s="4">
        <f t="shared" si="315"/>
        <v>7</v>
      </c>
      <c r="K35" s="59">
        <f t="shared" si="67"/>
        <v>9</v>
      </c>
      <c r="L35" s="59">
        <f t="shared" si="68"/>
        <v>10</v>
      </c>
      <c r="M35" s="59">
        <f t="shared" si="69"/>
        <v>12</v>
      </c>
      <c r="N35" s="59">
        <f t="shared" si="70"/>
        <v>14</v>
      </c>
      <c r="O35" s="59">
        <f t="shared" si="71"/>
        <v>15</v>
      </c>
      <c r="P35" s="59">
        <f t="shared" si="72"/>
        <v>18</v>
      </c>
      <c r="Q35" s="57">
        <f t="shared" si="73"/>
        <v>19</v>
      </c>
      <c r="R35" s="59">
        <f t="shared" si="74"/>
        <v>21</v>
      </c>
      <c r="S35" s="59">
        <f t="shared" si="75"/>
        <v>22</v>
      </c>
      <c r="T35" s="59">
        <f t="shared" si="76"/>
        <v>24</v>
      </c>
      <c r="U35" s="59">
        <f t="shared" si="77"/>
        <v>26</v>
      </c>
      <c r="V35" s="59">
        <f t="shared" si="78"/>
        <v>27</v>
      </c>
      <c r="W35" s="59">
        <f t="shared" si="79"/>
        <v>30</v>
      </c>
      <c r="X35" s="57">
        <f t="shared" si="80"/>
        <v>31</v>
      </c>
      <c r="Y35" s="59">
        <f t="shared" si="81"/>
        <v>33</v>
      </c>
      <c r="Z35" s="59">
        <f t="shared" si="82"/>
        <v>34</v>
      </c>
      <c r="AA35" s="59">
        <f t="shared" si="83"/>
        <v>36</v>
      </c>
      <c r="AB35" s="59">
        <f t="shared" si="84"/>
        <v>38</v>
      </c>
      <c r="AC35" s="59">
        <f t="shared" si="85"/>
        <v>39</v>
      </c>
      <c r="AD35" s="59">
        <f t="shared" si="86"/>
        <v>42</v>
      </c>
      <c r="AE35" s="57">
        <f t="shared" si="87"/>
        <v>43</v>
      </c>
      <c r="AF35" s="59">
        <f t="shared" si="88"/>
        <v>45</v>
      </c>
      <c r="AG35" s="59">
        <f t="shared" si="89"/>
        <v>46</v>
      </c>
      <c r="AH35" s="59">
        <f t="shared" si="90"/>
        <v>48</v>
      </c>
      <c r="AI35" s="59"/>
      <c r="AJ35" s="59">
        <f>1</f>
        <v>1</v>
      </c>
      <c r="AK35" s="59">
        <f t="shared" si="91"/>
        <v>3</v>
      </c>
      <c r="AL35" s="59">
        <f t="shared" si="92"/>
        <v>7</v>
      </c>
      <c r="AM35" s="59">
        <f t="shared" si="93"/>
        <v>11</v>
      </c>
      <c r="AN35" s="59">
        <f t="shared" si="94"/>
        <v>14</v>
      </c>
      <c r="AO35" s="59">
        <f t="shared" si="95"/>
        <v>17</v>
      </c>
      <c r="AP35" s="59">
        <f t="shared" si="96"/>
        <v>20</v>
      </c>
      <c r="AQ35" s="59" t="str">
        <f t="shared" si="296"/>
        <v>FA#</v>
      </c>
      <c r="AR35" s="59" t="str">
        <f t="shared" si="97"/>
        <v>m</v>
      </c>
      <c r="AS35" s="59" t="str">
        <f t="shared" si="98"/>
        <v/>
      </c>
      <c r="AT35" s="59" t="str">
        <f t="shared" si="99"/>
        <v>Δ</v>
      </c>
      <c r="AU35" s="57" t="str">
        <f t="shared" si="100"/>
        <v>9</v>
      </c>
      <c r="AV35" s="57" t="str">
        <f t="shared" si="101"/>
        <v>11</v>
      </c>
      <c r="AW35" s="57" t="str">
        <f t="shared" si="102"/>
        <v>13b</v>
      </c>
      <c r="AX35" s="57" t="str">
        <f t="shared" si="103"/>
        <v>FA#m</v>
      </c>
      <c r="AY35" s="57" t="str">
        <f t="shared" si="104"/>
        <v>FA#mΔ</v>
      </c>
      <c r="AZ35" s="57" t="str">
        <f t="shared" si="105"/>
        <v>FA#m9</v>
      </c>
      <c r="BA35" s="57" t="str">
        <f t="shared" si="106"/>
        <v>FA#m11</v>
      </c>
      <c r="BB35" s="57" t="str">
        <f t="shared" si="107"/>
        <v>FA#m13b</v>
      </c>
      <c r="BD35" s="59">
        <f>1</f>
        <v>1</v>
      </c>
      <c r="BE35" s="57">
        <f t="shared" si="108"/>
        <v>3</v>
      </c>
      <c r="BF35" s="57">
        <f t="shared" si="109"/>
        <v>6</v>
      </c>
      <c r="BG35" s="57">
        <f t="shared" si="110"/>
        <v>10</v>
      </c>
      <c r="BH35" s="57">
        <f t="shared" si="111"/>
        <v>13</v>
      </c>
      <c r="BI35" s="57">
        <f t="shared" si="112"/>
        <v>17</v>
      </c>
      <c r="BJ35" s="57">
        <f t="shared" si="113"/>
        <v>21</v>
      </c>
      <c r="BK35" s="59" t="str">
        <f t="shared" si="114"/>
        <v>FA#</v>
      </c>
      <c r="BL35" s="59" t="str">
        <f t="shared" si="115"/>
        <v>m</v>
      </c>
      <c r="BM35" s="59" t="str">
        <f t="shared" si="116"/>
        <v>5b</v>
      </c>
      <c r="BN35" s="59" t="str">
        <f t="shared" si="117"/>
        <v>7</v>
      </c>
      <c r="BO35" s="57" t="str">
        <f t="shared" si="118"/>
        <v>9b</v>
      </c>
      <c r="BP35" s="57" t="str">
        <f t="shared" si="119"/>
        <v>11</v>
      </c>
      <c r="BQ35" s="57" t="str">
        <f t="shared" si="120"/>
        <v>13</v>
      </c>
      <c r="BR35" s="57" t="str">
        <f t="shared" si="121"/>
        <v>FA#m5b</v>
      </c>
      <c r="BS35" s="57" t="str">
        <f t="shared" si="122"/>
        <v>FA#m5b7</v>
      </c>
      <c r="BT35" s="57" t="str">
        <f t="shared" si="123"/>
        <v>FA#m5b9b</v>
      </c>
      <c r="BU35" s="57" t="str">
        <f t="shared" si="124"/>
        <v>FA#m5b11</v>
      </c>
      <c r="BV35" s="57" t="str">
        <f t="shared" si="125"/>
        <v>FA#m5b13</v>
      </c>
      <c r="BX35" s="59">
        <f>1</f>
        <v>1</v>
      </c>
      <c r="BY35" s="57">
        <f t="shared" si="126"/>
        <v>4</v>
      </c>
      <c r="BZ35" s="57">
        <f t="shared" si="127"/>
        <v>8</v>
      </c>
      <c r="CA35" s="57">
        <f t="shared" si="128"/>
        <v>11</v>
      </c>
      <c r="CB35" s="57">
        <f t="shared" si="129"/>
        <v>14</v>
      </c>
      <c r="CC35" s="57">
        <f t="shared" si="130"/>
        <v>17</v>
      </c>
      <c r="CD35" s="57">
        <f t="shared" si="131"/>
        <v>21</v>
      </c>
      <c r="CE35" s="59" t="str">
        <f t="shared" si="132"/>
        <v>FA#</v>
      </c>
      <c r="CF35" s="59" t="str">
        <f t="shared" si="133"/>
        <v/>
      </c>
      <c r="CG35" s="59" t="str">
        <f t="shared" si="134"/>
        <v>5#</v>
      </c>
      <c r="CH35" s="59" t="str">
        <f t="shared" si="135"/>
        <v>Δ</v>
      </c>
      <c r="CI35" s="57" t="str">
        <f t="shared" si="136"/>
        <v>9</v>
      </c>
      <c r="CJ35" s="57" t="str">
        <f t="shared" si="137"/>
        <v>11</v>
      </c>
      <c r="CK35" s="57" t="str">
        <f t="shared" si="138"/>
        <v>13</v>
      </c>
      <c r="CL35" s="57" t="str">
        <f t="shared" si="139"/>
        <v>FA#5#</v>
      </c>
      <c r="CM35" s="57" t="str">
        <f t="shared" si="140"/>
        <v>FA#5#Δ</v>
      </c>
      <c r="CN35" s="57" t="str">
        <f t="shared" si="141"/>
        <v>FA#5#9</v>
      </c>
      <c r="CO35" s="57" t="str">
        <f t="shared" si="142"/>
        <v>FA#5#11</v>
      </c>
      <c r="CP35" s="57" t="str">
        <f t="shared" si="143"/>
        <v>FA#5#13</v>
      </c>
      <c r="CR35" s="59">
        <f>1</f>
        <v>1</v>
      </c>
      <c r="CS35" s="57">
        <f t="shared" si="144"/>
        <v>3</v>
      </c>
      <c r="CT35" s="57">
        <f t="shared" si="145"/>
        <v>7</v>
      </c>
      <c r="CU35" s="57">
        <f t="shared" si="146"/>
        <v>10</v>
      </c>
      <c r="CV35" s="57">
        <f t="shared" si="147"/>
        <v>14</v>
      </c>
      <c r="CW35" s="57">
        <f t="shared" si="148"/>
        <v>18</v>
      </c>
      <c r="CX35" s="57">
        <f t="shared" si="149"/>
        <v>21</v>
      </c>
      <c r="CY35" s="59" t="str">
        <f t="shared" si="150"/>
        <v>FA#</v>
      </c>
      <c r="CZ35" s="59" t="str">
        <f t="shared" si="151"/>
        <v>m</v>
      </c>
      <c r="DA35" s="59" t="str">
        <f t="shared" si="152"/>
        <v/>
      </c>
      <c r="DB35" s="59" t="str">
        <f t="shared" si="153"/>
        <v>7</v>
      </c>
      <c r="DC35" s="57" t="str">
        <f t="shared" si="154"/>
        <v>9</v>
      </c>
      <c r="DD35" s="57" t="str">
        <f t="shared" si="155"/>
        <v>11+</v>
      </c>
      <c r="DE35" s="57" t="str">
        <f t="shared" si="156"/>
        <v>13</v>
      </c>
      <c r="DF35" s="57" t="str">
        <f t="shared" si="157"/>
        <v>FA#m</v>
      </c>
      <c r="DG35" s="57" t="str">
        <f t="shared" si="158"/>
        <v>FA#m7</v>
      </c>
      <c r="DH35" s="57" t="str">
        <f t="shared" si="159"/>
        <v>FA#m9</v>
      </c>
      <c r="DI35" s="57" t="str">
        <f t="shared" si="160"/>
        <v>FA#m11+</v>
      </c>
      <c r="DJ35" s="57" t="str">
        <f t="shared" si="161"/>
        <v>FA#m13</v>
      </c>
      <c r="DL35" s="59">
        <f>1</f>
        <v>1</v>
      </c>
      <c r="DM35" s="57">
        <f t="shared" si="162"/>
        <v>4</v>
      </c>
      <c r="DN35" s="57">
        <f t="shared" si="163"/>
        <v>7</v>
      </c>
      <c r="DO35" s="57">
        <f t="shared" si="164"/>
        <v>10</v>
      </c>
      <c r="DP35" s="57">
        <f t="shared" si="165"/>
        <v>13</v>
      </c>
      <c r="DQ35" s="57">
        <f t="shared" si="166"/>
        <v>17</v>
      </c>
      <c r="DR35" s="57">
        <f t="shared" si="167"/>
        <v>20</v>
      </c>
      <c r="DS35" s="59" t="str">
        <f t="shared" si="168"/>
        <v>FA#</v>
      </c>
      <c r="DT35" s="59" t="str">
        <f t="shared" si="169"/>
        <v/>
      </c>
      <c r="DU35" s="59" t="str">
        <f t="shared" si="170"/>
        <v/>
      </c>
      <c r="DV35" s="59" t="str">
        <f t="shared" si="171"/>
        <v>7</v>
      </c>
      <c r="DW35" s="57" t="str">
        <f t="shared" si="172"/>
        <v>9b</v>
      </c>
      <c r="DX35" s="57" t="str">
        <f t="shared" si="173"/>
        <v>11</v>
      </c>
      <c r="DY35" s="57" t="str">
        <f t="shared" si="174"/>
        <v>13b</v>
      </c>
      <c r="DZ35" s="57" t="str">
        <f t="shared" si="175"/>
        <v>FA#</v>
      </c>
      <c r="EA35" s="57" t="str">
        <f t="shared" si="176"/>
        <v>FA#7</v>
      </c>
      <c r="EB35" s="57" t="str">
        <f t="shared" si="177"/>
        <v>FA#9b</v>
      </c>
      <c r="EC35" s="57" t="str">
        <f t="shared" si="178"/>
        <v>FA#11</v>
      </c>
      <c r="ED35" s="57" t="str">
        <f t="shared" si="179"/>
        <v>FA#13b</v>
      </c>
      <c r="EF35" s="59">
        <f>1</f>
        <v>1</v>
      </c>
      <c r="EG35" s="57">
        <f t="shared" si="180"/>
        <v>4</v>
      </c>
      <c r="EH35" s="57">
        <f t="shared" si="181"/>
        <v>7</v>
      </c>
      <c r="EI35" s="57">
        <f t="shared" si="182"/>
        <v>11</v>
      </c>
      <c r="EJ35" s="57">
        <f t="shared" si="183"/>
        <v>15</v>
      </c>
      <c r="EK35" s="57">
        <f t="shared" si="184"/>
        <v>18</v>
      </c>
      <c r="EL35" s="57">
        <f t="shared" si="185"/>
        <v>21</v>
      </c>
      <c r="EM35" s="59" t="str">
        <f t="shared" si="186"/>
        <v>FA#</v>
      </c>
      <c r="EN35" s="59" t="str">
        <f t="shared" si="187"/>
        <v/>
      </c>
      <c r="EO35" s="59" t="str">
        <f t="shared" si="188"/>
        <v/>
      </c>
      <c r="EP35" s="59" t="str">
        <f t="shared" si="189"/>
        <v>Δ</v>
      </c>
      <c r="EQ35" s="57" t="str">
        <f t="shared" si="190"/>
        <v>9#</v>
      </c>
      <c r="ER35" s="57" t="str">
        <f t="shared" si="191"/>
        <v>11+</v>
      </c>
      <c r="ES35" s="57" t="str">
        <f t="shared" si="192"/>
        <v>13</v>
      </c>
      <c r="ET35" s="57" t="str">
        <f t="shared" si="193"/>
        <v>FA#</v>
      </c>
      <c r="EU35" s="57" t="str">
        <f t="shared" si="194"/>
        <v>FA#Δ</v>
      </c>
      <c r="EV35" s="57" t="str">
        <f t="shared" si="195"/>
        <v>FA#9#</v>
      </c>
      <c r="EW35" s="57" t="str">
        <f t="shared" si="196"/>
        <v>FA#11+</v>
      </c>
      <c r="EX35" s="57" t="str">
        <f t="shared" si="197"/>
        <v>FA#13</v>
      </c>
      <c r="EZ35" s="59">
        <f>1</f>
        <v>1</v>
      </c>
      <c r="FA35" s="57">
        <f t="shared" si="198"/>
        <v>3</v>
      </c>
      <c r="FB35" s="57">
        <f t="shared" si="199"/>
        <v>6</v>
      </c>
      <c r="FC35" s="57">
        <f t="shared" si="200"/>
        <v>9</v>
      </c>
      <c r="FD35" s="57">
        <f t="shared" si="201"/>
        <v>13</v>
      </c>
      <c r="FE35" s="57">
        <f t="shared" si="202"/>
        <v>16</v>
      </c>
      <c r="FF35" s="57">
        <f t="shared" si="203"/>
        <v>20</v>
      </c>
      <c r="FG35" s="59" t="str">
        <f t="shared" si="204"/>
        <v>FA#</v>
      </c>
      <c r="FH35" s="59" t="str">
        <f t="shared" si="205"/>
        <v>m</v>
      </c>
      <c r="FI35" s="59" t="str">
        <f t="shared" si="206"/>
        <v>5b</v>
      </c>
      <c r="FJ35" s="59" t="str">
        <f t="shared" si="207"/>
        <v>dim</v>
      </c>
      <c r="FK35" s="57" t="str">
        <f t="shared" si="208"/>
        <v>9b</v>
      </c>
      <c r="FL35" s="57" t="str">
        <f t="shared" si="209"/>
        <v>11b</v>
      </c>
      <c r="FM35" s="57" t="str">
        <f t="shared" si="210"/>
        <v>13b</v>
      </c>
      <c r="FN35" s="57" t="str">
        <f t="shared" si="331"/>
        <v>FA#dim</v>
      </c>
      <c r="FO35" s="57" t="str">
        <f t="shared" si="332"/>
        <v xml:space="preserve">   </v>
      </c>
      <c r="FP35" s="57" t="str">
        <f t="shared" si="333"/>
        <v xml:space="preserve">   </v>
      </c>
      <c r="FQ35" s="57" t="str">
        <f t="shared" si="334"/>
        <v xml:space="preserve">   </v>
      </c>
      <c r="FR35" s="57" t="str">
        <f t="shared" si="335"/>
        <v xml:space="preserve">   </v>
      </c>
      <c r="FT35" s="2" t="str">
        <f t="shared" si="216"/>
        <v>FA#m</v>
      </c>
      <c r="FU35" s="2" t="str">
        <f t="shared" si="217"/>
        <v>FA#mΔ</v>
      </c>
      <c r="FV35" s="2" t="str">
        <f t="shared" si="218"/>
        <v>FA#m9</v>
      </c>
      <c r="FW35" s="2" t="str">
        <f t="shared" si="219"/>
        <v>FA#m11</v>
      </c>
      <c r="FX35" s="2" t="str">
        <f t="shared" si="220"/>
        <v>FA#m13b</v>
      </c>
      <c r="FY35" s="2" t="str">
        <f t="shared" si="221"/>
        <v>FA#m5b</v>
      </c>
      <c r="FZ35" s="2" t="str">
        <f t="shared" si="222"/>
        <v>FA#m5b7</v>
      </c>
      <c r="GA35" s="2" t="str">
        <f t="shared" si="223"/>
        <v>FA#m5b9b</v>
      </c>
      <c r="GB35" s="2" t="str">
        <f t="shared" si="224"/>
        <v>FA#m5b11</v>
      </c>
      <c r="GC35" s="2" t="str">
        <f t="shared" si="225"/>
        <v>FA#m5b13</v>
      </c>
      <c r="GD35" s="2" t="str">
        <f t="shared" si="226"/>
        <v>FA#5#</v>
      </c>
      <c r="GE35" s="2" t="str">
        <f t="shared" si="227"/>
        <v>FA#5#Δ</v>
      </c>
      <c r="GF35" s="2" t="str">
        <f t="shared" si="228"/>
        <v>FA#5#9</v>
      </c>
      <c r="GG35" s="2" t="str">
        <f t="shared" si="229"/>
        <v>FA#5#11</v>
      </c>
      <c r="GH35" s="2" t="str">
        <f t="shared" si="230"/>
        <v>FA#5#13</v>
      </c>
      <c r="GI35" s="2" t="str">
        <f t="shared" si="231"/>
        <v>FA#m</v>
      </c>
      <c r="GJ35" s="2" t="str">
        <f t="shared" si="232"/>
        <v>FA#m7</v>
      </c>
      <c r="GK35" s="2" t="str">
        <f t="shared" si="233"/>
        <v>FA#m9</v>
      </c>
      <c r="GL35" s="2" t="str">
        <f t="shared" si="234"/>
        <v>FA#m11+</v>
      </c>
      <c r="GM35" s="2" t="str">
        <f t="shared" si="235"/>
        <v>FA#m13</v>
      </c>
      <c r="GN35" s="2" t="str">
        <f t="shared" si="236"/>
        <v>FA#</v>
      </c>
      <c r="GO35" s="2" t="str">
        <f t="shared" si="237"/>
        <v>FA#7</v>
      </c>
      <c r="GP35" s="2" t="str">
        <f t="shared" si="238"/>
        <v>FA#9b</v>
      </c>
      <c r="GQ35" s="2" t="str">
        <f t="shared" si="239"/>
        <v>FA#11</v>
      </c>
      <c r="GR35" s="2" t="str">
        <f t="shared" si="240"/>
        <v>FA#13b</v>
      </c>
      <c r="GS35" s="2" t="str">
        <f t="shared" si="241"/>
        <v>FA#</v>
      </c>
      <c r="GT35" s="2" t="str">
        <f t="shared" si="242"/>
        <v>FA#Δ</v>
      </c>
      <c r="GU35" s="2" t="str">
        <f t="shared" si="243"/>
        <v>FA#9#</v>
      </c>
      <c r="GV35" s="2" t="str">
        <f t="shared" si="244"/>
        <v>FA#11+</v>
      </c>
      <c r="GW35" s="2" t="str">
        <f t="shared" si="245"/>
        <v>FA#13</v>
      </c>
      <c r="GX35" s="2" t="str">
        <f t="shared" si="246"/>
        <v>FA#dim</v>
      </c>
      <c r="GY35" s="2" t="str">
        <f t="shared" si="247"/>
        <v xml:space="preserve">   </v>
      </c>
      <c r="GZ35" s="2" t="str">
        <f t="shared" si="248"/>
        <v xml:space="preserve">   </v>
      </c>
      <c r="HA35" s="2" t="str">
        <f t="shared" si="249"/>
        <v xml:space="preserve">   </v>
      </c>
      <c r="HB35" s="2" t="str">
        <f t="shared" si="250"/>
        <v xml:space="preserve">   </v>
      </c>
      <c r="HD35" s="2">
        <f t="shared" si="297"/>
        <v>31</v>
      </c>
      <c r="HE35" s="2" t="str" cm="1">
        <f t="array" ref="HE35">INDEX(patti,$HD35,IP35)</f>
        <v>FA#m</v>
      </c>
      <c r="HF35" s="2" t="str" cm="1">
        <f t="array" ref="HF35">INDEX(patti,$HD35,IQ35)</f>
        <v>FA#m5b</v>
      </c>
      <c r="HG35" s="2" t="str" cm="1">
        <f t="array" ref="HG35">INDEX(patti,$HD35,IR35)</f>
        <v>FA#5#</v>
      </c>
      <c r="HH35" s="2" t="str" cm="1">
        <f t="array" ref="HH35">INDEX(patti,$HD35,IS35)</f>
        <v>FA#m</v>
      </c>
      <c r="HI35" s="2" t="str" cm="1">
        <f t="array" ref="HI35">INDEX(patti,$HD35,IT35)</f>
        <v>FA#</v>
      </c>
      <c r="HJ35" s="2" t="str" cm="1">
        <f t="array" ref="HJ35">INDEX(patti,$HD35,IU35)</f>
        <v>FA#</v>
      </c>
      <c r="HK35" s="2" t="str" cm="1">
        <f t="array" ref="HK35">INDEX(patti,$HD35,IV35)</f>
        <v>FA#dim</v>
      </c>
      <c r="HL35" s="2" t="str" cm="1">
        <f t="array" ref="HL35">INDEX(patti,$HD35,IW35)</f>
        <v>FA#mΔ</v>
      </c>
      <c r="HM35" s="2" t="str" cm="1">
        <f t="array" ref="HM35">INDEX(patti,$HD35,IX35)</f>
        <v>FA#m5b7</v>
      </c>
      <c r="HN35" s="2" t="str" cm="1">
        <f t="array" ref="HN35">INDEX(patti,$HD35,IY35)</f>
        <v>FA#5#Δ</v>
      </c>
      <c r="HO35" s="2" t="str" cm="1">
        <f t="array" ref="HO35">INDEX(patti,$HD35,IZ35)</f>
        <v>FA#m7</v>
      </c>
      <c r="HP35" s="2" t="str" cm="1">
        <f t="array" ref="HP35">INDEX(patti,$HD35,JA35)</f>
        <v>FA#7</v>
      </c>
      <c r="HQ35" s="2" t="str" cm="1">
        <f t="array" ref="HQ35">INDEX(patti,$HD35,JB35)</f>
        <v>FA#Δ</v>
      </c>
      <c r="HR35" s="2" t="str" cm="1">
        <f t="array" ref="HR35">INDEX(patti,$HD35,JC35)</f>
        <v xml:space="preserve">   </v>
      </c>
      <c r="HS35" s="2" t="str" cm="1">
        <f t="array" ref="HS35">INDEX(patti,$HD35,JD35)</f>
        <v>FA#m9</v>
      </c>
      <c r="HT35" s="2" t="str" cm="1">
        <f t="array" ref="HT35">INDEX(patti,$HD35,JE35)</f>
        <v>FA#m5b9b</v>
      </c>
      <c r="HU35" s="2" t="str" cm="1">
        <f t="array" ref="HU35">INDEX(patti,$HD35,JF35)</f>
        <v>FA#5#9</v>
      </c>
      <c r="HV35" s="2" t="str" cm="1">
        <f t="array" ref="HV35">INDEX(patti,$HD35,JG35)</f>
        <v>FA#m9</v>
      </c>
      <c r="HW35" s="2" t="str" cm="1">
        <f t="array" ref="HW35">INDEX(patti,$HD35,JH35)</f>
        <v>FA#9b</v>
      </c>
      <c r="HX35" s="2" t="str" cm="1">
        <f t="array" ref="HX35">INDEX(patti,$HD35,JI35)</f>
        <v>FA#9#</v>
      </c>
      <c r="HY35" s="2" t="str" cm="1">
        <f t="array" ref="HY35">INDEX(patti,$HD35,JJ35)</f>
        <v xml:space="preserve">   </v>
      </c>
      <c r="HZ35" s="2" t="str" cm="1">
        <f t="array" ref="HZ35">INDEX(patti,$HD35,JK35)</f>
        <v>FA#m11</v>
      </c>
      <c r="IA35" s="2" t="str" cm="1">
        <f t="array" ref="IA35">INDEX(patti,$HD35,JL35)</f>
        <v>FA#m5b11</v>
      </c>
      <c r="IB35" s="2" t="str" cm="1">
        <f t="array" ref="IB35">INDEX(patti,$HD35,JM35)</f>
        <v>FA#5#11</v>
      </c>
      <c r="IC35" s="2" t="str" cm="1">
        <f t="array" ref="IC35">INDEX(patti,$HD35,JN35)</f>
        <v>FA#m11+</v>
      </c>
      <c r="ID35" s="2" t="str" cm="1">
        <f t="array" ref="ID35">INDEX(patti,$HD35,JO35)</f>
        <v>FA#11</v>
      </c>
      <c r="IE35" s="2" t="str" cm="1">
        <f t="array" ref="IE35">INDEX(patti,$HD35,JP35)</f>
        <v>FA#11+</v>
      </c>
      <c r="IF35" s="2" t="str" cm="1">
        <f t="array" ref="IF35">INDEX(patti,$HD35,JQ35)</f>
        <v xml:space="preserve">   </v>
      </c>
      <c r="IG35" s="2" t="str" cm="1">
        <f t="array" ref="IG35">INDEX(patti,$HD35,JR35)</f>
        <v>FA#m13b</v>
      </c>
      <c r="IH35" s="2" t="str" cm="1">
        <f t="array" ref="IH35">INDEX(patti,$HD35,JS35)</f>
        <v>FA#m5b13</v>
      </c>
      <c r="II35" s="2" t="str" cm="1">
        <f t="array" ref="II35">INDEX(patti,$HD35,JT35)</f>
        <v>FA#5#13</v>
      </c>
      <c r="IJ35" s="2" t="str" cm="1">
        <f t="array" ref="IJ35">INDEX(patti,$HD35,JU35)</f>
        <v>FA#m13</v>
      </c>
      <c r="IK35" s="2" t="str" cm="1">
        <f t="array" ref="IK35">INDEX(patti,$HD35,JV35)</f>
        <v>FA#13b</v>
      </c>
      <c r="IL35" s="2" t="str" cm="1">
        <f t="array" ref="IL35">INDEX(patti,$HD35,JW35)</f>
        <v>FA#13</v>
      </c>
      <c r="IM35" s="2" t="str" cm="1">
        <f t="array" ref="IM35">INDEX(patti,$HD35,JX35)</f>
        <v xml:space="preserve">   </v>
      </c>
      <c r="IN35" t="s">
        <v>117</v>
      </c>
      <c r="IP35">
        <v>1</v>
      </c>
      <c r="IQ35">
        <f t="shared" ref="IQ35:IV35" si="342">IP35+5</f>
        <v>6</v>
      </c>
      <c r="IR35">
        <f t="shared" si="342"/>
        <v>11</v>
      </c>
      <c r="IS35">
        <f t="shared" si="342"/>
        <v>16</v>
      </c>
      <c r="IT35">
        <f t="shared" si="342"/>
        <v>21</v>
      </c>
      <c r="IU35">
        <f t="shared" si="342"/>
        <v>26</v>
      </c>
      <c r="IV35">
        <f t="shared" si="342"/>
        <v>31</v>
      </c>
      <c r="IW35">
        <f t="shared" si="252"/>
        <v>2</v>
      </c>
      <c r="IX35">
        <f t="shared" si="253"/>
        <v>7</v>
      </c>
      <c r="IY35">
        <f t="shared" si="254"/>
        <v>12</v>
      </c>
      <c r="IZ35">
        <f t="shared" si="255"/>
        <v>17</v>
      </c>
      <c r="JA35">
        <f t="shared" si="256"/>
        <v>22</v>
      </c>
      <c r="JB35">
        <f t="shared" si="257"/>
        <v>27</v>
      </c>
      <c r="JC35">
        <f t="shared" si="258"/>
        <v>32</v>
      </c>
      <c r="JD35">
        <f t="shared" si="259"/>
        <v>3</v>
      </c>
      <c r="JE35">
        <f t="shared" si="260"/>
        <v>8</v>
      </c>
      <c r="JF35">
        <f t="shared" si="261"/>
        <v>13</v>
      </c>
      <c r="JG35">
        <f t="shared" si="262"/>
        <v>18</v>
      </c>
      <c r="JH35">
        <f t="shared" si="263"/>
        <v>23</v>
      </c>
      <c r="JI35">
        <f t="shared" si="264"/>
        <v>28</v>
      </c>
      <c r="JJ35">
        <f t="shared" si="265"/>
        <v>33</v>
      </c>
      <c r="JK35">
        <f t="shared" si="266"/>
        <v>4</v>
      </c>
      <c r="JL35">
        <f t="shared" si="267"/>
        <v>9</v>
      </c>
      <c r="JM35">
        <f t="shared" si="268"/>
        <v>14</v>
      </c>
      <c r="JN35">
        <f t="shared" si="269"/>
        <v>19</v>
      </c>
      <c r="JO35">
        <f t="shared" si="270"/>
        <v>24</v>
      </c>
      <c r="JP35">
        <f t="shared" si="271"/>
        <v>29</v>
      </c>
      <c r="JQ35">
        <f t="shared" si="272"/>
        <v>34</v>
      </c>
      <c r="JR35">
        <f t="shared" si="273"/>
        <v>5</v>
      </c>
      <c r="JS35">
        <f t="shared" si="274"/>
        <v>10</v>
      </c>
      <c r="JT35">
        <f t="shared" si="275"/>
        <v>15</v>
      </c>
      <c r="JU35">
        <f t="shared" si="276"/>
        <v>20</v>
      </c>
      <c r="JV35">
        <f t="shared" si="277"/>
        <v>25</v>
      </c>
      <c r="JW35">
        <f t="shared" si="278"/>
        <v>30</v>
      </c>
      <c r="JX35">
        <f t="shared" si="279"/>
        <v>35</v>
      </c>
      <c r="JY35" t="s">
        <v>117</v>
      </c>
      <c r="JZ35" t="str">
        <f t="shared" si="338"/>
        <v>ARMONICA</v>
      </c>
      <c r="KA35">
        <f t="shared" si="38"/>
        <v>0</v>
      </c>
      <c r="KB35" cm="1">
        <f t="array" ref="KB35">IF(TYPE(_xlfn._xlws.FILTER(HE$1:IM$1,HE35:IM35=KA35))=16,0,_xlfn._xlws.FILTER(HE$1:IM$1,HE35:IM35=KA35))</f>
        <v>0</v>
      </c>
      <c r="KG35">
        <f t="shared" si="280"/>
        <v>0</v>
      </c>
      <c r="KH35" s="35">
        <f t="shared" si="323"/>
        <v>0</v>
      </c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73"/>
      <c r="MZ35" s="73"/>
      <c r="NA35" s="73"/>
      <c r="NB35" s="73"/>
      <c r="NC35" s="73"/>
      <c r="ND35" s="73"/>
      <c r="NE35" s="73"/>
      <c r="NF35" s="73"/>
      <c r="NG35" s="73"/>
      <c r="NH35" s="73"/>
      <c r="NI35" s="73"/>
      <c r="NJ35" s="73"/>
      <c r="NK35" s="73"/>
      <c r="NL35" s="73"/>
      <c r="NM35" s="73"/>
      <c r="NN35" s="73"/>
      <c r="NO35" s="73"/>
      <c r="NP35" s="73"/>
      <c r="NQ35" s="73"/>
      <c r="NR35" s="73"/>
      <c r="NS35" s="73"/>
      <c r="NT35" s="73"/>
      <c r="NU35" s="73"/>
      <c r="NV35" s="73"/>
      <c r="NW35" s="73"/>
      <c r="NX35" s="73"/>
      <c r="NY35" s="73"/>
      <c r="NZ35" s="73"/>
      <c r="OA35" s="73"/>
      <c r="OB35" s="73"/>
      <c r="OC35" s="73"/>
      <c r="OD35" s="73"/>
      <c r="OE35" s="73"/>
      <c r="OF35" s="73"/>
      <c r="OG35" s="73"/>
    </row>
    <row r="36" spans="1:397" x14ac:dyDescent="0.3">
      <c r="A36" s="190"/>
      <c r="B36" t="str">
        <f t="shared" si="314"/>
        <v>SOL</v>
      </c>
      <c r="C36" s="16" t="s">
        <v>37</v>
      </c>
      <c r="D36" s="16" t="s">
        <v>38</v>
      </c>
      <c r="E36" s="16" t="s">
        <v>37</v>
      </c>
      <c r="F36" s="16" t="s">
        <v>37</v>
      </c>
      <c r="G36" s="16" t="s">
        <v>38</v>
      </c>
      <c r="H36" s="16" t="s">
        <v>39</v>
      </c>
      <c r="I36" s="16" t="s">
        <v>38</v>
      </c>
      <c r="J36" s="4">
        <f t="shared" si="315"/>
        <v>8</v>
      </c>
      <c r="K36" s="59">
        <f t="shared" si="67"/>
        <v>10</v>
      </c>
      <c r="L36" s="59">
        <f t="shared" si="68"/>
        <v>11</v>
      </c>
      <c r="M36" s="59">
        <f t="shared" si="69"/>
        <v>13</v>
      </c>
      <c r="N36" s="59">
        <f t="shared" si="70"/>
        <v>15</v>
      </c>
      <c r="O36" s="59">
        <f t="shared" si="71"/>
        <v>16</v>
      </c>
      <c r="P36" s="59">
        <f t="shared" si="72"/>
        <v>19</v>
      </c>
      <c r="Q36" s="57">
        <f t="shared" si="73"/>
        <v>20</v>
      </c>
      <c r="R36" s="59">
        <f t="shared" si="74"/>
        <v>22</v>
      </c>
      <c r="S36" s="59">
        <f t="shared" si="75"/>
        <v>23</v>
      </c>
      <c r="T36" s="59">
        <f t="shared" si="76"/>
        <v>25</v>
      </c>
      <c r="U36" s="59">
        <f t="shared" si="77"/>
        <v>27</v>
      </c>
      <c r="V36" s="59">
        <f t="shared" si="78"/>
        <v>28</v>
      </c>
      <c r="W36" s="59">
        <f t="shared" si="79"/>
        <v>31</v>
      </c>
      <c r="X36" s="57">
        <f t="shared" si="80"/>
        <v>32</v>
      </c>
      <c r="Y36" s="59">
        <f t="shared" si="81"/>
        <v>34</v>
      </c>
      <c r="Z36" s="59">
        <f t="shared" si="82"/>
        <v>35</v>
      </c>
      <c r="AA36" s="59">
        <f t="shared" si="83"/>
        <v>37</v>
      </c>
      <c r="AB36" s="59">
        <f t="shared" si="84"/>
        <v>39</v>
      </c>
      <c r="AC36" s="59">
        <f t="shared" si="85"/>
        <v>40</v>
      </c>
      <c r="AD36" s="59">
        <f t="shared" si="86"/>
        <v>43</v>
      </c>
      <c r="AE36" s="57">
        <f t="shared" si="87"/>
        <v>44</v>
      </c>
      <c r="AF36" s="59">
        <f t="shared" si="88"/>
        <v>46</v>
      </c>
      <c r="AG36" s="59">
        <f t="shared" si="89"/>
        <v>47</v>
      </c>
      <c r="AH36" s="59">
        <f t="shared" si="90"/>
        <v>49</v>
      </c>
      <c r="AI36" s="59"/>
      <c r="AJ36" s="59">
        <f>1</f>
        <v>1</v>
      </c>
      <c r="AK36" s="59">
        <f t="shared" si="91"/>
        <v>3</v>
      </c>
      <c r="AL36" s="59">
        <f t="shared" si="92"/>
        <v>7</v>
      </c>
      <c r="AM36" s="59">
        <f t="shared" si="93"/>
        <v>11</v>
      </c>
      <c r="AN36" s="59">
        <f t="shared" si="94"/>
        <v>14</v>
      </c>
      <c r="AO36" s="59">
        <f t="shared" si="95"/>
        <v>17</v>
      </c>
      <c r="AP36" s="59">
        <f t="shared" si="96"/>
        <v>20</v>
      </c>
      <c r="AQ36" s="59" t="str">
        <f t="shared" si="296"/>
        <v>SOL</v>
      </c>
      <c r="AR36" s="59" t="str">
        <f t="shared" si="97"/>
        <v>m</v>
      </c>
      <c r="AS36" s="59" t="str">
        <f t="shared" si="98"/>
        <v/>
      </c>
      <c r="AT36" s="59" t="str">
        <f t="shared" si="99"/>
        <v>Δ</v>
      </c>
      <c r="AU36" s="57" t="str">
        <f t="shared" si="100"/>
        <v>9</v>
      </c>
      <c r="AV36" s="57" t="str">
        <f t="shared" si="101"/>
        <v>11</v>
      </c>
      <c r="AW36" s="57" t="str">
        <f t="shared" si="102"/>
        <v>13b</v>
      </c>
      <c r="AX36" s="57" t="str">
        <f t="shared" si="103"/>
        <v>SOLm</v>
      </c>
      <c r="AY36" s="57" t="str">
        <f t="shared" si="104"/>
        <v>SOLmΔ</v>
      </c>
      <c r="AZ36" s="57" t="str">
        <f t="shared" si="105"/>
        <v>SOLm9</v>
      </c>
      <c r="BA36" s="57" t="str">
        <f t="shared" si="106"/>
        <v>SOLm11</v>
      </c>
      <c r="BB36" s="57" t="str">
        <f t="shared" si="107"/>
        <v>SOLm13b</v>
      </c>
      <c r="BD36" s="59">
        <f>1</f>
        <v>1</v>
      </c>
      <c r="BE36" s="57">
        <f t="shared" si="108"/>
        <v>3</v>
      </c>
      <c r="BF36" s="57">
        <f t="shared" si="109"/>
        <v>6</v>
      </c>
      <c r="BG36" s="57">
        <f t="shared" si="110"/>
        <v>10</v>
      </c>
      <c r="BH36" s="57">
        <f t="shared" si="111"/>
        <v>13</v>
      </c>
      <c r="BI36" s="57">
        <f t="shared" si="112"/>
        <v>17</v>
      </c>
      <c r="BJ36" s="57">
        <f t="shared" si="113"/>
        <v>21</v>
      </c>
      <c r="BK36" s="59" t="str">
        <f t="shared" si="114"/>
        <v>SOL</v>
      </c>
      <c r="BL36" s="59" t="str">
        <f t="shared" si="115"/>
        <v>m</v>
      </c>
      <c r="BM36" s="59" t="str">
        <f t="shared" si="116"/>
        <v>5b</v>
      </c>
      <c r="BN36" s="59" t="str">
        <f t="shared" si="117"/>
        <v>7</v>
      </c>
      <c r="BO36" s="57" t="str">
        <f t="shared" si="118"/>
        <v>9b</v>
      </c>
      <c r="BP36" s="57" t="str">
        <f t="shared" si="119"/>
        <v>11</v>
      </c>
      <c r="BQ36" s="57" t="str">
        <f t="shared" si="120"/>
        <v>13</v>
      </c>
      <c r="BR36" s="57" t="str">
        <f t="shared" si="121"/>
        <v>SOLm5b</v>
      </c>
      <c r="BS36" s="57" t="str">
        <f t="shared" si="122"/>
        <v>SOLm5b7</v>
      </c>
      <c r="BT36" s="57" t="str">
        <f t="shared" si="123"/>
        <v>SOLm5b9b</v>
      </c>
      <c r="BU36" s="57" t="str">
        <f t="shared" si="124"/>
        <v>SOLm5b11</v>
      </c>
      <c r="BV36" s="57" t="str">
        <f t="shared" si="125"/>
        <v>SOLm5b13</v>
      </c>
      <c r="BX36" s="59">
        <f>1</f>
        <v>1</v>
      </c>
      <c r="BY36" s="57">
        <f t="shared" si="126"/>
        <v>4</v>
      </c>
      <c r="BZ36" s="57">
        <f t="shared" si="127"/>
        <v>8</v>
      </c>
      <c r="CA36" s="57">
        <f t="shared" si="128"/>
        <v>11</v>
      </c>
      <c r="CB36" s="57">
        <f t="shared" si="129"/>
        <v>14</v>
      </c>
      <c r="CC36" s="57">
        <f t="shared" si="130"/>
        <v>17</v>
      </c>
      <c r="CD36" s="57">
        <f t="shared" si="131"/>
        <v>21</v>
      </c>
      <c r="CE36" s="59" t="str">
        <f t="shared" si="132"/>
        <v>SOL</v>
      </c>
      <c r="CF36" s="59" t="str">
        <f t="shared" si="133"/>
        <v/>
      </c>
      <c r="CG36" s="59" t="str">
        <f t="shared" si="134"/>
        <v>5#</v>
      </c>
      <c r="CH36" s="59" t="str">
        <f t="shared" si="135"/>
        <v>Δ</v>
      </c>
      <c r="CI36" s="57" t="str">
        <f t="shared" si="136"/>
        <v>9</v>
      </c>
      <c r="CJ36" s="57" t="str">
        <f t="shared" si="137"/>
        <v>11</v>
      </c>
      <c r="CK36" s="57" t="str">
        <f t="shared" si="138"/>
        <v>13</v>
      </c>
      <c r="CL36" s="57" t="str">
        <f t="shared" si="139"/>
        <v>SOL5#</v>
      </c>
      <c r="CM36" s="57" t="str">
        <f t="shared" si="140"/>
        <v>SOL5#Δ</v>
      </c>
      <c r="CN36" s="57" t="str">
        <f t="shared" si="141"/>
        <v>SOL5#9</v>
      </c>
      <c r="CO36" s="57" t="str">
        <f t="shared" si="142"/>
        <v>SOL5#11</v>
      </c>
      <c r="CP36" s="57" t="str">
        <f t="shared" si="143"/>
        <v>SOL5#13</v>
      </c>
      <c r="CR36" s="59">
        <f>1</f>
        <v>1</v>
      </c>
      <c r="CS36" s="57">
        <f t="shared" si="144"/>
        <v>3</v>
      </c>
      <c r="CT36" s="57">
        <f t="shared" si="145"/>
        <v>7</v>
      </c>
      <c r="CU36" s="57">
        <f t="shared" si="146"/>
        <v>10</v>
      </c>
      <c r="CV36" s="57">
        <f t="shared" si="147"/>
        <v>14</v>
      </c>
      <c r="CW36" s="57">
        <f t="shared" si="148"/>
        <v>18</v>
      </c>
      <c r="CX36" s="57">
        <f t="shared" si="149"/>
        <v>21</v>
      </c>
      <c r="CY36" s="59" t="str">
        <f t="shared" si="150"/>
        <v>SOL</v>
      </c>
      <c r="CZ36" s="59" t="str">
        <f t="shared" si="151"/>
        <v>m</v>
      </c>
      <c r="DA36" s="59" t="str">
        <f t="shared" si="152"/>
        <v/>
      </c>
      <c r="DB36" s="59" t="str">
        <f t="shared" si="153"/>
        <v>7</v>
      </c>
      <c r="DC36" s="57" t="str">
        <f t="shared" si="154"/>
        <v>9</v>
      </c>
      <c r="DD36" s="57" t="str">
        <f t="shared" si="155"/>
        <v>11+</v>
      </c>
      <c r="DE36" s="57" t="str">
        <f t="shared" si="156"/>
        <v>13</v>
      </c>
      <c r="DF36" s="57" t="str">
        <f t="shared" si="157"/>
        <v>SOLm</v>
      </c>
      <c r="DG36" s="57" t="str">
        <f t="shared" si="158"/>
        <v>SOLm7</v>
      </c>
      <c r="DH36" s="57" t="str">
        <f t="shared" si="159"/>
        <v>SOLm9</v>
      </c>
      <c r="DI36" s="57" t="str">
        <f t="shared" si="160"/>
        <v>SOLm11+</v>
      </c>
      <c r="DJ36" s="57" t="str">
        <f t="shared" si="161"/>
        <v>SOLm13</v>
      </c>
      <c r="DL36" s="59">
        <f>1</f>
        <v>1</v>
      </c>
      <c r="DM36" s="57">
        <f t="shared" si="162"/>
        <v>4</v>
      </c>
      <c r="DN36" s="57">
        <f t="shared" si="163"/>
        <v>7</v>
      </c>
      <c r="DO36" s="57">
        <f t="shared" si="164"/>
        <v>10</v>
      </c>
      <c r="DP36" s="57">
        <f t="shared" si="165"/>
        <v>13</v>
      </c>
      <c r="DQ36" s="57">
        <f t="shared" si="166"/>
        <v>17</v>
      </c>
      <c r="DR36" s="57">
        <f t="shared" si="167"/>
        <v>20</v>
      </c>
      <c r="DS36" s="59" t="str">
        <f t="shared" si="168"/>
        <v>SOL</v>
      </c>
      <c r="DT36" s="59" t="str">
        <f t="shared" si="169"/>
        <v/>
      </c>
      <c r="DU36" s="59" t="str">
        <f t="shared" si="170"/>
        <v/>
      </c>
      <c r="DV36" s="59" t="str">
        <f t="shared" si="171"/>
        <v>7</v>
      </c>
      <c r="DW36" s="57" t="str">
        <f t="shared" si="172"/>
        <v>9b</v>
      </c>
      <c r="DX36" s="57" t="str">
        <f t="shared" si="173"/>
        <v>11</v>
      </c>
      <c r="DY36" s="57" t="str">
        <f t="shared" si="174"/>
        <v>13b</v>
      </c>
      <c r="DZ36" s="57" t="str">
        <f t="shared" si="175"/>
        <v>SOL</v>
      </c>
      <c r="EA36" s="57" t="str">
        <f t="shared" si="176"/>
        <v>SOL7</v>
      </c>
      <c r="EB36" s="57" t="str">
        <f t="shared" si="177"/>
        <v>SOL9b</v>
      </c>
      <c r="EC36" s="57" t="str">
        <f t="shared" si="178"/>
        <v>SOL11</v>
      </c>
      <c r="ED36" s="57" t="str">
        <f t="shared" si="179"/>
        <v>SOL13b</v>
      </c>
      <c r="EF36" s="59">
        <f>1</f>
        <v>1</v>
      </c>
      <c r="EG36" s="57">
        <f t="shared" si="180"/>
        <v>4</v>
      </c>
      <c r="EH36" s="57">
        <f t="shared" si="181"/>
        <v>7</v>
      </c>
      <c r="EI36" s="57">
        <f t="shared" si="182"/>
        <v>11</v>
      </c>
      <c r="EJ36" s="57">
        <f t="shared" si="183"/>
        <v>15</v>
      </c>
      <c r="EK36" s="57">
        <f t="shared" si="184"/>
        <v>18</v>
      </c>
      <c r="EL36" s="57">
        <f t="shared" si="185"/>
        <v>21</v>
      </c>
      <c r="EM36" s="59" t="str">
        <f t="shared" si="186"/>
        <v>SOL</v>
      </c>
      <c r="EN36" s="59" t="str">
        <f t="shared" si="187"/>
        <v/>
      </c>
      <c r="EO36" s="59" t="str">
        <f t="shared" si="188"/>
        <v/>
      </c>
      <c r="EP36" s="59" t="str">
        <f t="shared" si="189"/>
        <v>Δ</v>
      </c>
      <c r="EQ36" s="57" t="str">
        <f t="shared" si="190"/>
        <v>9#</v>
      </c>
      <c r="ER36" s="57" t="str">
        <f t="shared" si="191"/>
        <v>11+</v>
      </c>
      <c r="ES36" s="57" t="str">
        <f t="shared" si="192"/>
        <v>13</v>
      </c>
      <c r="ET36" s="57" t="str">
        <f t="shared" si="193"/>
        <v>SOL</v>
      </c>
      <c r="EU36" s="57" t="str">
        <f t="shared" si="194"/>
        <v>SOLΔ</v>
      </c>
      <c r="EV36" s="57" t="str">
        <f t="shared" si="195"/>
        <v>SOL9#</v>
      </c>
      <c r="EW36" s="57" t="str">
        <f t="shared" si="196"/>
        <v>SOL11+</v>
      </c>
      <c r="EX36" s="57" t="str">
        <f t="shared" si="197"/>
        <v>SOL13</v>
      </c>
      <c r="EZ36" s="59">
        <f>1</f>
        <v>1</v>
      </c>
      <c r="FA36" s="57">
        <f t="shared" si="198"/>
        <v>3</v>
      </c>
      <c r="FB36" s="57">
        <f t="shared" si="199"/>
        <v>6</v>
      </c>
      <c r="FC36" s="57">
        <f t="shared" si="200"/>
        <v>9</v>
      </c>
      <c r="FD36" s="57">
        <f t="shared" si="201"/>
        <v>13</v>
      </c>
      <c r="FE36" s="57">
        <f t="shared" si="202"/>
        <v>16</v>
      </c>
      <c r="FF36" s="57">
        <f t="shared" si="203"/>
        <v>20</v>
      </c>
      <c r="FG36" s="59" t="str">
        <f t="shared" si="204"/>
        <v>SOL</v>
      </c>
      <c r="FH36" s="59" t="str">
        <f t="shared" si="205"/>
        <v>m</v>
      </c>
      <c r="FI36" s="59" t="str">
        <f t="shared" si="206"/>
        <v>5b</v>
      </c>
      <c r="FJ36" s="59" t="str">
        <f t="shared" si="207"/>
        <v>dim</v>
      </c>
      <c r="FK36" s="57" t="str">
        <f t="shared" si="208"/>
        <v>9b</v>
      </c>
      <c r="FL36" s="57" t="str">
        <f t="shared" si="209"/>
        <v>11b</v>
      </c>
      <c r="FM36" s="57" t="str">
        <f t="shared" si="210"/>
        <v>13b</v>
      </c>
      <c r="FN36" s="57" t="str">
        <f t="shared" si="331"/>
        <v>SOLdim</v>
      </c>
      <c r="FO36" s="57" t="str">
        <f t="shared" si="332"/>
        <v xml:space="preserve">   </v>
      </c>
      <c r="FP36" s="57" t="str">
        <f t="shared" si="333"/>
        <v xml:space="preserve">   </v>
      </c>
      <c r="FQ36" s="57" t="str">
        <f t="shared" si="334"/>
        <v xml:space="preserve">   </v>
      </c>
      <c r="FR36" s="57" t="str">
        <f t="shared" si="335"/>
        <v xml:space="preserve">   </v>
      </c>
      <c r="FT36" s="2" t="str">
        <f t="shared" si="216"/>
        <v>SOLm</v>
      </c>
      <c r="FU36" s="2" t="str">
        <f t="shared" si="217"/>
        <v>SOLmΔ</v>
      </c>
      <c r="FV36" s="2" t="str">
        <f t="shared" si="218"/>
        <v>SOLm9</v>
      </c>
      <c r="FW36" s="2" t="str">
        <f t="shared" si="219"/>
        <v>SOLm11</v>
      </c>
      <c r="FX36" s="2" t="str">
        <f t="shared" si="220"/>
        <v>SOLm13b</v>
      </c>
      <c r="FY36" s="2" t="str">
        <f t="shared" si="221"/>
        <v>SOLm5b</v>
      </c>
      <c r="FZ36" s="2" t="str">
        <f t="shared" si="222"/>
        <v>SOLm5b7</v>
      </c>
      <c r="GA36" s="2" t="str">
        <f t="shared" si="223"/>
        <v>SOLm5b9b</v>
      </c>
      <c r="GB36" s="2" t="str">
        <f t="shared" si="224"/>
        <v>SOLm5b11</v>
      </c>
      <c r="GC36" s="2" t="str">
        <f t="shared" si="225"/>
        <v>SOLm5b13</v>
      </c>
      <c r="GD36" s="2" t="str">
        <f t="shared" si="226"/>
        <v>SOL5#</v>
      </c>
      <c r="GE36" s="2" t="str">
        <f t="shared" si="227"/>
        <v>SOL5#Δ</v>
      </c>
      <c r="GF36" s="2" t="str">
        <f t="shared" si="228"/>
        <v>SOL5#9</v>
      </c>
      <c r="GG36" s="2" t="str">
        <f t="shared" si="229"/>
        <v>SOL5#11</v>
      </c>
      <c r="GH36" s="2" t="str">
        <f t="shared" si="230"/>
        <v>SOL5#13</v>
      </c>
      <c r="GI36" s="2" t="str">
        <f t="shared" si="231"/>
        <v>SOLm</v>
      </c>
      <c r="GJ36" s="2" t="str">
        <f t="shared" si="232"/>
        <v>SOLm7</v>
      </c>
      <c r="GK36" s="2" t="str">
        <f t="shared" si="233"/>
        <v>SOLm9</v>
      </c>
      <c r="GL36" s="2" t="str">
        <f t="shared" si="234"/>
        <v>SOLm11+</v>
      </c>
      <c r="GM36" s="2" t="str">
        <f t="shared" si="235"/>
        <v>SOLm13</v>
      </c>
      <c r="GN36" s="2" t="str">
        <f t="shared" si="236"/>
        <v>SOL</v>
      </c>
      <c r="GO36" s="2" t="str">
        <f t="shared" si="237"/>
        <v>SOL7</v>
      </c>
      <c r="GP36" s="2" t="str">
        <f t="shared" si="238"/>
        <v>SOL9b</v>
      </c>
      <c r="GQ36" s="2" t="str">
        <f t="shared" si="239"/>
        <v>SOL11</v>
      </c>
      <c r="GR36" s="2" t="str">
        <f t="shared" si="240"/>
        <v>SOL13b</v>
      </c>
      <c r="GS36" s="2" t="str">
        <f t="shared" si="241"/>
        <v>SOL</v>
      </c>
      <c r="GT36" s="2" t="str">
        <f t="shared" si="242"/>
        <v>SOLΔ</v>
      </c>
      <c r="GU36" s="2" t="str">
        <f t="shared" si="243"/>
        <v>SOL9#</v>
      </c>
      <c r="GV36" s="2" t="str">
        <f t="shared" si="244"/>
        <v>SOL11+</v>
      </c>
      <c r="GW36" s="2" t="str">
        <f t="shared" si="245"/>
        <v>SOL13</v>
      </c>
      <c r="GX36" s="2" t="str">
        <f t="shared" si="246"/>
        <v>SOLdim</v>
      </c>
      <c r="GY36" s="2" t="str">
        <f t="shared" si="247"/>
        <v xml:space="preserve">   </v>
      </c>
      <c r="GZ36" s="2" t="str">
        <f t="shared" si="248"/>
        <v xml:space="preserve">   </v>
      </c>
      <c r="HA36" s="2" t="str">
        <f t="shared" si="249"/>
        <v xml:space="preserve">   </v>
      </c>
      <c r="HB36" s="2" t="str">
        <f t="shared" si="250"/>
        <v xml:space="preserve">   </v>
      </c>
      <c r="HD36" s="2">
        <f t="shared" si="297"/>
        <v>32</v>
      </c>
      <c r="HE36" s="2" t="str" cm="1">
        <f t="array" ref="HE36">INDEX(patti,$HD36,IP36)</f>
        <v>SOLm</v>
      </c>
      <c r="HF36" s="2" t="str" cm="1">
        <f t="array" ref="HF36">INDEX(patti,$HD36,IQ36)</f>
        <v>SOLm5b</v>
      </c>
      <c r="HG36" s="2" t="str" cm="1">
        <f t="array" ref="HG36">INDEX(patti,$HD36,IR36)</f>
        <v>SOL5#</v>
      </c>
      <c r="HH36" s="2" t="str" cm="1">
        <f t="array" ref="HH36">INDEX(patti,$HD36,IS36)</f>
        <v>SOLm</v>
      </c>
      <c r="HI36" s="2" t="str" cm="1">
        <f t="array" ref="HI36">INDEX(patti,$HD36,IT36)</f>
        <v>SOL</v>
      </c>
      <c r="HJ36" s="2" t="str" cm="1">
        <f t="array" ref="HJ36">INDEX(patti,$HD36,IU36)</f>
        <v>SOL</v>
      </c>
      <c r="HK36" s="2" t="str" cm="1">
        <f t="array" ref="HK36">INDEX(patti,$HD36,IV36)</f>
        <v>SOLdim</v>
      </c>
      <c r="HL36" s="2" t="str" cm="1">
        <f t="array" ref="HL36">INDEX(patti,$HD36,IW36)</f>
        <v>SOLmΔ</v>
      </c>
      <c r="HM36" s="2" t="str" cm="1">
        <f t="array" ref="HM36">INDEX(patti,$HD36,IX36)</f>
        <v>SOLm5b7</v>
      </c>
      <c r="HN36" s="2" t="str" cm="1">
        <f t="array" ref="HN36">INDEX(patti,$HD36,IY36)</f>
        <v>SOL5#Δ</v>
      </c>
      <c r="HO36" s="2" t="str" cm="1">
        <f t="array" ref="HO36">INDEX(patti,$HD36,IZ36)</f>
        <v>SOLm7</v>
      </c>
      <c r="HP36" s="2" t="str" cm="1">
        <f t="array" ref="HP36">INDEX(patti,$HD36,JA36)</f>
        <v>SOL7</v>
      </c>
      <c r="HQ36" s="2" t="str" cm="1">
        <f t="array" ref="HQ36">INDEX(patti,$HD36,JB36)</f>
        <v>SOLΔ</v>
      </c>
      <c r="HR36" s="2" t="str" cm="1">
        <f t="array" ref="HR36">INDEX(patti,$HD36,JC36)</f>
        <v xml:space="preserve">   </v>
      </c>
      <c r="HS36" s="2" t="str" cm="1">
        <f t="array" ref="HS36">INDEX(patti,$HD36,JD36)</f>
        <v>SOLm9</v>
      </c>
      <c r="HT36" s="2" t="str" cm="1">
        <f t="array" ref="HT36">INDEX(patti,$HD36,JE36)</f>
        <v>SOLm5b9b</v>
      </c>
      <c r="HU36" s="2" t="str" cm="1">
        <f t="array" ref="HU36">INDEX(patti,$HD36,JF36)</f>
        <v>SOL5#9</v>
      </c>
      <c r="HV36" s="2" t="str" cm="1">
        <f t="array" ref="HV36">INDEX(patti,$HD36,JG36)</f>
        <v>SOLm9</v>
      </c>
      <c r="HW36" s="2" t="str" cm="1">
        <f t="array" ref="HW36">INDEX(patti,$HD36,JH36)</f>
        <v>SOL9b</v>
      </c>
      <c r="HX36" s="2" t="str" cm="1">
        <f t="array" ref="HX36">INDEX(patti,$HD36,JI36)</f>
        <v>SOL9#</v>
      </c>
      <c r="HY36" s="2" t="str" cm="1">
        <f t="array" ref="HY36">INDEX(patti,$HD36,JJ36)</f>
        <v xml:space="preserve">   </v>
      </c>
      <c r="HZ36" s="2" t="str" cm="1">
        <f t="array" ref="HZ36">INDEX(patti,$HD36,JK36)</f>
        <v>SOLm11</v>
      </c>
      <c r="IA36" s="2" t="str" cm="1">
        <f t="array" ref="IA36">INDEX(patti,$HD36,JL36)</f>
        <v>SOLm5b11</v>
      </c>
      <c r="IB36" s="2" t="str" cm="1">
        <f t="array" ref="IB36">INDEX(patti,$HD36,JM36)</f>
        <v>SOL5#11</v>
      </c>
      <c r="IC36" s="2" t="str" cm="1">
        <f t="array" ref="IC36">INDEX(patti,$HD36,JN36)</f>
        <v>SOLm11+</v>
      </c>
      <c r="ID36" s="2" t="str" cm="1">
        <f t="array" ref="ID36">INDEX(patti,$HD36,JO36)</f>
        <v>SOL11</v>
      </c>
      <c r="IE36" s="2" t="str" cm="1">
        <f t="array" ref="IE36">INDEX(patti,$HD36,JP36)</f>
        <v>SOL11+</v>
      </c>
      <c r="IF36" s="2" t="str" cm="1">
        <f t="array" ref="IF36">INDEX(patti,$HD36,JQ36)</f>
        <v xml:space="preserve">   </v>
      </c>
      <c r="IG36" s="2" t="str" cm="1">
        <f t="array" ref="IG36">INDEX(patti,$HD36,JR36)</f>
        <v>SOLm13b</v>
      </c>
      <c r="IH36" s="2" t="str" cm="1">
        <f t="array" ref="IH36">INDEX(patti,$HD36,JS36)</f>
        <v>SOLm5b13</v>
      </c>
      <c r="II36" s="2" t="str" cm="1">
        <f t="array" ref="II36">INDEX(patti,$HD36,JT36)</f>
        <v>SOL5#13</v>
      </c>
      <c r="IJ36" s="2" t="str" cm="1">
        <f t="array" ref="IJ36">INDEX(patti,$HD36,JU36)</f>
        <v>SOLm13</v>
      </c>
      <c r="IK36" s="2" t="str" cm="1">
        <f t="array" ref="IK36">INDEX(patti,$HD36,JV36)</f>
        <v>SOL13b</v>
      </c>
      <c r="IL36" s="2" t="str" cm="1">
        <f t="array" ref="IL36">INDEX(patti,$HD36,JW36)</f>
        <v>SOL13</v>
      </c>
      <c r="IM36" s="2" t="str" cm="1">
        <f t="array" ref="IM36">INDEX(patti,$HD36,JX36)</f>
        <v xml:space="preserve">   </v>
      </c>
      <c r="IN36" t="s">
        <v>117</v>
      </c>
      <c r="IP36">
        <v>1</v>
      </c>
      <c r="IQ36">
        <f t="shared" ref="IQ36:IV36" si="343">IP36+5</f>
        <v>6</v>
      </c>
      <c r="IR36">
        <f t="shared" si="343"/>
        <v>11</v>
      </c>
      <c r="IS36">
        <f t="shared" si="343"/>
        <v>16</v>
      </c>
      <c r="IT36">
        <f t="shared" si="343"/>
        <v>21</v>
      </c>
      <c r="IU36">
        <f t="shared" si="343"/>
        <v>26</v>
      </c>
      <c r="IV36">
        <f t="shared" si="343"/>
        <v>31</v>
      </c>
      <c r="IW36">
        <f t="shared" si="252"/>
        <v>2</v>
      </c>
      <c r="IX36">
        <f t="shared" si="253"/>
        <v>7</v>
      </c>
      <c r="IY36">
        <f t="shared" si="254"/>
        <v>12</v>
      </c>
      <c r="IZ36">
        <f t="shared" si="255"/>
        <v>17</v>
      </c>
      <c r="JA36">
        <f t="shared" si="256"/>
        <v>22</v>
      </c>
      <c r="JB36">
        <f t="shared" si="257"/>
        <v>27</v>
      </c>
      <c r="JC36">
        <f t="shared" si="258"/>
        <v>32</v>
      </c>
      <c r="JD36">
        <f t="shared" si="259"/>
        <v>3</v>
      </c>
      <c r="JE36">
        <f t="shared" si="260"/>
        <v>8</v>
      </c>
      <c r="JF36">
        <f t="shared" si="261"/>
        <v>13</v>
      </c>
      <c r="JG36">
        <f t="shared" si="262"/>
        <v>18</v>
      </c>
      <c r="JH36">
        <f t="shared" si="263"/>
        <v>23</v>
      </c>
      <c r="JI36">
        <f t="shared" si="264"/>
        <v>28</v>
      </c>
      <c r="JJ36">
        <f t="shared" si="265"/>
        <v>33</v>
      </c>
      <c r="JK36">
        <f t="shared" si="266"/>
        <v>4</v>
      </c>
      <c r="JL36">
        <f t="shared" si="267"/>
        <v>9</v>
      </c>
      <c r="JM36">
        <f t="shared" si="268"/>
        <v>14</v>
      </c>
      <c r="JN36">
        <f t="shared" si="269"/>
        <v>19</v>
      </c>
      <c r="JO36">
        <f t="shared" si="270"/>
        <v>24</v>
      </c>
      <c r="JP36">
        <f t="shared" si="271"/>
        <v>29</v>
      </c>
      <c r="JQ36">
        <f t="shared" si="272"/>
        <v>34</v>
      </c>
      <c r="JR36">
        <f t="shared" si="273"/>
        <v>5</v>
      </c>
      <c r="JS36">
        <f t="shared" si="274"/>
        <v>10</v>
      </c>
      <c r="JT36">
        <f t="shared" si="275"/>
        <v>15</v>
      </c>
      <c r="JU36">
        <f t="shared" si="276"/>
        <v>20</v>
      </c>
      <c r="JV36">
        <f t="shared" si="277"/>
        <v>25</v>
      </c>
      <c r="JW36">
        <f t="shared" si="278"/>
        <v>30</v>
      </c>
      <c r="JX36">
        <f t="shared" si="279"/>
        <v>35</v>
      </c>
      <c r="JY36" t="s">
        <v>117</v>
      </c>
      <c r="JZ36" t="str">
        <f t="shared" si="338"/>
        <v>ARMONICA</v>
      </c>
      <c r="KA36">
        <f t="shared" si="38"/>
        <v>0</v>
      </c>
      <c r="KB36" cm="1">
        <f t="array" ref="KB36">IF(TYPE(_xlfn._xlws.FILTER(HE$1:IM$1,HE36:IM36=KA36))=16,0,_xlfn._xlws.FILTER(HE$1:IM$1,HE36:IM36=KA36))</f>
        <v>0</v>
      </c>
      <c r="KG36">
        <f t="shared" si="280"/>
        <v>0</v>
      </c>
      <c r="KH36" s="35">
        <f t="shared" si="323"/>
        <v>0</v>
      </c>
      <c r="LX36" s="51"/>
      <c r="LY36" s="51"/>
      <c r="LZ36" s="51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73"/>
      <c r="MZ36" s="73"/>
      <c r="NA36" s="73"/>
      <c r="NB36" s="73"/>
      <c r="NC36" s="73"/>
      <c r="ND36" s="73"/>
      <c r="NE36" s="73"/>
      <c r="NF36" s="73"/>
      <c r="NG36" s="73"/>
      <c r="NH36" s="73"/>
      <c r="NI36" s="73"/>
      <c r="NJ36" s="73"/>
      <c r="NK36" s="73"/>
      <c r="NL36" s="73"/>
      <c r="NM36" s="73"/>
      <c r="NN36" s="73"/>
      <c r="NO36" s="73"/>
      <c r="NP36" s="73"/>
      <c r="NQ36" s="73"/>
      <c r="NR36" s="73"/>
      <c r="NS36" s="73"/>
      <c r="NT36" s="73"/>
      <c r="NU36" s="73"/>
      <c r="NV36" s="73"/>
      <c r="NW36" s="73"/>
      <c r="NX36" s="73"/>
      <c r="NY36" s="73"/>
      <c r="NZ36" s="73"/>
      <c r="OA36" s="73"/>
      <c r="OB36" s="73"/>
      <c r="OC36" s="73"/>
      <c r="OD36" s="73"/>
      <c r="OE36" s="73"/>
      <c r="OF36" s="73"/>
      <c r="OG36" s="73"/>
    </row>
    <row r="37" spans="1:397" x14ac:dyDescent="0.3">
      <c r="A37" s="190"/>
      <c r="B37" t="str">
        <f t="shared" si="314"/>
        <v>Lab</v>
      </c>
      <c r="C37" s="16" t="s">
        <v>37</v>
      </c>
      <c r="D37" s="16" t="s">
        <v>38</v>
      </c>
      <c r="E37" s="16" t="s">
        <v>37</v>
      </c>
      <c r="F37" s="16" t="s">
        <v>37</v>
      </c>
      <c r="G37" s="16" t="s">
        <v>38</v>
      </c>
      <c r="H37" s="16" t="s">
        <v>39</v>
      </c>
      <c r="I37" s="16" t="s">
        <v>38</v>
      </c>
      <c r="J37" s="4">
        <f t="shared" si="315"/>
        <v>9</v>
      </c>
      <c r="K37" s="59">
        <f t="shared" si="67"/>
        <v>11</v>
      </c>
      <c r="L37" s="59">
        <f t="shared" si="68"/>
        <v>12</v>
      </c>
      <c r="M37" s="59">
        <f t="shared" si="69"/>
        <v>14</v>
      </c>
      <c r="N37" s="59">
        <f t="shared" si="70"/>
        <v>16</v>
      </c>
      <c r="O37" s="59">
        <f t="shared" si="71"/>
        <v>17</v>
      </c>
      <c r="P37" s="59">
        <f t="shared" si="72"/>
        <v>20</v>
      </c>
      <c r="Q37" s="57">
        <f t="shared" si="73"/>
        <v>21</v>
      </c>
      <c r="R37" s="59">
        <f t="shared" si="74"/>
        <v>23</v>
      </c>
      <c r="S37" s="59">
        <f t="shared" si="75"/>
        <v>24</v>
      </c>
      <c r="T37" s="59">
        <f t="shared" si="76"/>
        <v>26</v>
      </c>
      <c r="U37" s="59">
        <f t="shared" si="77"/>
        <v>28</v>
      </c>
      <c r="V37" s="59">
        <f t="shared" si="78"/>
        <v>29</v>
      </c>
      <c r="W37" s="59">
        <f t="shared" si="79"/>
        <v>32</v>
      </c>
      <c r="X37" s="57">
        <f t="shared" si="80"/>
        <v>33</v>
      </c>
      <c r="Y37" s="59">
        <f t="shared" si="81"/>
        <v>35</v>
      </c>
      <c r="Z37" s="59">
        <f t="shared" si="82"/>
        <v>36</v>
      </c>
      <c r="AA37" s="59">
        <f t="shared" si="83"/>
        <v>38</v>
      </c>
      <c r="AB37" s="59">
        <f t="shared" si="84"/>
        <v>40</v>
      </c>
      <c r="AC37" s="59">
        <f t="shared" si="85"/>
        <v>41</v>
      </c>
      <c r="AD37" s="59">
        <f t="shared" si="86"/>
        <v>44</v>
      </c>
      <c r="AE37" s="57">
        <f t="shared" si="87"/>
        <v>45</v>
      </c>
      <c r="AF37" s="59">
        <f t="shared" si="88"/>
        <v>47</v>
      </c>
      <c r="AG37" s="59">
        <f t="shared" si="89"/>
        <v>48</v>
      </c>
      <c r="AH37" s="59">
        <f t="shared" si="90"/>
        <v>50</v>
      </c>
      <c r="AI37" s="59"/>
      <c r="AJ37" s="59">
        <f>1</f>
        <v>1</v>
      </c>
      <c r="AK37" s="59">
        <f t="shared" si="91"/>
        <v>3</v>
      </c>
      <c r="AL37" s="59">
        <f t="shared" si="92"/>
        <v>7</v>
      </c>
      <c r="AM37" s="59">
        <f t="shared" si="93"/>
        <v>11</v>
      </c>
      <c r="AN37" s="59">
        <f t="shared" si="94"/>
        <v>14</v>
      </c>
      <c r="AO37" s="59">
        <f t="shared" si="95"/>
        <v>17</v>
      </c>
      <c r="AP37" s="59">
        <f t="shared" si="96"/>
        <v>20</v>
      </c>
      <c r="AQ37" s="59" t="str">
        <f t="shared" si="296"/>
        <v>Lab</v>
      </c>
      <c r="AR37" s="59" t="str">
        <f t="shared" si="97"/>
        <v>m</v>
      </c>
      <c r="AS37" s="59" t="str">
        <f t="shared" si="98"/>
        <v/>
      </c>
      <c r="AT37" s="59" t="str">
        <f t="shared" si="99"/>
        <v>Δ</v>
      </c>
      <c r="AU37" s="57" t="str">
        <f t="shared" si="100"/>
        <v>9</v>
      </c>
      <c r="AV37" s="57" t="str">
        <f t="shared" si="101"/>
        <v>11</v>
      </c>
      <c r="AW37" s="57" t="str">
        <f t="shared" si="102"/>
        <v>13b</v>
      </c>
      <c r="AX37" s="57" t="str">
        <f t="shared" si="103"/>
        <v>Labm</v>
      </c>
      <c r="AY37" s="57" t="str">
        <f t="shared" si="104"/>
        <v>LabmΔ</v>
      </c>
      <c r="AZ37" s="57" t="str">
        <f t="shared" si="105"/>
        <v>Labm9</v>
      </c>
      <c r="BA37" s="57" t="str">
        <f t="shared" si="106"/>
        <v>Labm11</v>
      </c>
      <c r="BB37" s="57" t="str">
        <f t="shared" si="107"/>
        <v>Labm13b</v>
      </c>
      <c r="BD37" s="59">
        <f>1</f>
        <v>1</v>
      </c>
      <c r="BE37" s="57">
        <f t="shared" si="108"/>
        <v>3</v>
      </c>
      <c r="BF37" s="57">
        <f t="shared" si="109"/>
        <v>6</v>
      </c>
      <c r="BG37" s="57">
        <f t="shared" si="110"/>
        <v>10</v>
      </c>
      <c r="BH37" s="57">
        <f t="shared" si="111"/>
        <v>13</v>
      </c>
      <c r="BI37" s="57">
        <f t="shared" si="112"/>
        <v>17</v>
      </c>
      <c r="BJ37" s="57">
        <f t="shared" si="113"/>
        <v>21</v>
      </c>
      <c r="BK37" s="59" t="str">
        <f t="shared" si="114"/>
        <v>Lab</v>
      </c>
      <c r="BL37" s="59" t="str">
        <f t="shared" si="115"/>
        <v>m</v>
      </c>
      <c r="BM37" s="59" t="str">
        <f t="shared" si="116"/>
        <v>5b</v>
      </c>
      <c r="BN37" s="59" t="str">
        <f t="shared" si="117"/>
        <v>7</v>
      </c>
      <c r="BO37" s="57" t="str">
        <f t="shared" si="118"/>
        <v>9b</v>
      </c>
      <c r="BP37" s="57" t="str">
        <f t="shared" si="119"/>
        <v>11</v>
      </c>
      <c r="BQ37" s="57" t="str">
        <f t="shared" si="120"/>
        <v>13</v>
      </c>
      <c r="BR37" s="57" t="str">
        <f t="shared" si="121"/>
        <v>Labm5b</v>
      </c>
      <c r="BS37" s="57" t="str">
        <f t="shared" si="122"/>
        <v>Labm5b7</v>
      </c>
      <c r="BT37" s="57" t="str">
        <f t="shared" si="123"/>
        <v>Labm5b9b</v>
      </c>
      <c r="BU37" s="57" t="str">
        <f t="shared" si="124"/>
        <v>Labm5b11</v>
      </c>
      <c r="BV37" s="57" t="str">
        <f t="shared" si="125"/>
        <v>Labm5b13</v>
      </c>
      <c r="BX37" s="59">
        <f>1</f>
        <v>1</v>
      </c>
      <c r="BY37" s="57">
        <f t="shared" si="126"/>
        <v>4</v>
      </c>
      <c r="BZ37" s="57">
        <f t="shared" si="127"/>
        <v>8</v>
      </c>
      <c r="CA37" s="57">
        <f t="shared" si="128"/>
        <v>11</v>
      </c>
      <c r="CB37" s="57">
        <f t="shared" si="129"/>
        <v>14</v>
      </c>
      <c r="CC37" s="57">
        <f t="shared" si="130"/>
        <v>17</v>
      </c>
      <c r="CD37" s="57">
        <f t="shared" si="131"/>
        <v>21</v>
      </c>
      <c r="CE37" s="59" t="str">
        <f t="shared" si="132"/>
        <v>Lab</v>
      </c>
      <c r="CF37" s="59" t="str">
        <f t="shared" si="133"/>
        <v/>
      </c>
      <c r="CG37" s="59" t="str">
        <f t="shared" si="134"/>
        <v>5#</v>
      </c>
      <c r="CH37" s="59" t="str">
        <f t="shared" si="135"/>
        <v>Δ</v>
      </c>
      <c r="CI37" s="57" t="str">
        <f t="shared" si="136"/>
        <v>9</v>
      </c>
      <c r="CJ37" s="57" t="str">
        <f t="shared" si="137"/>
        <v>11</v>
      </c>
      <c r="CK37" s="57" t="str">
        <f t="shared" si="138"/>
        <v>13</v>
      </c>
      <c r="CL37" s="57" t="str">
        <f t="shared" si="139"/>
        <v>Lab5#</v>
      </c>
      <c r="CM37" s="57" t="str">
        <f t="shared" si="140"/>
        <v>Lab5#Δ</v>
      </c>
      <c r="CN37" s="57" t="str">
        <f t="shared" si="141"/>
        <v>Lab5#9</v>
      </c>
      <c r="CO37" s="57" t="str">
        <f t="shared" si="142"/>
        <v>Lab5#11</v>
      </c>
      <c r="CP37" s="57" t="str">
        <f t="shared" si="143"/>
        <v>Lab5#13</v>
      </c>
      <c r="CR37" s="59">
        <f>1</f>
        <v>1</v>
      </c>
      <c r="CS37" s="57">
        <f t="shared" si="144"/>
        <v>3</v>
      </c>
      <c r="CT37" s="57">
        <f t="shared" si="145"/>
        <v>7</v>
      </c>
      <c r="CU37" s="57">
        <f t="shared" si="146"/>
        <v>10</v>
      </c>
      <c r="CV37" s="57">
        <f t="shared" si="147"/>
        <v>14</v>
      </c>
      <c r="CW37" s="57">
        <f t="shared" si="148"/>
        <v>18</v>
      </c>
      <c r="CX37" s="57">
        <f t="shared" si="149"/>
        <v>21</v>
      </c>
      <c r="CY37" s="59" t="str">
        <f t="shared" si="150"/>
        <v>Lab</v>
      </c>
      <c r="CZ37" s="59" t="str">
        <f t="shared" si="151"/>
        <v>m</v>
      </c>
      <c r="DA37" s="59" t="str">
        <f t="shared" si="152"/>
        <v/>
      </c>
      <c r="DB37" s="59" t="str">
        <f t="shared" si="153"/>
        <v>7</v>
      </c>
      <c r="DC37" s="57" t="str">
        <f t="shared" si="154"/>
        <v>9</v>
      </c>
      <c r="DD37" s="57" t="str">
        <f t="shared" si="155"/>
        <v>11+</v>
      </c>
      <c r="DE37" s="57" t="str">
        <f t="shared" si="156"/>
        <v>13</v>
      </c>
      <c r="DF37" s="57" t="str">
        <f t="shared" si="157"/>
        <v>Labm</v>
      </c>
      <c r="DG37" s="57" t="str">
        <f t="shared" si="158"/>
        <v>Labm7</v>
      </c>
      <c r="DH37" s="57" t="str">
        <f t="shared" si="159"/>
        <v>Labm9</v>
      </c>
      <c r="DI37" s="57" t="str">
        <f t="shared" si="160"/>
        <v>Labm11+</v>
      </c>
      <c r="DJ37" s="57" t="str">
        <f t="shared" si="161"/>
        <v>Labm13</v>
      </c>
      <c r="DL37" s="59">
        <f>1</f>
        <v>1</v>
      </c>
      <c r="DM37" s="57">
        <f t="shared" si="162"/>
        <v>4</v>
      </c>
      <c r="DN37" s="57">
        <f t="shared" si="163"/>
        <v>7</v>
      </c>
      <c r="DO37" s="57">
        <f t="shared" si="164"/>
        <v>10</v>
      </c>
      <c r="DP37" s="57">
        <f t="shared" si="165"/>
        <v>13</v>
      </c>
      <c r="DQ37" s="57">
        <f t="shared" si="166"/>
        <v>17</v>
      </c>
      <c r="DR37" s="57">
        <f t="shared" si="167"/>
        <v>20</v>
      </c>
      <c r="DS37" s="59" t="str">
        <f t="shared" si="168"/>
        <v>Lab</v>
      </c>
      <c r="DT37" s="59" t="str">
        <f t="shared" si="169"/>
        <v/>
      </c>
      <c r="DU37" s="59" t="str">
        <f t="shared" si="170"/>
        <v/>
      </c>
      <c r="DV37" s="59" t="str">
        <f t="shared" si="171"/>
        <v>7</v>
      </c>
      <c r="DW37" s="57" t="str">
        <f t="shared" si="172"/>
        <v>9b</v>
      </c>
      <c r="DX37" s="57" t="str">
        <f t="shared" si="173"/>
        <v>11</v>
      </c>
      <c r="DY37" s="57" t="str">
        <f t="shared" si="174"/>
        <v>13b</v>
      </c>
      <c r="DZ37" s="57" t="str">
        <f t="shared" si="175"/>
        <v>Lab</v>
      </c>
      <c r="EA37" s="57" t="str">
        <f t="shared" si="176"/>
        <v>Lab7</v>
      </c>
      <c r="EB37" s="57" t="str">
        <f t="shared" si="177"/>
        <v>Lab9b</v>
      </c>
      <c r="EC37" s="57" t="str">
        <f t="shared" si="178"/>
        <v>Lab11</v>
      </c>
      <c r="ED37" s="57" t="str">
        <f t="shared" si="179"/>
        <v>Lab13b</v>
      </c>
      <c r="EF37" s="59">
        <f>1</f>
        <v>1</v>
      </c>
      <c r="EG37" s="57">
        <f t="shared" si="180"/>
        <v>4</v>
      </c>
      <c r="EH37" s="57">
        <f t="shared" si="181"/>
        <v>7</v>
      </c>
      <c r="EI37" s="57">
        <f t="shared" si="182"/>
        <v>11</v>
      </c>
      <c r="EJ37" s="57">
        <f t="shared" si="183"/>
        <v>15</v>
      </c>
      <c r="EK37" s="57">
        <f t="shared" si="184"/>
        <v>18</v>
      </c>
      <c r="EL37" s="57">
        <f t="shared" si="185"/>
        <v>21</v>
      </c>
      <c r="EM37" s="59" t="str">
        <f t="shared" si="186"/>
        <v>Lab</v>
      </c>
      <c r="EN37" s="59" t="str">
        <f t="shared" si="187"/>
        <v/>
      </c>
      <c r="EO37" s="59" t="str">
        <f t="shared" si="188"/>
        <v/>
      </c>
      <c r="EP37" s="59" t="str">
        <f t="shared" si="189"/>
        <v>Δ</v>
      </c>
      <c r="EQ37" s="57" t="str">
        <f t="shared" si="190"/>
        <v>9#</v>
      </c>
      <c r="ER37" s="57" t="str">
        <f t="shared" si="191"/>
        <v>11+</v>
      </c>
      <c r="ES37" s="57" t="str">
        <f t="shared" si="192"/>
        <v>13</v>
      </c>
      <c r="ET37" s="57" t="str">
        <f t="shared" si="193"/>
        <v>Lab</v>
      </c>
      <c r="EU37" s="57" t="str">
        <f t="shared" si="194"/>
        <v>LabΔ</v>
      </c>
      <c r="EV37" s="57" t="str">
        <f t="shared" si="195"/>
        <v>Lab9#</v>
      </c>
      <c r="EW37" s="57" t="str">
        <f t="shared" si="196"/>
        <v>Lab11+</v>
      </c>
      <c r="EX37" s="57" t="str">
        <f t="shared" si="197"/>
        <v>Lab13</v>
      </c>
      <c r="EZ37" s="59">
        <f>1</f>
        <v>1</v>
      </c>
      <c r="FA37" s="57">
        <f t="shared" si="198"/>
        <v>3</v>
      </c>
      <c r="FB37" s="57">
        <f t="shared" si="199"/>
        <v>6</v>
      </c>
      <c r="FC37" s="57">
        <f t="shared" si="200"/>
        <v>9</v>
      </c>
      <c r="FD37" s="57">
        <f t="shared" si="201"/>
        <v>13</v>
      </c>
      <c r="FE37" s="57">
        <f t="shared" si="202"/>
        <v>16</v>
      </c>
      <c r="FF37" s="57">
        <f t="shared" si="203"/>
        <v>20</v>
      </c>
      <c r="FG37" s="59" t="str">
        <f t="shared" si="204"/>
        <v>Lab</v>
      </c>
      <c r="FH37" s="59" t="str">
        <f t="shared" si="205"/>
        <v>m</v>
      </c>
      <c r="FI37" s="59" t="str">
        <f t="shared" si="206"/>
        <v>5b</v>
      </c>
      <c r="FJ37" s="59" t="str">
        <f t="shared" si="207"/>
        <v>dim</v>
      </c>
      <c r="FK37" s="57" t="str">
        <f t="shared" si="208"/>
        <v>9b</v>
      </c>
      <c r="FL37" s="57" t="str">
        <f t="shared" si="209"/>
        <v>11b</v>
      </c>
      <c r="FM37" s="57" t="str">
        <f t="shared" si="210"/>
        <v>13b</v>
      </c>
      <c r="FN37" s="57" t="str">
        <f t="shared" si="331"/>
        <v>Labdim</v>
      </c>
      <c r="FO37" s="57" t="str">
        <f t="shared" si="332"/>
        <v xml:space="preserve">   </v>
      </c>
      <c r="FP37" s="57" t="str">
        <f t="shared" si="333"/>
        <v xml:space="preserve">   </v>
      </c>
      <c r="FQ37" s="57" t="str">
        <f t="shared" si="334"/>
        <v xml:space="preserve">   </v>
      </c>
      <c r="FR37" s="57" t="str">
        <f t="shared" si="335"/>
        <v xml:space="preserve">   </v>
      </c>
      <c r="FT37" s="2" t="str">
        <f t="shared" si="216"/>
        <v>Labm</v>
      </c>
      <c r="FU37" s="2" t="str">
        <f t="shared" si="217"/>
        <v>LabmΔ</v>
      </c>
      <c r="FV37" s="2" t="str">
        <f t="shared" si="218"/>
        <v>Labm9</v>
      </c>
      <c r="FW37" s="2" t="str">
        <f t="shared" si="219"/>
        <v>Labm11</v>
      </c>
      <c r="FX37" s="2" t="str">
        <f t="shared" si="220"/>
        <v>Labm13b</v>
      </c>
      <c r="FY37" s="2" t="str">
        <f t="shared" si="221"/>
        <v>Labm5b</v>
      </c>
      <c r="FZ37" s="2" t="str">
        <f t="shared" si="222"/>
        <v>Labm5b7</v>
      </c>
      <c r="GA37" s="2" t="str">
        <f t="shared" si="223"/>
        <v>Labm5b9b</v>
      </c>
      <c r="GB37" s="2" t="str">
        <f t="shared" si="224"/>
        <v>Labm5b11</v>
      </c>
      <c r="GC37" s="2" t="str">
        <f t="shared" si="225"/>
        <v>Labm5b13</v>
      </c>
      <c r="GD37" s="2" t="str">
        <f t="shared" si="226"/>
        <v>Lab5#</v>
      </c>
      <c r="GE37" s="2" t="str">
        <f t="shared" si="227"/>
        <v>Lab5#Δ</v>
      </c>
      <c r="GF37" s="2" t="str">
        <f t="shared" si="228"/>
        <v>Lab5#9</v>
      </c>
      <c r="GG37" s="2" t="str">
        <f t="shared" si="229"/>
        <v>Lab5#11</v>
      </c>
      <c r="GH37" s="2" t="str">
        <f t="shared" si="230"/>
        <v>Lab5#13</v>
      </c>
      <c r="GI37" s="2" t="str">
        <f t="shared" si="231"/>
        <v>Labm</v>
      </c>
      <c r="GJ37" s="2" t="str">
        <f t="shared" si="232"/>
        <v>Labm7</v>
      </c>
      <c r="GK37" s="2" t="str">
        <f t="shared" si="233"/>
        <v>Labm9</v>
      </c>
      <c r="GL37" s="2" t="str">
        <f t="shared" si="234"/>
        <v>Labm11+</v>
      </c>
      <c r="GM37" s="2" t="str">
        <f t="shared" si="235"/>
        <v>Labm13</v>
      </c>
      <c r="GN37" s="2" t="str">
        <f t="shared" si="236"/>
        <v>Lab</v>
      </c>
      <c r="GO37" s="2" t="str">
        <f t="shared" si="237"/>
        <v>Lab7</v>
      </c>
      <c r="GP37" s="2" t="str">
        <f t="shared" si="238"/>
        <v>Lab9b</v>
      </c>
      <c r="GQ37" s="2" t="str">
        <f t="shared" si="239"/>
        <v>Lab11</v>
      </c>
      <c r="GR37" s="2" t="str">
        <f t="shared" si="240"/>
        <v>Lab13b</v>
      </c>
      <c r="GS37" s="2" t="str">
        <f t="shared" si="241"/>
        <v>Lab</v>
      </c>
      <c r="GT37" s="2" t="str">
        <f t="shared" si="242"/>
        <v>LabΔ</v>
      </c>
      <c r="GU37" s="2" t="str">
        <f t="shared" si="243"/>
        <v>Lab9#</v>
      </c>
      <c r="GV37" s="2" t="str">
        <f t="shared" si="244"/>
        <v>Lab11+</v>
      </c>
      <c r="GW37" s="2" t="str">
        <f t="shared" si="245"/>
        <v>Lab13</v>
      </c>
      <c r="GX37" s="2" t="str">
        <f t="shared" si="246"/>
        <v>Labdim</v>
      </c>
      <c r="GY37" s="2" t="str">
        <f t="shared" si="247"/>
        <v xml:space="preserve">   </v>
      </c>
      <c r="GZ37" s="2" t="str">
        <f t="shared" si="248"/>
        <v xml:space="preserve">   </v>
      </c>
      <c r="HA37" s="2" t="str">
        <f t="shared" si="249"/>
        <v xml:space="preserve">   </v>
      </c>
      <c r="HB37" s="2" t="str">
        <f t="shared" si="250"/>
        <v xml:space="preserve">   </v>
      </c>
      <c r="HD37" s="2">
        <f t="shared" si="297"/>
        <v>33</v>
      </c>
      <c r="HE37" s="2" t="str" cm="1">
        <f t="array" ref="HE37">INDEX(patti,$HD37,IP37)</f>
        <v>Labm</v>
      </c>
      <c r="HF37" s="2" t="str" cm="1">
        <f t="array" ref="HF37">INDEX(patti,$HD37,IQ37)</f>
        <v>Labm5b</v>
      </c>
      <c r="HG37" s="2" t="str" cm="1">
        <f t="array" ref="HG37">INDEX(patti,$HD37,IR37)</f>
        <v>Lab5#</v>
      </c>
      <c r="HH37" s="2" t="str" cm="1">
        <f t="array" ref="HH37">INDEX(patti,$HD37,IS37)</f>
        <v>Labm</v>
      </c>
      <c r="HI37" s="2" t="str" cm="1">
        <f t="array" ref="HI37">INDEX(patti,$HD37,IT37)</f>
        <v>Lab</v>
      </c>
      <c r="HJ37" s="2" t="str" cm="1">
        <f t="array" ref="HJ37">INDEX(patti,$HD37,IU37)</f>
        <v>Lab</v>
      </c>
      <c r="HK37" s="2" t="str" cm="1">
        <f t="array" ref="HK37">INDEX(patti,$HD37,IV37)</f>
        <v>Labdim</v>
      </c>
      <c r="HL37" s="2" t="str" cm="1">
        <f t="array" ref="HL37">INDEX(patti,$HD37,IW37)</f>
        <v>LabmΔ</v>
      </c>
      <c r="HM37" s="2" t="str" cm="1">
        <f t="array" ref="HM37">INDEX(patti,$HD37,IX37)</f>
        <v>Labm5b7</v>
      </c>
      <c r="HN37" s="2" t="str" cm="1">
        <f t="array" ref="HN37">INDEX(patti,$HD37,IY37)</f>
        <v>Lab5#Δ</v>
      </c>
      <c r="HO37" s="2" t="str" cm="1">
        <f t="array" ref="HO37">INDEX(patti,$HD37,IZ37)</f>
        <v>Labm7</v>
      </c>
      <c r="HP37" s="2" t="str" cm="1">
        <f t="array" ref="HP37">INDEX(patti,$HD37,JA37)</f>
        <v>Lab7</v>
      </c>
      <c r="HQ37" s="2" t="str" cm="1">
        <f t="array" ref="HQ37">INDEX(patti,$HD37,JB37)</f>
        <v>LabΔ</v>
      </c>
      <c r="HR37" s="2" t="str" cm="1">
        <f t="array" ref="HR37">INDEX(patti,$HD37,JC37)</f>
        <v xml:space="preserve">   </v>
      </c>
      <c r="HS37" s="2" t="str" cm="1">
        <f t="array" ref="HS37">INDEX(patti,$HD37,JD37)</f>
        <v>Labm9</v>
      </c>
      <c r="HT37" s="2" t="str" cm="1">
        <f t="array" ref="HT37">INDEX(patti,$HD37,JE37)</f>
        <v>Labm5b9b</v>
      </c>
      <c r="HU37" s="2" t="str" cm="1">
        <f t="array" ref="HU37">INDEX(patti,$HD37,JF37)</f>
        <v>Lab5#9</v>
      </c>
      <c r="HV37" s="2" t="str" cm="1">
        <f t="array" ref="HV37">INDEX(patti,$HD37,JG37)</f>
        <v>Labm9</v>
      </c>
      <c r="HW37" s="2" t="str" cm="1">
        <f t="array" ref="HW37">INDEX(patti,$HD37,JH37)</f>
        <v>Lab9b</v>
      </c>
      <c r="HX37" s="2" t="str" cm="1">
        <f t="array" ref="HX37">INDEX(patti,$HD37,JI37)</f>
        <v>Lab9#</v>
      </c>
      <c r="HY37" s="2" t="str" cm="1">
        <f t="array" ref="HY37">INDEX(patti,$HD37,JJ37)</f>
        <v xml:space="preserve">   </v>
      </c>
      <c r="HZ37" s="2" t="str" cm="1">
        <f t="array" ref="HZ37">INDEX(patti,$HD37,JK37)</f>
        <v>Labm11</v>
      </c>
      <c r="IA37" s="2" t="str" cm="1">
        <f t="array" ref="IA37">INDEX(patti,$HD37,JL37)</f>
        <v>Labm5b11</v>
      </c>
      <c r="IB37" s="2" t="str" cm="1">
        <f t="array" ref="IB37">INDEX(patti,$HD37,JM37)</f>
        <v>Lab5#11</v>
      </c>
      <c r="IC37" s="2" t="str" cm="1">
        <f t="array" ref="IC37">INDEX(patti,$HD37,JN37)</f>
        <v>Labm11+</v>
      </c>
      <c r="ID37" s="2" t="str" cm="1">
        <f t="array" ref="ID37">INDEX(patti,$HD37,JO37)</f>
        <v>Lab11</v>
      </c>
      <c r="IE37" s="2" t="str" cm="1">
        <f t="array" ref="IE37">INDEX(patti,$HD37,JP37)</f>
        <v>Lab11+</v>
      </c>
      <c r="IF37" s="2" t="str" cm="1">
        <f t="array" ref="IF37">INDEX(patti,$HD37,JQ37)</f>
        <v xml:space="preserve">   </v>
      </c>
      <c r="IG37" s="2" t="str" cm="1">
        <f t="array" ref="IG37">INDEX(patti,$HD37,JR37)</f>
        <v>Labm13b</v>
      </c>
      <c r="IH37" s="2" t="str" cm="1">
        <f t="array" ref="IH37">INDEX(patti,$HD37,JS37)</f>
        <v>Labm5b13</v>
      </c>
      <c r="II37" s="2" t="str" cm="1">
        <f t="array" ref="II37">INDEX(patti,$HD37,JT37)</f>
        <v>Lab5#13</v>
      </c>
      <c r="IJ37" s="2" t="str" cm="1">
        <f t="array" ref="IJ37">INDEX(patti,$HD37,JU37)</f>
        <v>Labm13</v>
      </c>
      <c r="IK37" s="2" t="str" cm="1">
        <f t="array" ref="IK37">INDEX(patti,$HD37,JV37)</f>
        <v>Lab13b</v>
      </c>
      <c r="IL37" s="2" t="str" cm="1">
        <f t="array" ref="IL37">INDEX(patti,$HD37,JW37)</f>
        <v>Lab13</v>
      </c>
      <c r="IM37" s="2" t="str" cm="1">
        <f t="array" ref="IM37">INDEX(patti,$HD37,JX37)</f>
        <v xml:space="preserve">   </v>
      </c>
      <c r="IN37" t="s">
        <v>117</v>
      </c>
      <c r="IP37">
        <v>1</v>
      </c>
      <c r="IQ37">
        <f t="shared" ref="IQ37:IV37" si="344">IP37+5</f>
        <v>6</v>
      </c>
      <c r="IR37">
        <f t="shared" si="344"/>
        <v>11</v>
      </c>
      <c r="IS37">
        <f t="shared" si="344"/>
        <v>16</v>
      </c>
      <c r="IT37">
        <f t="shared" si="344"/>
        <v>21</v>
      </c>
      <c r="IU37">
        <f t="shared" si="344"/>
        <v>26</v>
      </c>
      <c r="IV37">
        <f t="shared" si="344"/>
        <v>31</v>
      </c>
      <c r="IW37">
        <f t="shared" si="252"/>
        <v>2</v>
      </c>
      <c r="IX37">
        <f t="shared" si="253"/>
        <v>7</v>
      </c>
      <c r="IY37">
        <f t="shared" si="254"/>
        <v>12</v>
      </c>
      <c r="IZ37">
        <f t="shared" si="255"/>
        <v>17</v>
      </c>
      <c r="JA37">
        <f t="shared" si="256"/>
        <v>22</v>
      </c>
      <c r="JB37">
        <f t="shared" si="257"/>
        <v>27</v>
      </c>
      <c r="JC37">
        <f t="shared" si="258"/>
        <v>32</v>
      </c>
      <c r="JD37">
        <f t="shared" si="259"/>
        <v>3</v>
      </c>
      <c r="JE37">
        <f t="shared" si="260"/>
        <v>8</v>
      </c>
      <c r="JF37">
        <f t="shared" si="261"/>
        <v>13</v>
      </c>
      <c r="JG37">
        <f t="shared" si="262"/>
        <v>18</v>
      </c>
      <c r="JH37">
        <f t="shared" si="263"/>
        <v>23</v>
      </c>
      <c r="JI37">
        <f t="shared" si="264"/>
        <v>28</v>
      </c>
      <c r="JJ37">
        <f t="shared" si="265"/>
        <v>33</v>
      </c>
      <c r="JK37">
        <f t="shared" si="266"/>
        <v>4</v>
      </c>
      <c r="JL37">
        <f t="shared" si="267"/>
        <v>9</v>
      </c>
      <c r="JM37">
        <f t="shared" si="268"/>
        <v>14</v>
      </c>
      <c r="JN37">
        <f t="shared" si="269"/>
        <v>19</v>
      </c>
      <c r="JO37">
        <f t="shared" si="270"/>
        <v>24</v>
      </c>
      <c r="JP37">
        <f t="shared" si="271"/>
        <v>29</v>
      </c>
      <c r="JQ37">
        <f t="shared" si="272"/>
        <v>34</v>
      </c>
      <c r="JR37">
        <f t="shared" si="273"/>
        <v>5</v>
      </c>
      <c r="JS37">
        <f t="shared" si="274"/>
        <v>10</v>
      </c>
      <c r="JT37">
        <f t="shared" si="275"/>
        <v>15</v>
      </c>
      <c r="JU37">
        <f t="shared" si="276"/>
        <v>20</v>
      </c>
      <c r="JV37">
        <f t="shared" si="277"/>
        <v>25</v>
      </c>
      <c r="JW37">
        <f t="shared" si="278"/>
        <v>30</v>
      </c>
      <c r="JX37">
        <f t="shared" si="279"/>
        <v>35</v>
      </c>
      <c r="JY37" t="s">
        <v>117</v>
      </c>
      <c r="JZ37" t="str">
        <f t="shared" si="338"/>
        <v>ARMONICA</v>
      </c>
      <c r="KA37">
        <f t="shared" si="38"/>
        <v>0</v>
      </c>
      <c r="KB37" cm="1">
        <f t="array" ref="KB37">IF(TYPE(_xlfn._xlws.FILTER(HE$1:IM$1,HE37:IM37=KA37))=16,0,_xlfn._xlws.FILTER(HE$1:IM$1,HE37:IM37=KA37))</f>
        <v>0</v>
      </c>
      <c r="KG37">
        <f t="shared" si="280"/>
        <v>0</v>
      </c>
      <c r="KH37" s="35">
        <f t="shared" si="323"/>
        <v>0</v>
      </c>
      <c r="LX37" s="51"/>
      <c r="LY37" s="51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73"/>
      <c r="MZ37" s="73"/>
      <c r="NA37" s="73"/>
      <c r="NB37" s="73"/>
      <c r="NC37" s="73"/>
      <c r="ND37" s="73"/>
      <c r="NE37" s="73"/>
      <c r="NF37" s="73"/>
      <c r="NG37" s="73"/>
      <c r="NH37" s="73"/>
      <c r="NI37" s="73"/>
      <c r="NJ37" s="73"/>
      <c r="NK37" s="73"/>
      <c r="NL37" s="73"/>
      <c r="NM37" s="73"/>
      <c r="NN37" s="73"/>
      <c r="NO37" s="73"/>
      <c r="NP37" s="73"/>
      <c r="NQ37" s="73"/>
      <c r="NR37" s="73"/>
      <c r="NS37" s="73"/>
      <c r="NT37" s="73"/>
      <c r="NU37" s="73"/>
      <c r="NV37" s="73"/>
      <c r="NW37" s="73"/>
      <c r="NX37" s="73"/>
      <c r="NY37" s="73"/>
      <c r="NZ37" s="73"/>
      <c r="OA37" s="73"/>
      <c r="OB37" s="73"/>
      <c r="OC37" s="73"/>
      <c r="OD37" s="73"/>
      <c r="OE37" s="73"/>
      <c r="OF37" s="73"/>
      <c r="OG37" s="73"/>
    </row>
    <row r="38" spans="1:397" x14ac:dyDescent="0.3">
      <c r="A38" s="190"/>
      <c r="B38" t="str">
        <f t="shared" si="314"/>
        <v>LA</v>
      </c>
      <c r="C38" s="16" t="s">
        <v>37</v>
      </c>
      <c r="D38" s="16" t="s">
        <v>38</v>
      </c>
      <c r="E38" s="16" t="s">
        <v>37</v>
      </c>
      <c r="F38" s="16" t="s">
        <v>37</v>
      </c>
      <c r="G38" s="16" t="s">
        <v>38</v>
      </c>
      <c r="H38" s="16" t="s">
        <v>39</v>
      </c>
      <c r="I38" s="16" t="s">
        <v>38</v>
      </c>
      <c r="J38" s="4">
        <f t="shared" si="315"/>
        <v>10</v>
      </c>
      <c r="K38" s="59">
        <f t="shared" si="67"/>
        <v>12</v>
      </c>
      <c r="L38" s="59">
        <f t="shared" si="68"/>
        <v>13</v>
      </c>
      <c r="M38" s="59">
        <f t="shared" si="69"/>
        <v>15</v>
      </c>
      <c r="N38" s="59">
        <f t="shared" si="70"/>
        <v>17</v>
      </c>
      <c r="O38" s="59">
        <f t="shared" si="71"/>
        <v>18</v>
      </c>
      <c r="P38" s="59">
        <f t="shared" si="72"/>
        <v>21</v>
      </c>
      <c r="Q38" s="57">
        <f t="shared" si="73"/>
        <v>22</v>
      </c>
      <c r="R38" s="59">
        <f t="shared" si="74"/>
        <v>24</v>
      </c>
      <c r="S38" s="59">
        <f t="shared" si="75"/>
        <v>25</v>
      </c>
      <c r="T38" s="59">
        <f t="shared" si="76"/>
        <v>27</v>
      </c>
      <c r="U38" s="59">
        <f t="shared" si="77"/>
        <v>29</v>
      </c>
      <c r="V38" s="59">
        <f t="shared" si="78"/>
        <v>30</v>
      </c>
      <c r="W38" s="59">
        <f t="shared" si="79"/>
        <v>33</v>
      </c>
      <c r="X38" s="57">
        <f t="shared" si="80"/>
        <v>34</v>
      </c>
      <c r="Y38" s="59">
        <f t="shared" si="81"/>
        <v>36</v>
      </c>
      <c r="Z38" s="59">
        <f t="shared" si="82"/>
        <v>37</v>
      </c>
      <c r="AA38" s="59">
        <f t="shared" si="83"/>
        <v>39</v>
      </c>
      <c r="AB38" s="59">
        <f t="shared" si="84"/>
        <v>41</v>
      </c>
      <c r="AC38" s="59">
        <f t="shared" si="85"/>
        <v>42</v>
      </c>
      <c r="AD38" s="59">
        <f t="shared" si="86"/>
        <v>45</v>
      </c>
      <c r="AE38" s="57">
        <f t="shared" si="87"/>
        <v>46</v>
      </c>
      <c r="AF38" s="59">
        <f t="shared" si="88"/>
        <v>48</v>
      </c>
      <c r="AG38" s="59">
        <f t="shared" si="89"/>
        <v>49</v>
      </c>
      <c r="AH38" s="59">
        <f t="shared" si="90"/>
        <v>51</v>
      </c>
      <c r="AI38" s="59"/>
      <c r="AJ38" s="59">
        <f>1</f>
        <v>1</v>
      </c>
      <c r="AK38" s="59">
        <f t="shared" si="91"/>
        <v>3</v>
      </c>
      <c r="AL38" s="59">
        <f t="shared" si="92"/>
        <v>7</v>
      </c>
      <c r="AM38" s="59">
        <f t="shared" si="93"/>
        <v>11</v>
      </c>
      <c r="AN38" s="59">
        <f t="shared" si="94"/>
        <v>14</v>
      </c>
      <c r="AO38" s="59">
        <f t="shared" si="95"/>
        <v>17</v>
      </c>
      <c r="AP38" s="59">
        <f t="shared" si="96"/>
        <v>20</v>
      </c>
      <c r="AQ38" s="59" t="str">
        <f t="shared" si="296"/>
        <v>LA</v>
      </c>
      <c r="AR38" s="59" t="str">
        <f t="shared" si="97"/>
        <v>m</v>
      </c>
      <c r="AS38" s="59" t="str">
        <f t="shared" si="98"/>
        <v/>
      </c>
      <c r="AT38" s="59" t="str">
        <f t="shared" si="99"/>
        <v>Δ</v>
      </c>
      <c r="AU38" s="57" t="str">
        <f t="shared" si="100"/>
        <v>9</v>
      </c>
      <c r="AV38" s="57" t="str">
        <f t="shared" si="101"/>
        <v>11</v>
      </c>
      <c r="AW38" s="57" t="str">
        <f t="shared" si="102"/>
        <v>13b</v>
      </c>
      <c r="AX38" s="57" t="str">
        <f t="shared" si="103"/>
        <v>LAm</v>
      </c>
      <c r="AY38" s="57" t="str">
        <f t="shared" si="104"/>
        <v>LAmΔ</v>
      </c>
      <c r="AZ38" s="57" t="str">
        <f t="shared" si="105"/>
        <v>LAm9</v>
      </c>
      <c r="BA38" s="57" t="str">
        <f t="shared" si="106"/>
        <v>LAm11</v>
      </c>
      <c r="BB38" s="57" t="str">
        <f t="shared" si="107"/>
        <v>LAm13b</v>
      </c>
      <c r="BD38" s="59">
        <f>1</f>
        <v>1</v>
      </c>
      <c r="BE38" s="57">
        <f t="shared" si="108"/>
        <v>3</v>
      </c>
      <c r="BF38" s="57">
        <f t="shared" si="109"/>
        <v>6</v>
      </c>
      <c r="BG38" s="57">
        <f t="shared" si="110"/>
        <v>10</v>
      </c>
      <c r="BH38" s="57">
        <f t="shared" si="111"/>
        <v>13</v>
      </c>
      <c r="BI38" s="57">
        <f t="shared" si="112"/>
        <v>17</v>
      </c>
      <c r="BJ38" s="57">
        <f t="shared" si="113"/>
        <v>21</v>
      </c>
      <c r="BK38" s="59" t="str">
        <f t="shared" si="114"/>
        <v>LA</v>
      </c>
      <c r="BL38" s="59" t="str">
        <f t="shared" si="115"/>
        <v>m</v>
      </c>
      <c r="BM38" s="59" t="str">
        <f t="shared" si="116"/>
        <v>5b</v>
      </c>
      <c r="BN38" s="59" t="str">
        <f t="shared" si="117"/>
        <v>7</v>
      </c>
      <c r="BO38" s="57" t="str">
        <f t="shared" si="118"/>
        <v>9b</v>
      </c>
      <c r="BP38" s="57" t="str">
        <f t="shared" si="119"/>
        <v>11</v>
      </c>
      <c r="BQ38" s="57" t="str">
        <f t="shared" si="120"/>
        <v>13</v>
      </c>
      <c r="BR38" s="57" t="str">
        <f t="shared" si="121"/>
        <v>LAm5b</v>
      </c>
      <c r="BS38" s="57" t="str">
        <f t="shared" si="122"/>
        <v>LAm5b7</v>
      </c>
      <c r="BT38" s="57" t="str">
        <f t="shared" si="123"/>
        <v>LAm5b9b</v>
      </c>
      <c r="BU38" s="57" t="str">
        <f t="shared" si="124"/>
        <v>LAm5b11</v>
      </c>
      <c r="BV38" s="57" t="str">
        <f t="shared" si="125"/>
        <v>LAm5b13</v>
      </c>
      <c r="BX38" s="59">
        <f>1</f>
        <v>1</v>
      </c>
      <c r="BY38" s="57">
        <f t="shared" si="126"/>
        <v>4</v>
      </c>
      <c r="BZ38" s="57">
        <f t="shared" si="127"/>
        <v>8</v>
      </c>
      <c r="CA38" s="57">
        <f t="shared" si="128"/>
        <v>11</v>
      </c>
      <c r="CB38" s="57">
        <f t="shared" si="129"/>
        <v>14</v>
      </c>
      <c r="CC38" s="57">
        <f t="shared" si="130"/>
        <v>17</v>
      </c>
      <c r="CD38" s="57">
        <f t="shared" si="131"/>
        <v>21</v>
      </c>
      <c r="CE38" s="59" t="str">
        <f t="shared" si="132"/>
        <v>LA</v>
      </c>
      <c r="CF38" s="59" t="str">
        <f t="shared" si="133"/>
        <v/>
      </c>
      <c r="CG38" s="59" t="str">
        <f t="shared" si="134"/>
        <v>5#</v>
      </c>
      <c r="CH38" s="59" t="str">
        <f t="shared" si="135"/>
        <v>Δ</v>
      </c>
      <c r="CI38" s="57" t="str">
        <f t="shared" si="136"/>
        <v>9</v>
      </c>
      <c r="CJ38" s="57" t="str">
        <f t="shared" si="137"/>
        <v>11</v>
      </c>
      <c r="CK38" s="57" t="str">
        <f t="shared" si="138"/>
        <v>13</v>
      </c>
      <c r="CL38" s="57" t="str">
        <f t="shared" si="139"/>
        <v>LA5#</v>
      </c>
      <c r="CM38" s="57" t="str">
        <f t="shared" si="140"/>
        <v>LA5#Δ</v>
      </c>
      <c r="CN38" s="57" t="str">
        <f t="shared" si="141"/>
        <v>LA5#9</v>
      </c>
      <c r="CO38" s="57" t="str">
        <f t="shared" si="142"/>
        <v>LA5#11</v>
      </c>
      <c r="CP38" s="57" t="str">
        <f t="shared" si="143"/>
        <v>LA5#13</v>
      </c>
      <c r="CR38" s="59">
        <f>1</f>
        <v>1</v>
      </c>
      <c r="CS38" s="57">
        <f t="shared" si="144"/>
        <v>3</v>
      </c>
      <c r="CT38" s="57">
        <f t="shared" si="145"/>
        <v>7</v>
      </c>
      <c r="CU38" s="57">
        <f t="shared" si="146"/>
        <v>10</v>
      </c>
      <c r="CV38" s="57">
        <f t="shared" si="147"/>
        <v>14</v>
      </c>
      <c r="CW38" s="57">
        <f t="shared" si="148"/>
        <v>18</v>
      </c>
      <c r="CX38" s="57">
        <f t="shared" si="149"/>
        <v>21</v>
      </c>
      <c r="CY38" s="59" t="str">
        <f t="shared" si="150"/>
        <v>LA</v>
      </c>
      <c r="CZ38" s="59" t="str">
        <f t="shared" si="151"/>
        <v>m</v>
      </c>
      <c r="DA38" s="59" t="str">
        <f t="shared" si="152"/>
        <v/>
      </c>
      <c r="DB38" s="59" t="str">
        <f t="shared" si="153"/>
        <v>7</v>
      </c>
      <c r="DC38" s="57" t="str">
        <f t="shared" si="154"/>
        <v>9</v>
      </c>
      <c r="DD38" s="57" t="str">
        <f t="shared" si="155"/>
        <v>11+</v>
      </c>
      <c r="DE38" s="57" t="str">
        <f t="shared" si="156"/>
        <v>13</v>
      </c>
      <c r="DF38" s="57" t="str">
        <f t="shared" si="157"/>
        <v>LAm</v>
      </c>
      <c r="DG38" s="57" t="str">
        <f t="shared" si="158"/>
        <v>LAm7</v>
      </c>
      <c r="DH38" s="57" t="str">
        <f t="shared" si="159"/>
        <v>LAm9</v>
      </c>
      <c r="DI38" s="57" t="str">
        <f t="shared" si="160"/>
        <v>LAm11+</v>
      </c>
      <c r="DJ38" s="57" t="str">
        <f t="shared" si="161"/>
        <v>LAm13</v>
      </c>
      <c r="DL38" s="59">
        <f>1</f>
        <v>1</v>
      </c>
      <c r="DM38" s="57">
        <f t="shared" si="162"/>
        <v>4</v>
      </c>
      <c r="DN38" s="57">
        <f t="shared" si="163"/>
        <v>7</v>
      </c>
      <c r="DO38" s="57">
        <f t="shared" si="164"/>
        <v>10</v>
      </c>
      <c r="DP38" s="57">
        <f t="shared" si="165"/>
        <v>13</v>
      </c>
      <c r="DQ38" s="57">
        <f t="shared" si="166"/>
        <v>17</v>
      </c>
      <c r="DR38" s="57">
        <f t="shared" si="167"/>
        <v>20</v>
      </c>
      <c r="DS38" s="59" t="str">
        <f t="shared" si="168"/>
        <v>LA</v>
      </c>
      <c r="DT38" s="59" t="str">
        <f t="shared" si="169"/>
        <v/>
      </c>
      <c r="DU38" s="59" t="str">
        <f t="shared" si="170"/>
        <v/>
      </c>
      <c r="DV38" s="59" t="str">
        <f t="shared" si="171"/>
        <v>7</v>
      </c>
      <c r="DW38" s="57" t="str">
        <f t="shared" si="172"/>
        <v>9b</v>
      </c>
      <c r="DX38" s="57" t="str">
        <f t="shared" si="173"/>
        <v>11</v>
      </c>
      <c r="DY38" s="57" t="str">
        <f t="shared" si="174"/>
        <v>13b</v>
      </c>
      <c r="DZ38" s="57" t="str">
        <f t="shared" si="175"/>
        <v>LA</v>
      </c>
      <c r="EA38" s="57" t="str">
        <f t="shared" si="176"/>
        <v>LA7</v>
      </c>
      <c r="EB38" s="57" t="str">
        <f t="shared" si="177"/>
        <v>LA9b</v>
      </c>
      <c r="EC38" s="57" t="str">
        <f t="shared" si="178"/>
        <v>LA11</v>
      </c>
      <c r="ED38" s="57" t="str">
        <f t="shared" si="179"/>
        <v>LA13b</v>
      </c>
      <c r="EF38" s="59">
        <f>1</f>
        <v>1</v>
      </c>
      <c r="EG38" s="57">
        <f t="shared" si="180"/>
        <v>4</v>
      </c>
      <c r="EH38" s="57">
        <f t="shared" si="181"/>
        <v>7</v>
      </c>
      <c r="EI38" s="57">
        <f t="shared" si="182"/>
        <v>11</v>
      </c>
      <c r="EJ38" s="57">
        <f t="shared" si="183"/>
        <v>15</v>
      </c>
      <c r="EK38" s="57">
        <f t="shared" si="184"/>
        <v>18</v>
      </c>
      <c r="EL38" s="57">
        <f t="shared" si="185"/>
        <v>21</v>
      </c>
      <c r="EM38" s="59" t="str">
        <f t="shared" si="186"/>
        <v>LA</v>
      </c>
      <c r="EN38" s="59" t="str">
        <f t="shared" si="187"/>
        <v/>
      </c>
      <c r="EO38" s="59" t="str">
        <f t="shared" si="188"/>
        <v/>
      </c>
      <c r="EP38" s="59" t="str">
        <f t="shared" si="189"/>
        <v>Δ</v>
      </c>
      <c r="EQ38" s="57" t="str">
        <f t="shared" si="190"/>
        <v>9#</v>
      </c>
      <c r="ER38" s="57" t="str">
        <f t="shared" si="191"/>
        <v>11+</v>
      </c>
      <c r="ES38" s="57" t="str">
        <f t="shared" si="192"/>
        <v>13</v>
      </c>
      <c r="ET38" s="57" t="str">
        <f t="shared" si="193"/>
        <v>LA</v>
      </c>
      <c r="EU38" s="57" t="str">
        <f t="shared" si="194"/>
        <v>LAΔ</v>
      </c>
      <c r="EV38" s="57" t="str">
        <f t="shared" si="195"/>
        <v>LA9#</v>
      </c>
      <c r="EW38" s="57" t="str">
        <f t="shared" si="196"/>
        <v>LA11+</v>
      </c>
      <c r="EX38" s="57" t="str">
        <f t="shared" si="197"/>
        <v>LA13</v>
      </c>
      <c r="EZ38" s="59">
        <f>1</f>
        <v>1</v>
      </c>
      <c r="FA38" s="57">
        <f t="shared" si="198"/>
        <v>3</v>
      </c>
      <c r="FB38" s="57">
        <f t="shared" si="199"/>
        <v>6</v>
      </c>
      <c r="FC38" s="57">
        <f t="shared" si="200"/>
        <v>9</v>
      </c>
      <c r="FD38" s="57">
        <f t="shared" si="201"/>
        <v>13</v>
      </c>
      <c r="FE38" s="57">
        <f t="shared" si="202"/>
        <v>16</v>
      </c>
      <c r="FF38" s="57">
        <f t="shared" si="203"/>
        <v>20</v>
      </c>
      <c r="FG38" s="59" t="str">
        <f t="shared" si="204"/>
        <v>LA</v>
      </c>
      <c r="FH38" s="59" t="str">
        <f t="shared" si="205"/>
        <v>m</v>
      </c>
      <c r="FI38" s="59" t="str">
        <f t="shared" si="206"/>
        <v>5b</v>
      </c>
      <c r="FJ38" s="59" t="str">
        <f t="shared" si="207"/>
        <v>dim</v>
      </c>
      <c r="FK38" s="57" t="str">
        <f t="shared" si="208"/>
        <v>9b</v>
      </c>
      <c r="FL38" s="57" t="str">
        <f t="shared" si="209"/>
        <v>11b</v>
      </c>
      <c r="FM38" s="57" t="str">
        <f t="shared" si="210"/>
        <v>13b</v>
      </c>
      <c r="FN38" s="57" t="str">
        <f t="shared" si="331"/>
        <v>LAdim</v>
      </c>
      <c r="FO38" s="57" t="str">
        <f t="shared" si="332"/>
        <v xml:space="preserve">   </v>
      </c>
      <c r="FP38" s="57" t="str">
        <f t="shared" si="333"/>
        <v xml:space="preserve">   </v>
      </c>
      <c r="FQ38" s="57" t="str">
        <f t="shared" si="334"/>
        <v xml:space="preserve">   </v>
      </c>
      <c r="FR38" s="57" t="str">
        <f t="shared" si="335"/>
        <v xml:space="preserve">   </v>
      </c>
      <c r="FT38" s="2" t="str">
        <f t="shared" si="216"/>
        <v>LAm</v>
      </c>
      <c r="FU38" s="2" t="str">
        <f t="shared" si="217"/>
        <v>LAmΔ</v>
      </c>
      <c r="FV38" s="2" t="str">
        <f t="shared" si="218"/>
        <v>LAm9</v>
      </c>
      <c r="FW38" s="2" t="str">
        <f t="shared" si="219"/>
        <v>LAm11</v>
      </c>
      <c r="FX38" s="2" t="str">
        <f t="shared" si="220"/>
        <v>LAm13b</v>
      </c>
      <c r="FY38" s="2" t="str">
        <f t="shared" si="221"/>
        <v>LAm5b</v>
      </c>
      <c r="FZ38" s="2" t="str">
        <f t="shared" si="222"/>
        <v>LAm5b7</v>
      </c>
      <c r="GA38" s="2" t="str">
        <f t="shared" si="223"/>
        <v>LAm5b9b</v>
      </c>
      <c r="GB38" s="2" t="str">
        <f t="shared" si="224"/>
        <v>LAm5b11</v>
      </c>
      <c r="GC38" s="2" t="str">
        <f t="shared" si="225"/>
        <v>LAm5b13</v>
      </c>
      <c r="GD38" s="2" t="str">
        <f t="shared" si="226"/>
        <v>LA5#</v>
      </c>
      <c r="GE38" s="2" t="str">
        <f t="shared" si="227"/>
        <v>LA5#Δ</v>
      </c>
      <c r="GF38" s="2" t="str">
        <f t="shared" si="228"/>
        <v>LA5#9</v>
      </c>
      <c r="GG38" s="2" t="str">
        <f t="shared" si="229"/>
        <v>LA5#11</v>
      </c>
      <c r="GH38" s="2" t="str">
        <f t="shared" si="230"/>
        <v>LA5#13</v>
      </c>
      <c r="GI38" s="2" t="str">
        <f t="shared" si="231"/>
        <v>LAm</v>
      </c>
      <c r="GJ38" s="2" t="str">
        <f t="shared" si="232"/>
        <v>LAm7</v>
      </c>
      <c r="GK38" s="2" t="str">
        <f t="shared" si="233"/>
        <v>LAm9</v>
      </c>
      <c r="GL38" s="2" t="str">
        <f t="shared" si="234"/>
        <v>LAm11+</v>
      </c>
      <c r="GM38" s="2" t="str">
        <f t="shared" si="235"/>
        <v>LAm13</v>
      </c>
      <c r="GN38" s="2" t="str">
        <f t="shared" si="236"/>
        <v>LA</v>
      </c>
      <c r="GO38" s="2" t="str">
        <f t="shared" si="237"/>
        <v>LA7</v>
      </c>
      <c r="GP38" s="2" t="str">
        <f t="shared" si="238"/>
        <v>LA9b</v>
      </c>
      <c r="GQ38" s="2" t="str">
        <f t="shared" si="239"/>
        <v>LA11</v>
      </c>
      <c r="GR38" s="2" t="str">
        <f t="shared" si="240"/>
        <v>LA13b</v>
      </c>
      <c r="GS38" s="2" t="str">
        <f t="shared" si="241"/>
        <v>LA</v>
      </c>
      <c r="GT38" s="2" t="str">
        <f t="shared" si="242"/>
        <v>LAΔ</v>
      </c>
      <c r="GU38" s="2" t="str">
        <f t="shared" si="243"/>
        <v>LA9#</v>
      </c>
      <c r="GV38" s="2" t="str">
        <f t="shared" si="244"/>
        <v>LA11+</v>
      </c>
      <c r="GW38" s="2" t="str">
        <f t="shared" si="245"/>
        <v>LA13</v>
      </c>
      <c r="GX38" s="2" t="str">
        <f t="shared" si="246"/>
        <v>LAdim</v>
      </c>
      <c r="GY38" s="2" t="str">
        <f t="shared" si="247"/>
        <v xml:space="preserve">   </v>
      </c>
      <c r="GZ38" s="2" t="str">
        <f t="shared" si="248"/>
        <v xml:space="preserve">   </v>
      </c>
      <c r="HA38" s="2" t="str">
        <f t="shared" si="249"/>
        <v xml:space="preserve">   </v>
      </c>
      <c r="HB38" s="2" t="str">
        <f t="shared" si="250"/>
        <v xml:space="preserve">   </v>
      </c>
      <c r="HD38" s="2">
        <f t="shared" si="297"/>
        <v>34</v>
      </c>
      <c r="HE38" s="2" t="str" cm="1">
        <f t="array" ref="HE38">INDEX(patti,$HD38,IP38)</f>
        <v>LAm</v>
      </c>
      <c r="HF38" s="2" t="str" cm="1">
        <f t="array" ref="HF38">INDEX(patti,$HD38,IQ38)</f>
        <v>LAm5b</v>
      </c>
      <c r="HG38" s="2" t="str" cm="1">
        <f t="array" ref="HG38">INDEX(patti,$HD38,IR38)</f>
        <v>LA5#</v>
      </c>
      <c r="HH38" s="2" t="str" cm="1">
        <f t="array" ref="HH38">INDEX(patti,$HD38,IS38)</f>
        <v>LAm</v>
      </c>
      <c r="HI38" s="2" t="str" cm="1">
        <f t="array" ref="HI38">INDEX(patti,$HD38,IT38)</f>
        <v>LA</v>
      </c>
      <c r="HJ38" s="2" t="str" cm="1">
        <f t="array" ref="HJ38">INDEX(patti,$HD38,IU38)</f>
        <v>LA</v>
      </c>
      <c r="HK38" s="2" t="str" cm="1">
        <f t="array" ref="HK38">INDEX(patti,$HD38,IV38)</f>
        <v>LAdim</v>
      </c>
      <c r="HL38" s="2" t="str" cm="1">
        <f t="array" ref="HL38">INDEX(patti,$HD38,IW38)</f>
        <v>LAmΔ</v>
      </c>
      <c r="HM38" s="2" t="str" cm="1">
        <f t="array" ref="HM38">INDEX(patti,$HD38,IX38)</f>
        <v>LAm5b7</v>
      </c>
      <c r="HN38" s="2" t="str" cm="1">
        <f t="array" ref="HN38">INDEX(patti,$HD38,IY38)</f>
        <v>LA5#Δ</v>
      </c>
      <c r="HO38" s="2" t="str" cm="1">
        <f t="array" ref="HO38">INDEX(patti,$HD38,IZ38)</f>
        <v>LAm7</v>
      </c>
      <c r="HP38" s="2" t="str" cm="1">
        <f t="array" ref="HP38">INDEX(patti,$HD38,JA38)</f>
        <v>LA7</v>
      </c>
      <c r="HQ38" s="2" t="str" cm="1">
        <f t="array" ref="HQ38">INDEX(patti,$HD38,JB38)</f>
        <v>LAΔ</v>
      </c>
      <c r="HR38" s="2" t="str" cm="1">
        <f t="array" ref="HR38">INDEX(patti,$HD38,JC38)</f>
        <v xml:space="preserve">   </v>
      </c>
      <c r="HS38" s="2" t="str" cm="1">
        <f t="array" ref="HS38">INDEX(patti,$HD38,JD38)</f>
        <v>LAm9</v>
      </c>
      <c r="HT38" s="2" t="str" cm="1">
        <f t="array" ref="HT38">INDEX(patti,$HD38,JE38)</f>
        <v>LAm5b9b</v>
      </c>
      <c r="HU38" s="2" t="str" cm="1">
        <f t="array" ref="HU38">INDEX(patti,$HD38,JF38)</f>
        <v>LA5#9</v>
      </c>
      <c r="HV38" s="2" t="str" cm="1">
        <f t="array" ref="HV38">INDEX(patti,$HD38,JG38)</f>
        <v>LAm9</v>
      </c>
      <c r="HW38" s="2" t="str" cm="1">
        <f t="array" ref="HW38">INDEX(patti,$HD38,JH38)</f>
        <v>LA9b</v>
      </c>
      <c r="HX38" s="2" t="str" cm="1">
        <f t="array" ref="HX38">INDEX(patti,$HD38,JI38)</f>
        <v>LA9#</v>
      </c>
      <c r="HY38" s="2" t="str" cm="1">
        <f t="array" ref="HY38">INDEX(patti,$HD38,JJ38)</f>
        <v xml:space="preserve">   </v>
      </c>
      <c r="HZ38" s="2" t="str" cm="1">
        <f t="array" ref="HZ38">INDEX(patti,$HD38,JK38)</f>
        <v>LAm11</v>
      </c>
      <c r="IA38" s="2" t="str" cm="1">
        <f t="array" ref="IA38">INDEX(patti,$HD38,JL38)</f>
        <v>LAm5b11</v>
      </c>
      <c r="IB38" s="2" t="str" cm="1">
        <f t="array" ref="IB38">INDEX(patti,$HD38,JM38)</f>
        <v>LA5#11</v>
      </c>
      <c r="IC38" s="2" t="str" cm="1">
        <f t="array" ref="IC38">INDEX(patti,$HD38,JN38)</f>
        <v>LAm11+</v>
      </c>
      <c r="ID38" s="2" t="str" cm="1">
        <f t="array" ref="ID38">INDEX(patti,$HD38,JO38)</f>
        <v>LA11</v>
      </c>
      <c r="IE38" s="2" t="str" cm="1">
        <f t="array" ref="IE38">INDEX(patti,$HD38,JP38)</f>
        <v>LA11+</v>
      </c>
      <c r="IF38" s="2" t="str" cm="1">
        <f t="array" ref="IF38">INDEX(patti,$HD38,JQ38)</f>
        <v xml:space="preserve">   </v>
      </c>
      <c r="IG38" s="2" t="str" cm="1">
        <f t="array" ref="IG38">INDEX(patti,$HD38,JR38)</f>
        <v>LAm13b</v>
      </c>
      <c r="IH38" s="2" t="str" cm="1">
        <f t="array" ref="IH38">INDEX(patti,$HD38,JS38)</f>
        <v>LAm5b13</v>
      </c>
      <c r="II38" s="2" t="str" cm="1">
        <f t="array" ref="II38">INDEX(patti,$HD38,JT38)</f>
        <v>LA5#13</v>
      </c>
      <c r="IJ38" s="2" t="str" cm="1">
        <f t="array" ref="IJ38">INDEX(patti,$HD38,JU38)</f>
        <v>LAm13</v>
      </c>
      <c r="IK38" s="2" t="str" cm="1">
        <f t="array" ref="IK38">INDEX(patti,$HD38,JV38)</f>
        <v>LA13b</v>
      </c>
      <c r="IL38" s="2" t="str" cm="1">
        <f t="array" ref="IL38">INDEX(patti,$HD38,JW38)</f>
        <v>LA13</v>
      </c>
      <c r="IM38" s="2" t="str" cm="1">
        <f t="array" ref="IM38">INDEX(patti,$HD38,JX38)</f>
        <v xml:space="preserve">   </v>
      </c>
      <c r="IN38" t="s">
        <v>117</v>
      </c>
      <c r="IP38">
        <v>1</v>
      </c>
      <c r="IQ38">
        <f t="shared" ref="IQ38:IV38" si="345">IP38+5</f>
        <v>6</v>
      </c>
      <c r="IR38">
        <f t="shared" si="345"/>
        <v>11</v>
      </c>
      <c r="IS38">
        <f t="shared" si="345"/>
        <v>16</v>
      </c>
      <c r="IT38">
        <f t="shared" si="345"/>
        <v>21</v>
      </c>
      <c r="IU38">
        <f t="shared" si="345"/>
        <v>26</v>
      </c>
      <c r="IV38">
        <f t="shared" si="345"/>
        <v>31</v>
      </c>
      <c r="IW38">
        <f t="shared" si="252"/>
        <v>2</v>
      </c>
      <c r="IX38">
        <f t="shared" si="253"/>
        <v>7</v>
      </c>
      <c r="IY38">
        <f t="shared" si="254"/>
        <v>12</v>
      </c>
      <c r="IZ38">
        <f t="shared" si="255"/>
        <v>17</v>
      </c>
      <c r="JA38">
        <f t="shared" si="256"/>
        <v>22</v>
      </c>
      <c r="JB38">
        <f t="shared" si="257"/>
        <v>27</v>
      </c>
      <c r="JC38">
        <f t="shared" si="258"/>
        <v>32</v>
      </c>
      <c r="JD38">
        <f t="shared" si="259"/>
        <v>3</v>
      </c>
      <c r="JE38">
        <f t="shared" si="260"/>
        <v>8</v>
      </c>
      <c r="JF38">
        <f t="shared" si="261"/>
        <v>13</v>
      </c>
      <c r="JG38">
        <f t="shared" si="262"/>
        <v>18</v>
      </c>
      <c r="JH38">
        <f t="shared" si="263"/>
        <v>23</v>
      </c>
      <c r="JI38">
        <f t="shared" si="264"/>
        <v>28</v>
      </c>
      <c r="JJ38">
        <f t="shared" si="265"/>
        <v>33</v>
      </c>
      <c r="JK38">
        <f t="shared" si="266"/>
        <v>4</v>
      </c>
      <c r="JL38">
        <f t="shared" si="267"/>
        <v>9</v>
      </c>
      <c r="JM38">
        <f t="shared" si="268"/>
        <v>14</v>
      </c>
      <c r="JN38">
        <f t="shared" si="269"/>
        <v>19</v>
      </c>
      <c r="JO38">
        <f t="shared" si="270"/>
        <v>24</v>
      </c>
      <c r="JP38">
        <f t="shared" si="271"/>
        <v>29</v>
      </c>
      <c r="JQ38">
        <f t="shared" si="272"/>
        <v>34</v>
      </c>
      <c r="JR38">
        <f t="shared" si="273"/>
        <v>5</v>
      </c>
      <c r="JS38">
        <f t="shared" si="274"/>
        <v>10</v>
      </c>
      <c r="JT38">
        <f t="shared" si="275"/>
        <v>15</v>
      </c>
      <c r="JU38">
        <f t="shared" si="276"/>
        <v>20</v>
      </c>
      <c r="JV38">
        <f t="shared" si="277"/>
        <v>25</v>
      </c>
      <c r="JW38">
        <f t="shared" si="278"/>
        <v>30</v>
      </c>
      <c r="JX38">
        <f t="shared" si="279"/>
        <v>35</v>
      </c>
      <c r="JY38" t="s">
        <v>117</v>
      </c>
      <c r="JZ38" t="str">
        <f t="shared" si="338"/>
        <v>ARMONICA</v>
      </c>
      <c r="KA38">
        <f t="shared" si="38"/>
        <v>0</v>
      </c>
      <c r="KB38" cm="1">
        <f t="array" ref="KB38">IF(TYPE(_xlfn._xlws.FILTER(HE$1:IM$1,HE38:IM38=KA38))=16,0,_xlfn._xlws.FILTER(HE$1:IM$1,HE38:IM38=KA38))</f>
        <v>0</v>
      </c>
      <c r="KG38">
        <f t="shared" si="280"/>
        <v>0</v>
      </c>
      <c r="KH38" s="35">
        <f t="shared" si="323"/>
        <v>0</v>
      </c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73"/>
      <c r="MZ38" s="73"/>
      <c r="NA38" s="73"/>
      <c r="NB38" s="73"/>
      <c r="NC38" s="73"/>
      <c r="ND38" s="73"/>
      <c r="NE38" s="73"/>
      <c r="NF38" s="73"/>
      <c r="NG38" s="73"/>
      <c r="NH38" s="73"/>
      <c r="NI38" s="73"/>
      <c r="NJ38" s="73"/>
      <c r="NK38" s="73"/>
      <c r="NL38" s="73"/>
      <c r="NM38" s="73"/>
      <c r="NN38" s="73"/>
      <c r="NO38" s="73"/>
      <c r="NP38" s="73"/>
      <c r="NQ38" s="73"/>
      <c r="NR38" s="73"/>
      <c r="NS38" s="73"/>
      <c r="NT38" s="73"/>
      <c r="NU38" s="73"/>
      <c r="NV38" s="73"/>
      <c r="NW38" s="73"/>
      <c r="NX38" s="73"/>
      <c r="NY38" s="73"/>
      <c r="NZ38" s="73"/>
      <c r="OA38" s="73"/>
      <c r="OB38" s="73"/>
      <c r="OC38" s="73"/>
      <c r="OD38" s="73"/>
      <c r="OE38" s="73"/>
      <c r="OF38" s="73"/>
      <c r="OG38" s="73"/>
    </row>
    <row r="39" spans="1:397" x14ac:dyDescent="0.3">
      <c r="A39" s="190"/>
      <c r="B39" t="str">
        <f t="shared" si="314"/>
        <v>Sib</v>
      </c>
      <c r="C39" s="16" t="s">
        <v>37</v>
      </c>
      <c r="D39" s="16" t="s">
        <v>38</v>
      </c>
      <c r="E39" s="16" t="s">
        <v>37</v>
      </c>
      <c r="F39" s="16" t="s">
        <v>37</v>
      </c>
      <c r="G39" s="16" t="s">
        <v>38</v>
      </c>
      <c r="H39" s="16" t="s">
        <v>39</v>
      </c>
      <c r="I39" s="16" t="s">
        <v>38</v>
      </c>
      <c r="J39" s="4">
        <f t="shared" si="315"/>
        <v>11</v>
      </c>
      <c r="K39" s="59">
        <f t="shared" si="67"/>
        <v>13</v>
      </c>
      <c r="L39" s="59">
        <f t="shared" si="68"/>
        <v>14</v>
      </c>
      <c r="M39" s="59">
        <f t="shared" si="69"/>
        <v>16</v>
      </c>
      <c r="N39" s="59">
        <f t="shared" si="70"/>
        <v>18</v>
      </c>
      <c r="O39" s="59">
        <f t="shared" si="71"/>
        <v>19</v>
      </c>
      <c r="P39" s="59">
        <f t="shared" si="72"/>
        <v>22</v>
      </c>
      <c r="Q39" s="57">
        <f t="shared" si="73"/>
        <v>23</v>
      </c>
      <c r="R39" s="59">
        <f t="shared" si="74"/>
        <v>25</v>
      </c>
      <c r="S39" s="59">
        <f t="shared" si="75"/>
        <v>26</v>
      </c>
      <c r="T39" s="59">
        <f t="shared" si="76"/>
        <v>28</v>
      </c>
      <c r="U39" s="59">
        <f t="shared" si="77"/>
        <v>30</v>
      </c>
      <c r="V39" s="59">
        <f t="shared" si="78"/>
        <v>31</v>
      </c>
      <c r="W39" s="59">
        <f t="shared" si="79"/>
        <v>34</v>
      </c>
      <c r="X39" s="57">
        <f t="shared" si="80"/>
        <v>35</v>
      </c>
      <c r="Y39" s="59">
        <f t="shared" si="81"/>
        <v>37</v>
      </c>
      <c r="Z39" s="59">
        <f t="shared" si="82"/>
        <v>38</v>
      </c>
      <c r="AA39" s="59">
        <f t="shared" si="83"/>
        <v>40</v>
      </c>
      <c r="AB39" s="59">
        <f t="shared" si="84"/>
        <v>42</v>
      </c>
      <c r="AC39" s="59">
        <f t="shared" si="85"/>
        <v>43</v>
      </c>
      <c r="AD39" s="59">
        <f t="shared" si="86"/>
        <v>46</v>
      </c>
      <c r="AE39" s="57">
        <f t="shared" si="87"/>
        <v>47</v>
      </c>
      <c r="AF39" s="59">
        <f t="shared" si="88"/>
        <v>49</v>
      </c>
      <c r="AG39" s="59">
        <f t="shared" si="89"/>
        <v>50</v>
      </c>
      <c r="AH39" s="59">
        <f t="shared" si="90"/>
        <v>52</v>
      </c>
      <c r="AI39" s="59"/>
      <c r="AJ39" s="59">
        <f>1</f>
        <v>1</v>
      </c>
      <c r="AK39" s="59">
        <f t="shared" si="91"/>
        <v>3</v>
      </c>
      <c r="AL39" s="59">
        <f t="shared" si="92"/>
        <v>7</v>
      </c>
      <c r="AM39" s="59">
        <f t="shared" si="93"/>
        <v>11</v>
      </c>
      <c r="AN39" s="59">
        <f t="shared" si="94"/>
        <v>14</v>
      </c>
      <c r="AO39" s="59">
        <f t="shared" si="95"/>
        <v>17</v>
      </c>
      <c r="AP39" s="59">
        <f t="shared" si="96"/>
        <v>20</v>
      </c>
      <c r="AQ39" s="59" t="str">
        <f t="shared" si="296"/>
        <v>Sib</v>
      </c>
      <c r="AR39" s="59" t="str">
        <f t="shared" si="97"/>
        <v>m</v>
      </c>
      <c r="AS39" s="59" t="str">
        <f t="shared" si="98"/>
        <v/>
      </c>
      <c r="AT39" s="59" t="str">
        <f t="shared" si="99"/>
        <v>Δ</v>
      </c>
      <c r="AU39" s="57" t="str">
        <f t="shared" si="100"/>
        <v>9</v>
      </c>
      <c r="AV39" s="57" t="str">
        <f t="shared" si="101"/>
        <v>11</v>
      </c>
      <c r="AW39" s="57" t="str">
        <f t="shared" si="102"/>
        <v>13b</v>
      </c>
      <c r="AX39" s="57" t="str">
        <f t="shared" si="103"/>
        <v>Sibm</v>
      </c>
      <c r="AY39" s="57" t="str">
        <f t="shared" si="104"/>
        <v>SibmΔ</v>
      </c>
      <c r="AZ39" s="57" t="str">
        <f t="shared" si="105"/>
        <v>Sibm9</v>
      </c>
      <c r="BA39" s="57" t="str">
        <f t="shared" si="106"/>
        <v>Sibm11</v>
      </c>
      <c r="BB39" s="57" t="str">
        <f t="shared" si="107"/>
        <v>Sibm13b</v>
      </c>
      <c r="BD39" s="59">
        <f>1</f>
        <v>1</v>
      </c>
      <c r="BE39" s="57">
        <f t="shared" si="108"/>
        <v>3</v>
      </c>
      <c r="BF39" s="57">
        <f t="shared" si="109"/>
        <v>6</v>
      </c>
      <c r="BG39" s="57">
        <f t="shared" si="110"/>
        <v>10</v>
      </c>
      <c r="BH39" s="57">
        <f t="shared" si="111"/>
        <v>13</v>
      </c>
      <c r="BI39" s="57">
        <f t="shared" si="112"/>
        <v>17</v>
      </c>
      <c r="BJ39" s="57">
        <f t="shared" si="113"/>
        <v>21</v>
      </c>
      <c r="BK39" s="59" t="str">
        <f t="shared" si="114"/>
        <v>Sib</v>
      </c>
      <c r="BL39" s="59" t="str">
        <f t="shared" si="115"/>
        <v>m</v>
      </c>
      <c r="BM39" s="59" t="str">
        <f t="shared" si="116"/>
        <v>5b</v>
      </c>
      <c r="BN39" s="59" t="str">
        <f t="shared" si="117"/>
        <v>7</v>
      </c>
      <c r="BO39" s="57" t="str">
        <f t="shared" si="118"/>
        <v>9b</v>
      </c>
      <c r="BP39" s="57" t="str">
        <f t="shared" si="119"/>
        <v>11</v>
      </c>
      <c r="BQ39" s="57" t="str">
        <f t="shared" si="120"/>
        <v>13</v>
      </c>
      <c r="BR39" s="57" t="str">
        <f t="shared" si="121"/>
        <v>Sibm5b</v>
      </c>
      <c r="BS39" s="57" t="str">
        <f t="shared" si="122"/>
        <v>Sibm5b7</v>
      </c>
      <c r="BT39" s="57" t="str">
        <f t="shared" si="123"/>
        <v>Sibm5b9b</v>
      </c>
      <c r="BU39" s="57" t="str">
        <f t="shared" si="124"/>
        <v>Sibm5b11</v>
      </c>
      <c r="BV39" s="57" t="str">
        <f t="shared" si="125"/>
        <v>Sibm5b13</v>
      </c>
      <c r="BX39" s="59">
        <f>1</f>
        <v>1</v>
      </c>
      <c r="BY39" s="57">
        <f t="shared" si="126"/>
        <v>4</v>
      </c>
      <c r="BZ39" s="57">
        <f t="shared" si="127"/>
        <v>8</v>
      </c>
      <c r="CA39" s="57">
        <f t="shared" si="128"/>
        <v>11</v>
      </c>
      <c r="CB39" s="57">
        <f t="shared" si="129"/>
        <v>14</v>
      </c>
      <c r="CC39" s="57">
        <f t="shared" si="130"/>
        <v>17</v>
      </c>
      <c r="CD39" s="57">
        <f t="shared" si="131"/>
        <v>21</v>
      </c>
      <c r="CE39" s="59" t="str">
        <f t="shared" si="132"/>
        <v>Sib</v>
      </c>
      <c r="CF39" s="59" t="str">
        <f t="shared" si="133"/>
        <v/>
      </c>
      <c r="CG39" s="59" t="str">
        <f t="shared" si="134"/>
        <v>5#</v>
      </c>
      <c r="CH39" s="59" t="str">
        <f t="shared" si="135"/>
        <v>Δ</v>
      </c>
      <c r="CI39" s="57" t="str">
        <f t="shared" si="136"/>
        <v>9</v>
      </c>
      <c r="CJ39" s="57" t="str">
        <f t="shared" si="137"/>
        <v>11</v>
      </c>
      <c r="CK39" s="57" t="str">
        <f t="shared" si="138"/>
        <v>13</v>
      </c>
      <c r="CL39" s="57" t="str">
        <f t="shared" si="139"/>
        <v>Sib5#</v>
      </c>
      <c r="CM39" s="57" t="str">
        <f t="shared" si="140"/>
        <v>Sib5#Δ</v>
      </c>
      <c r="CN39" s="57" t="str">
        <f t="shared" si="141"/>
        <v>Sib5#9</v>
      </c>
      <c r="CO39" s="57" t="str">
        <f t="shared" si="142"/>
        <v>Sib5#11</v>
      </c>
      <c r="CP39" s="57" t="str">
        <f t="shared" si="143"/>
        <v>Sib5#13</v>
      </c>
      <c r="CR39" s="59">
        <f>1</f>
        <v>1</v>
      </c>
      <c r="CS39" s="57">
        <f t="shared" si="144"/>
        <v>3</v>
      </c>
      <c r="CT39" s="57">
        <f t="shared" si="145"/>
        <v>7</v>
      </c>
      <c r="CU39" s="57">
        <f t="shared" si="146"/>
        <v>10</v>
      </c>
      <c r="CV39" s="57">
        <f t="shared" si="147"/>
        <v>14</v>
      </c>
      <c r="CW39" s="57">
        <f t="shared" si="148"/>
        <v>18</v>
      </c>
      <c r="CX39" s="57">
        <f t="shared" si="149"/>
        <v>21</v>
      </c>
      <c r="CY39" s="59" t="str">
        <f t="shared" si="150"/>
        <v>Sib</v>
      </c>
      <c r="CZ39" s="59" t="str">
        <f t="shared" si="151"/>
        <v>m</v>
      </c>
      <c r="DA39" s="59" t="str">
        <f t="shared" si="152"/>
        <v/>
      </c>
      <c r="DB39" s="59" t="str">
        <f t="shared" si="153"/>
        <v>7</v>
      </c>
      <c r="DC39" s="57" t="str">
        <f t="shared" si="154"/>
        <v>9</v>
      </c>
      <c r="DD39" s="57" t="str">
        <f t="shared" si="155"/>
        <v>11+</v>
      </c>
      <c r="DE39" s="57" t="str">
        <f t="shared" si="156"/>
        <v>13</v>
      </c>
      <c r="DF39" s="57" t="str">
        <f t="shared" si="157"/>
        <v>Sibm</v>
      </c>
      <c r="DG39" s="57" t="str">
        <f t="shared" si="158"/>
        <v>Sibm7</v>
      </c>
      <c r="DH39" s="57" t="str">
        <f t="shared" si="159"/>
        <v>Sibm9</v>
      </c>
      <c r="DI39" s="57" t="str">
        <f t="shared" si="160"/>
        <v>Sibm11+</v>
      </c>
      <c r="DJ39" s="57" t="str">
        <f t="shared" si="161"/>
        <v>Sibm13</v>
      </c>
      <c r="DL39" s="59">
        <f>1</f>
        <v>1</v>
      </c>
      <c r="DM39" s="57">
        <f t="shared" si="162"/>
        <v>4</v>
      </c>
      <c r="DN39" s="57">
        <f t="shared" si="163"/>
        <v>7</v>
      </c>
      <c r="DO39" s="57">
        <f t="shared" si="164"/>
        <v>10</v>
      </c>
      <c r="DP39" s="57">
        <f t="shared" si="165"/>
        <v>13</v>
      </c>
      <c r="DQ39" s="57">
        <f t="shared" si="166"/>
        <v>17</v>
      </c>
      <c r="DR39" s="57">
        <f t="shared" si="167"/>
        <v>20</v>
      </c>
      <c r="DS39" s="59" t="str">
        <f t="shared" si="168"/>
        <v>Sib</v>
      </c>
      <c r="DT39" s="59" t="str">
        <f t="shared" si="169"/>
        <v/>
      </c>
      <c r="DU39" s="59" t="str">
        <f t="shared" si="170"/>
        <v/>
      </c>
      <c r="DV39" s="59" t="str">
        <f t="shared" si="171"/>
        <v>7</v>
      </c>
      <c r="DW39" s="57" t="str">
        <f t="shared" si="172"/>
        <v>9b</v>
      </c>
      <c r="DX39" s="57" t="str">
        <f t="shared" si="173"/>
        <v>11</v>
      </c>
      <c r="DY39" s="57" t="str">
        <f t="shared" si="174"/>
        <v>13b</v>
      </c>
      <c r="DZ39" s="57" t="str">
        <f t="shared" si="175"/>
        <v>Sib</v>
      </c>
      <c r="EA39" s="57" t="str">
        <f t="shared" si="176"/>
        <v>Sib7</v>
      </c>
      <c r="EB39" s="57" t="str">
        <f t="shared" si="177"/>
        <v>Sib9b</v>
      </c>
      <c r="EC39" s="57" t="str">
        <f t="shared" si="178"/>
        <v>Sib11</v>
      </c>
      <c r="ED39" s="57" t="str">
        <f t="shared" si="179"/>
        <v>Sib13b</v>
      </c>
      <c r="EF39" s="59">
        <f>1</f>
        <v>1</v>
      </c>
      <c r="EG39" s="57">
        <f t="shared" si="180"/>
        <v>4</v>
      </c>
      <c r="EH39" s="57">
        <f t="shared" si="181"/>
        <v>7</v>
      </c>
      <c r="EI39" s="57">
        <f t="shared" si="182"/>
        <v>11</v>
      </c>
      <c r="EJ39" s="57">
        <f t="shared" si="183"/>
        <v>15</v>
      </c>
      <c r="EK39" s="57">
        <f t="shared" si="184"/>
        <v>18</v>
      </c>
      <c r="EL39" s="57">
        <f t="shared" si="185"/>
        <v>21</v>
      </c>
      <c r="EM39" s="59" t="str">
        <f t="shared" si="186"/>
        <v>Sib</v>
      </c>
      <c r="EN39" s="59" t="str">
        <f t="shared" si="187"/>
        <v/>
      </c>
      <c r="EO39" s="59" t="str">
        <f t="shared" si="188"/>
        <v/>
      </c>
      <c r="EP39" s="59" t="str">
        <f t="shared" si="189"/>
        <v>Δ</v>
      </c>
      <c r="EQ39" s="57" t="str">
        <f t="shared" si="190"/>
        <v>9#</v>
      </c>
      <c r="ER39" s="57" t="str">
        <f t="shared" si="191"/>
        <v>11+</v>
      </c>
      <c r="ES39" s="57" t="str">
        <f t="shared" si="192"/>
        <v>13</v>
      </c>
      <c r="ET39" s="57" t="str">
        <f t="shared" si="193"/>
        <v>Sib</v>
      </c>
      <c r="EU39" s="57" t="str">
        <f t="shared" si="194"/>
        <v>SibΔ</v>
      </c>
      <c r="EV39" s="57" t="str">
        <f t="shared" si="195"/>
        <v>Sib9#</v>
      </c>
      <c r="EW39" s="57" t="str">
        <f t="shared" si="196"/>
        <v>Sib11+</v>
      </c>
      <c r="EX39" s="57" t="str">
        <f t="shared" si="197"/>
        <v>Sib13</v>
      </c>
      <c r="EZ39" s="59">
        <f>1</f>
        <v>1</v>
      </c>
      <c r="FA39" s="57">
        <f t="shared" si="198"/>
        <v>3</v>
      </c>
      <c r="FB39" s="57">
        <f t="shared" si="199"/>
        <v>6</v>
      </c>
      <c r="FC39" s="57">
        <f t="shared" si="200"/>
        <v>9</v>
      </c>
      <c r="FD39" s="57">
        <f t="shared" si="201"/>
        <v>13</v>
      </c>
      <c r="FE39" s="57">
        <f t="shared" si="202"/>
        <v>16</v>
      </c>
      <c r="FF39" s="57">
        <f t="shared" si="203"/>
        <v>20</v>
      </c>
      <c r="FG39" s="59" t="str">
        <f t="shared" si="204"/>
        <v>Sib</v>
      </c>
      <c r="FH39" s="59" t="str">
        <f t="shared" si="205"/>
        <v>m</v>
      </c>
      <c r="FI39" s="59" t="str">
        <f t="shared" si="206"/>
        <v>5b</v>
      </c>
      <c r="FJ39" s="59" t="str">
        <f t="shared" si="207"/>
        <v>dim</v>
      </c>
      <c r="FK39" s="57" t="str">
        <f t="shared" si="208"/>
        <v>9b</v>
      </c>
      <c r="FL39" s="57" t="str">
        <f t="shared" si="209"/>
        <v>11b</v>
      </c>
      <c r="FM39" s="57" t="str">
        <f t="shared" si="210"/>
        <v>13b</v>
      </c>
      <c r="FN39" s="57" t="str">
        <f t="shared" si="331"/>
        <v>Sibdim</v>
      </c>
      <c r="FO39" s="57" t="str">
        <f t="shared" si="332"/>
        <v xml:space="preserve">   </v>
      </c>
      <c r="FP39" s="57" t="str">
        <f t="shared" si="333"/>
        <v xml:space="preserve">   </v>
      </c>
      <c r="FQ39" s="57" t="str">
        <f t="shared" si="334"/>
        <v xml:space="preserve">   </v>
      </c>
      <c r="FR39" s="57" t="str">
        <f t="shared" si="335"/>
        <v xml:space="preserve">   </v>
      </c>
      <c r="FT39" s="2" t="str">
        <f t="shared" si="216"/>
        <v>Sibm</v>
      </c>
      <c r="FU39" s="2" t="str">
        <f t="shared" si="217"/>
        <v>SibmΔ</v>
      </c>
      <c r="FV39" s="2" t="str">
        <f t="shared" si="218"/>
        <v>Sibm9</v>
      </c>
      <c r="FW39" s="2" t="str">
        <f t="shared" si="219"/>
        <v>Sibm11</v>
      </c>
      <c r="FX39" s="2" t="str">
        <f t="shared" si="220"/>
        <v>Sibm13b</v>
      </c>
      <c r="FY39" s="2" t="str">
        <f t="shared" si="221"/>
        <v>Sibm5b</v>
      </c>
      <c r="FZ39" s="2" t="str">
        <f t="shared" si="222"/>
        <v>Sibm5b7</v>
      </c>
      <c r="GA39" s="2" t="str">
        <f t="shared" si="223"/>
        <v>Sibm5b9b</v>
      </c>
      <c r="GB39" s="2" t="str">
        <f t="shared" si="224"/>
        <v>Sibm5b11</v>
      </c>
      <c r="GC39" s="2" t="str">
        <f t="shared" si="225"/>
        <v>Sibm5b13</v>
      </c>
      <c r="GD39" s="2" t="str">
        <f t="shared" si="226"/>
        <v>Sib5#</v>
      </c>
      <c r="GE39" s="2" t="str">
        <f t="shared" si="227"/>
        <v>Sib5#Δ</v>
      </c>
      <c r="GF39" s="2" t="str">
        <f t="shared" si="228"/>
        <v>Sib5#9</v>
      </c>
      <c r="GG39" s="2" t="str">
        <f t="shared" si="229"/>
        <v>Sib5#11</v>
      </c>
      <c r="GH39" s="2" t="str">
        <f t="shared" si="230"/>
        <v>Sib5#13</v>
      </c>
      <c r="GI39" s="2" t="str">
        <f t="shared" si="231"/>
        <v>Sibm</v>
      </c>
      <c r="GJ39" s="2" t="str">
        <f t="shared" si="232"/>
        <v>Sibm7</v>
      </c>
      <c r="GK39" s="2" t="str">
        <f t="shared" si="233"/>
        <v>Sibm9</v>
      </c>
      <c r="GL39" s="2" t="str">
        <f t="shared" si="234"/>
        <v>Sibm11+</v>
      </c>
      <c r="GM39" s="2" t="str">
        <f t="shared" si="235"/>
        <v>Sibm13</v>
      </c>
      <c r="GN39" s="2" t="str">
        <f t="shared" si="236"/>
        <v>Sib</v>
      </c>
      <c r="GO39" s="2" t="str">
        <f t="shared" si="237"/>
        <v>Sib7</v>
      </c>
      <c r="GP39" s="2" t="str">
        <f t="shared" si="238"/>
        <v>Sib9b</v>
      </c>
      <c r="GQ39" s="2" t="str">
        <f t="shared" si="239"/>
        <v>Sib11</v>
      </c>
      <c r="GR39" s="2" t="str">
        <f t="shared" si="240"/>
        <v>Sib13b</v>
      </c>
      <c r="GS39" s="2" t="str">
        <f t="shared" si="241"/>
        <v>Sib</v>
      </c>
      <c r="GT39" s="2" t="str">
        <f t="shared" si="242"/>
        <v>SibΔ</v>
      </c>
      <c r="GU39" s="2" t="str">
        <f t="shared" si="243"/>
        <v>Sib9#</v>
      </c>
      <c r="GV39" s="2" t="str">
        <f t="shared" si="244"/>
        <v>Sib11+</v>
      </c>
      <c r="GW39" s="2" t="str">
        <f t="shared" si="245"/>
        <v>Sib13</v>
      </c>
      <c r="GX39" s="2" t="str">
        <f t="shared" si="246"/>
        <v>Sibdim</v>
      </c>
      <c r="GY39" s="2" t="str">
        <f t="shared" si="247"/>
        <v xml:space="preserve">   </v>
      </c>
      <c r="GZ39" s="2" t="str">
        <f t="shared" si="248"/>
        <v xml:space="preserve">   </v>
      </c>
      <c r="HA39" s="2" t="str">
        <f t="shared" si="249"/>
        <v xml:space="preserve">   </v>
      </c>
      <c r="HB39" s="2" t="str">
        <f t="shared" si="250"/>
        <v xml:space="preserve">   </v>
      </c>
      <c r="HD39" s="2">
        <f t="shared" si="297"/>
        <v>35</v>
      </c>
      <c r="HE39" s="2" t="str" cm="1">
        <f t="array" ref="HE39">INDEX(patti,$HD39,IP39)</f>
        <v>Sibm</v>
      </c>
      <c r="HF39" s="2" t="str" cm="1">
        <f t="array" ref="HF39">INDEX(patti,$HD39,IQ39)</f>
        <v>Sibm5b</v>
      </c>
      <c r="HG39" s="2" t="str" cm="1">
        <f t="array" ref="HG39">INDEX(patti,$HD39,IR39)</f>
        <v>Sib5#</v>
      </c>
      <c r="HH39" s="2" t="str" cm="1">
        <f t="array" ref="HH39">INDEX(patti,$HD39,IS39)</f>
        <v>Sibm</v>
      </c>
      <c r="HI39" s="2" t="str" cm="1">
        <f t="array" ref="HI39">INDEX(patti,$HD39,IT39)</f>
        <v>Sib</v>
      </c>
      <c r="HJ39" s="2" t="str" cm="1">
        <f t="array" ref="HJ39">INDEX(patti,$HD39,IU39)</f>
        <v>Sib</v>
      </c>
      <c r="HK39" s="2" t="str" cm="1">
        <f t="array" ref="HK39">INDEX(patti,$HD39,IV39)</f>
        <v>Sibdim</v>
      </c>
      <c r="HL39" s="2" t="str" cm="1">
        <f t="array" ref="HL39">INDEX(patti,$HD39,IW39)</f>
        <v>SibmΔ</v>
      </c>
      <c r="HM39" s="2" t="str" cm="1">
        <f t="array" ref="HM39">INDEX(patti,$HD39,IX39)</f>
        <v>Sibm5b7</v>
      </c>
      <c r="HN39" s="2" t="str" cm="1">
        <f t="array" ref="HN39">INDEX(patti,$HD39,IY39)</f>
        <v>Sib5#Δ</v>
      </c>
      <c r="HO39" s="2" t="str" cm="1">
        <f t="array" ref="HO39">INDEX(patti,$HD39,IZ39)</f>
        <v>Sibm7</v>
      </c>
      <c r="HP39" s="2" t="str" cm="1">
        <f t="array" ref="HP39">INDEX(patti,$HD39,JA39)</f>
        <v>Sib7</v>
      </c>
      <c r="HQ39" s="2" t="str" cm="1">
        <f t="array" ref="HQ39">INDEX(patti,$HD39,JB39)</f>
        <v>SibΔ</v>
      </c>
      <c r="HR39" s="2" t="str" cm="1">
        <f t="array" ref="HR39">INDEX(patti,$HD39,JC39)</f>
        <v xml:space="preserve">   </v>
      </c>
      <c r="HS39" s="2" t="str" cm="1">
        <f t="array" ref="HS39">INDEX(patti,$HD39,JD39)</f>
        <v>Sibm9</v>
      </c>
      <c r="HT39" s="2" t="str" cm="1">
        <f t="array" ref="HT39">INDEX(patti,$HD39,JE39)</f>
        <v>Sibm5b9b</v>
      </c>
      <c r="HU39" s="2" t="str" cm="1">
        <f t="array" ref="HU39">INDEX(patti,$HD39,JF39)</f>
        <v>Sib5#9</v>
      </c>
      <c r="HV39" s="2" t="str" cm="1">
        <f t="array" ref="HV39">INDEX(patti,$HD39,JG39)</f>
        <v>Sibm9</v>
      </c>
      <c r="HW39" s="2" t="str" cm="1">
        <f t="array" ref="HW39">INDEX(patti,$HD39,JH39)</f>
        <v>Sib9b</v>
      </c>
      <c r="HX39" s="2" t="str" cm="1">
        <f t="array" ref="HX39">INDEX(patti,$HD39,JI39)</f>
        <v>Sib9#</v>
      </c>
      <c r="HY39" s="2" t="str" cm="1">
        <f t="array" ref="HY39">INDEX(patti,$HD39,JJ39)</f>
        <v xml:space="preserve">   </v>
      </c>
      <c r="HZ39" s="2" t="str" cm="1">
        <f t="array" ref="HZ39">INDEX(patti,$HD39,JK39)</f>
        <v>Sibm11</v>
      </c>
      <c r="IA39" s="2" t="str" cm="1">
        <f t="array" ref="IA39">INDEX(patti,$HD39,JL39)</f>
        <v>Sibm5b11</v>
      </c>
      <c r="IB39" s="2" t="str" cm="1">
        <f t="array" ref="IB39">INDEX(patti,$HD39,JM39)</f>
        <v>Sib5#11</v>
      </c>
      <c r="IC39" s="2" t="str" cm="1">
        <f t="array" ref="IC39">INDEX(patti,$HD39,JN39)</f>
        <v>Sibm11+</v>
      </c>
      <c r="ID39" s="2" t="str" cm="1">
        <f t="array" ref="ID39">INDEX(patti,$HD39,JO39)</f>
        <v>Sib11</v>
      </c>
      <c r="IE39" s="2" t="str" cm="1">
        <f t="array" ref="IE39">INDEX(patti,$HD39,JP39)</f>
        <v>Sib11+</v>
      </c>
      <c r="IF39" s="2" t="str" cm="1">
        <f t="array" ref="IF39">INDEX(patti,$HD39,JQ39)</f>
        <v xml:space="preserve">   </v>
      </c>
      <c r="IG39" s="2" t="str" cm="1">
        <f t="array" ref="IG39">INDEX(patti,$HD39,JR39)</f>
        <v>Sibm13b</v>
      </c>
      <c r="IH39" s="2" t="str" cm="1">
        <f t="array" ref="IH39">INDEX(patti,$HD39,JS39)</f>
        <v>Sibm5b13</v>
      </c>
      <c r="II39" s="2" t="str" cm="1">
        <f t="array" ref="II39">INDEX(patti,$HD39,JT39)</f>
        <v>Sib5#13</v>
      </c>
      <c r="IJ39" s="2" t="str" cm="1">
        <f t="array" ref="IJ39">INDEX(patti,$HD39,JU39)</f>
        <v>Sibm13</v>
      </c>
      <c r="IK39" s="2" t="str" cm="1">
        <f t="array" ref="IK39">INDEX(patti,$HD39,JV39)</f>
        <v>Sib13b</v>
      </c>
      <c r="IL39" s="2" t="str" cm="1">
        <f t="array" ref="IL39">INDEX(patti,$HD39,JW39)</f>
        <v>Sib13</v>
      </c>
      <c r="IM39" s="2" t="str" cm="1">
        <f t="array" ref="IM39">INDEX(patti,$HD39,JX39)</f>
        <v xml:space="preserve">   </v>
      </c>
      <c r="IN39" t="s">
        <v>117</v>
      </c>
      <c r="IP39">
        <v>1</v>
      </c>
      <c r="IQ39">
        <f t="shared" ref="IQ39:IV39" si="346">IP39+5</f>
        <v>6</v>
      </c>
      <c r="IR39">
        <f t="shared" si="346"/>
        <v>11</v>
      </c>
      <c r="IS39">
        <f t="shared" si="346"/>
        <v>16</v>
      </c>
      <c r="IT39">
        <f t="shared" si="346"/>
        <v>21</v>
      </c>
      <c r="IU39">
        <f t="shared" si="346"/>
        <v>26</v>
      </c>
      <c r="IV39">
        <f t="shared" si="346"/>
        <v>31</v>
      </c>
      <c r="IW39">
        <f t="shared" si="252"/>
        <v>2</v>
      </c>
      <c r="IX39">
        <f t="shared" si="253"/>
        <v>7</v>
      </c>
      <c r="IY39">
        <f t="shared" si="254"/>
        <v>12</v>
      </c>
      <c r="IZ39">
        <f t="shared" si="255"/>
        <v>17</v>
      </c>
      <c r="JA39">
        <f t="shared" si="256"/>
        <v>22</v>
      </c>
      <c r="JB39">
        <f t="shared" si="257"/>
        <v>27</v>
      </c>
      <c r="JC39">
        <f t="shared" si="258"/>
        <v>32</v>
      </c>
      <c r="JD39">
        <f t="shared" si="259"/>
        <v>3</v>
      </c>
      <c r="JE39">
        <f t="shared" si="260"/>
        <v>8</v>
      </c>
      <c r="JF39">
        <f t="shared" si="261"/>
        <v>13</v>
      </c>
      <c r="JG39">
        <f t="shared" si="262"/>
        <v>18</v>
      </c>
      <c r="JH39">
        <f t="shared" si="263"/>
        <v>23</v>
      </c>
      <c r="JI39">
        <f t="shared" si="264"/>
        <v>28</v>
      </c>
      <c r="JJ39">
        <f t="shared" si="265"/>
        <v>33</v>
      </c>
      <c r="JK39">
        <f t="shared" si="266"/>
        <v>4</v>
      </c>
      <c r="JL39">
        <f t="shared" si="267"/>
        <v>9</v>
      </c>
      <c r="JM39">
        <f t="shared" si="268"/>
        <v>14</v>
      </c>
      <c r="JN39">
        <f t="shared" si="269"/>
        <v>19</v>
      </c>
      <c r="JO39">
        <f t="shared" si="270"/>
        <v>24</v>
      </c>
      <c r="JP39">
        <f t="shared" si="271"/>
        <v>29</v>
      </c>
      <c r="JQ39">
        <f t="shared" si="272"/>
        <v>34</v>
      </c>
      <c r="JR39">
        <f t="shared" si="273"/>
        <v>5</v>
      </c>
      <c r="JS39">
        <f t="shared" si="274"/>
        <v>10</v>
      </c>
      <c r="JT39">
        <f t="shared" si="275"/>
        <v>15</v>
      </c>
      <c r="JU39">
        <f t="shared" si="276"/>
        <v>20</v>
      </c>
      <c r="JV39">
        <f t="shared" si="277"/>
        <v>25</v>
      </c>
      <c r="JW39">
        <f t="shared" si="278"/>
        <v>30</v>
      </c>
      <c r="JX39">
        <f t="shared" si="279"/>
        <v>35</v>
      </c>
      <c r="JY39" t="s">
        <v>117</v>
      </c>
      <c r="JZ39" t="str">
        <f t="shared" si="338"/>
        <v>ARMONICA</v>
      </c>
      <c r="KA39">
        <f t="shared" si="38"/>
        <v>0</v>
      </c>
      <c r="KB39" cm="1">
        <f t="array" ref="KB39">IF(TYPE(_xlfn._xlws.FILTER(HE$1:IM$1,HE39:IM39=KA39))=16,0,_xlfn._xlws.FILTER(HE$1:IM$1,HE39:IM39=KA39))</f>
        <v>0</v>
      </c>
      <c r="KG39">
        <f t="shared" si="280"/>
        <v>0</v>
      </c>
      <c r="KH39" s="35">
        <f t="shared" si="323"/>
        <v>0</v>
      </c>
      <c r="LX39" s="51"/>
      <c r="LY39" s="51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73"/>
      <c r="MZ39" s="73"/>
      <c r="NA39" s="73"/>
      <c r="NB39" s="73"/>
      <c r="NC39" s="73"/>
      <c r="ND39" s="73"/>
      <c r="NE39" s="73"/>
      <c r="NF39" s="73"/>
      <c r="NG39" s="73"/>
      <c r="NH39" s="73"/>
      <c r="NI39" s="73"/>
      <c r="NJ39" s="73"/>
      <c r="NK39" s="73"/>
      <c r="NL39" s="73"/>
      <c r="NM39" s="73"/>
      <c r="NN39" s="73"/>
      <c r="NO39" s="73"/>
      <c r="NP39" s="73"/>
      <c r="NQ39" s="73"/>
      <c r="NR39" s="73"/>
      <c r="NS39" s="73"/>
      <c r="NT39" s="73"/>
      <c r="NU39" s="73"/>
      <c r="NV39" s="73"/>
      <c r="NW39" s="73"/>
      <c r="NX39" s="73"/>
      <c r="NY39" s="73"/>
      <c r="NZ39" s="73"/>
      <c r="OA39" s="73"/>
      <c r="OB39" s="73"/>
      <c r="OC39" s="73"/>
      <c r="OD39" s="73"/>
      <c r="OE39" s="73"/>
      <c r="OF39" s="73"/>
      <c r="OG39" s="73"/>
    </row>
    <row r="40" spans="1:397" x14ac:dyDescent="0.3">
      <c r="A40" s="190"/>
      <c r="B40" t="str">
        <f t="shared" si="314"/>
        <v>SI</v>
      </c>
      <c r="C40" s="16" t="s">
        <v>37</v>
      </c>
      <c r="D40" s="16" t="s">
        <v>38</v>
      </c>
      <c r="E40" s="16" t="s">
        <v>37</v>
      </c>
      <c r="F40" s="16" t="s">
        <v>37</v>
      </c>
      <c r="G40" s="16" t="s">
        <v>38</v>
      </c>
      <c r="H40" s="16" t="s">
        <v>39</v>
      </c>
      <c r="I40" s="16" t="s">
        <v>38</v>
      </c>
      <c r="J40" s="4">
        <f t="shared" si="315"/>
        <v>12</v>
      </c>
      <c r="K40" s="59">
        <f t="shared" si="67"/>
        <v>14</v>
      </c>
      <c r="L40" s="59">
        <f t="shared" si="68"/>
        <v>15</v>
      </c>
      <c r="M40" s="59">
        <f t="shared" si="69"/>
        <v>17</v>
      </c>
      <c r="N40" s="59">
        <f t="shared" si="70"/>
        <v>19</v>
      </c>
      <c r="O40" s="59">
        <f t="shared" si="71"/>
        <v>20</v>
      </c>
      <c r="P40" s="59">
        <f t="shared" si="72"/>
        <v>23</v>
      </c>
      <c r="Q40" s="57">
        <f t="shared" si="73"/>
        <v>24</v>
      </c>
      <c r="R40" s="59">
        <f t="shared" si="74"/>
        <v>26</v>
      </c>
      <c r="S40" s="59">
        <f t="shared" si="75"/>
        <v>27</v>
      </c>
      <c r="T40" s="59">
        <f t="shared" si="76"/>
        <v>29</v>
      </c>
      <c r="U40" s="59">
        <f t="shared" si="77"/>
        <v>31</v>
      </c>
      <c r="V40" s="59">
        <f t="shared" si="78"/>
        <v>32</v>
      </c>
      <c r="W40" s="59">
        <f t="shared" si="79"/>
        <v>35</v>
      </c>
      <c r="X40" s="57">
        <f t="shared" si="80"/>
        <v>36</v>
      </c>
      <c r="Y40" s="59">
        <f t="shared" si="81"/>
        <v>38</v>
      </c>
      <c r="Z40" s="59">
        <f t="shared" si="82"/>
        <v>39</v>
      </c>
      <c r="AA40" s="59">
        <f t="shared" si="83"/>
        <v>41</v>
      </c>
      <c r="AB40" s="59">
        <f t="shared" si="84"/>
        <v>43</v>
      </c>
      <c r="AC40" s="59">
        <f t="shared" si="85"/>
        <v>44</v>
      </c>
      <c r="AD40" s="59">
        <f t="shared" si="86"/>
        <v>47</v>
      </c>
      <c r="AE40" s="57">
        <f t="shared" si="87"/>
        <v>48</v>
      </c>
      <c r="AF40" s="59">
        <f t="shared" si="88"/>
        <v>50</v>
      </c>
      <c r="AG40" s="59">
        <f t="shared" si="89"/>
        <v>51</v>
      </c>
      <c r="AH40" s="59">
        <f t="shared" si="90"/>
        <v>53</v>
      </c>
      <c r="AI40" s="59"/>
      <c r="AJ40" s="59">
        <f>1</f>
        <v>1</v>
      </c>
      <c r="AK40" s="59">
        <f t="shared" si="91"/>
        <v>3</v>
      </c>
      <c r="AL40" s="59">
        <f t="shared" si="92"/>
        <v>7</v>
      </c>
      <c r="AM40" s="59">
        <f t="shared" si="93"/>
        <v>11</v>
      </c>
      <c r="AN40" s="59">
        <f t="shared" si="94"/>
        <v>14</v>
      </c>
      <c r="AO40" s="59">
        <f t="shared" si="95"/>
        <v>17</v>
      </c>
      <c r="AP40" s="59">
        <f t="shared" si="96"/>
        <v>20</v>
      </c>
      <c r="AQ40" s="59" t="str">
        <f t="shared" si="296"/>
        <v>SI</v>
      </c>
      <c r="AR40" s="59" t="str">
        <f t="shared" si="97"/>
        <v>m</v>
      </c>
      <c r="AS40" s="59" t="str">
        <f t="shared" si="98"/>
        <v/>
      </c>
      <c r="AT40" s="59" t="str">
        <f t="shared" si="99"/>
        <v>Δ</v>
      </c>
      <c r="AU40" s="57" t="str">
        <f t="shared" si="100"/>
        <v>9</v>
      </c>
      <c r="AV40" s="57" t="str">
        <f t="shared" si="101"/>
        <v>11</v>
      </c>
      <c r="AW40" s="57" t="str">
        <f t="shared" si="102"/>
        <v>13b</v>
      </c>
      <c r="AX40" s="57" t="str">
        <f t="shared" si="103"/>
        <v>SIm</v>
      </c>
      <c r="AY40" s="57" t="str">
        <f t="shared" si="104"/>
        <v>SImΔ</v>
      </c>
      <c r="AZ40" s="57" t="str">
        <f t="shared" si="105"/>
        <v>SIm9</v>
      </c>
      <c r="BA40" s="57" t="str">
        <f t="shared" si="106"/>
        <v>SIm11</v>
      </c>
      <c r="BB40" s="57" t="str">
        <f t="shared" si="107"/>
        <v>SIm13b</v>
      </c>
      <c r="BD40" s="59">
        <f>1</f>
        <v>1</v>
      </c>
      <c r="BE40" s="57">
        <f t="shared" si="108"/>
        <v>3</v>
      </c>
      <c r="BF40" s="57">
        <f t="shared" si="109"/>
        <v>6</v>
      </c>
      <c r="BG40" s="57">
        <f t="shared" si="110"/>
        <v>10</v>
      </c>
      <c r="BH40" s="57">
        <f t="shared" si="111"/>
        <v>13</v>
      </c>
      <c r="BI40" s="57">
        <f t="shared" si="112"/>
        <v>17</v>
      </c>
      <c r="BJ40" s="57">
        <f t="shared" si="113"/>
        <v>21</v>
      </c>
      <c r="BK40" s="59" t="str">
        <f t="shared" si="114"/>
        <v>SI</v>
      </c>
      <c r="BL40" s="59" t="str">
        <f t="shared" si="115"/>
        <v>m</v>
      </c>
      <c r="BM40" s="59" t="str">
        <f t="shared" si="116"/>
        <v>5b</v>
      </c>
      <c r="BN40" s="59" t="str">
        <f t="shared" si="117"/>
        <v>7</v>
      </c>
      <c r="BO40" s="57" t="str">
        <f t="shared" si="118"/>
        <v>9b</v>
      </c>
      <c r="BP40" s="57" t="str">
        <f t="shared" si="119"/>
        <v>11</v>
      </c>
      <c r="BQ40" s="57" t="str">
        <f t="shared" si="120"/>
        <v>13</v>
      </c>
      <c r="BR40" s="57" t="str">
        <f t="shared" si="121"/>
        <v>SIm5b</v>
      </c>
      <c r="BS40" s="57" t="str">
        <f t="shared" si="122"/>
        <v>SIm5b7</v>
      </c>
      <c r="BT40" s="57" t="str">
        <f t="shared" si="123"/>
        <v>SIm5b9b</v>
      </c>
      <c r="BU40" s="57" t="str">
        <f t="shared" si="124"/>
        <v>SIm5b11</v>
      </c>
      <c r="BV40" s="57" t="str">
        <f t="shared" si="125"/>
        <v>SIm5b13</v>
      </c>
      <c r="BX40" s="59">
        <f>1</f>
        <v>1</v>
      </c>
      <c r="BY40" s="57">
        <f t="shared" si="126"/>
        <v>4</v>
      </c>
      <c r="BZ40" s="57">
        <f t="shared" si="127"/>
        <v>8</v>
      </c>
      <c r="CA40" s="57">
        <f t="shared" si="128"/>
        <v>11</v>
      </c>
      <c r="CB40" s="57">
        <f t="shared" si="129"/>
        <v>14</v>
      </c>
      <c r="CC40" s="57">
        <f t="shared" si="130"/>
        <v>17</v>
      </c>
      <c r="CD40" s="57">
        <f t="shared" si="131"/>
        <v>21</v>
      </c>
      <c r="CE40" s="59" t="str">
        <f t="shared" si="132"/>
        <v>SI</v>
      </c>
      <c r="CF40" s="59" t="str">
        <f t="shared" si="133"/>
        <v/>
      </c>
      <c r="CG40" s="59" t="str">
        <f t="shared" si="134"/>
        <v>5#</v>
      </c>
      <c r="CH40" s="59" t="str">
        <f t="shared" si="135"/>
        <v>Δ</v>
      </c>
      <c r="CI40" s="57" t="str">
        <f t="shared" si="136"/>
        <v>9</v>
      </c>
      <c r="CJ40" s="57" t="str">
        <f t="shared" si="137"/>
        <v>11</v>
      </c>
      <c r="CK40" s="57" t="str">
        <f t="shared" si="138"/>
        <v>13</v>
      </c>
      <c r="CL40" s="57" t="str">
        <f t="shared" si="139"/>
        <v>SI5#</v>
      </c>
      <c r="CM40" s="57" t="str">
        <f t="shared" si="140"/>
        <v>SI5#Δ</v>
      </c>
      <c r="CN40" s="57" t="str">
        <f t="shared" si="141"/>
        <v>SI5#9</v>
      </c>
      <c r="CO40" s="57" t="str">
        <f t="shared" si="142"/>
        <v>SI5#11</v>
      </c>
      <c r="CP40" s="57" t="str">
        <f t="shared" si="143"/>
        <v>SI5#13</v>
      </c>
      <c r="CR40" s="59">
        <f>1</f>
        <v>1</v>
      </c>
      <c r="CS40" s="57">
        <f t="shared" si="144"/>
        <v>3</v>
      </c>
      <c r="CT40" s="57">
        <f t="shared" si="145"/>
        <v>7</v>
      </c>
      <c r="CU40" s="57">
        <f t="shared" si="146"/>
        <v>10</v>
      </c>
      <c r="CV40" s="57">
        <f t="shared" si="147"/>
        <v>14</v>
      </c>
      <c r="CW40" s="57">
        <f t="shared" si="148"/>
        <v>18</v>
      </c>
      <c r="CX40" s="57">
        <f t="shared" si="149"/>
        <v>21</v>
      </c>
      <c r="CY40" s="59" t="str">
        <f t="shared" si="150"/>
        <v>SI</v>
      </c>
      <c r="CZ40" s="59" t="str">
        <f t="shared" si="151"/>
        <v>m</v>
      </c>
      <c r="DA40" s="59" t="str">
        <f t="shared" si="152"/>
        <v/>
      </c>
      <c r="DB40" s="59" t="str">
        <f t="shared" si="153"/>
        <v>7</v>
      </c>
      <c r="DC40" s="57" t="str">
        <f t="shared" si="154"/>
        <v>9</v>
      </c>
      <c r="DD40" s="57" t="str">
        <f t="shared" si="155"/>
        <v>11+</v>
      </c>
      <c r="DE40" s="57" t="str">
        <f t="shared" si="156"/>
        <v>13</v>
      </c>
      <c r="DF40" s="57" t="str">
        <f t="shared" si="157"/>
        <v>SIm</v>
      </c>
      <c r="DG40" s="57" t="str">
        <f t="shared" si="158"/>
        <v>SIm7</v>
      </c>
      <c r="DH40" s="57" t="str">
        <f t="shared" si="159"/>
        <v>SIm9</v>
      </c>
      <c r="DI40" s="57" t="str">
        <f t="shared" si="160"/>
        <v>SIm11+</v>
      </c>
      <c r="DJ40" s="57" t="str">
        <f t="shared" si="161"/>
        <v>SIm13</v>
      </c>
      <c r="DL40" s="59">
        <f>1</f>
        <v>1</v>
      </c>
      <c r="DM40" s="57">
        <f t="shared" si="162"/>
        <v>4</v>
      </c>
      <c r="DN40" s="57">
        <f t="shared" si="163"/>
        <v>7</v>
      </c>
      <c r="DO40" s="57">
        <f t="shared" si="164"/>
        <v>10</v>
      </c>
      <c r="DP40" s="57">
        <f t="shared" si="165"/>
        <v>13</v>
      </c>
      <c r="DQ40" s="57">
        <f t="shared" si="166"/>
        <v>17</v>
      </c>
      <c r="DR40" s="57">
        <f t="shared" si="167"/>
        <v>20</v>
      </c>
      <c r="DS40" s="59" t="str">
        <f t="shared" si="168"/>
        <v>SI</v>
      </c>
      <c r="DT40" s="59" t="str">
        <f t="shared" si="169"/>
        <v/>
      </c>
      <c r="DU40" s="59" t="str">
        <f t="shared" si="170"/>
        <v/>
      </c>
      <c r="DV40" s="59" t="str">
        <f t="shared" si="171"/>
        <v>7</v>
      </c>
      <c r="DW40" s="57" t="str">
        <f t="shared" si="172"/>
        <v>9b</v>
      </c>
      <c r="DX40" s="57" t="str">
        <f t="shared" si="173"/>
        <v>11</v>
      </c>
      <c r="DY40" s="57" t="str">
        <f t="shared" si="174"/>
        <v>13b</v>
      </c>
      <c r="DZ40" s="57" t="str">
        <f t="shared" si="175"/>
        <v>SI</v>
      </c>
      <c r="EA40" s="57" t="str">
        <f t="shared" si="176"/>
        <v>SI7</v>
      </c>
      <c r="EB40" s="57" t="str">
        <f t="shared" si="177"/>
        <v>SI9b</v>
      </c>
      <c r="EC40" s="57" t="str">
        <f t="shared" si="178"/>
        <v>SI11</v>
      </c>
      <c r="ED40" s="57" t="str">
        <f t="shared" si="179"/>
        <v>SI13b</v>
      </c>
      <c r="EF40" s="59">
        <f>1</f>
        <v>1</v>
      </c>
      <c r="EG40" s="57">
        <f t="shared" si="180"/>
        <v>4</v>
      </c>
      <c r="EH40" s="57">
        <f t="shared" si="181"/>
        <v>7</v>
      </c>
      <c r="EI40" s="57">
        <f t="shared" si="182"/>
        <v>11</v>
      </c>
      <c r="EJ40" s="57">
        <f t="shared" si="183"/>
        <v>15</v>
      </c>
      <c r="EK40" s="57">
        <f t="shared" si="184"/>
        <v>18</v>
      </c>
      <c r="EL40" s="57">
        <f t="shared" si="185"/>
        <v>21</v>
      </c>
      <c r="EM40" s="59" t="str">
        <f t="shared" si="186"/>
        <v>SI</v>
      </c>
      <c r="EN40" s="59" t="str">
        <f t="shared" si="187"/>
        <v/>
      </c>
      <c r="EO40" s="59" t="str">
        <f t="shared" si="188"/>
        <v/>
      </c>
      <c r="EP40" s="59" t="str">
        <f t="shared" si="189"/>
        <v>Δ</v>
      </c>
      <c r="EQ40" s="57" t="str">
        <f t="shared" si="190"/>
        <v>9#</v>
      </c>
      <c r="ER40" s="57" t="str">
        <f t="shared" si="191"/>
        <v>11+</v>
      </c>
      <c r="ES40" s="57" t="str">
        <f t="shared" si="192"/>
        <v>13</v>
      </c>
      <c r="ET40" s="57" t="str">
        <f t="shared" si="193"/>
        <v>SI</v>
      </c>
      <c r="EU40" s="57" t="str">
        <f t="shared" si="194"/>
        <v>SIΔ</v>
      </c>
      <c r="EV40" s="57" t="str">
        <f t="shared" si="195"/>
        <v>SI9#</v>
      </c>
      <c r="EW40" s="57" t="str">
        <f t="shared" si="196"/>
        <v>SI11+</v>
      </c>
      <c r="EX40" s="57" t="str">
        <f t="shared" si="197"/>
        <v>SI13</v>
      </c>
      <c r="EZ40" s="59">
        <f>1</f>
        <v>1</v>
      </c>
      <c r="FA40" s="57">
        <f t="shared" si="198"/>
        <v>3</v>
      </c>
      <c r="FB40" s="57">
        <f t="shared" si="199"/>
        <v>6</v>
      </c>
      <c r="FC40" s="57">
        <f t="shared" si="200"/>
        <v>9</v>
      </c>
      <c r="FD40" s="57">
        <f t="shared" si="201"/>
        <v>13</v>
      </c>
      <c r="FE40" s="57">
        <f t="shared" si="202"/>
        <v>16</v>
      </c>
      <c r="FF40" s="57">
        <f t="shared" si="203"/>
        <v>20</v>
      </c>
      <c r="FG40" s="59" t="str">
        <f t="shared" si="204"/>
        <v>SI</v>
      </c>
      <c r="FH40" s="59" t="str">
        <f t="shared" si="205"/>
        <v>m</v>
      </c>
      <c r="FI40" s="59" t="str">
        <f t="shared" si="206"/>
        <v>5b</v>
      </c>
      <c r="FJ40" s="59" t="str">
        <f t="shared" si="207"/>
        <v>dim</v>
      </c>
      <c r="FK40" s="57" t="str">
        <f t="shared" si="208"/>
        <v>9b</v>
      </c>
      <c r="FL40" s="57" t="str">
        <f t="shared" si="209"/>
        <v>11b</v>
      </c>
      <c r="FM40" s="57" t="str">
        <f t="shared" si="210"/>
        <v>13b</v>
      </c>
      <c r="FN40" s="57" t="str">
        <f t="shared" si="331"/>
        <v>SIdim</v>
      </c>
      <c r="FO40" s="57" t="str">
        <f t="shared" si="332"/>
        <v xml:space="preserve">   </v>
      </c>
      <c r="FP40" s="57" t="str">
        <f t="shared" si="333"/>
        <v xml:space="preserve">   </v>
      </c>
      <c r="FQ40" s="57" t="str">
        <f t="shared" si="334"/>
        <v xml:space="preserve">   </v>
      </c>
      <c r="FR40" s="57" t="str">
        <f t="shared" si="335"/>
        <v xml:space="preserve">   </v>
      </c>
      <c r="FT40" s="2" t="str">
        <f t="shared" si="216"/>
        <v>SIm</v>
      </c>
      <c r="FU40" s="2" t="str">
        <f t="shared" si="217"/>
        <v>SImΔ</v>
      </c>
      <c r="FV40" s="2" t="str">
        <f t="shared" si="218"/>
        <v>SIm9</v>
      </c>
      <c r="FW40" s="2" t="str">
        <f t="shared" si="219"/>
        <v>SIm11</v>
      </c>
      <c r="FX40" s="2" t="str">
        <f t="shared" si="220"/>
        <v>SIm13b</v>
      </c>
      <c r="FY40" s="2" t="str">
        <f t="shared" si="221"/>
        <v>SIm5b</v>
      </c>
      <c r="FZ40" s="2" t="str">
        <f t="shared" si="222"/>
        <v>SIm5b7</v>
      </c>
      <c r="GA40" s="2" t="str">
        <f t="shared" si="223"/>
        <v>SIm5b9b</v>
      </c>
      <c r="GB40" s="2" t="str">
        <f t="shared" si="224"/>
        <v>SIm5b11</v>
      </c>
      <c r="GC40" s="2" t="str">
        <f t="shared" si="225"/>
        <v>SIm5b13</v>
      </c>
      <c r="GD40" s="2" t="str">
        <f t="shared" si="226"/>
        <v>SI5#</v>
      </c>
      <c r="GE40" s="2" t="str">
        <f t="shared" si="227"/>
        <v>SI5#Δ</v>
      </c>
      <c r="GF40" s="2" t="str">
        <f t="shared" si="228"/>
        <v>SI5#9</v>
      </c>
      <c r="GG40" s="2" t="str">
        <f t="shared" si="229"/>
        <v>SI5#11</v>
      </c>
      <c r="GH40" s="2" t="str">
        <f t="shared" si="230"/>
        <v>SI5#13</v>
      </c>
      <c r="GI40" s="2" t="str">
        <f t="shared" si="231"/>
        <v>SIm</v>
      </c>
      <c r="GJ40" s="2" t="str">
        <f t="shared" si="232"/>
        <v>SIm7</v>
      </c>
      <c r="GK40" s="2" t="str">
        <f t="shared" si="233"/>
        <v>SIm9</v>
      </c>
      <c r="GL40" s="2" t="str">
        <f t="shared" si="234"/>
        <v>SIm11+</v>
      </c>
      <c r="GM40" s="2" t="str">
        <f t="shared" si="235"/>
        <v>SIm13</v>
      </c>
      <c r="GN40" s="2" t="str">
        <f t="shared" si="236"/>
        <v>SI</v>
      </c>
      <c r="GO40" s="2" t="str">
        <f t="shared" si="237"/>
        <v>SI7</v>
      </c>
      <c r="GP40" s="2" t="str">
        <f t="shared" si="238"/>
        <v>SI9b</v>
      </c>
      <c r="GQ40" s="2" t="str">
        <f t="shared" si="239"/>
        <v>SI11</v>
      </c>
      <c r="GR40" s="2" t="str">
        <f t="shared" si="240"/>
        <v>SI13b</v>
      </c>
      <c r="GS40" s="2" t="str">
        <f t="shared" si="241"/>
        <v>SI</v>
      </c>
      <c r="GT40" s="2" t="str">
        <f t="shared" si="242"/>
        <v>SIΔ</v>
      </c>
      <c r="GU40" s="2" t="str">
        <f t="shared" si="243"/>
        <v>SI9#</v>
      </c>
      <c r="GV40" s="2" t="str">
        <f t="shared" si="244"/>
        <v>SI11+</v>
      </c>
      <c r="GW40" s="2" t="str">
        <f t="shared" si="245"/>
        <v>SI13</v>
      </c>
      <c r="GX40" s="2" t="str">
        <f t="shared" si="246"/>
        <v>SIdim</v>
      </c>
      <c r="GY40" s="2" t="str">
        <f t="shared" si="247"/>
        <v xml:space="preserve">   </v>
      </c>
      <c r="GZ40" s="2" t="str">
        <f t="shared" si="248"/>
        <v xml:space="preserve">   </v>
      </c>
      <c r="HA40" s="2" t="str">
        <f t="shared" si="249"/>
        <v xml:space="preserve">   </v>
      </c>
      <c r="HB40" s="2" t="str">
        <f t="shared" si="250"/>
        <v xml:space="preserve">   </v>
      </c>
      <c r="HD40" s="2">
        <f t="shared" si="297"/>
        <v>36</v>
      </c>
      <c r="HE40" s="2" t="str" cm="1">
        <f t="array" ref="HE40">INDEX(patti,$HD40,IP40)</f>
        <v>SIm</v>
      </c>
      <c r="HF40" s="2" t="str" cm="1">
        <f t="array" ref="HF40">INDEX(patti,$HD40,IQ40)</f>
        <v>SIm5b</v>
      </c>
      <c r="HG40" s="2" t="str" cm="1">
        <f t="array" ref="HG40">INDEX(patti,$HD40,IR40)</f>
        <v>SI5#</v>
      </c>
      <c r="HH40" s="2" t="str" cm="1">
        <f t="array" ref="HH40">INDEX(patti,$HD40,IS40)</f>
        <v>SIm</v>
      </c>
      <c r="HI40" s="2" t="str" cm="1">
        <f t="array" ref="HI40">INDEX(patti,$HD40,IT40)</f>
        <v>SI</v>
      </c>
      <c r="HJ40" s="2" t="str" cm="1">
        <f t="array" ref="HJ40">INDEX(patti,$HD40,IU40)</f>
        <v>SI</v>
      </c>
      <c r="HK40" s="2" t="str" cm="1">
        <f t="array" ref="HK40">INDEX(patti,$HD40,IV40)</f>
        <v>SIdim</v>
      </c>
      <c r="HL40" s="2" t="str" cm="1">
        <f t="array" ref="HL40">INDEX(patti,$HD40,IW40)</f>
        <v>SImΔ</v>
      </c>
      <c r="HM40" s="2" t="str" cm="1">
        <f t="array" ref="HM40">INDEX(patti,$HD40,IX40)</f>
        <v>SIm5b7</v>
      </c>
      <c r="HN40" s="2" t="str" cm="1">
        <f t="array" ref="HN40">INDEX(patti,$HD40,IY40)</f>
        <v>SI5#Δ</v>
      </c>
      <c r="HO40" s="2" t="str" cm="1">
        <f t="array" ref="HO40">INDEX(patti,$HD40,IZ40)</f>
        <v>SIm7</v>
      </c>
      <c r="HP40" s="2" t="str" cm="1">
        <f t="array" ref="HP40">INDEX(patti,$HD40,JA40)</f>
        <v>SI7</v>
      </c>
      <c r="HQ40" s="2" t="str" cm="1">
        <f t="array" ref="HQ40">INDEX(patti,$HD40,JB40)</f>
        <v>SIΔ</v>
      </c>
      <c r="HR40" s="2" t="str" cm="1">
        <f t="array" ref="HR40">INDEX(patti,$HD40,JC40)</f>
        <v xml:space="preserve">   </v>
      </c>
      <c r="HS40" s="2" t="str" cm="1">
        <f t="array" ref="HS40">INDEX(patti,$HD40,JD40)</f>
        <v>SIm9</v>
      </c>
      <c r="HT40" s="2" t="str" cm="1">
        <f t="array" ref="HT40">INDEX(patti,$HD40,JE40)</f>
        <v>SIm5b9b</v>
      </c>
      <c r="HU40" s="2" t="str" cm="1">
        <f t="array" ref="HU40">INDEX(patti,$HD40,JF40)</f>
        <v>SI5#9</v>
      </c>
      <c r="HV40" s="2" t="str" cm="1">
        <f t="array" ref="HV40">INDEX(patti,$HD40,JG40)</f>
        <v>SIm9</v>
      </c>
      <c r="HW40" s="2" t="str" cm="1">
        <f t="array" ref="HW40">INDEX(patti,$HD40,JH40)</f>
        <v>SI9b</v>
      </c>
      <c r="HX40" s="2" t="str" cm="1">
        <f t="array" ref="HX40">INDEX(patti,$HD40,JI40)</f>
        <v>SI9#</v>
      </c>
      <c r="HY40" s="2" t="str" cm="1">
        <f t="array" ref="HY40">INDEX(patti,$HD40,JJ40)</f>
        <v xml:space="preserve">   </v>
      </c>
      <c r="HZ40" s="2" t="str" cm="1">
        <f t="array" ref="HZ40">INDEX(patti,$HD40,JK40)</f>
        <v>SIm11</v>
      </c>
      <c r="IA40" s="2" t="str" cm="1">
        <f t="array" ref="IA40">INDEX(patti,$HD40,JL40)</f>
        <v>SIm5b11</v>
      </c>
      <c r="IB40" s="2" t="str" cm="1">
        <f t="array" ref="IB40">INDEX(patti,$HD40,JM40)</f>
        <v>SI5#11</v>
      </c>
      <c r="IC40" s="2" t="str" cm="1">
        <f t="array" ref="IC40">INDEX(patti,$HD40,JN40)</f>
        <v>SIm11+</v>
      </c>
      <c r="ID40" s="2" t="str" cm="1">
        <f t="array" ref="ID40">INDEX(patti,$HD40,JO40)</f>
        <v>SI11</v>
      </c>
      <c r="IE40" s="2" t="str" cm="1">
        <f t="array" ref="IE40">INDEX(patti,$HD40,JP40)</f>
        <v>SI11+</v>
      </c>
      <c r="IF40" s="2" t="str" cm="1">
        <f t="array" ref="IF40">INDEX(patti,$HD40,JQ40)</f>
        <v xml:space="preserve">   </v>
      </c>
      <c r="IG40" s="2" t="str" cm="1">
        <f t="array" ref="IG40">INDEX(patti,$HD40,JR40)</f>
        <v>SIm13b</v>
      </c>
      <c r="IH40" s="2" t="str" cm="1">
        <f t="array" ref="IH40">INDEX(patti,$HD40,JS40)</f>
        <v>SIm5b13</v>
      </c>
      <c r="II40" s="2" t="str" cm="1">
        <f t="array" ref="II40">INDEX(patti,$HD40,JT40)</f>
        <v>SI5#13</v>
      </c>
      <c r="IJ40" s="2" t="str" cm="1">
        <f t="array" ref="IJ40">INDEX(patti,$HD40,JU40)</f>
        <v>SIm13</v>
      </c>
      <c r="IK40" s="2" t="str" cm="1">
        <f t="array" ref="IK40">INDEX(patti,$HD40,JV40)</f>
        <v>SI13b</v>
      </c>
      <c r="IL40" s="2" t="str" cm="1">
        <f t="array" ref="IL40">INDEX(patti,$HD40,JW40)</f>
        <v>SI13</v>
      </c>
      <c r="IM40" s="2" t="str" cm="1">
        <f t="array" ref="IM40">INDEX(patti,$HD40,JX40)</f>
        <v xml:space="preserve">   </v>
      </c>
      <c r="IN40" t="s">
        <v>117</v>
      </c>
      <c r="IP40">
        <v>1</v>
      </c>
      <c r="IQ40">
        <f t="shared" ref="IQ40:IV40" si="347">IP40+5</f>
        <v>6</v>
      </c>
      <c r="IR40">
        <f t="shared" si="347"/>
        <v>11</v>
      </c>
      <c r="IS40">
        <f t="shared" si="347"/>
        <v>16</v>
      </c>
      <c r="IT40">
        <f t="shared" si="347"/>
        <v>21</v>
      </c>
      <c r="IU40">
        <f t="shared" si="347"/>
        <v>26</v>
      </c>
      <c r="IV40">
        <f t="shared" si="347"/>
        <v>31</v>
      </c>
      <c r="IW40">
        <f t="shared" si="252"/>
        <v>2</v>
      </c>
      <c r="IX40">
        <f t="shared" si="253"/>
        <v>7</v>
      </c>
      <c r="IY40">
        <f t="shared" si="254"/>
        <v>12</v>
      </c>
      <c r="IZ40">
        <f t="shared" si="255"/>
        <v>17</v>
      </c>
      <c r="JA40">
        <f t="shared" si="256"/>
        <v>22</v>
      </c>
      <c r="JB40">
        <f t="shared" si="257"/>
        <v>27</v>
      </c>
      <c r="JC40">
        <f t="shared" si="258"/>
        <v>32</v>
      </c>
      <c r="JD40">
        <f t="shared" si="259"/>
        <v>3</v>
      </c>
      <c r="JE40">
        <f t="shared" si="260"/>
        <v>8</v>
      </c>
      <c r="JF40">
        <f t="shared" si="261"/>
        <v>13</v>
      </c>
      <c r="JG40">
        <f t="shared" si="262"/>
        <v>18</v>
      </c>
      <c r="JH40">
        <f t="shared" si="263"/>
        <v>23</v>
      </c>
      <c r="JI40">
        <f t="shared" si="264"/>
        <v>28</v>
      </c>
      <c r="JJ40">
        <f t="shared" si="265"/>
        <v>33</v>
      </c>
      <c r="JK40">
        <f t="shared" si="266"/>
        <v>4</v>
      </c>
      <c r="JL40">
        <f t="shared" si="267"/>
        <v>9</v>
      </c>
      <c r="JM40">
        <f t="shared" si="268"/>
        <v>14</v>
      </c>
      <c r="JN40">
        <f t="shared" si="269"/>
        <v>19</v>
      </c>
      <c r="JO40">
        <f t="shared" si="270"/>
        <v>24</v>
      </c>
      <c r="JP40">
        <f t="shared" si="271"/>
        <v>29</v>
      </c>
      <c r="JQ40">
        <f t="shared" si="272"/>
        <v>34</v>
      </c>
      <c r="JR40">
        <f t="shared" si="273"/>
        <v>5</v>
      </c>
      <c r="JS40">
        <f t="shared" si="274"/>
        <v>10</v>
      </c>
      <c r="JT40">
        <f t="shared" si="275"/>
        <v>15</v>
      </c>
      <c r="JU40">
        <f t="shared" si="276"/>
        <v>20</v>
      </c>
      <c r="JV40">
        <f t="shared" si="277"/>
        <v>25</v>
      </c>
      <c r="JW40">
        <f t="shared" si="278"/>
        <v>30</v>
      </c>
      <c r="JX40">
        <f t="shared" si="279"/>
        <v>35</v>
      </c>
      <c r="JY40" t="s">
        <v>117</v>
      </c>
      <c r="JZ40" t="str">
        <f t="shared" si="338"/>
        <v>ARMONICA</v>
      </c>
      <c r="KA40">
        <f t="shared" si="38"/>
        <v>0</v>
      </c>
      <c r="KB40" cm="1">
        <f t="array" ref="KB40">IF(TYPE(_xlfn._xlws.FILTER(HE$1:IM$1,HE40:IM40=KA40))=16,0,_xlfn._xlws.FILTER(HE$1:IM$1,HE40:IM40=KA40))</f>
        <v>0</v>
      </c>
      <c r="KG40">
        <f t="shared" si="280"/>
        <v>0</v>
      </c>
      <c r="KH40" s="35">
        <f t="shared" si="323"/>
        <v>0</v>
      </c>
      <c r="LX40" s="51"/>
      <c r="LY40" s="51"/>
      <c r="LZ40" s="51"/>
      <c r="MA40" s="51"/>
      <c r="MB40" s="51"/>
      <c r="MC40" s="51"/>
      <c r="MD40" s="51"/>
      <c r="ME40" s="51"/>
      <c r="MF40" s="51"/>
      <c r="MG40" s="51"/>
      <c r="MH40" s="51"/>
      <c r="MI40" s="51"/>
      <c r="MJ40" s="51"/>
      <c r="MK40" s="51"/>
      <c r="ML40" s="51"/>
      <c r="MM40" s="51"/>
      <c r="MN40" s="51"/>
      <c r="MO40" s="51"/>
      <c r="MP40" s="51"/>
      <c r="MQ40" s="51"/>
      <c r="MR40" s="51"/>
      <c r="MS40" s="51"/>
      <c r="MT40" s="51"/>
      <c r="MU40" s="51"/>
      <c r="MV40" s="51"/>
      <c r="MW40" s="51"/>
      <c r="MX40" s="51"/>
      <c r="MY40" s="73"/>
      <c r="MZ40" s="73"/>
      <c r="NA40" s="73"/>
      <c r="NB40" s="73"/>
      <c r="NC40" s="73"/>
      <c r="ND40" s="73"/>
      <c r="NE40" s="73"/>
      <c r="NF40" s="73"/>
      <c r="NG40" s="73"/>
      <c r="NH40" s="73"/>
      <c r="NI40" s="73"/>
      <c r="NJ40" s="73"/>
      <c r="NK40" s="73"/>
      <c r="NL40" s="73"/>
      <c r="NM40" s="73"/>
      <c r="NN40" s="73"/>
      <c r="NO40" s="73"/>
      <c r="NP40" s="73"/>
      <c r="NQ40" s="73"/>
      <c r="NR40" s="73"/>
      <c r="NS40" s="73"/>
      <c r="NT40" s="73"/>
      <c r="NU40" s="73"/>
      <c r="NV40" s="73"/>
      <c r="NW40" s="73"/>
      <c r="NX40" s="73"/>
      <c r="NY40" s="73"/>
      <c r="NZ40" s="73"/>
      <c r="OA40" s="73"/>
      <c r="OB40" s="73"/>
      <c r="OC40" s="73"/>
      <c r="OD40" s="73"/>
      <c r="OE40" s="73"/>
      <c r="OF40" s="73"/>
      <c r="OG40" s="73"/>
    </row>
    <row r="41" spans="1:397" x14ac:dyDescent="0.3">
      <c r="A41" t="s">
        <v>112</v>
      </c>
      <c r="B41" t="s">
        <v>112</v>
      </c>
      <c r="C41" t="s">
        <v>112</v>
      </c>
      <c r="D41" t="s">
        <v>112</v>
      </c>
      <c r="E41" t="s">
        <v>112</v>
      </c>
      <c r="F41" t="s">
        <v>112</v>
      </c>
      <c r="G41" t="s">
        <v>112</v>
      </c>
      <c r="H41" t="s">
        <v>112</v>
      </c>
      <c r="I41" t="s">
        <v>112</v>
      </c>
      <c r="J41" t="s">
        <v>112</v>
      </c>
      <c r="K41" t="s">
        <v>112</v>
      </c>
      <c r="L41" t="s">
        <v>112</v>
      </c>
      <c r="M41" t="s">
        <v>112</v>
      </c>
      <c r="N41" t="s">
        <v>112</v>
      </c>
      <c r="O41" t="s">
        <v>112</v>
      </c>
      <c r="P41" t="s">
        <v>112</v>
      </c>
      <c r="Q41" t="s">
        <v>112</v>
      </c>
      <c r="R41" t="s">
        <v>112</v>
      </c>
      <c r="S41" t="s">
        <v>112</v>
      </c>
      <c r="T41" t="s">
        <v>112</v>
      </c>
      <c r="U41" t="s">
        <v>112</v>
      </c>
      <c r="V41" t="s">
        <v>112</v>
      </c>
      <c r="W41" t="s">
        <v>112</v>
      </c>
      <c r="X41" t="s">
        <v>112</v>
      </c>
      <c r="Y41" t="s">
        <v>112</v>
      </c>
      <c r="Z41" t="s">
        <v>112</v>
      </c>
      <c r="AA41" t="s">
        <v>112</v>
      </c>
      <c r="AB41" t="s">
        <v>112</v>
      </c>
      <c r="AC41" t="s">
        <v>112</v>
      </c>
      <c r="AD41" t="s">
        <v>112</v>
      </c>
      <c r="AE41" t="s">
        <v>112</v>
      </c>
      <c r="AF41" t="s">
        <v>112</v>
      </c>
      <c r="AG41" t="s">
        <v>112</v>
      </c>
      <c r="AH41" t="s">
        <v>112</v>
      </c>
      <c r="AI41" t="s">
        <v>112</v>
      </c>
      <c r="AJ41" t="s">
        <v>112</v>
      </c>
      <c r="AK41" t="s">
        <v>112</v>
      </c>
      <c r="AL41" t="s">
        <v>112</v>
      </c>
      <c r="AM41" t="s">
        <v>112</v>
      </c>
      <c r="AN41" t="s">
        <v>112</v>
      </c>
      <c r="AO41" t="s">
        <v>112</v>
      </c>
      <c r="AP41" t="s">
        <v>112</v>
      </c>
      <c r="AQ41" t="s">
        <v>112</v>
      </c>
      <c r="AR41" t="s">
        <v>112</v>
      </c>
      <c r="AS41" t="s">
        <v>112</v>
      </c>
      <c r="AT41" t="s">
        <v>112</v>
      </c>
      <c r="AU41" t="s">
        <v>112</v>
      </c>
      <c r="AV41" t="s">
        <v>112</v>
      </c>
      <c r="AW41" t="s">
        <v>112</v>
      </c>
      <c r="AX41" t="s">
        <v>112</v>
      </c>
      <c r="AY41" t="s">
        <v>112</v>
      </c>
      <c r="AZ41" t="s">
        <v>112</v>
      </c>
      <c r="BA41" t="s">
        <v>112</v>
      </c>
      <c r="BB41" t="s">
        <v>112</v>
      </c>
      <c r="BC41" t="s">
        <v>112</v>
      </c>
      <c r="BD41" t="s">
        <v>112</v>
      </c>
      <c r="BE41" t="s">
        <v>112</v>
      </c>
      <c r="BF41" t="s">
        <v>112</v>
      </c>
      <c r="BG41" t="s">
        <v>112</v>
      </c>
      <c r="BH41" t="s">
        <v>112</v>
      </c>
      <c r="BI41" t="s">
        <v>112</v>
      </c>
      <c r="BJ41" t="s">
        <v>112</v>
      </c>
      <c r="BK41" t="s">
        <v>112</v>
      </c>
      <c r="BL41" t="s">
        <v>112</v>
      </c>
      <c r="BM41" t="s">
        <v>112</v>
      </c>
      <c r="BN41" t="s">
        <v>112</v>
      </c>
      <c r="BO41" t="s">
        <v>112</v>
      </c>
      <c r="BP41" t="s">
        <v>112</v>
      </c>
      <c r="BQ41" t="s">
        <v>112</v>
      </c>
      <c r="BR41" t="s">
        <v>112</v>
      </c>
      <c r="BS41" t="s">
        <v>112</v>
      </c>
      <c r="BT41" t="s">
        <v>112</v>
      </c>
      <c r="BU41" t="s">
        <v>112</v>
      </c>
      <c r="BV41" t="s">
        <v>112</v>
      </c>
      <c r="BW41" t="s">
        <v>112</v>
      </c>
      <c r="BX41" t="s">
        <v>112</v>
      </c>
      <c r="BY41" t="s">
        <v>112</v>
      </c>
      <c r="BZ41" t="s">
        <v>112</v>
      </c>
      <c r="CA41" t="s">
        <v>112</v>
      </c>
      <c r="CB41" t="s">
        <v>112</v>
      </c>
      <c r="CC41" t="s">
        <v>112</v>
      </c>
      <c r="CD41" t="s">
        <v>112</v>
      </c>
      <c r="CE41" t="s">
        <v>112</v>
      </c>
      <c r="CF41" t="s">
        <v>112</v>
      </c>
      <c r="CG41" t="s">
        <v>112</v>
      </c>
      <c r="CH41" t="s">
        <v>112</v>
      </c>
      <c r="CI41" t="s">
        <v>112</v>
      </c>
      <c r="CJ41" t="s">
        <v>112</v>
      </c>
      <c r="CK41" t="s">
        <v>112</v>
      </c>
      <c r="CL41" t="s">
        <v>112</v>
      </c>
      <c r="CM41" t="s">
        <v>112</v>
      </c>
      <c r="CN41" t="s">
        <v>112</v>
      </c>
      <c r="CO41" t="s">
        <v>112</v>
      </c>
      <c r="CP41" t="s">
        <v>112</v>
      </c>
      <c r="CQ41" t="s">
        <v>112</v>
      </c>
      <c r="CR41" t="s">
        <v>112</v>
      </c>
      <c r="CS41" t="s">
        <v>112</v>
      </c>
      <c r="CT41" t="s">
        <v>112</v>
      </c>
      <c r="CU41" t="s">
        <v>112</v>
      </c>
      <c r="CV41" t="s">
        <v>112</v>
      </c>
      <c r="CW41" t="s">
        <v>112</v>
      </c>
      <c r="CX41" t="s">
        <v>112</v>
      </c>
      <c r="CY41" t="s">
        <v>112</v>
      </c>
      <c r="CZ41" t="s">
        <v>112</v>
      </c>
      <c r="DA41" t="s">
        <v>112</v>
      </c>
      <c r="DB41" t="s">
        <v>112</v>
      </c>
      <c r="DC41" t="s">
        <v>112</v>
      </c>
      <c r="DD41" t="s">
        <v>112</v>
      </c>
      <c r="DE41" t="s">
        <v>112</v>
      </c>
      <c r="DF41" t="s">
        <v>112</v>
      </c>
      <c r="DG41" t="s">
        <v>112</v>
      </c>
      <c r="DH41" t="s">
        <v>112</v>
      </c>
      <c r="DI41" t="s">
        <v>112</v>
      </c>
      <c r="DJ41" t="s">
        <v>112</v>
      </c>
      <c r="DK41" t="s">
        <v>112</v>
      </c>
      <c r="DL41" t="s">
        <v>112</v>
      </c>
      <c r="DM41" t="s">
        <v>112</v>
      </c>
      <c r="DN41" t="s">
        <v>112</v>
      </c>
      <c r="DO41" t="s">
        <v>112</v>
      </c>
      <c r="DP41" t="s">
        <v>112</v>
      </c>
      <c r="DQ41" t="s">
        <v>112</v>
      </c>
      <c r="DR41" t="s">
        <v>112</v>
      </c>
      <c r="DS41" t="s">
        <v>112</v>
      </c>
      <c r="DT41" t="s">
        <v>112</v>
      </c>
      <c r="DU41" t="s">
        <v>112</v>
      </c>
      <c r="DV41" t="s">
        <v>112</v>
      </c>
      <c r="DW41" t="s">
        <v>112</v>
      </c>
      <c r="DX41" t="s">
        <v>112</v>
      </c>
      <c r="DY41" t="s">
        <v>112</v>
      </c>
      <c r="DZ41" t="s">
        <v>112</v>
      </c>
      <c r="EA41" t="s">
        <v>112</v>
      </c>
      <c r="EB41" t="s">
        <v>112</v>
      </c>
      <c r="EC41" t="s">
        <v>112</v>
      </c>
      <c r="ED41" t="s">
        <v>112</v>
      </c>
      <c r="EE41" t="s">
        <v>112</v>
      </c>
      <c r="EF41" t="s">
        <v>112</v>
      </c>
      <c r="EG41" t="s">
        <v>112</v>
      </c>
      <c r="EH41" t="s">
        <v>112</v>
      </c>
      <c r="EI41" t="s">
        <v>112</v>
      </c>
      <c r="EJ41" t="s">
        <v>112</v>
      </c>
      <c r="EK41" t="s">
        <v>112</v>
      </c>
      <c r="EL41" t="s">
        <v>112</v>
      </c>
      <c r="EM41" t="s">
        <v>112</v>
      </c>
      <c r="EN41" t="s">
        <v>112</v>
      </c>
      <c r="EO41" t="s">
        <v>112</v>
      </c>
      <c r="EP41" t="s">
        <v>112</v>
      </c>
      <c r="EQ41" t="s">
        <v>112</v>
      </c>
      <c r="ER41" t="s">
        <v>112</v>
      </c>
      <c r="ES41" t="s">
        <v>112</v>
      </c>
      <c r="ET41" t="s">
        <v>112</v>
      </c>
      <c r="EU41" t="s">
        <v>112</v>
      </c>
      <c r="EV41" t="s">
        <v>112</v>
      </c>
      <c r="EW41" t="s">
        <v>112</v>
      </c>
      <c r="EX41" t="s">
        <v>112</v>
      </c>
      <c r="EY41" t="s">
        <v>112</v>
      </c>
      <c r="EZ41" t="s">
        <v>112</v>
      </c>
      <c r="FA41" t="s">
        <v>112</v>
      </c>
      <c r="FB41" t="s">
        <v>112</v>
      </c>
      <c r="FC41" t="s">
        <v>112</v>
      </c>
      <c r="FD41" t="s">
        <v>112</v>
      </c>
      <c r="FE41" t="s">
        <v>112</v>
      </c>
      <c r="FF41" t="s">
        <v>112</v>
      </c>
      <c r="FG41" t="s">
        <v>112</v>
      </c>
      <c r="FH41" t="s">
        <v>112</v>
      </c>
      <c r="FI41" t="s">
        <v>112</v>
      </c>
      <c r="FJ41" t="s">
        <v>112</v>
      </c>
      <c r="FK41" t="s">
        <v>112</v>
      </c>
      <c r="FL41" t="s">
        <v>112</v>
      </c>
      <c r="FM41" t="s">
        <v>112</v>
      </c>
      <c r="FN41" t="s">
        <v>112</v>
      </c>
      <c r="FO41" t="s">
        <v>112</v>
      </c>
      <c r="FP41" t="s">
        <v>112</v>
      </c>
      <c r="FQ41" t="s">
        <v>112</v>
      </c>
      <c r="FR41" t="s">
        <v>112</v>
      </c>
      <c r="FS41" t="s">
        <v>112</v>
      </c>
      <c r="FT41" t="s">
        <v>112</v>
      </c>
      <c r="FU41" t="s">
        <v>112</v>
      </c>
      <c r="FV41" t="s">
        <v>112</v>
      </c>
      <c r="FW41" t="s">
        <v>112</v>
      </c>
      <c r="FX41" t="s">
        <v>112</v>
      </c>
      <c r="FY41" t="s">
        <v>112</v>
      </c>
      <c r="FZ41" t="s">
        <v>112</v>
      </c>
      <c r="GA41" t="s">
        <v>112</v>
      </c>
      <c r="GB41" t="s">
        <v>112</v>
      </c>
      <c r="GC41" t="s">
        <v>112</v>
      </c>
      <c r="GD41" t="s">
        <v>112</v>
      </c>
      <c r="GE41" t="s">
        <v>112</v>
      </c>
      <c r="GF41" t="s">
        <v>112</v>
      </c>
      <c r="GG41" t="s">
        <v>112</v>
      </c>
      <c r="GH41" t="s">
        <v>112</v>
      </c>
      <c r="GI41" t="s">
        <v>112</v>
      </c>
      <c r="GJ41" t="s">
        <v>112</v>
      </c>
      <c r="GK41" t="s">
        <v>112</v>
      </c>
      <c r="GL41" t="s">
        <v>112</v>
      </c>
      <c r="GM41" t="s">
        <v>112</v>
      </c>
      <c r="GN41" t="s">
        <v>112</v>
      </c>
      <c r="GO41" t="s">
        <v>112</v>
      </c>
      <c r="GP41" t="s">
        <v>112</v>
      </c>
      <c r="GQ41" t="s">
        <v>112</v>
      </c>
      <c r="GR41" t="s">
        <v>112</v>
      </c>
      <c r="GS41" t="s">
        <v>112</v>
      </c>
      <c r="GT41" t="s">
        <v>112</v>
      </c>
      <c r="GU41" t="s">
        <v>112</v>
      </c>
      <c r="GV41" t="s">
        <v>112</v>
      </c>
      <c r="GW41" t="s">
        <v>112</v>
      </c>
      <c r="GX41" t="s">
        <v>112</v>
      </c>
      <c r="GY41" t="s">
        <v>112</v>
      </c>
      <c r="GZ41" t="s">
        <v>112</v>
      </c>
      <c r="HA41" t="s">
        <v>112</v>
      </c>
      <c r="HB41" t="s">
        <v>112</v>
      </c>
      <c r="HC41" t="s">
        <v>112</v>
      </c>
      <c r="HD41" t="s">
        <v>112</v>
      </c>
      <c r="HE41" t="s">
        <v>112</v>
      </c>
      <c r="HF41" t="s">
        <v>112</v>
      </c>
      <c r="HG41" t="s">
        <v>112</v>
      </c>
      <c r="HH41" t="s">
        <v>112</v>
      </c>
      <c r="HI41" t="s">
        <v>112</v>
      </c>
      <c r="HJ41" t="s">
        <v>112</v>
      </c>
      <c r="HK41" t="s">
        <v>112</v>
      </c>
      <c r="HL41" t="s">
        <v>112</v>
      </c>
      <c r="HM41" t="s">
        <v>112</v>
      </c>
      <c r="HN41" t="s">
        <v>112</v>
      </c>
      <c r="HO41" t="s">
        <v>112</v>
      </c>
      <c r="HP41" t="s">
        <v>112</v>
      </c>
      <c r="HQ41" t="s">
        <v>112</v>
      </c>
      <c r="HR41" t="s">
        <v>112</v>
      </c>
      <c r="HS41" t="s">
        <v>112</v>
      </c>
      <c r="HT41" t="s">
        <v>112</v>
      </c>
      <c r="HU41" t="s">
        <v>112</v>
      </c>
      <c r="HV41" t="s">
        <v>112</v>
      </c>
      <c r="HW41" t="s">
        <v>112</v>
      </c>
      <c r="HX41" t="s">
        <v>112</v>
      </c>
      <c r="HY41" t="s">
        <v>112</v>
      </c>
      <c r="HZ41" t="s">
        <v>112</v>
      </c>
      <c r="IA41" t="s">
        <v>112</v>
      </c>
      <c r="IB41" t="s">
        <v>112</v>
      </c>
      <c r="IC41" t="s">
        <v>112</v>
      </c>
      <c r="ID41" t="s">
        <v>112</v>
      </c>
      <c r="IE41" t="s">
        <v>112</v>
      </c>
      <c r="IF41" t="s">
        <v>112</v>
      </c>
      <c r="IG41" t="s">
        <v>112</v>
      </c>
      <c r="IH41" t="s">
        <v>112</v>
      </c>
      <c r="II41" t="s">
        <v>112</v>
      </c>
      <c r="IJ41" t="s">
        <v>112</v>
      </c>
      <c r="IK41" t="s">
        <v>112</v>
      </c>
      <c r="IL41" t="s">
        <v>112</v>
      </c>
      <c r="IM41" t="s">
        <v>112</v>
      </c>
      <c r="IN41" t="s">
        <v>112</v>
      </c>
      <c r="IP41" t="s">
        <v>112</v>
      </c>
      <c r="IQ41" t="s">
        <v>112</v>
      </c>
      <c r="IR41" t="s">
        <v>112</v>
      </c>
      <c r="IS41" t="s">
        <v>112</v>
      </c>
      <c r="IT41" t="s">
        <v>112</v>
      </c>
      <c r="IU41" t="s">
        <v>112</v>
      </c>
      <c r="IV41" t="s">
        <v>112</v>
      </c>
      <c r="IW41" t="s">
        <v>112</v>
      </c>
      <c r="IX41" t="s">
        <v>112</v>
      </c>
      <c r="IY41" t="s">
        <v>112</v>
      </c>
      <c r="IZ41" t="s">
        <v>112</v>
      </c>
      <c r="JA41" t="s">
        <v>112</v>
      </c>
      <c r="JB41" t="s">
        <v>112</v>
      </c>
      <c r="JC41" t="s">
        <v>112</v>
      </c>
      <c r="JD41" t="s">
        <v>112</v>
      </c>
      <c r="JE41" t="s">
        <v>112</v>
      </c>
      <c r="JF41" t="s">
        <v>112</v>
      </c>
      <c r="JG41" t="s">
        <v>112</v>
      </c>
      <c r="JH41" t="s">
        <v>112</v>
      </c>
      <c r="JI41" t="s">
        <v>112</v>
      </c>
      <c r="JJ41" t="s">
        <v>112</v>
      </c>
      <c r="JK41" t="s">
        <v>112</v>
      </c>
      <c r="JL41" t="s">
        <v>112</v>
      </c>
      <c r="JM41" t="s">
        <v>112</v>
      </c>
      <c r="JN41" t="s">
        <v>112</v>
      </c>
      <c r="JO41" t="s">
        <v>112</v>
      </c>
      <c r="JP41" t="s">
        <v>112</v>
      </c>
      <c r="JQ41" t="s">
        <v>112</v>
      </c>
      <c r="JR41" t="s">
        <v>112</v>
      </c>
      <c r="JS41" t="s">
        <v>112</v>
      </c>
      <c r="JT41" t="s">
        <v>112</v>
      </c>
      <c r="JU41" t="s">
        <v>112</v>
      </c>
      <c r="JV41" t="s">
        <v>112</v>
      </c>
      <c r="JW41" t="s">
        <v>112</v>
      </c>
      <c r="JX41" t="s">
        <v>112</v>
      </c>
      <c r="JY41" t="s">
        <v>112</v>
      </c>
      <c r="JZ41" t="s">
        <v>112</v>
      </c>
      <c r="KA41" t="s">
        <v>112</v>
      </c>
      <c r="KB41" t="s">
        <v>112</v>
      </c>
      <c r="KC41" t="s">
        <v>112</v>
      </c>
      <c r="KD41" t="s">
        <v>112</v>
      </c>
      <c r="KE41" t="s">
        <v>112</v>
      </c>
      <c r="KF41" t="s">
        <v>112</v>
      </c>
      <c r="KG41">
        <f t="shared" si="280"/>
        <v>0</v>
      </c>
      <c r="KH41" s="35">
        <f t="shared" ref="KH41:KH76" si="348">IF(KC5=0,0,(CONCATENATE($KA5," come ",KC5," della scala ",$JZ5)))</f>
        <v>0</v>
      </c>
      <c r="LX41" s="51"/>
      <c r="LY41" s="51"/>
      <c r="LZ41" s="51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/>
      <c r="MO41" s="51"/>
      <c r="MP41" s="51"/>
      <c r="MQ41" s="51"/>
      <c r="MR41" s="51"/>
      <c r="MS41" s="51"/>
      <c r="MT41" s="51"/>
      <c r="MU41" s="51"/>
      <c r="MV41" s="51"/>
      <c r="MW41" s="51"/>
      <c r="MX41" s="51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</row>
    <row r="42" spans="1:397" x14ac:dyDescent="0.3">
      <c r="KG42">
        <f t="shared" si="280"/>
        <v>0</v>
      </c>
      <c r="KH42" s="35">
        <f t="shared" si="348"/>
        <v>0</v>
      </c>
      <c r="LX42" s="51"/>
      <c r="LY42" s="51"/>
      <c r="LZ42" s="51"/>
      <c r="MA42" s="51"/>
      <c r="MB42" s="51"/>
      <c r="MC42" s="51"/>
      <c r="MD42" s="51"/>
      <c r="ME42" s="51"/>
      <c r="MF42" s="51"/>
      <c r="MG42" s="51"/>
      <c r="MH42" s="51"/>
      <c r="MI42" s="51"/>
      <c r="MJ42" s="51"/>
      <c r="MK42" s="51"/>
      <c r="ML42" s="51"/>
      <c r="MM42" s="51"/>
      <c r="MN42" s="51"/>
      <c r="MO42" s="51"/>
      <c r="MP42" s="51"/>
      <c r="MQ42" s="51"/>
      <c r="MR42" s="51"/>
      <c r="MS42" s="51"/>
      <c r="MT42" s="51"/>
      <c r="MU42" s="51"/>
      <c r="MV42" s="51"/>
      <c r="MW42" s="51"/>
      <c r="MX42" s="51"/>
      <c r="MY42" s="73"/>
      <c r="MZ42" s="73"/>
      <c r="NA42" s="73"/>
      <c r="NB42" s="73"/>
      <c r="NC42" s="73"/>
      <c r="ND42" s="73"/>
      <c r="NE42" s="73"/>
      <c r="NF42" s="73"/>
      <c r="NG42" s="73"/>
      <c r="NH42" s="73"/>
      <c r="NI42" s="73"/>
      <c r="NJ42" s="73"/>
      <c r="NK42" s="73"/>
      <c r="NL42" s="73"/>
      <c r="NM42" s="73"/>
      <c r="NN42" s="73"/>
      <c r="NO42" s="73"/>
      <c r="NP42" s="73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  <c r="OF42" s="73"/>
      <c r="OG42" s="73"/>
    </row>
    <row r="43" spans="1:397" x14ac:dyDescent="0.3">
      <c r="KG43">
        <f t="shared" si="280"/>
        <v>0</v>
      </c>
      <c r="KH43" s="35">
        <f t="shared" si="348"/>
        <v>0</v>
      </c>
      <c r="LX43" s="51"/>
      <c r="LY43" s="51"/>
      <c r="LZ43" s="51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73"/>
      <c r="MZ43" s="73"/>
      <c r="NA43" s="73"/>
      <c r="NB43" s="73"/>
      <c r="NC43" s="73"/>
      <c r="ND43" s="73"/>
      <c r="NE43" s="73"/>
      <c r="NF43" s="73"/>
      <c r="NG43" s="73"/>
      <c r="NH43" s="73"/>
      <c r="NI43" s="73"/>
      <c r="NJ43" s="73"/>
      <c r="NK43" s="73"/>
      <c r="NL43" s="73"/>
      <c r="NM43" s="73"/>
      <c r="NN43" s="73"/>
      <c r="NO43" s="73"/>
      <c r="NP43" s="73"/>
      <c r="NQ43" s="73"/>
      <c r="NR43" s="73"/>
      <c r="NS43" s="73"/>
      <c r="NT43" s="73"/>
      <c r="NU43" s="73"/>
      <c r="NV43" s="73"/>
      <c r="NW43" s="73"/>
      <c r="NX43" s="73"/>
      <c r="NY43" s="73"/>
      <c r="NZ43" s="73"/>
      <c r="OA43" s="73"/>
      <c r="OB43" s="73"/>
      <c r="OC43" s="73"/>
      <c r="OD43" s="73"/>
      <c r="OE43" s="73"/>
      <c r="OF43" s="73"/>
      <c r="OG43" s="73"/>
    </row>
    <row r="44" spans="1:397" x14ac:dyDescent="0.3">
      <c r="KG44">
        <f t="shared" si="280"/>
        <v>0</v>
      </c>
      <c r="KH44" s="35">
        <f t="shared" si="348"/>
        <v>0</v>
      </c>
      <c r="LX44" s="51"/>
      <c r="LY44" s="51"/>
      <c r="LZ44" s="51"/>
      <c r="MA44" s="51"/>
      <c r="MB44" s="51"/>
      <c r="MC44" s="51"/>
      <c r="MD44" s="51"/>
      <c r="ME44" s="51"/>
      <c r="MF44" s="51"/>
      <c r="MG44" s="51"/>
      <c r="MH44" s="51"/>
      <c r="MI44" s="51"/>
      <c r="MJ44" s="51"/>
      <c r="MK44" s="51"/>
      <c r="ML44" s="51"/>
      <c r="MM44" s="51"/>
      <c r="MN44" s="51"/>
      <c r="MO44" s="51"/>
      <c r="MP44" s="51"/>
      <c r="MQ44" s="51"/>
      <c r="MR44" s="51"/>
      <c r="MS44" s="51"/>
      <c r="MT44" s="51"/>
      <c r="MU44" s="51"/>
      <c r="MV44" s="51"/>
      <c r="MW44" s="51"/>
      <c r="MX44" s="51"/>
      <c r="MY44" s="73"/>
      <c r="MZ44" s="73"/>
      <c r="NA44" s="73"/>
      <c r="NB44" s="73"/>
      <c r="NC44" s="73"/>
      <c r="ND44" s="73"/>
      <c r="NE44" s="73"/>
      <c r="NF44" s="73"/>
      <c r="NG44" s="73"/>
      <c r="NH44" s="73"/>
      <c r="NI44" s="73"/>
      <c r="NJ44" s="73"/>
      <c r="NK44" s="73"/>
      <c r="NL44" s="73"/>
      <c r="NM44" s="73"/>
      <c r="NN44" s="73"/>
      <c r="NO44" s="73"/>
      <c r="NP44" s="73"/>
      <c r="NQ44" s="73"/>
      <c r="NR44" s="73"/>
      <c r="NS44" s="73"/>
      <c r="NT44" s="73"/>
      <c r="NU44" s="73"/>
      <c r="NV44" s="73"/>
      <c r="NW44" s="73"/>
      <c r="NX44" s="73"/>
      <c r="NY44" s="73"/>
      <c r="NZ44" s="73"/>
      <c r="OA44" s="73"/>
      <c r="OB44" s="73"/>
      <c r="OC44" s="73"/>
      <c r="OD44" s="73"/>
      <c r="OE44" s="73"/>
      <c r="OF44" s="73"/>
      <c r="OG44" s="73"/>
    </row>
    <row r="45" spans="1:397" x14ac:dyDescent="0.3">
      <c r="KG45">
        <f t="shared" si="280"/>
        <v>0</v>
      </c>
      <c r="KH45" s="35">
        <f t="shared" si="348"/>
        <v>0</v>
      </c>
      <c r="LX45" s="51"/>
      <c r="LY45" s="51"/>
      <c r="LZ45" s="51"/>
      <c r="MA45" s="51"/>
      <c r="MB45" s="51"/>
      <c r="MC45" s="51"/>
      <c r="MD45" s="51"/>
      <c r="ME45" s="51"/>
      <c r="MF45" s="51"/>
      <c r="MG45" s="51"/>
      <c r="MH45" s="51"/>
      <c r="MI45" s="51"/>
      <c r="MJ45" s="51"/>
      <c r="MK45" s="51"/>
      <c r="ML45" s="51"/>
      <c r="MM45" s="51"/>
      <c r="MN45" s="51"/>
      <c r="MO45" s="51"/>
      <c r="MP45" s="51"/>
      <c r="MQ45" s="51"/>
      <c r="MR45" s="51"/>
      <c r="MS45" s="51"/>
      <c r="MT45" s="51"/>
      <c r="MU45" s="51"/>
      <c r="MV45" s="51"/>
      <c r="MW45" s="51"/>
      <c r="MX45" s="51"/>
      <c r="MY45" s="73"/>
      <c r="MZ45" s="73"/>
      <c r="NA45" s="73"/>
      <c r="NB45" s="73"/>
      <c r="NC45" s="73"/>
      <c r="ND45" s="73"/>
      <c r="NE45" s="73"/>
      <c r="NF45" s="73"/>
      <c r="NG45" s="73"/>
      <c r="NH45" s="73"/>
      <c r="NI45" s="73"/>
      <c r="NJ45" s="73"/>
      <c r="NK45" s="73"/>
      <c r="NL45" s="73"/>
      <c r="NM45" s="73"/>
      <c r="NN45" s="73"/>
      <c r="NO45" s="73"/>
      <c r="NP45" s="73"/>
      <c r="NQ45" s="73"/>
      <c r="NR45" s="73"/>
      <c r="NS45" s="73"/>
      <c r="NT45" s="73"/>
      <c r="NU45" s="73"/>
      <c r="NV45" s="73"/>
      <c r="NW45" s="73"/>
      <c r="NX45" s="73"/>
      <c r="NY45" s="73"/>
      <c r="NZ45" s="73"/>
      <c r="OA45" s="73"/>
      <c r="OB45" s="73"/>
      <c r="OC45" s="73"/>
      <c r="OD45" s="73"/>
      <c r="OE45" s="73"/>
      <c r="OF45" s="73"/>
      <c r="OG45" s="73"/>
    </row>
    <row r="46" spans="1:397" x14ac:dyDescent="0.3">
      <c r="FN46" s="57" t="str">
        <f t="shared" ref="FN46:FN57" si="349">CONCATENATE(FG46,FH46,FI46)</f>
        <v/>
      </c>
      <c r="FO46" s="57" t="str">
        <f t="shared" ref="FO46:FO57" si="350">CONCATENATE(FG46,FH46,FI46,FJ46)</f>
        <v/>
      </c>
      <c r="FP46" s="57" t="str">
        <f t="shared" ref="FP46:FP57" si="351">CONCATENATE(FG46,FH46,FI46,FK46)</f>
        <v/>
      </c>
      <c r="FQ46" s="57" t="str">
        <f t="shared" ref="FQ46:FQ57" si="352">CONCATENATE(FG46,FH46,FI46,FL46)</f>
        <v/>
      </c>
      <c r="FR46" s="57" t="str">
        <f t="shared" ref="FR46:FR57" si="353">CONCATENATE(FG46,FH46,FI46,FM46)</f>
        <v/>
      </c>
      <c r="KG46">
        <f t="shared" si="280"/>
        <v>0</v>
      </c>
      <c r="KH46" s="35">
        <f t="shared" si="348"/>
        <v>0</v>
      </c>
      <c r="LX46" s="51"/>
      <c r="LY46" s="51"/>
      <c r="LZ46" s="51"/>
      <c r="MA46" s="51"/>
      <c r="MB46" s="51"/>
      <c r="MC46" s="51"/>
      <c r="MD46" s="51"/>
      <c r="ME46" s="51"/>
      <c r="MF46" s="51"/>
      <c r="MG46" s="51"/>
      <c r="MH46" s="51"/>
      <c r="MI46" s="51"/>
      <c r="MJ46" s="51"/>
      <c r="MK46" s="51"/>
      <c r="ML46" s="51"/>
      <c r="MM46" s="51"/>
      <c r="MN46" s="51"/>
      <c r="MO46" s="51"/>
      <c r="MP46" s="51"/>
      <c r="MQ46" s="51"/>
      <c r="MR46" s="51"/>
      <c r="MS46" s="51"/>
      <c r="MT46" s="51"/>
      <c r="MU46" s="51"/>
      <c r="MV46" s="51"/>
      <c r="MW46" s="51"/>
      <c r="MX46" s="51"/>
      <c r="MY46" s="73"/>
      <c r="MZ46" s="73"/>
      <c r="NA46" s="73"/>
      <c r="NB46" s="73"/>
      <c r="NC46" s="73"/>
      <c r="ND46" s="73"/>
      <c r="NE46" s="73"/>
      <c r="NF46" s="73"/>
      <c r="NG46" s="73"/>
      <c r="NH46" s="73"/>
      <c r="NI46" s="73"/>
      <c r="NJ46" s="73"/>
      <c r="NK46" s="73"/>
      <c r="NL46" s="73"/>
      <c r="NM46" s="73"/>
      <c r="NN46" s="73"/>
      <c r="NO46" s="73"/>
      <c r="NP46" s="73"/>
      <c r="NQ46" s="73"/>
      <c r="NR46" s="73"/>
      <c r="NS46" s="73"/>
      <c r="NT46" s="73"/>
      <c r="NU46" s="73"/>
      <c r="NV46" s="73"/>
      <c r="NW46" s="73"/>
      <c r="NX46" s="73"/>
      <c r="NY46" s="73"/>
      <c r="NZ46" s="73"/>
      <c r="OA46" s="73"/>
      <c r="OB46" s="73"/>
      <c r="OC46" s="73"/>
      <c r="OD46" s="73"/>
      <c r="OE46" s="73"/>
      <c r="OF46" s="73"/>
      <c r="OG46" s="73"/>
    </row>
    <row r="47" spans="1:397" x14ac:dyDescent="0.3">
      <c r="FN47" s="57" t="str">
        <f t="shared" si="349"/>
        <v/>
      </c>
      <c r="FO47" s="57" t="str">
        <f t="shared" si="350"/>
        <v/>
      </c>
      <c r="FP47" s="57" t="str">
        <f t="shared" si="351"/>
        <v/>
      </c>
      <c r="FQ47" s="57" t="str">
        <f t="shared" si="352"/>
        <v/>
      </c>
      <c r="FR47" s="57" t="str">
        <f t="shared" si="353"/>
        <v/>
      </c>
      <c r="KG47">
        <f t="shared" si="280"/>
        <v>0</v>
      </c>
      <c r="KH47" s="35">
        <f t="shared" si="348"/>
        <v>0</v>
      </c>
      <c r="LX47" s="51"/>
      <c r="LY47" s="51"/>
      <c r="LZ47" s="51"/>
      <c r="MA47" s="51"/>
      <c r="MB47" s="51"/>
      <c r="MC47" s="51"/>
      <c r="MD47" s="51"/>
      <c r="ME47" s="51"/>
      <c r="MF47" s="51"/>
      <c r="MG47" s="51"/>
      <c r="MH47" s="51"/>
      <c r="MI47" s="51"/>
      <c r="MJ47" s="51"/>
      <c r="MK47" s="51"/>
      <c r="ML47" s="51"/>
      <c r="MM47" s="51"/>
      <c r="MN47" s="51"/>
      <c r="MO47" s="51"/>
      <c r="MP47" s="51"/>
      <c r="MQ47" s="51"/>
      <c r="MR47" s="51"/>
      <c r="MS47" s="51"/>
      <c r="MT47" s="51"/>
      <c r="MU47" s="51"/>
      <c r="MV47" s="51"/>
      <c r="MW47" s="51"/>
      <c r="MX47" s="51"/>
      <c r="MY47" s="73"/>
      <c r="MZ47" s="73"/>
      <c r="NA47" s="73"/>
      <c r="NB47" s="73"/>
      <c r="NC47" s="73"/>
      <c r="ND47" s="73"/>
      <c r="NE47" s="73"/>
      <c r="NF47" s="73"/>
      <c r="NG47" s="73"/>
      <c r="NH47" s="73"/>
      <c r="NI47" s="73"/>
      <c r="NJ47" s="73"/>
      <c r="NK47" s="73"/>
      <c r="NL47" s="73"/>
      <c r="NM47" s="73"/>
      <c r="NN47" s="73"/>
      <c r="NO47" s="73"/>
      <c r="NP47" s="73"/>
      <c r="NQ47" s="73"/>
      <c r="NR47" s="73"/>
      <c r="NS47" s="73"/>
      <c r="NT47" s="73"/>
      <c r="NU47" s="73"/>
      <c r="NV47" s="73"/>
      <c r="NW47" s="73"/>
      <c r="NX47" s="73"/>
      <c r="NY47" s="73"/>
      <c r="NZ47" s="73"/>
      <c r="OA47" s="73"/>
      <c r="OB47" s="73"/>
      <c r="OC47" s="73"/>
      <c r="OD47" s="73"/>
      <c r="OE47" s="73"/>
      <c r="OF47" s="73"/>
      <c r="OG47" s="73"/>
    </row>
    <row r="48" spans="1:397" x14ac:dyDescent="0.3">
      <c r="FN48" s="57" t="str">
        <f t="shared" si="349"/>
        <v/>
      </c>
      <c r="FO48" s="57" t="str">
        <f t="shared" si="350"/>
        <v/>
      </c>
      <c r="FP48" s="57" t="str">
        <f t="shared" si="351"/>
        <v/>
      </c>
      <c r="FQ48" s="57" t="str">
        <f t="shared" si="352"/>
        <v/>
      </c>
      <c r="FR48" s="57" t="str">
        <f t="shared" si="353"/>
        <v/>
      </c>
      <c r="KG48">
        <f t="shared" si="280"/>
        <v>0</v>
      </c>
      <c r="KH48" s="35">
        <f t="shared" si="348"/>
        <v>0</v>
      </c>
      <c r="LX48" s="51"/>
      <c r="LY48" s="51"/>
      <c r="LZ48" s="51"/>
      <c r="MA48" s="51"/>
      <c r="MB48" s="51"/>
      <c r="MC48" s="51"/>
      <c r="MD48" s="51"/>
      <c r="ME48" s="51"/>
      <c r="MF48" s="51"/>
      <c r="MG48" s="51"/>
      <c r="MH48" s="51"/>
      <c r="MI48" s="51"/>
      <c r="MJ48" s="51"/>
      <c r="MK48" s="51"/>
      <c r="ML48" s="51"/>
      <c r="MM48" s="51"/>
      <c r="MN48" s="51"/>
      <c r="MO48" s="51"/>
      <c r="MP48" s="51"/>
      <c r="MQ48" s="51"/>
      <c r="MR48" s="51"/>
      <c r="MS48" s="51"/>
      <c r="MT48" s="51"/>
      <c r="MU48" s="51"/>
      <c r="MV48" s="51"/>
      <c r="MW48" s="51"/>
      <c r="MX48" s="51"/>
      <c r="MY48" s="73"/>
      <c r="MZ48" s="73"/>
      <c r="NA48" s="73"/>
      <c r="NB48" s="73"/>
      <c r="NC48" s="73"/>
      <c r="ND48" s="73"/>
      <c r="NE48" s="73"/>
      <c r="NF48" s="73"/>
      <c r="NG48" s="73"/>
      <c r="NH48" s="73"/>
      <c r="NI48" s="73"/>
      <c r="NJ48" s="73"/>
      <c r="NK48" s="73"/>
      <c r="NL48" s="73"/>
      <c r="NM48" s="73"/>
      <c r="NN48" s="73"/>
      <c r="NO48" s="73"/>
      <c r="NP48" s="73"/>
      <c r="NQ48" s="73"/>
      <c r="NR48" s="73"/>
      <c r="NS48" s="73"/>
      <c r="NT48" s="73"/>
      <c r="NU48" s="73"/>
      <c r="NV48" s="73"/>
      <c r="NW48" s="73"/>
      <c r="NX48" s="73"/>
      <c r="NY48" s="73"/>
      <c r="NZ48" s="73"/>
      <c r="OA48" s="73"/>
      <c r="OB48" s="73"/>
      <c r="OC48" s="73"/>
      <c r="OD48" s="73"/>
      <c r="OE48" s="73"/>
      <c r="OF48" s="73"/>
      <c r="OG48" s="73"/>
    </row>
    <row r="49" spans="170:397" x14ac:dyDescent="0.3">
      <c r="FN49" s="57" t="str">
        <f t="shared" si="349"/>
        <v/>
      </c>
      <c r="FO49" s="57" t="str">
        <f t="shared" si="350"/>
        <v/>
      </c>
      <c r="FP49" s="57" t="str">
        <f t="shared" si="351"/>
        <v/>
      </c>
      <c r="FQ49" s="57" t="str">
        <f t="shared" si="352"/>
        <v/>
      </c>
      <c r="FR49" s="57" t="str">
        <f t="shared" si="353"/>
        <v/>
      </c>
      <c r="KG49">
        <f t="shared" si="280"/>
        <v>0</v>
      </c>
      <c r="KH49" s="35">
        <f t="shared" si="348"/>
        <v>0</v>
      </c>
      <c r="LX49" s="51"/>
      <c r="LY49" s="51"/>
      <c r="LZ49" s="51"/>
      <c r="MA49" s="51"/>
      <c r="MB49" s="51"/>
      <c r="MC49" s="51"/>
      <c r="MD49" s="51"/>
      <c r="ME49" s="51"/>
      <c r="MF49" s="51"/>
      <c r="MG49" s="51"/>
      <c r="MH49" s="51"/>
      <c r="MI49" s="51"/>
      <c r="MJ49" s="51"/>
      <c r="MK49" s="51"/>
      <c r="ML49" s="51"/>
      <c r="MM49" s="51"/>
      <c r="MN49" s="51"/>
      <c r="MO49" s="51"/>
      <c r="MP49" s="51"/>
      <c r="MQ49" s="51"/>
      <c r="MR49" s="51"/>
      <c r="MS49" s="51"/>
      <c r="MT49" s="51"/>
      <c r="MU49" s="51"/>
      <c r="MV49" s="51"/>
      <c r="MW49" s="51"/>
      <c r="MX49" s="51"/>
      <c r="MY49" s="73"/>
      <c r="MZ49" s="73"/>
      <c r="NA49" s="73"/>
      <c r="NB49" s="73"/>
      <c r="NC49" s="73"/>
      <c r="ND49" s="73"/>
      <c r="NE49" s="73"/>
      <c r="NF49" s="73"/>
      <c r="NG49" s="73"/>
      <c r="NH49" s="73"/>
      <c r="NI49" s="73"/>
      <c r="NJ49" s="73"/>
      <c r="NK49" s="73"/>
      <c r="NL49" s="73"/>
      <c r="NM49" s="73"/>
      <c r="NN49" s="73"/>
      <c r="NO49" s="73"/>
      <c r="NP49" s="73"/>
      <c r="NQ49" s="73"/>
      <c r="NR49" s="73"/>
      <c r="NS49" s="73"/>
      <c r="NT49" s="73"/>
      <c r="NU49" s="73"/>
      <c r="NV49" s="73"/>
      <c r="NW49" s="73"/>
      <c r="NX49" s="73"/>
      <c r="NY49" s="73"/>
      <c r="NZ49" s="73"/>
      <c r="OA49" s="73"/>
      <c r="OB49" s="73"/>
      <c r="OC49" s="73"/>
      <c r="OD49" s="73"/>
      <c r="OE49" s="73"/>
      <c r="OF49" s="73"/>
      <c r="OG49" s="73"/>
    </row>
    <row r="50" spans="170:397" x14ac:dyDescent="0.3">
      <c r="FN50" s="57" t="str">
        <f t="shared" si="349"/>
        <v/>
      </c>
      <c r="FO50" s="57" t="str">
        <f t="shared" si="350"/>
        <v/>
      </c>
      <c r="FP50" s="57" t="str">
        <f t="shared" si="351"/>
        <v/>
      </c>
      <c r="FQ50" s="57" t="str">
        <f t="shared" si="352"/>
        <v/>
      </c>
      <c r="FR50" s="57" t="str">
        <f t="shared" si="353"/>
        <v/>
      </c>
      <c r="KG50">
        <f t="shared" si="280"/>
        <v>0</v>
      </c>
      <c r="KH50" s="35">
        <f t="shared" si="348"/>
        <v>0</v>
      </c>
      <c r="LX50" s="51"/>
      <c r="LY50" s="51"/>
      <c r="LZ50" s="51"/>
      <c r="MA50" s="51"/>
      <c r="MB50" s="51"/>
      <c r="MC50" s="51"/>
      <c r="MD50" s="51"/>
      <c r="ME50" s="51"/>
      <c r="MF50" s="51"/>
      <c r="MG50" s="51"/>
      <c r="MH50" s="51"/>
      <c r="MI50" s="51"/>
      <c r="MJ50" s="51"/>
      <c r="MK50" s="51"/>
      <c r="ML50" s="51"/>
      <c r="MM50" s="51"/>
      <c r="MN50" s="51"/>
      <c r="MO50" s="51"/>
      <c r="MP50" s="51"/>
      <c r="MQ50" s="51"/>
      <c r="MR50" s="51"/>
      <c r="MS50" s="51"/>
      <c r="MT50" s="51"/>
      <c r="MU50" s="51"/>
      <c r="MV50" s="51"/>
      <c r="MW50" s="51"/>
      <c r="MX50" s="51"/>
      <c r="MY50" s="73"/>
      <c r="MZ50" s="73"/>
      <c r="NA50" s="73"/>
      <c r="NB50" s="73"/>
      <c r="NC50" s="73"/>
      <c r="ND50" s="73"/>
      <c r="NE50" s="73"/>
      <c r="NF50" s="73"/>
      <c r="NG50" s="73"/>
      <c r="NH50" s="73"/>
      <c r="NI50" s="73"/>
      <c r="NJ50" s="73"/>
      <c r="NK50" s="73"/>
      <c r="NL50" s="73"/>
      <c r="NM50" s="73"/>
      <c r="NN50" s="73"/>
      <c r="NO50" s="73"/>
      <c r="NP50" s="73"/>
      <c r="NQ50" s="73"/>
      <c r="NR50" s="73"/>
      <c r="NS50" s="73"/>
      <c r="NT50" s="73"/>
      <c r="NU50" s="73"/>
      <c r="NV50" s="73"/>
      <c r="NW50" s="73"/>
      <c r="NX50" s="73"/>
      <c r="NY50" s="73"/>
      <c r="NZ50" s="73"/>
      <c r="OA50" s="73"/>
      <c r="OB50" s="73"/>
      <c r="OC50" s="73"/>
      <c r="OD50" s="73"/>
      <c r="OE50" s="73"/>
      <c r="OF50" s="73"/>
      <c r="OG50" s="73"/>
    </row>
    <row r="51" spans="170:397" x14ac:dyDescent="0.3">
      <c r="FN51" s="57" t="str">
        <f t="shared" si="349"/>
        <v/>
      </c>
      <c r="FO51" s="57" t="str">
        <f t="shared" si="350"/>
        <v/>
      </c>
      <c r="FP51" s="57" t="str">
        <f t="shared" si="351"/>
        <v/>
      </c>
      <c r="FQ51" s="57" t="str">
        <f t="shared" si="352"/>
        <v/>
      </c>
      <c r="FR51" s="57" t="str">
        <f t="shared" si="353"/>
        <v/>
      </c>
      <c r="KG51">
        <f t="shared" si="280"/>
        <v>0</v>
      </c>
      <c r="KH51" s="35">
        <f t="shared" si="348"/>
        <v>0</v>
      </c>
      <c r="LX51" s="51"/>
      <c r="LY51" s="51"/>
      <c r="LZ51" s="51"/>
      <c r="MA51" s="51"/>
      <c r="MB51" s="51"/>
      <c r="MC51" s="51"/>
      <c r="MD51" s="51"/>
      <c r="ME51" s="51"/>
      <c r="MF51" s="51"/>
      <c r="MG51" s="51"/>
      <c r="MH51" s="51"/>
      <c r="MI51" s="51"/>
      <c r="MJ51" s="51"/>
      <c r="MK51" s="51"/>
      <c r="ML51" s="51"/>
      <c r="MM51" s="51"/>
      <c r="MN51" s="51"/>
      <c r="MO51" s="51"/>
      <c r="MP51" s="51"/>
      <c r="MQ51" s="51"/>
      <c r="MR51" s="51"/>
      <c r="MS51" s="51"/>
      <c r="MT51" s="51"/>
      <c r="MU51" s="51"/>
      <c r="MV51" s="51"/>
      <c r="MW51" s="51"/>
      <c r="MX51" s="51"/>
      <c r="MY51" s="73"/>
      <c r="MZ51" s="73"/>
      <c r="NA51" s="73"/>
      <c r="NB51" s="73"/>
      <c r="NC51" s="73"/>
      <c r="ND51" s="73"/>
      <c r="NE51" s="73"/>
      <c r="NF51" s="73"/>
      <c r="NG51" s="73"/>
      <c r="NH51" s="73"/>
      <c r="NI51" s="73"/>
      <c r="NJ51" s="73"/>
      <c r="NK51" s="73"/>
      <c r="NL51" s="73"/>
      <c r="NM51" s="73"/>
      <c r="NN51" s="73"/>
      <c r="NO51" s="73"/>
      <c r="NP51" s="73"/>
      <c r="NQ51" s="73"/>
      <c r="NR51" s="73"/>
      <c r="NS51" s="73"/>
      <c r="NT51" s="73"/>
      <c r="NU51" s="73"/>
      <c r="NV51" s="73"/>
      <c r="NW51" s="73"/>
      <c r="NX51" s="73"/>
      <c r="NY51" s="73"/>
      <c r="NZ51" s="73"/>
      <c r="OA51" s="73"/>
      <c r="OB51" s="73"/>
      <c r="OC51" s="73"/>
      <c r="OD51" s="73"/>
      <c r="OE51" s="73"/>
      <c r="OF51" s="73"/>
      <c r="OG51" s="73"/>
    </row>
    <row r="52" spans="170:397" x14ac:dyDescent="0.3">
      <c r="FN52" s="57" t="str">
        <f t="shared" si="349"/>
        <v/>
      </c>
      <c r="FO52" s="57" t="str">
        <f t="shared" si="350"/>
        <v/>
      </c>
      <c r="FP52" s="57" t="str">
        <f t="shared" si="351"/>
        <v/>
      </c>
      <c r="FQ52" s="57" t="str">
        <f t="shared" si="352"/>
        <v/>
      </c>
      <c r="FR52" s="57" t="str">
        <f t="shared" si="353"/>
        <v/>
      </c>
      <c r="KG52">
        <f t="shared" si="280"/>
        <v>0</v>
      </c>
      <c r="KH52" s="35">
        <f t="shared" si="348"/>
        <v>0</v>
      </c>
      <c r="LX52" s="51"/>
      <c r="LY52" s="51"/>
      <c r="LZ52" s="51"/>
      <c r="MA52" s="51"/>
      <c r="MB52" s="51"/>
      <c r="MC52" s="51"/>
      <c r="MD52" s="51"/>
      <c r="ME52" s="51"/>
      <c r="MF52" s="51"/>
      <c r="MG52" s="51"/>
      <c r="MH52" s="51"/>
      <c r="MI52" s="51"/>
      <c r="MJ52" s="51"/>
      <c r="MK52" s="51"/>
      <c r="ML52" s="51"/>
      <c r="MM52" s="51"/>
      <c r="MN52" s="51"/>
      <c r="MO52" s="51"/>
      <c r="MP52" s="51"/>
      <c r="MQ52" s="51"/>
      <c r="MR52" s="51"/>
      <c r="MS52" s="51"/>
      <c r="MT52" s="51"/>
      <c r="MU52" s="51"/>
      <c r="MV52" s="51"/>
      <c r="MW52" s="51"/>
      <c r="MX52" s="51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  <c r="OF52" s="73"/>
      <c r="OG52" s="73"/>
    </row>
    <row r="53" spans="170:397" x14ac:dyDescent="0.3">
      <c r="FN53" s="57" t="str">
        <f t="shared" si="349"/>
        <v/>
      </c>
      <c r="FO53" s="57" t="str">
        <f t="shared" si="350"/>
        <v/>
      </c>
      <c r="FP53" s="57" t="str">
        <f t="shared" si="351"/>
        <v/>
      </c>
      <c r="FQ53" s="57" t="str">
        <f t="shared" si="352"/>
        <v/>
      </c>
      <c r="FR53" s="57" t="str">
        <f t="shared" si="353"/>
        <v/>
      </c>
      <c r="KG53">
        <f t="shared" si="280"/>
        <v>0</v>
      </c>
      <c r="KH53" s="35">
        <f t="shared" si="348"/>
        <v>0</v>
      </c>
      <c r="LX53" s="51"/>
      <c r="LY53" s="51"/>
      <c r="LZ53" s="51"/>
      <c r="MA53" s="51"/>
      <c r="MB53" s="51"/>
      <c r="MC53" s="51"/>
      <c r="MD53" s="51"/>
      <c r="ME53" s="51"/>
      <c r="MF53" s="51"/>
      <c r="MG53" s="51"/>
      <c r="MH53" s="51"/>
      <c r="MI53" s="51"/>
      <c r="MJ53" s="51"/>
      <c r="MK53" s="51"/>
      <c r="ML53" s="51"/>
      <c r="MM53" s="51"/>
      <c r="MN53" s="51"/>
      <c r="MO53" s="51"/>
      <c r="MP53" s="51"/>
      <c r="MQ53" s="51"/>
      <c r="MR53" s="51"/>
      <c r="MS53" s="51"/>
      <c r="MT53" s="51"/>
      <c r="MU53" s="51"/>
      <c r="MV53" s="51"/>
      <c r="MW53" s="51"/>
      <c r="MX53" s="51"/>
      <c r="MY53" s="73"/>
      <c r="MZ53" s="73"/>
      <c r="NA53" s="73"/>
      <c r="NB53" s="73"/>
      <c r="NC53" s="73"/>
      <c r="ND53" s="73"/>
      <c r="NE53" s="73"/>
      <c r="NF53" s="73"/>
      <c r="NG53" s="73"/>
      <c r="NH53" s="73"/>
      <c r="NI53" s="73"/>
      <c r="NJ53" s="73"/>
      <c r="NK53" s="73"/>
      <c r="NL53" s="73"/>
      <c r="NM53" s="73"/>
      <c r="NN53" s="73"/>
      <c r="NO53" s="73"/>
      <c r="NP53" s="73"/>
      <c r="NQ53" s="73"/>
      <c r="NR53" s="73"/>
      <c r="NS53" s="73"/>
      <c r="NT53" s="73"/>
      <c r="NU53" s="73"/>
      <c r="NV53" s="73"/>
      <c r="NW53" s="73"/>
      <c r="NX53" s="73"/>
      <c r="NY53" s="73"/>
      <c r="NZ53" s="73"/>
      <c r="OA53" s="73"/>
      <c r="OB53" s="73"/>
      <c r="OC53" s="73"/>
      <c r="OD53" s="73"/>
      <c r="OE53" s="73"/>
      <c r="OF53" s="73"/>
      <c r="OG53" s="73"/>
    </row>
    <row r="54" spans="170:397" x14ac:dyDescent="0.3">
      <c r="FN54" s="57" t="str">
        <f t="shared" si="349"/>
        <v/>
      </c>
      <c r="FO54" s="57" t="str">
        <f t="shared" si="350"/>
        <v/>
      </c>
      <c r="FP54" s="57" t="str">
        <f t="shared" si="351"/>
        <v/>
      </c>
      <c r="FQ54" s="57" t="str">
        <f t="shared" si="352"/>
        <v/>
      </c>
      <c r="FR54" s="57" t="str">
        <f t="shared" si="353"/>
        <v/>
      </c>
      <c r="KG54">
        <f t="shared" si="280"/>
        <v>0</v>
      </c>
      <c r="KH54" s="35">
        <f t="shared" si="348"/>
        <v>0</v>
      </c>
      <c r="LX54" s="51"/>
      <c r="LY54" s="51"/>
      <c r="LZ54" s="51"/>
      <c r="MA54" s="51"/>
      <c r="MB54" s="51"/>
      <c r="MC54" s="51"/>
      <c r="MD54" s="51"/>
      <c r="ME54" s="51"/>
      <c r="MF54" s="51"/>
      <c r="MG54" s="51"/>
      <c r="MH54" s="51"/>
      <c r="MI54" s="51"/>
      <c r="MJ54" s="51"/>
      <c r="MK54" s="51"/>
      <c r="ML54" s="51"/>
      <c r="MM54" s="51"/>
      <c r="MN54" s="51"/>
      <c r="MO54" s="51"/>
      <c r="MP54" s="51"/>
      <c r="MQ54" s="51"/>
      <c r="MR54" s="51"/>
      <c r="MS54" s="51"/>
      <c r="MT54" s="51"/>
      <c r="MU54" s="51"/>
      <c r="MV54" s="51"/>
      <c r="MW54" s="51"/>
      <c r="MX54" s="51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  <c r="OF54" s="73"/>
      <c r="OG54" s="73"/>
    </row>
    <row r="55" spans="170:397" x14ac:dyDescent="0.3">
      <c r="FN55" s="57" t="str">
        <f t="shared" si="349"/>
        <v/>
      </c>
      <c r="FO55" s="57" t="str">
        <f t="shared" si="350"/>
        <v/>
      </c>
      <c r="FP55" s="57" t="str">
        <f t="shared" si="351"/>
        <v/>
      </c>
      <c r="FQ55" s="57" t="str">
        <f t="shared" si="352"/>
        <v/>
      </c>
      <c r="FR55" s="57" t="str">
        <f t="shared" si="353"/>
        <v/>
      </c>
      <c r="KG55">
        <f t="shared" si="280"/>
        <v>0</v>
      </c>
      <c r="KH55" s="35">
        <f t="shared" si="348"/>
        <v>0</v>
      </c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73"/>
      <c r="MZ55" s="73"/>
      <c r="NA55" s="73"/>
      <c r="NB55" s="73"/>
      <c r="NC55" s="73"/>
      <c r="ND55" s="73"/>
      <c r="NE55" s="73"/>
      <c r="NF55" s="73"/>
      <c r="NG55" s="73"/>
      <c r="NH55" s="73"/>
      <c r="NI55" s="73"/>
      <c r="NJ55" s="73"/>
      <c r="NK55" s="73"/>
      <c r="NL55" s="73"/>
      <c r="NM55" s="73"/>
      <c r="NN55" s="73"/>
      <c r="NO55" s="73"/>
      <c r="NP55" s="73"/>
      <c r="NQ55" s="73"/>
      <c r="NR55" s="73"/>
      <c r="NS55" s="73"/>
      <c r="NT55" s="73"/>
      <c r="NU55" s="73"/>
      <c r="NV55" s="73"/>
      <c r="NW55" s="73"/>
      <c r="NX55" s="73"/>
      <c r="NY55" s="73"/>
      <c r="NZ55" s="73"/>
      <c r="OA55" s="73"/>
      <c r="OB55" s="73"/>
      <c r="OC55" s="73"/>
      <c r="OD55" s="73"/>
      <c r="OE55" s="73"/>
      <c r="OF55" s="73"/>
      <c r="OG55" s="73"/>
    </row>
    <row r="56" spans="170:397" x14ac:dyDescent="0.3">
      <c r="FN56" s="57" t="str">
        <f t="shared" si="349"/>
        <v/>
      </c>
      <c r="FO56" s="57" t="str">
        <f t="shared" si="350"/>
        <v/>
      </c>
      <c r="FP56" s="57" t="str">
        <f t="shared" si="351"/>
        <v/>
      </c>
      <c r="FQ56" s="57" t="str">
        <f t="shared" si="352"/>
        <v/>
      </c>
      <c r="FR56" s="57" t="str">
        <f t="shared" si="353"/>
        <v/>
      </c>
      <c r="KG56">
        <f t="shared" si="280"/>
        <v>0</v>
      </c>
      <c r="KH56" s="35">
        <f t="shared" si="348"/>
        <v>0</v>
      </c>
      <c r="LX56" s="51"/>
      <c r="LY56" s="51"/>
      <c r="LZ56" s="51"/>
      <c r="MA56" s="51"/>
      <c r="MB56" s="51"/>
      <c r="MC56" s="51"/>
      <c r="MD56" s="51"/>
      <c r="ME56" s="51"/>
      <c r="MF56" s="51"/>
      <c r="MG56" s="51"/>
      <c r="MH56" s="51"/>
      <c r="MI56" s="51"/>
      <c r="MJ56" s="51"/>
      <c r="MK56" s="51"/>
      <c r="ML56" s="51"/>
      <c r="MM56" s="51"/>
      <c r="MN56" s="51"/>
      <c r="MO56" s="51"/>
      <c r="MP56" s="51"/>
      <c r="MQ56" s="51"/>
      <c r="MR56" s="51"/>
      <c r="MS56" s="51"/>
      <c r="MT56" s="51"/>
      <c r="MU56" s="51"/>
      <c r="MV56" s="51"/>
      <c r="MW56" s="51"/>
      <c r="MX56" s="51"/>
      <c r="MY56" s="73"/>
      <c r="MZ56" s="73"/>
      <c r="NA56" s="73"/>
      <c r="NB56" s="73"/>
      <c r="NC56" s="73"/>
      <c r="ND56" s="73"/>
      <c r="NE56" s="73"/>
      <c r="NF56" s="73"/>
      <c r="NG56" s="73"/>
      <c r="NH56" s="73"/>
      <c r="NI56" s="73"/>
      <c r="NJ56" s="73"/>
      <c r="NK56" s="73"/>
      <c r="NL56" s="73"/>
      <c r="NM56" s="73"/>
      <c r="NN56" s="73"/>
      <c r="NO56" s="73"/>
      <c r="NP56" s="73"/>
      <c r="NQ56" s="73"/>
      <c r="NR56" s="73"/>
      <c r="NS56" s="73"/>
      <c r="NT56" s="73"/>
      <c r="NU56" s="73"/>
      <c r="NV56" s="73"/>
      <c r="NW56" s="73"/>
      <c r="NX56" s="73"/>
      <c r="NY56" s="73"/>
      <c r="NZ56" s="73"/>
      <c r="OA56" s="73"/>
      <c r="OB56" s="73"/>
      <c r="OC56" s="73"/>
      <c r="OD56" s="73"/>
      <c r="OE56" s="73"/>
      <c r="OF56" s="73"/>
      <c r="OG56" s="73"/>
    </row>
    <row r="57" spans="170:397" x14ac:dyDescent="0.3">
      <c r="FN57" s="57" t="str">
        <f t="shared" si="349"/>
        <v/>
      </c>
      <c r="FO57" s="57" t="str">
        <f t="shared" si="350"/>
        <v/>
      </c>
      <c r="FP57" s="57" t="str">
        <f t="shared" si="351"/>
        <v/>
      </c>
      <c r="FQ57" s="57" t="str">
        <f t="shared" si="352"/>
        <v/>
      </c>
      <c r="FR57" s="57" t="str">
        <f t="shared" si="353"/>
        <v/>
      </c>
      <c r="KG57">
        <f t="shared" si="280"/>
        <v>0</v>
      </c>
      <c r="KH57" s="35">
        <f t="shared" si="348"/>
        <v>0</v>
      </c>
    </row>
    <row r="58" spans="170:397" x14ac:dyDescent="0.3">
      <c r="KG58">
        <f t="shared" si="280"/>
        <v>0</v>
      </c>
      <c r="KH58" s="35">
        <f t="shared" si="348"/>
        <v>0</v>
      </c>
    </row>
    <row r="59" spans="170:397" x14ac:dyDescent="0.3">
      <c r="KG59">
        <f t="shared" si="280"/>
        <v>0</v>
      </c>
      <c r="KH59" s="35">
        <f t="shared" si="348"/>
        <v>0</v>
      </c>
    </row>
    <row r="60" spans="170:397" x14ac:dyDescent="0.3">
      <c r="KG60">
        <f t="shared" si="280"/>
        <v>0</v>
      </c>
      <c r="KH60" s="35">
        <f t="shared" si="348"/>
        <v>0</v>
      </c>
    </row>
    <row r="61" spans="170:397" x14ac:dyDescent="0.3">
      <c r="KG61">
        <f t="shared" si="280"/>
        <v>0</v>
      </c>
      <c r="KH61" s="35">
        <f t="shared" si="348"/>
        <v>0</v>
      </c>
    </row>
    <row r="62" spans="170:397" x14ac:dyDescent="0.3">
      <c r="KG62">
        <f t="shared" si="280"/>
        <v>0</v>
      </c>
      <c r="KH62" s="35">
        <f t="shared" si="348"/>
        <v>0</v>
      </c>
    </row>
    <row r="63" spans="170:397" x14ac:dyDescent="0.3">
      <c r="KG63">
        <f t="shared" si="280"/>
        <v>0</v>
      </c>
      <c r="KH63" s="35">
        <f t="shared" si="348"/>
        <v>0</v>
      </c>
    </row>
    <row r="64" spans="170:397" x14ac:dyDescent="0.3">
      <c r="KG64">
        <f t="shared" si="280"/>
        <v>0</v>
      </c>
      <c r="KH64" s="35">
        <f t="shared" si="348"/>
        <v>0</v>
      </c>
    </row>
    <row r="65" spans="293:294" x14ac:dyDescent="0.3">
      <c r="KG65">
        <f t="shared" si="280"/>
        <v>0</v>
      </c>
      <c r="KH65" s="35">
        <f t="shared" si="348"/>
        <v>0</v>
      </c>
    </row>
    <row r="66" spans="293:294" x14ac:dyDescent="0.3">
      <c r="KG66">
        <f t="shared" si="280"/>
        <v>0</v>
      </c>
      <c r="KH66" s="35">
        <f t="shared" si="348"/>
        <v>0</v>
      </c>
    </row>
    <row r="67" spans="293:294" x14ac:dyDescent="0.3">
      <c r="KG67">
        <f t="shared" si="280"/>
        <v>0</v>
      </c>
      <c r="KH67" s="35">
        <f t="shared" si="348"/>
        <v>0</v>
      </c>
    </row>
    <row r="68" spans="293:294" x14ac:dyDescent="0.3">
      <c r="KG68">
        <f t="shared" si="280"/>
        <v>0</v>
      </c>
      <c r="KH68" s="35">
        <f t="shared" si="348"/>
        <v>0</v>
      </c>
    </row>
    <row r="69" spans="293:294" x14ac:dyDescent="0.3">
      <c r="KG69">
        <f t="shared" si="280"/>
        <v>0</v>
      </c>
      <c r="KH69" s="35">
        <f t="shared" si="348"/>
        <v>0</v>
      </c>
    </row>
    <row r="70" spans="293:294" x14ac:dyDescent="0.3">
      <c r="KG70">
        <f t="shared" ref="KG70:KG133" si="354">IF(KH70=0,KG69,KG69+1)</f>
        <v>0</v>
      </c>
      <c r="KH70" s="35">
        <f t="shared" si="348"/>
        <v>0</v>
      </c>
    </row>
    <row r="71" spans="293:294" x14ac:dyDescent="0.3">
      <c r="KG71">
        <f t="shared" si="354"/>
        <v>0</v>
      </c>
      <c r="KH71" s="35">
        <f t="shared" si="348"/>
        <v>0</v>
      </c>
    </row>
    <row r="72" spans="293:294" x14ac:dyDescent="0.3">
      <c r="KG72">
        <f t="shared" si="354"/>
        <v>0</v>
      </c>
      <c r="KH72" s="35">
        <f t="shared" si="348"/>
        <v>0</v>
      </c>
    </row>
    <row r="73" spans="293:294" x14ac:dyDescent="0.3">
      <c r="KG73">
        <f t="shared" si="354"/>
        <v>0</v>
      </c>
      <c r="KH73" s="35">
        <f t="shared" si="348"/>
        <v>0</v>
      </c>
    </row>
    <row r="74" spans="293:294" x14ac:dyDescent="0.3">
      <c r="KG74">
        <f t="shared" si="354"/>
        <v>0</v>
      </c>
      <c r="KH74" s="35">
        <f t="shared" si="348"/>
        <v>0</v>
      </c>
    </row>
    <row r="75" spans="293:294" x14ac:dyDescent="0.3">
      <c r="KG75">
        <f t="shared" si="354"/>
        <v>0</v>
      </c>
      <c r="KH75" s="35">
        <f t="shared" si="348"/>
        <v>0</v>
      </c>
    </row>
    <row r="76" spans="293:294" x14ac:dyDescent="0.3">
      <c r="KG76">
        <f t="shared" si="354"/>
        <v>0</v>
      </c>
      <c r="KH76" s="35">
        <f t="shared" si="348"/>
        <v>0</v>
      </c>
    </row>
    <row r="77" spans="293:294" x14ac:dyDescent="0.3">
      <c r="KG77">
        <f t="shared" si="354"/>
        <v>0</v>
      </c>
      <c r="KH77" s="35">
        <f t="shared" ref="KH77:KH112" si="355">IF(KD5=0,0,(CONCATENATE($KA5," come ",KD5," della scala ",$JZ5)))</f>
        <v>0</v>
      </c>
    </row>
    <row r="78" spans="293:294" x14ac:dyDescent="0.3">
      <c r="KG78">
        <f t="shared" si="354"/>
        <v>0</v>
      </c>
      <c r="KH78" s="35">
        <f t="shared" si="355"/>
        <v>0</v>
      </c>
    </row>
    <row r="79" spans="293:294" x14ac:dyDescent="0.3">
      <c r="KG79">
        <f t="shared" si="354"/>
        <v>0</v>
      </c>
      <c r="KH79" s="35">
        <f t="shared" si="355"/>
        <v>0</v>
      </c>
    </row>
    <row r="80" spans="293:294" x14ac:dyDescent="0.3">
      <c r="KG80">
        <f t="shared" si="354"/>
        <v>0</v>
      </c>
      <c r="KH80" s="35">
        <f t="shared" si="355"/>
        <v>0</v>
      </c>
    </row>
    <row r="81" spans="293:294" x14ac:dyDescent="0.3">
      <c r="KG81">
        <f t="shared" si="354"/>
        <v>0</v>
      </c>
      <c r="KH81" s="35">
        <f t="shared" si="355"/>
        <v>0</v>
      </c>
    </row>
    <row r="82" spans="293:294" x14ac:dyDescent="0.3">
      <c r="KG82">
        <f t="shared" si="354"/>
        <v>0</v>
      </c>
      <c r="KH82" s="35">
        <f t="shared" si="355"/>
        <v>0</v>
      </c>
    </row>
    <row r="83" spans="293:294" x14ac:dyDescent="0.3">
      <c r="KG83">
        <f t="shared" si="354"/>
        <v>0</v>
      </c>
      <c r="KH83" s="35">
        <f t="shared" si="355"/>
        <v>0</v>
      </c>
    </row>
    <row r="84" spans="293:294" x14ac:dyDescent="0.3">
      <c r="KG84">
        <f t="shared" si="354"/>
        <v>0</v>
      </c>
      <c r="KH84" s="35">
        <f t="shared" si="355"/>
        <v>0</v>
      </c>
    </row>
    <row r="85" spans="293:294" x14ac:dyDescent="0.3">
      <c r="KG85">
        <f t="shared" si="354"/>
        <v>0</v>
      </c>
      <c r="KH85" s="35">
        <f t="shared" si="355"/>
        <v>0</v>
      </c>
    </row>
    <row r="86" spans="293:294" x14ac:dyDescent="0.3">
      <c r="KG86">
        <f t="shared" si="354"/>
        <v>0</v>
      </c>
      <c r="KH86" s="35">
        <f t="shared" si="355"/>
        <v>0</v>
      </c>
    </row>
    <row r="87" spans="293:294" x14ac:dyDescent="0.3">
      <c r="KG87">
        <f t="shared" si="354"/>
        <v>0</v>
      </c>
      <c r="KH87" s="35">
        <f t="shared" si="355"/>
        <v>0</v>
      </c>
    </row>
    <row r="88" spans="293:294" x14ac:dyDescent="0.3">
      <c r="KG88">
        <f t="shared" si="354"/>
        <v>0</v>
      </c>
      <c r="KH88" s="35">
        <f t="shared" si="355"/>
        <v>0</v>
      </c>
    </row>
    <row r="89" spans="293:294" x14ac:dyDescent="0.3">
      <c r="KG89">
        <f t="shared" si="354"/>
        <v>0</v>
      </c>
      <c r="KH89" s="35">
        <f t="shared" si="355"/>
        <v>0</v>
      </c>
    </row>
    <row r="90" spans="293:294" x14ac:dyDescent="0.3">
      <c r="KG90">
        <f t="shared" si="354"/>
        <v>0</v>
      </c>
      <c r="KH90" s="35">
        <f t="shared" si="355"/>
        <v>0</v>
      </c>
    </row>
    <row r="91" spans="293:294" x14ac:dyDescent="0.3">
      <c r="KG91">
        <f t="shared" si="354"/>
        <v>0</v>
      </c>
      <c r="KH91" s="35">
        <f t="shared" si="355"/>
        <v>0</v>
      </c>
    </row>
    <row r="92" spans="293:294" x14ac:dyDescent="0.3">
      <c r="KG92">
        <f t="shared" si="354"/>
        <v>0</v>
      </c>
      <c r="KH92" s="35">
        <f t="shared" si="355"/>
        <v>0</v>
      </c>
    </row>
    <row r="93" spans="293:294" x14ac:dyDescent="0.3">
      <c r="KG93">
        <f t="shared" si="354"/>
        <v>0</v>
      </c>
      <c r="KH93" s="35">
        <f t="shared" si="355"/>
        <v>0</v>
      </c>
    </row>
    <row r="94" spans="293:294" x14ac:dyDescent="0.3">
      <c r="KG94">
        <f t="shared" si="354"/>
        <v>0</v>
      </c>
      <c r="KH94" s="35">
        <f t="shared" si="355"/>
        <v>0</v>
      </c>
    </row>
    <row r="95" spans="293:294" x14ac:dyDescent="0.3">
      <c r="KG95">
        <f t="shared" si="354"/>
        <v>0</v>
      </c>
      <c r="KH95" s="35">
        <f t="shared" si="355"/>
        <v>0</v>
      </c>
    </row>
    <row r="96" spans="293:294" x14ac:dyDescent="0.3">
      <c r="KG96">
        <f t="shared" si="354"/>
        <v>0</v>
      </c>
      <c r="KH96" s="35">
        <f t="shared" si="355"/>
        <v>0</v>
      </c>
    </row>
    <row r="97" spans="293:294" x14ac:dyDescent="0.3">
      <c r="KG97">
        <f t="shared" si="354"/>
        <v>0</v>
      </c>
      <c r="KH97" s="35">
        <f t="shared" si="355"/>
        <v>0</v>
      </c>
    </row>
    <row r="98" spans="293:294" x14ac:dyDescent="0.3">
      <c r="KG98">
        <f t="shared" si="354"/>
        <v>0</v>
      </c>
      <c r="KH98" s="35">
        <f t="shared" si="355"/>
        <v>0</v>
      </c>
    </row>
    <row r="99" spans="293:294" x14ac:dyDescent="0.3">
      <c r="KG99">
        <f t="shared" si="354"/>
        <v>0</v>
      </c>
      <c r="KH99" s="35">
        <f t="shared" si="355"/>
        <v>0</v>
      </c>
    </row>
    <row r="100" spans="293:294" x14ac:dyDescent="0.3">
      <c r="KG100">
        <f t="shared" si="354"/>
        <v>0</v>
      </c>
      <c r="KH100" s="35">
        <f t="shared" si="355"/>
        <v>0</v>
      </c>
    </row>
    <row r="101" spans="293:294" x14ac:dyDescent="0.3">
      <c r="KG101">
        <f t="shared" si="354"/>
        <v>0</v>
      </c>
      <c r="KH101" s="35">
        <f t="shared" si="355"/>
        <v>0</v>
      </c>
    </row>
    <row r="102" spans="293:294" x14ac:dyDescent="0.3">
      <c r="KG102">
        <f t="shared" si="354"/>
        <v>0</v>
      </c>
      <c r="KH102" s="35">
        <f t="shared" si="355"/>
        <v>0</v>
      </c>
    </row>
    <row r="103" spans="293:294" x14ac:dyDescent="0.3">
      <c r="KG103">
        <f t="shared" si="354"/>
        <v>0</v>
      </c>
      <c r="KH103" s="35">
        <f t="shared" si="355"/>
        <v>0</v>
      </c>
    </row>
    <row r="104" spans="293:294" x14ac:dyDescent="0.3">
      <c r="KG104">
        <f t="shared" si="354"/>
        <v>0</v>
      </c>
      <c r="KH104" s="35">
        <f t="shared" si="355"/>
        <v>0</v>
      </c>
    </row>
    <row r="105" spans="293:294" x14ac:dyDescent="0.3">
      <c r="KG105">
        <f t="shared" si="354"/>
        <v>0</v>
      </c>
      <c r="KH105" s="35">
        <f t="shared" si="355"/>
        <v>0</v>
      </c>
    </row>
    <row r="106" spans="293:294" x14ac:dyDescent="0.3">
      <c r="KG106">
        <f t="shared" si="354"/>
        <v>0</v>
      </c>
      <c r="KH106" s="35">
        <f t="shared" si="355"/>
        <v>0</v>
      </c>
    </row>
    <row r="107" spans="293:294" x14ac:dyDescent="0.3">
      <c r="KG107">
        <f t="shared" si="354"/>
        <v>0</v>
      </c>
      <c r="KH107" s="35">
        <f t="shared" si="355"/>
        <v>0</v>
      </c>
    </row>
    <row r="108" spans="293:294" x14ac:dyDescent="0.3">
      <c r="KG108">
        <f t="shared" si="354"/>
        <v>0</v>
      </c>
      <c r="KH108" s="35">
        <f t="shared" si="355"/>
        <v>0</v>
      </c>
    </row>
    <row r="109" spans="293:294" x14ac:dyDescent="0.3">
      <c r="KG109">
        <f t="shared" si="354"/>
        <v>0</v>
      </c>
      <c r="KH109" s="35">
        <f t="shared" si="355"/>
        <v>0</v>
      </c>
    </row>
    <row r="110" spans="293:294" x14ac:dyDescent="0.3">
      <c r="KG110">
        <f t="shared" si="354"/>
        <v>0</v>
      </c>
      <c r="KH110" s="35">
        <f t="shared" si="355"/>
        <v>0</v>
      </c>
    </row>
    <row r="111" spans="293:294" x14ac:dyDescent="0.3">
      <c r="KG111">
        <f t="shared" si="354"/>
        <v>0</v>
      </c>
      <c r="KH111" s="35">
        <f t="shared" si="355"/>
        <v>0</v>
      </c>
    </row>
    <row r="112" spans="293:294" x14ac:dyDescent="0.3">
      <c r="KG112">
        <f t="shared" si="354"/>
        <v>0</v>
      </c>
      <c r="KH112" s="35">
        <f t="shared" si="355"/>
        <v>0</v>
      </c>
    </row>
    <row r="113" spans="293:294" x14ac:dyDescent="0.3">
      <c r="KG113">
        <f t="shared" si="354"/>
        <v>0</v>
      </c>
      <c r="KH113" s="35">
        <f t="shared" ref="KH113:KH148" si="356">IF(KE5=0,0,(CONCATENATE($KA5," come ",KE5," della scala ",$JZ5)))</f>
        <v>0</v>
      </c>
    </row>
    <row r="114" spans="293:294" x14ac:dyDescent="0.3">
      <c r="KG114">
        <f t="shared" si="354"/>
        <v>0</v>
      </c>
      <c r="KH114" s="35">
        <f t="shared" si="356"/>
        <v>0</v>
      </c>
    </row>
    <row r="115" spans="293:294" x14ac:dyDescent="0.3">
      <c r="KG115">
        <f t="shared" si="354"/>
        <v>0</v>
      </c>
      <c r="KH115" s="35">
        <f t="shared" si="356"/>
        <v>0</v>
      </c>
    </row>
    <row r="116" spans="293:294" x14ac:dyDescent="0.3">
      <c r="KG116">
        <f t="shared" si="354"/>
        <v>0</v>
      </c>
      <c r="KH116" s="35">
        <f t="shared" si="356"/>
        <v>0</v>
      </c>
    </row>
    <row r="117" spans="293:294" x14ac:dyDescent="0.3">
      <c r="KG117">
        <f t="shared" si="354"/>
        <v>0</v>
      </c>
      <c r="KH117" s="35">
        <f t="shared" si="356"/>
        <v>0</v>
      </c>
    </row>
    <row r="118" spans="293:294" x14ac:dyDescent="0.3">
      <c r="KG118">
        <f t="shared" si="354"/>
        <v>0</v>
      </c>
      <c r="KH118" s="35">
        <f t="shared" si="356"/>
        <v>0</v>
      </c>
    </row>
    <row r="119" spans="293:294" x14ac:dyDescent="0.3">
      <c r="KG119">
        <f t="shared" si="354"/>
        <v>0</v>
      </c>
      <c r="KH119" s="35">
        <f t="shared" si="356"/>
        <v>0</v>
      </c>
    </row>
    <row r="120" spans="293:294" x14ac:dyDescent="0.3">
      <c r="KG120">
        <f t="shared" si="354"/>
        <v>0</v>
      </c>
      <c r="KH120" s="35">
        <f t="shared" si="356"/>
        <v>0</v>
      </c>
    </row>
    <row r="121" spans="293:294" x14ac:dyDescent="0.3">
      <c r="KG121">
        <f t="shared" si="354"/>
        <v>0</v>
      </c>
      <c r="KH121" s="35">
        <f t="shared" si="356"/>
        <v>0</v>
      </c>
    </row>
    <row r="122" spans="293:294" x14ac:dyDescent="0.3">
      <c r="KG122">
        <f t="shared" si="354"/>
        <v>0</v>
      </c>
      <c r="KH122" s="35">
        <f t="shared" si="356"/>
        <v>0</v>
      </c>
    </row>
    <row r="123" spans="293:294" x14ac:dyDescent="0.3">
      <c r="KG123">
        <f t="shared" si="354"/>
        <v>0</v>
      </c>
      <c r="KH123" s="35">
        <f t="shared" si="356"/>
        <v>0</v>
      </c>
    </row>
    <row r="124" spans="293:294" x14ac:dyDescent="0.3">
      <c r="KG124">
        <f t="shared" si="354"/>
        <v>0</v>
      </c>
      <c r="KH124" s="35">
        <f t="shared" si="356"/>
        <v>0</v>
      </c>
    </row>
    <row r="125" spans="293:294" x14ac:dyDescent="0.3">
      <c r="KG125">
        <f t="shared" si="354"/>
        <v>0</v>
      </c>
      <c r="KH125" s="35">
        <f t="shared" si="356"/>
        <v>0</v>
      </c>
    </row>
    <row r="126" spans="293:294" x14ac:dyDescent="0.3">
      <c r="KG126">
        <f t="shared" si="354"/>
        <v>0</v>
      </c>
      <c r="KH126" s="35">
        <f t="shared" si="356"/>
        <v>0</v>
      </c>
    </row>
    <row r="127" spans="293:294" x14ac:dyDescent="0.3">
      <c r="KG127">
        <f t="shared" si="354"/>
        <v>0</v>
      </c>
      <c r="KH127" s="35">
        <f t="shared" si="356"/>
        <v>0</v>
      </c>
    </row>
    <row r="128" spans="293:294" x14ac:dyDescent="0.3">
      <c r="KG128">
        <f t="shared" si="354"/>
        <v>0</v>
      </c>
      <c r="KH128" s="35">
        <f t="shared" si="356"/>
        <v>0</v>
      </c>
    </row>
    <row r="129" spans="293:294" x14ac:dyDescent="0.3">
      <c r="KG129">
        <f t="shared" si="354"/>
        <v>0</v>
      </c>
      <c r="KH129" s="35">
        <f t="shared" si="356"/>
        <v>0</v>
      </c>
    </row>
    <row r="130" spans="293:294" x14ac:dyDescent="0.3">
      <c r="KG130">
        <f t="shared" si="354"/>
        <v>0</v>
      </c>
      <c r="KH130" s="35">
        <f t="shared" si="356"/>
        <v>0</v>
      </c>
    </row>
    <row r="131" spans="293:294" x14ac:dyDescent="0.3">
      <c r="KG131">
        <f t="shared" si="354"/>
        <v>0</v>
      </c>
      <c r="KH131" s="35">
        <f t="shared" si="356"/>
        <v>0</v>
      </c>
    </row>
    <row r="132" spans="293:294" x14ac:dyDescent="0.3">
      <c r="KG132">
        <f t="shared" si="354"/>
        <v>0</v>
      </c>
      <c r="KH132" s="35">
        <f t="shared" si="356"/>
        <v>0</v>
      </c>
    </row>
    <row r="133" spans="293:294" x14ac:dyDescent="0.3">
      <c r="KG133">
        <f t="shared" si="354"/>
        <v>0</v>
      </c>
      <c r="KH133" s="35">
        <f t="shared" si="356"/>
        <v>0</v>
      </c>
    </row>
    <row r="134" spans="293:294" x14ac:dyDescent="0.3">
      <c r="KG134">
        <f t="shared" ref="KG134:KG184" si="357">IF(KH134=0,KG133,KG133+1)</f>
        <v>0</v>
      </c>
      <c r="KH134" s="35">
        <f t="shared" si="356"/>
        <v>0</v>
      </c>
    </row>
    <row r="135" spans="293:294" x14ac:dyDescent="0.3">
      <c r="KG135">
        <f t="shared" si="357"/>
        <v>0</v>
      </c>
      <c r="KH135" s="35">
        <f t="shared" si="356"/>
        <v>0</v>
      </c>
    </row>
    <row r="136" spans="293:294" x14ac:dyDescent="0.3">
      <c r="KG136">
        <f t="shared" si="357"/>
        <v>0</v>
      </c>
      <c r="KH136" s="35">
        <f t="shared" si="356"/>
        <v>0</v>
      </c>
    </row>
    <row r="137" spans="293:294" x14ac:dyDescent="0.3">
      <c r="KG137">
        <f t="shared" si="357"/>
        <v>0</v>
      </c>
      <c r="KH137" s="35">
        <f t="shared" si="356"/>
        <v>0</v>
      </c>
    </row>
    <row r="138" spans="293:294" x14ac:dyDescent="0.3">
      <c r="KG138">
        <f t="shared" si="357"/>
        <v>0</v>
      </c>
      <c r="KH138" s="35">
        <f t="shared" si="356"/>
        <v>0</v>
      </c>
    </row>
    <row r="139" spans="293:294" x14ac:dyDescent="0.3">
      <c r="KG139">
        <f t="shared" si="357"/>
        <v>0</v>
      </c>
      <c r="KH139" s="35">
        <f t="shared" si="356"/>
        <v>0</v>
      </c>
    </row>
    <row r="140" spans="293:294" x14ac:dyDescent="0.3">
      <c r="KG140">
        <f t="shared" si="357"/>
        <v>0</v>
      </c>
      <c r="KH140" s="35">
        <f t="shared" si="356"/>
        <v>0</v>
      </c>
    </row>
    <row r="141" spans="293:294" x14ac:dyDescent="0.3">
      <c r="KG141">
        <f t="shared" si="357"/>
        <v>0</v>
      </c>
      <c r="KH141" s="35">
        <f t="shared" si="356"/>
        <v>0</v>
      </c>
    </row>
    <row r="142" spans="293:294" x14ac:dyDescent="0.3">
      <c r="KG142">
        <f t="shared" si="357"/>
        <v>0</v>
      </c>
      <c r="KH142" s="35">
        <f t="shared" si="356"/>
        <v>0</v>
      </c>
    </row>
    <row r="143" spans="293:294" x14ac:dyDescent="0.3">
      <c r="KG143">
        <f t="shared" si="357"/>
        <v>0</v>
      </c>
      <c r="KH143" s="35">
        <f t="shared" si="356"/>
        <v>0</v>
      </c>
    </row>
    <row r="144" spans="293:294" x14ac:dyDescent="0.3">
      <c r="KG144">
        <f t="shared" si="357"/>
        <v>0</v>
      </c>
      <c r="KH144" s="35">
        <f t="shared" si="356"/>
        <v>0</v>
      </c>
    </row>
    <row r="145" spans="293:294" x14ac:dyDescent="0.3">
      <c r="KG145">
        <f t="shared" si="357"/>
        <v>0</v>
      </c>
      <c r="KH145" s="35">
        <f t="shared" si="356"/>
        <v>0</v>
      </c>
    </row>
    <row r="146" spans="293:294" x14ac:dyDescent="0.3">
      <c r="KG146">
        <f t="shared" si="357"/>
        <v>0</v>
      </c>
      <c r="KH146" s="35">
        <f t="shared" si="356"/>
        <v>0</v>
      </c>
    </row>
    <row r="147" spans="293:294" x14ac:dyDescent="0.3">
      <c r="KG147">
        <f t="shared" si="357"/>
        <v>0</v>
      </c>
      <c r="KH147" s="35">
        <f t="shared" si="356"/>
        <v>0</v>
      </c>
    </row>
    <row r="148" spans="293:294" x14ac:dyDescent="0.3">
      <c r="KG148">
        <f t="shared" si="357"/>
        <v>0</v>
      </c>
      <c r="KH148" s="35">
        <f t="shared" si="356"/>
        <v>0</v>
      </c>
    </row>
    <row r="149" spans="293:294" x14ac:dyDescent="0.3">
      <c r="KG149">
        <f t="shared" si="357"/>
        <v>0</v>
      </c>
      <c r="KH149" s="35">
        <f t="shared" ref="KH149:KH184" si="358">IF(KF5=0,0,(CONCATENATE($KA5," come ",KF5," della scala ",$JZ5)))</f>
        <v>0</v>
      </c>
    </row>
    <row r="150" spans="293:294" x14ac:dyDescent="0.3">
      <c r="KG150">
        <f t="shared" si="357"/>
        <v>0</v>
      </c>
      <c r="KH150" s="35">
        <f t="shared" si="358"/>
        <v>0</v>
      </c>
    </row>
    <row r="151" spans="293:294" x14ac:dyDescent="0.3">
      <c r="KG151">
        <f t="shared" si="357"/>
        <v>0</v>
      </c>
      <c r="KH151" s="35">
        <f t="shared" si="358"/>
        <v>0</v>
      </c>
    </row>
    <row r="152" spans="293:294" x14ac:dyDescent="0.3">
      <c r="KG152">
        <f t="shared" si="357"/>
        <v>0</v>
      </c>
      <c r="KH152" s="35">
        <f t="shared" si="358"/>
        <v>0</v>
      </c>
    </row>
    <row r="153" spans="293:294" x14ac:dyDescent="0.3">
      <c r="KG153">
        <f t="shared" si="357"/>
        <v>0</v>
      </c>
      <c r="KH153" s="35">
        <f t="shared" si="358"/>
        <v>0</v>
      </c>
    </row>
    <row r="154" spans="293:294" x14ac:dyDescent="0.3">
      <c r="KG154">
        <f t="shared" si="357"/>
        <v>0</v>
      </c>
      <c r="KH154" s="35">
        <f t="shared" si="358"/>
        <v>0</v>
      </c>
    </row>
    <row r="155" spans="293:294" x14ac:dyDescent="0.3">
      <c r="KG155">
        <f t="shared" si="357"/>
        <v>0</v>
      </c>
      <c r="KH155" s="35">
        <f t="shared" si="358"/>
        <v>0</v>
      </c>
    </row>
    <row r="156" spans="293:294" x14ac:dyDescent="0.3">
      <c r="KG156">
        <f t="shared" si="357"/>
        <v>0</v>
      </c>
      <c r="KH156" s="35">
        <f t="shared" si="358"/>
        <v>0</v>
      </c>
    </row>
    <row r="157" spans="293:294" x14ac:dyDescent="0.3">
      <c r="KG157">
        <f t="shared" si="357"/>
        <v>0</v>
      </c>
      <c r="KH157" s="35">
        <f t="shared" si="358"/>
        <v>0</v>
      </c>
    </row>
    <row r="158" spans="293:294" x14ac:dyDescent="0.3">
      <c r="KG158">
        <f t="shared" si="357"/>
        <v>0</v>
      </c>
      <c r="KH158" s="35">
        <f t="shared" si="358"/>
        <v>0</v>
      </c>
    </row>
    <row r="159" spans="293:294" x14ac:dyDescent="0.3">
      <c r="KG159">
        <f t="shared" si="357"/>
        <v>0</v>
      </c>
      <c r="KH159" s="35">
        <f t="shared" si="358"/>
        <v>0</v>
      </c>
    </row>
    <row r="160" spans="293:294" x14ac:dyDescent="0.3">
      <c r="KG160">
        <f t="shared" si="357"/>
        <v>0</v>
      </c>
      <c r="KH160" s="35">
        <f t="shared" si="358"/>
        <v>0</v>
      </c>
    </row>
    <row r="161" spans="293:294" x14ac:dyDescent="0.3">
      <c r="KG161">
        <f t="shared" si="357"/>
        <v>0</v>
      </c>
      <c r="KH161" s="35">
        <f t="shared" si="358"/>
        <v>0</v>
      </c>
    </row>
    <row r="162" spans="293:294" x14ac:dyDescent="0.3">
      <c r="KG162">
        <f t="shared" si="357"/>
        <v>0</v>
      </c>
      <c r="KH162" s="35">
        <f t="shared" si="358"/>
        <v>0</v>
      </c>
    </row>
    <row r="163" spans="293:294" x14ac:dyDescent="0.3">
      <c r="KG163">
        <f t="shared" si="357"/>
        <v>0</v>
      </c>
      <c r="KH163" s="35">
        <f t="shared" si="358"/>
        <v>0</v>
      </c>
    </row>
    <row r="164" spans="293:294" x14ac:dyDescent="0.3">
      <c r="KG164">
        <f t="shared" si="357"/>
        <v>0</v>
      </c>
      <c r="KH164" s="35">
        <f t="shared" si="358"/>
        <v>0</v>
      </c>
    </row>
    <row r="165" spans="293:294" x14ac:dyDescent="0.3">
      <c r="KG165">
        <f t="shared" si="357"/>
        <v>0</v>
      </c>
      <c r="KH165" s="35">
        <f t="shared" si="358"/>
        <v>0</v>
      </c>
    </row>
    <row r="166" spans="293:294" x14ac:dyDescent="0.3">
      <c r="KG166">
        <f t="shared" si="357"/>
        <v>0</v>
      </c>
      <c r="KH166" s="35">
        <f t="shared" si="358"/>
        <v>0</v>
      </c>
    </row>
    <row r="167" spans="293:294" x14ac:dyDescent="0.3">
      <c r="KG167">
        <f t="shared" si="357"/>
        <v>0</v>
      </c>
      <c r="KH167" s="35">
        <f t="shared" si="358"/>
        <v>0</v>
      </c>
    </row>
    <row r="168" spans="293:294" x14ac:dyDescent="0.3">
      <c r="KG168">
        <f t="shared" si="357"/>
        <v>0</v>
      </c>
      <c r="KH168" s="35">
        <f t="shared" si="358"/>
        <v>0</v>
      </c>
    </row>
    <row r="169" spans="293:294" x14ac:dyDescent="0.3">
      <c r="KG169">
        <f t="shared" si="357"/>
        <v>0</v>
      </c>
      <c r="KH169" s="35">
        <f t="shared" si="358"/>
        <v>0</v>
      </c>
    </row>
    <row r="170" spans="293:294" x14ac:dyDescent="0.3">
      <c r="KG170">
        <f t="shared" si="357"/>
        <v>0</v>
      </c>
      <c r="KH170" s="35">
        <f t="shared" si="358"/>
        <v>0</v>
      </c>
    </row>
    <row r="171" spans="293:294" x14ac:dyDescent="0.3">
      <c r="KG171">
        <f t="shared" si="357"/>
        <v>0</v>
      </c>
      <c r="KH171" s="35">
        <f t="shared" si="358"/>
        <v>0</v>
      </c>
    </row>
    <row r="172" spans="293:294" x14ac:dyDescent="0.3">
      <c r="KG172">
        <f t="shared" si="357"/>
        <v>0</v>
      </c>
      <c r="KH172" s="35">
        <f t="shared" si="358"/>
        <v>0</v>
      </c>
    </row>
    <row r="173" spans="293:294" x14ac:dyDescent="0.3">
      <c r="KG173">
        <f t="shared" si="357"/>
        <v>0</v>
      </c>
      <c r="KH173" s="35">
        <f t="shared" si="358"/>
        <v>0</v>
      </c>
    </row>
    <row r="174" spans="293:294" x14ac:dyDescent="0.3">
      <c r="KG174">
        <f t="shared" si="357"/>
        <v>0</v>
      </c>
      <c r="KH174" s="35">
        <f t="shared" si="358"/>
        <v>0</v>
      </c>
    </row>
    <row r="175" spans="293:294" x14ac:dyDescent="0.3">
      <c r="KG175">
        <f t="shared" si="357"/>
        <v>0</v>
      </c>
      <c r="KH175" s="35">
        <f t="shared" si="358"/>
        <v>0</v>
      </c>
    </row>
    <row r="176" spans="293:294" x14ac:dyDescent="0.3">
      <c r="KG176">
        <f t="shared" si="357"/>
        <v>0</v>
      </c>
      <c r="KH176" s="35">
        <f t="shared" si="358"/>
        <v>0</v>
      </c>
    </row>
    <row r="177" spans="293:294" x14ac:dyDescent="0.3">
      <c r="KG177">
        <f t="shared" si="357"/>
        <v>0</v>
      </c>
      <c r="KH177" s="35">
        <f t="shared" si="358"/>
        <v>0</v>
      </c>
    </row>
    <row r="178" spans="293:294" x14ac:dyDescent="0.3">
      <c r="KG178">
        <f t="shared" si="357"/>
        <v>0</v>
      </c>
      <c r="KH178" s="35">
        <f t="shared" si="358"/>
        <v>0</v>
      </c>
    </row>
    <row r="179" spans="293:294" x14ac:dyDescent="0.3">
      <c r="KG179">
        <f t="shared" si="357"/>
        <v>0</v>
      </c>
      <c r="KH179" s="35">
        <f t="shared" si="358"/>
        <v>0</v>
      </c>
    </row>
    <row r="180" spans="293:294" x14ac:dyDescent="0.3">
      <c r="KG180">
        <f t="shared" si="357"/>
        <v>0</v>
      </c>
      <c r="KH180" s="35">
        <f t="shared" si="358"/>
        <v>0</v>
      </c>
    </row>
    <row r="181" spans="293:294" x14ac:dyDescent="0.3">
      <c r="KG181">
        <f t="shared" si="357"/>
        <v>0</v>
      </c>
      <c r="KH181" s="35">
        <f t="shared" si="358"/>
        <v>0</v>
      </c>
    </row>
    <row r="182" spans="293:294" x14ac:dyDescent="0.3">
      <c r="KG182">
        <f t="shared" si="357"/>
        <v>0</v>
      </c>
      <c r="KH182" s="35">
        <f t="shared" si="358"/>
        <v>0</v>
      </c>
    </row>
    <row r="183" spans="293:294" x14ac:dyDescent="0.3">
      <c r="KG183">
        <f t="shared" si="357"/>
        <v>0</v>
      </c>
      <c r="KH183" s="35">
        <f t="shared" si="358"/>
        <v>0</v>
      </c>
    </row>
    <row r="184" spans="293:294" x14ac:dyDescent="0.3">
      <c r="KG184">
        <f t="shared" si="357"/>
        <v>0</v>
      </c>
      <c r="KH184" s="35">
        <f t="shared" si="358"/>
        <v>0</v>
      </c>
    </row>
  </sheetData>
  <sheetProtection algorithmName="SHA-512" hashValue="6XdhzU3TnhqqQ2RBBHmAgK6KBB8Z47ujGsUDrNje04Iu1+KOVJJ49ja94YWJp3BizDmkHwWM+7ROesPooOrH1g==" saltValue="S0V/UMbW9y6uuTBT0UuYUA==" spinCount="100000" sheet="1" objects="1" scenarios="1"/>
  <mergeCells count="11">
    <mergeCell ref="LX8:MT33"/>
    <mergeCell ref="A29:A40"/>
    <mergeCell ref="CR3:DJ3"/>
    <mergeCell ref="DL3:ED3"/>
    <mergeCell ref="EF3:EX3"/>
    <mergeCell ref="EZ3:FR3"/>
    <mergeCell ref="BX3:CP3"/>
    <mergeCell ref="AJ3:BB3"/>
    <mergeCell ref="BD3:BV3"/>
    <mergeCell ref="A5:A16"/>
    <mergeCell ref="A17:A28"/>
  </mergeCells>
  <hyperlinks>
    <hyperlink ref="LX8" r:id="rId1" display="www.laltromanualedibasso.com" xr:uid="{E373850C-31F4-47D5-AFCE-A2797441F610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1AD2D-3AB7-4823-955C-C81A4135C5E1}">
  <dimension ref="A1:OE184"/>
  <sheetViews>
    <sheetView showGridLines="0" showRowColHeaders="0" topLeftCell="MA1" workbookViewId="0">
      <selection activeCell="LV1" sqref="A1:LV1048576"/>
    </sheetView>
  </sheetViews>
  <sheetFormatPr defaultRowHeight="14.4" x14ac:dyDescent="0.3"/>
  <cols>
    <col min="1" max="35" width="5.5546875" hidden="1" customWidth="1"/>
    <col min="36" max="36" width="7.88671875" style="2" hidden="1" customWidth="1"/>
    <col min="37" max="37" width="6.44140625" style="2" hidden="1" customWidth="1"/>
    <col min="38" max="38" width="8" style="2" hidden="1" customWidth="1"/>
    <col min="39" max="39" width="8.5546875" style="2" hidden="1" customWidth="1"/>
    <col min="40" max="40" width="6.5546875" style="2" hidden="1" customWidth="1"/>
    <col min="41" max="41" width="12.44140625" style="2" hidden="1" customWidth="1"/>
    <col min="42" max="42" width="12.5546875" style="2" hidden="1" customWidth="1"/>
    <col min="43" max="43" width="12" style="2" hidden="1" customWidth="1"/>
    <col min="44" max="44" width="6.44140625" style="2" hidden="1" customWidth="1"/>
    <col min="45" max="45" width="8" style="2" hidden="1" customWidth="1"/>
    <col min="46" max="46" width="8.5546875" style="2" hidden="1" customWidth="1"/>
    <col min="47" max="47" width="6.5546875" style="2" hidden="1" customWidth="1"/>
    <col min="48" max="48" width="12.44140625" style="2" hidden="1" customWidth="1"/>
    <col min="49" max="49" width="12.5546875" style="2" hidden="1" customWidth="1"/>
    <col min="50" max="52" width="7.88671875" style="2" hidden="1" customWidth="1"/>
    <col min="53" max="53" width="8.44140625" style="2" hidden="1" customWidth="1"/>
    <col min="54" max="54" width="9.5546875" style="2" hidden="1" customWidth="1"/>
    <col min="55" max="55" width="5.5546875" hidden="1" customWidth="1"/>
    <col min="56" max="56" width="7.88671875" style="2" hidden="1" customWidth="1"/>
    <col min="57" max="57" width="6.44140625" style="2" hidden="1" customWidth="1"/>
    <col min="58" max="58" width="8" style="2" hidden="1" customWidth="1"/>
    <col min="59" max="59" width="8.5546875" style="2" hidden="1" customWidth="1"/>
    <col min="60" max="60" width="6.5546875" style="2" hidden="1" customWidth="1"/>
    <col min="61" max="61" width="12.44140625" style="2" hidden="1" customWidth="1"/>
    <col min="62" max="62" width="12.5546875" style="2" hidden="1" customWidth="1"/>
    <col min="63" max="63" width="12" style="2" hidden="1" customWidth="1"/>
    <col min="64" max="64" width="6.44140625" style="2" hidden="1" customWidth="1"/>
    <col min="65" max="65" width="8" style="2" hidden="1" customWidth="1"/>
    <col min="66" max="66" width="8.5546875" style="2" hidden="1" customWidth="1"/>
    <col min="67" max="67" width="6.5546875" style="2" hidden="1" customWidth="1"/>
    <col min="68" max="68" width="12.44140625" style="2" hidden="1" customWidth="1"/>
    <col min="69" max="69" width="12.5546875" style="2" hidden="1" customWidth="1"/>
    <col min="70" max="70" width="8.5546875" style="2" hidden="1" customWidth="1"/>
    <col min="71" max="71" width="9.5546875" style="2" hidden="1" customWidth="1"/>
    <col min="72" max="74" width="10.5546875" style="2" hidden="1" customWidth="1"/>
    <col min="75" max="75" width="5.5546875" hidden="1" customWidth="1"/>
    <col min="76" max="76" width="7.88671875" style="2" hidden="1" customWidth="1"/>
    <col min="77" max="77" width="6.44140625" style="2" hidden="1" customWidth="1"/>
    <col min="78" max="78" width="8" style="2" hidden="1" customWidth="1"/>
    <col min="79" max="79" width="8.5546875" style="2" hidden="1" customWidth="1"/>
    <col min="80" max="80" width="6.5546875" style="2" hidden="1" customWidth="1"/>
    <col min="81" max="81" width="12.44140625" style="2" hidden="1" customWidth="1"/>
    <col min="82" max="82" width="12.5546875" style="2" hidden="1" customWidth="1"/>
    <col min="83" max="83" width="12" style="2" hidden="1" customWidth="1"/>
    <col min="84" max="84" width="6.44140625" style="2" hidden="1" customWidth="1"/>
    <col min="85" max="85" width="8" style="2" hidden="1" customWidth="1"/>
    <col min="86" max="86" width="8.5546875" style="2" hidden="1" customWidth="1"/>
    <col min="87" max="87" width="6.5546875" style="2" hidden="1" customWidth="1"/>
    <col min="88" max="88" width="12.44140625" style="2" hidden="1" customWidth="1"/>
    <col min="89" max="89" width="12.5546875" style="2" hidden="1" customWidth="1"/>
    <col min="90" max="91" width="7.88671875" style="2" hidden="1" customWidth="1"/>
    <col min="92" max="92" width="8.5546875" style="2" hidden="1" customWidth="1"/>
    <col min="93" max="94" width="9.5546875" style="2" hidden="1" customWidth="1"/>
    <col min="95" max="95" width="5.5546875" hidden="1" customWidth="1"/>
    <col min="96" max="96" width="7.88671875" style="2" hidden="1" customWidth="1"/>
    <col min="97" max="97" width="6.44140625" style="2" hidden="1" customWidth="1"/>
    <col min="98" max="98" width="8" style="2" hidden="1" customWidth="1"/>
    <col min="99" max="99" width="8.5546875" style="2" hidden="1" customWidth="1"/>
    <col min="100" max="100" width="6.5546875" style="2" hidden="1" customWidth="1"/>
    <col min="101" max="101" width="12.44140625" style="2" hidden="1" customWidth="1"/>
    <col min="102" max="102" width="12.5546875" style="2" hidden="1" customWidth="1"/>
    <col min="103" max="103" width="12" style="2" hidden="1" customWidth="1"/>
    <col min="104" max="104" width="6.44140625" style="2" hidden="1" customWidth="1"/>
    <col min="105" max="105" width="8" style="2" hidden="1" customWidth="1"/>
    <col min="106" max="106" width="8.5546875" style="2" hidden="1" customWidth="1"/>
    <col min="107" max="107" width="6.5546875" style="2" hidden="1" customWidth="1"/>
    <col min="108" max="108" width="12.44140625" style="2" hidden="1" customWidth="1"/>
    <col min="109" max="109" width="12.5546875" style="2" hidden="1" customWidth="1"/>
    <col min="110" max="112" width="7.88671875" style="2" hidden="1" customWidth="1"/>
    <col min="113" max="113" width="9.44140625" style="2" hidden="1" customWidth="1"/>
    <col min="114" max="114" width="8.44140625" style="2" hidden="1" customWidth="1"/>
    <col min="115" max="115" width="5.5546875" hidden="1" customWidth="1"/>
    <col min="116" max="116" width="7.88671875" style="2" hidden="1" customWidth="1"/>
    <col min="117" max="117" width="6.44140625" style="2" hidden="1" customWidth="1"/>
    <col min="118" max="118" width="8" style="2" hidden="1" customWidth="1"/>
    <col min="119" max="119" width="8.5546875" style="2" hidden="1" customWidth="1"/>
    <col min="120" max="120" width="6.5546875" style="2" hidden="1" customWidth="1"/>
    <col min="121" max="121" width="12.44140625" style="2" hidden="1" customWidth="1"/>
    <col min="122" max="122" width="12.5546875" style="2" hidden="1" customWidth="1"/>
    <col min="123" max="123" width="12" style="2" hidden="1" customWidth="1"/>
    <col min="124" max="124" width="6.44140625" style="2" hidden="1" customWidth="1"/>
    <col min="125" max="125" width="8" style="2" hidden="1" customWidth="1"/>
    <col min="126" max="126" width="8.5546875" style="2" hidden="1" customWidth="1"/>
    <col min="127" max="127" width="6.5546875" style="2" hidden="1" customWidth="1"/>
    <col min="128" max="128" width="12.44140625" style="2" hidden="1" customWidth="1"/>
    <col min="129" max="129" width="12.5546875" style="2" hidden="1" customWidth="1"/>
    <col min="130" max="134" width="7.88671875" style="2" hidden="1" customWidth="1"/>
    <col min="135" max="135" width="5.5546875" hidden="1" customWidth="1"/>
    <col min="136" max="136" width="7.88671875" style="2" hidden="1" customWidth="1"/>
    <col min="137" max="137" width="6.44140625" style="2" hidden="1" customWidth="1"/>
    <col min="138" max="138" width="8" style="2" hidden="1" customWidth="1"/>
    <col min="139" max="139" width="8.5546875" style="2" hidden="1" customWidth="1"/>
    <col min="140" max="140" width="6.5546875" style="2" hidden="1" customWidth="1"/>
    <col min="141" max="141" width="12.44140625" style="2" hidden="1" customWidth="1"/>
    <col min="142" max="142" width="12.5546875" style="2" hidden="1" customWidth="1"/>
    <col min="143" max="143" width="12" style="2" hidden="1" customWidth="1"/>
    <col min="144" max="144" width="6.44140625" style="2" hidden="1" customWidth="1"/>
    <col min="145" max="145" width="8" style="2" hidden="1" customWidth="1"/>
    <col min="146" max="146" width="8.5546875" style="2" hidden="1" customWidth="1"/>
    <col min="147" max="147" width="6.5546875" style="2" hidden="1" customWidth="1"/>
    <col min="148" max="148" width="12.44140625" style="2" hidden="1" customWidth="1"/>
    <col min="149" max="149" width="12.5546875" style="2" hidden="1" customWidth="1"/>
    <col min="150" max="150" width="8.5546875" style="2" hidden="1" customWidth="1"/>
    <col min="151" max="152" width="9.5546875" style="2" hidden="1" customWidth="1"/>
    <col min="153" max="153" width="10.5546875" style="2" hidden="1" customWidth="1"/>
    <col min="154" max="154" width="11.5546875" style="2" hidden="1" customWidth="1"/>
    <col min="155" max="155" width="5.5546875" hidden="1" customWidth="1"/>
    <col min="156" max="156" width="7.88671875" style="2" hidden="1" customWidth="1"/>
    <col min="157" max="157" width="6.44140625" style="2" hidden="1" customWidth="1"/>
    <col min="158" max="158" width="8" style="2" hidden="1" customWidth="1"/>
    <col min="159" max="159" width="8.5546875" style="2" hidden="1" customWidth="1"/>
    <col min="160" max="160" width="6.5546875" style="2" hidden="1" customWidth="1"/>
    <col min="161" max="161" width="12.44140625" style="2" hidden="1" customWidth="1"/>
    <col min="162" max="162" width="12.5546875" style="2" hidden="1" customWidth="1"/>
    <col min="163" max="163" width="12" style="2" hidden="1" customWidth="1"/>
    <col min="164" max="164" width="6.44140625" style="2" hidden="1" customWidth="1"/>
    <col min="165" max="165" width="8" style="2" hidden="1" customWidth="1"/>
    <col min="166" max="166" width="8.5546875" style="2" hidden="1" customWidth="1"/>
    <col min="167" max="167" width="6.5546875" style="2" hidden="1" customWidth="1"/>
    <col min="168" max="168" width="12.44140625" style="2" hidden="1" customWidth="1"/>
    <col min="169" max="169" width="12.5546875" style="2" hidden="1" customWidth="1"/>
    <col min="170" max="170" width="8.5546875" style="2" hidden="1" customWidth="1"/>
    <col min="171" max="171" width="12" style="2" hidden="1" customWidth="1"/>
    <col min="172" max="172" width="10.5546875" style="2" hidden="1" customWidth="1"/>
    <col min="173" max="174" width="11.5546875" style="2" hidden="1" customWidth="1"/>
    <col min="175" max="175" width="5.5546875" hidden="1" customWidth="1"/>
    <col min="176" max="176" width="6.44140625" hidden="1" customWidth="1"/>
    <col min="177" max="177" width="7.5546875" hidden="1" customWidth="1"/>
    <col min="178" max="178" width="7.44140625" hidden="1" customWidth="1"/>
    <col min="179" max="179" width="8.44140625" hidden="1" customWidth="1"/>
    <col min="180" max="180" width="9.5546875" hidden="1" customWidth="1"/>
    <col min="181" max="181" width="8.5546875" hidden="1" customWidth="1"/>
    <col min="182" max="182" width="9.5546875" hidden="1" customWidth="1"/>
    <col min="183" max="185" width="10.5546875" hidden="1" customWidth="1"/>
    <col min="186" max="186" width="6.5546875" hidden="1" customWidth="1"/>
    <col min="187" max="187" width="7.88671875" hidden="1" customWidth="1"/>
    <col min="188" max="188" width="8.5546875" hidden="1" customWidth="1"/>
    <col min="189" max="190" width="9.5546875" hidden="1" customWidth="1"/>
    <col min="191" max="191" width="6.44140625" hidden="1" customWidth="1"/>
    <col min="192" max="193" width="7.44140625" hidden="1" customWidth="1"/>
    <col min="194" max="194" width="9.44140625" hidden="1" customWidth="1"/>
    <col min="195" max="195" width="8.44140625" hidden="1" customWidth="1"/>
    <col min="196" max="197" width="5.5546875" hidden="1" customWidth="1"/>
    <col min="198" max="198" width="6.88671875" hidden="1" customWidth="1"/>
    <col min="199" max="199" width="6.5546875" hidden="1" customWidth="1"/>
    <col min="200" max="200" width="7.88671875" hidden="1" customWidth="1"/>
    <col min="201" max="201" width="8.5546875" hidden="1" customWidth="1"/>
    <col min="202" max="203" width="9.5546875" hidden="1" customWidth="1"/>
    <col min="204" max="204" width="10.5546875" hidden="1" customWidth="1"/>
    <col min="205" max="205" width="11.5546875" hidden="1" customWidth="1"/>
    <col min="206" max="206" width="8.5546875" hidden="1" customWidth="1"/>
    <col min="207" max="207" width="12" hidden="1" customWidth="1"/>
    <col min="208" max="208" width="10.5546875" hidden="1" customWidth="1"/>
    <col min="209" max="210" width="11.5546875" hidden="1" customWidth="1"/>
    <col min="211" max="212" width="5.5546875" hidden="1" customWidth="1"/>
    <col min="213" max="213" width="8.44140625" hidden="1" customWidth="1"/>
    <col min="214" max="214" width="8.5546875" hidden="1" customWidth="1"/>
    <col min="215" max="217" width="8.44140625" hidden="1" customWidth="1"/>
    <col min="218" max="219" width="8.5546875" hidden="1" customWidth="1"/>
    <col min="220" max="220" width="8.44140625" hidden="1" customWidth="1"/>
    <col min="221" max="221" width="9.5546875" hidden="1" customWidth="1"/>
    <col min="222" max="224" width="8.44140625" hidden="1" customWidth="1"/>
    <col min="225" max="225" width="9.5546875" hidden="1" customWidth="1"/>
    <col min="226" max="226" width="12" hidden="1" customWidth="1"/>
    <col min="227" max="227" width="8.44140625" hidden="1" customWidth="1"/>
    <col min="228" max="228" width="10.5546875" hidden="1" customWidth="1"/>
    <col min="229" max="229" width="8.5546875" hidden="1" customWidth="1"/>
    <col min="230" max="231" width="8.44140625" hidden="1" customWidth="1"/>
    <col min="232" max="232" width="9.5546875" hidden="1" customWidth="1"/>
    <col min="233" max="233" width="10.5546875" hidden="1" customWidth="1"/>
    <col min="234" max="234" width="8.44140625" hidden="1" customWidth="1"/>
    <col min="235" max="235" width="10.5546875" hidden="1" customWidth="1"/>
    <col min="236" max="236" width="9.5546875" hidden="1" customWidth="1"/>
    <col min="237" max="237" width="9.44140625" hidden="1" customWidth="1"/>
    <col min="238" max="238" width="8.44140625" hidden="1" customWidth="1"/>
    <col min="239" max="239" width="10.5546875" hidden="1" customWidth="1"/>
    <col min="240" max="240" width="11.5546875" hidden="1" customWidth="1"/>
    <col min="241" max="241" width="9.5546875" hidden="1" customWidth="1"/>
    <col min="242" max="242" width="10.5546875" hidden="1" customWidth="1"/>
    <col min="243" max="243" width="9.5546875" hidden="1" customWidth="1"/>
    <col min="244" max="245" width="8.44140625" hidden="1" customWidth="1"/>
    <col min="246" max="247" width="11.5546875" hidden="1" customWidth="1"/>
    <col min="248" max="248" width="6" hidden="1" customWidth="1"/>
    <col min="249" max="249" width="0" hidden="1" customWidth="1"/>
    <col min="250" max="284" width="5.5546875" hidden="1" customWidth="1"/>
    <col min="285" max="285" width="6" hidden="1" customWidth="1"/>
    <col min="286" max="286" width="11" hidden="1" customWidth="1"/>
    <col min="287" max="287" width="7.44140625" hidden="1" customWidth="1"/>
    <col min="288" max="289" width="8.44140625" hidden="1" customWidth="1"/>
    <col min="290" max="292" width="5.5546875" hidden="1" customWidth="1"/>
    <col min="293" max="293" width="2" hidden="1" customWidth="1"/>
    <col min="294" max="294" width="41.5546875" hidden="1" customWidth="1"/>
    <col min="295" max="295" width="3" hidden="1" customWidth="1"/>
    <col min="296" max="296" width="41.5546875" hidden="1" customWidth="1"/>
    <col min="297" max="297" width="11" hidden="1" customWidth="1"/>
    <col min="298" max="298" width="2" hidden="1" customWidth="1"/>
    <col min="299" max="299" width="2" style="2" hidden="1" customWidth="1"/>
    <col min="300" max="300" width="3.5546875" style="2" hidden="1" customWidth="1"/>
    <col min="301" max="305" width="2" style="2" hidden="1" customWidth="1"/>
    <col min="306" max="306" width="5.44140625" style="2" hidden="1" customWidth="1"/>
    <col min="307" max="307" width="2.5546875" hidden="1" customWidth="1"/>
    <col min="308" max="308" width="4.44140625" hidden="1" customWidth="1"/>
    <col min="309" max="309" width="2.5546875" hidden="1" customWidth="1"/>
    <col min="310" max="331" width="2" hidden="1" customWidth="1"/>
    <col min="332" max="332" width="3" hidden="1" customWidth="1"/>
    <col min="333" max="333" width="3.5546875" hidden="1" customWidth="1"/>
    <col min="334" max="334" width="46.88671875" hidden="1" customWidth="1"/>
    <col min="335" max="335" width="3.44140625" hidden="1" customWidth="1"/>
    <col min="336" max="336" width="43.44140625" hidden="1" customWidth="1"/>
    <col min="337" max="338" width="8.5546875" hidden="1" customWidth="1"/>
    <col min="339" max="339" width="43.44140625" bestFit="1" customWidth="1"/>
  </cols>
  <sheetData>
    <row r="1" spans="1:395" x14ac:dyDescent="0.3">
      <c r="HE1" t="str">
        <f>CONCATENATE(HE3,"° Grado")</f>
        <v>1° Grado</v>
      </c>
      <c r="HF1" t="str">
        <f t="shared" ref="HF1:IM1" si="0">CONCATENATE(HF3,"° Grado")</f>
        <v>2° Grado</v>
      </c>
      <c r="HG1" t="str">
        <f t="shared" si="0"/>
        <v>3° Grado</v>
      </c>
      <c r="HH1" t="str">
        <f t="shared" si="0"/>
        <v>4° Grado</v>
      </c>
      <c r="HI1" t="str">
        <f t="shared" si="0"/>
        <v>5° Grado</v>
      </c>
      <c r="HJ1" t="str">
        <f t="shared" si="0"/>
        <v>6° Grado</v>
      </c>
      <c r="HK1" t="str">
        <f t="shared" si="0"/>
        <v>7° Grado</v>
      </c>
      <c r="HL1" t="str">
        <f t="shared" si="0"/>
        <v>1° Grado</v>
      </c>
      <c r="HM1" t="str">
        <f t="shared" si="0"/>
        <v>2° Grado</v>
      </c>
      <c r="HN1" t="str">
        <f t="shared" si="0"/>
        <v>3° Grado</v>
      </c>
      <c r="HO1" t="str">
        <f t="shared" si="0"/>
        <v>4° Grado</v>
      </c>
      <c r="HP1" t="str">
        <f t="shared" si="0"/>
        <v>5° Grado</v>
      </c>
      <c r="HQ1" t="str">
        <f t="shared" si="0"/>
        <v>6° Grado</v>
      </c>
      <c r="HR1" t="str">
        <f t="shared" si="0"/>
        <v>7° Grado</v>
      </c>
      <c r="HS1" t="str">
        <f t="shared" si="0"/>
        <v>1° Grado</v>
      </c>
      <c r="HT1" t="str">
        <f t="shared" si="0"/>
        <v>2° Grado</v>
      </c>
      <c r="HU1" t="str">
        <f t="shared" si="0"/>
        <v>3° Grado</v>
      </c>
      <c r="HV1" t="str">
        <f t="shared" si="0"/>
        <v>4° Grado</v>
      </c>
      <c r="HW1" t="str">
        <f t="shared" si="0"/>
        <v>5° Grado</v>
      </c>
      <c r="HX1" t="str">
        <f t="shared" si="0"/>
        <v>6° Grado</v>
      </c>
      <c r="HY1" t="str">
        <f t="shared" si="0"/>
        <v>7° Grado</v>
      </c>
      <c r="HZ1" t="str">
        <f t="shared" si="0"/>
        <v>1° Grado</v>
      </c>
      <c r="IA1" t="str">
        <f t="shared" si="0"/>
        <v>2° Grado</v>
      </c>
      <c r="IB1" t="str">
        <f t="shared" si="0"/>
        <v>3° Grado</v>
      </c>
      <c r="IC1" t="str">
        <f t="shared" si="0"/>
        <v>4° Grado</v>
      </c>
      <c r="ID1" t="str">
        <f t="shared" si="0"/>
        <v>5° Grado</v>
      </c>
      <c r="IE1" t="str">
        <f t="shared" si="0"/>
        <v>6° Grado</v>
      </c>
      <c r="IF1" t="str">
        <f t="shared" si="0"/>
        <v>7° Grado</v>
      </c>
      <c r="IG1" t="str">
        <f t="shared" si="0"/>
        <v>1° Grado</v>
      </c>
      <c r="IH1" t="str">
        <f t="shared" si="0"/>
        <v>2° Grado</v>
      </c>
      <c r="II1" t="str">
        <f t="shared" si="0"/>
        <v>3° Grado</v>
      </c>
      <c r="IJ1" t="str">
        <f t="shared" si="0"/>
        <v>4° Grado</v>
      </c>
      <c r="IK1" t="str">
        <f t="shared" si="0"/>
        <v>5° Grado</v>
      </c>
      <c r="IL1" t="str">
        <f t="shared" si="0"/>
        <v>6° Grado</v>
      </c>
      <c r="IM1" t="str">
        <f t="shared" si="0"/>
        <v>7° Grado</v>
      </c>
      <c r="LY1" s="179" t="s">
        <v>139</v>
      </c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MM1" s="180"/>
      <c r="MN1" s="180"/>
      <c r="MO1" s="180"/>
      <c r="MP1" s="180"/>
      <c r="MQ1" s="180"/>
      <c r="MR1" s="180"/>
      <c r="MS1" s="180"/>
      <c r="MT1" s="180"/>
      <c r="MU1" s="180"/>
      <c r="MV1" s="51"/>
      <c r="MW1" s="51"/>
      <c r="MX1" s="51"/>
      <c r="MY1" s="51"/>
      <c r="MZ1" s="51"/>
      <c r="NA1" s="51"/>
      <c r="NB1" s="51"/>
      <c r="NC1" s="51"/>
      <c r="ND1" s="51"/>
      <c r="NE1" s="51"/>
      <c r="NF1" s="51"/>
      <c r="NG1" s="51"/>
      <c r="NH1" s="51"/>
      <c r="NI1" s="51"/>
      <c r="NJ1" s="51"/>
      <c r="NK1" s="51"/>
      <c r="NL1" s="51"/>
      <c r="NM1" s="51"/>
      <c r="NN1" s="51"/>
      <c r="NO1" s="51"/>
      <c r="NP1" s="51"/>
      <c r="NQ1" s="73"/>
      <c r="NR1" s="73"/>
      <c r="NS1" s="73"/>
      <c r="NT1" s="73"/>
      <c r="NU1" s="73"/>
      <c r="NV1" s="73"/>
      <c r="NW1" s="73"/>
      <c r="NX1" s="73"/>
      <c r="NY1" s="73"/>
      <c r="NZ1" s="73"/>
      <c r="OA1" s="73"/>
      <c r="OB1" s="73"/>
      <c r="OC1" s="73"/>
      <c r="OD1" s="73"/>
      <c r="OE1" s="73"/>
    </row>
    <row r="2" spans="1:395" x14ac:dyDescent="0.3">
      <c r="J2" s="55"/>
      <c r="K2" s="2"/>
      <c r="L2" s="55"/>
      <c r="M2" s="55"/>
      <c r="N2" s="55"/>
      <c r="O2" s="55"/>
      <c r="P2" s="55">
        <v>1</v>
      </c>
      <c r="Q2" s="55">
        <f t="shared" ref="Q2:AH2" si="1">IF(O2=0,0,O2+2)</f>
        <v>0</v>
      </c>
      <c r="R2" s="55">
        <f t="shared" si="1"/>
        <v>3</v>
      </c>
      <c r="S2" s="55">
        <f t="shared" si="1"/>
        <v>0</v>
      </c>
      <c r="T2" s="55">
        <f t="shared" si="1"/>
        <v>5</v>
      </c>
      <c r="U2" s="55">
        <f t="shared" si="1"/>
        <v>0</v>
      </c>
      <c r="V2" s="55">
        <f t="shared" si="1"/>
        <v>7</v>
      </c>
      <c r="W2" s="55">
        <f t="shared" si="1"/>
        <v>0</v>
      </c>
      <c r="X2" s="55">
        <f t="shared" si="1"/>
        <v>9</v>
      </c>
      <c r="Y2" s="55">
        <f t="shared" si="1"/>
        <v>0</v>
      </c>
      <c r="Z2" s="55">
        <f t="shared" si="1"/>
        <v>11</v>
      </c>
      <c r="AA2" s="55">
        <f t="shared" si="1"/>
        <v>0</v>
      </c>
      <c r="AB2" s="55">
        <f t="shared" si="1"/>
        <v>13</v>
      </c>
      <c r="AC2" s="55">
        <f t="shared" si="1"/>
        <v>0</v>
      </c>
      <c r="AD2" s="55">
        <f t="shared" si="1"/>
        <v>15</v>
      </c>
      <c r="AE2" s="55">
        <f t="shared" si="1"/>
        <v>0</v>
      </c>
      <c r="AF2" s="55">
        <f t="shared" si="1"/>
        <v>17</v>
      </c>
      <c r="AG2" s="55">
        <f t="shared" si="1"/>
        <v>0</v>
      </c>
      <c r="AH2" s="55">
        <f t="shared" si="1"/>
        <v>19</v>
      </c>
      <c r="HE2">
        <f>FT3</f>
        <v>1</v>
      </c>
      <c r="HF2">
        <f t="shared" ref="HF2:IM2" si="2">FU3</f>
        <v>2</v>
      </c>
      <c r="HG2">
        <f t="shared" si="2"/>
        <v>3</v>
      </c>
      <c r="HH2">
        <f t="shared" si="2"/>
        <v>4</v>
      </c>
      <c r="HI2">
        <f t="shared" si="2"/>
        <v>5</v>
      </c>
      <c r="HJ2">
        <f t="shared" si="2"/>
        <v>6</v>
      </c>
      <c r="HK2">
        <f t="shared" si="2"/>
        <v>7</v>
      </c>
      <c r="HL2">
        <f t="shared" si="2"/>
        <v>8</v>
      </c>
      <c r="HM2">
        <f t="shared" si="2"/>
        <v>9</v>
      </c>
      <c r="HN2">
        <f t="shared" si="2"/>
        <v>10</v>
      </c>
      <c r="HO2">
        <f t="shared" si="2"/>
        <v>11</v>
      </c>
      <c r="HP2">
        <f t="shared" si="2"/>
        <v>12</v>
      </c>
      <c r="HQ2">
        <f t="shared" si="2"/>
        <v>13</v>
      </c>
      <c r="HR2">
        <f t="shared" si="2"/>
        <v>14</v>
      </c>
      <c r="HS2">
        <f t="shared" si="2"/>
        <v>15</v>
      </c>
      <c r="HT2">
        <f t="shared" si="2"/>
        <v>16</v>
      </c>
      <c r="HU2">
        <f t="shared" si="2"/>
        <v>17</v>
      </c>
      <c r="HV2">
        <f t="shared" si="2"/>
        <v>18</v>
      </c>
      <c r="HW2">
        <f t="shared" si="2"/>
        <v>19</v>
      </c>
      <c r="HX2">
        <f t="shared" si="2"/>
        <v>20</v>
      </c>
      <c r="HY2">
        <f t="shared" si="2"/>
        <v>21</v>
      </c>
      <c r="HZ2">
        <f t="shared" si="2"/>
        <v>22</v>
      </c>
      <c r="IA2">
        <f t="shared" si="2"/>
        <v>23</v>
      </c>
      <c r="IB2">
        <f t="shared" si="2"/>
        <v>24</v>
      </c>
      <c r="IC2">
        <f t="shared" si="2"/>
        <v>25</v>
      </c>
      <c r="ID2">
        <f t="shared" si="2"/>
        <v>26</v>
      </c>
      <c r="IE2">
        <f t="shared" si="2"/>
        <v>27</v>
      </c>
      <c r="IF2">
        <f t="shared" si="2"/>
        <v>28</v>
      </c>
      <c r="IG2">
        <f t="shared" si="2"/>
        <v>29</v>
      </c>
      <c r="IH2">
        <f t="shared" si="2"/>
        <v>30</v>
      </c>
      <c r="II2">
        <f t="shared" si="2"/>
        <v>31</v>
      </c>
      <c r="IJ2">
        <f t="shared" si="2"/>
        <v>32</v>
      </c>
      <c r="IK2">
        <f t="shared" si="2"/>
        <v>33</v>
      </c>
      <c r="IL2">
        <f t="shared" si="2"/>
        <v>34</v>
      </c>
      <c r="IM2">
        <f t="shared" si="2"/>
        <v>35</v>
      </c>
      <c r="IN2" t="s">
        <v>117</v>
      </c>
      <c r="JY2" t="s">
        <v>117</v>
      </c>
      <c r="KA2">
        <f>'ACCORDI E RISULTATI'!V12</f>
        <v>0</v>
      </c>
      <c r="LY2" s="180"/>
      <c r="LZ2" s="180"/>
      <c r="MA2" s="180"/>
      <c r="MB2" s="180"/>
      <c r="MC2" s="180"/>
      <c r="MD2" s="180"/>
      <c r="ME2" s="180"/>
      <c r="MF2" s="180"/>
      <c r="MG2" s="180"/>
      <c r="MH2" s="180"/>
      <c r="MI2" s="180"/>
      <c r="MJ2" s="180"/>
      <c r="MK2" s="180"/>
      <c r="ML2" s="180"/>
      <c r="MM2" s="180"/>
      <c r="MN2" s="180"/>
      <c r="MO2" s="180"/>
      <c r="MP2" s="180"/>
      <c r="MQ2" s="180"/>
      <c r="MR2" s="180"/>
      <c r="MS2" s="180"/>
      <c r="MT2" s="180"/>
      <c r="MU2" s="180"/>
      <c r="MV2" s="51"/>
      <c r="MW2" s="51"/>
      <c r="MX2" s="51"/>
      <c r="MY2" s="51"/>
      <c r="MZ2" s="51"/>
      <c r="NA2" s="51"/>
      <c r="NB2" s="51"/>
      <c r="NC2" s="51"/>
      <c r="ND2" s="51"/>
      <c r="NE2" s="51"/>
      <c r="NF2" s="51"/>
      <c r="NG2" s="51"/>
      <c r="NH2" s="51"/>
      <c r="NI2" s="51"/>
      <c r="NJ2" s="51"/>
      <c r="NK2" s="51"/>
      <c r="NL2" s="51"/>
      <c r="NM2" s="51"/>
      <c r="NN2" s="51"/>
      <c r="NO2" s="51"/>
      <c r="NP2" s="51"/>
      <c r="NQ2" s="73"/>
      <c r="NR2" s="73"/>
      <c r="NS2" s="73"/>
      <c r="NT2" s="73"/>
      <c r="NU2" s="73"/>
      <c r="NV2" s="73"/>
      <c r="NW2" s="73"/>
      <c r="NX2" s="73"/>
      <c r="NY2" s="73"/>
      <c r="NZ2" s="73"/>
      <c r="OA2" s="73"/>
      <c r="OB2" s="73"/>
      <c r="OC2" s="73"/>
      <c r="OD2" s="73"/>
      <c r="OE2" s="73"/>
    </row>
    <row r="3" spans="1:395" x14ac:dyDescent="0.3">
      <c r="J3" s="2" t="s">
        <v>31</v>
      </c>
      <c r="K3" s="2" t="s">
        <v>1</v>
      </c>
      <c r="L3" s="2" t="s">
        <v>3</v>
      </c>
      <c r="M3" s="2" t="s">
        <v>32</v>
      </c>
      <c r="N3" s="2" t="s">
        <v>0</v>
      </c>
      <c r="O3" s="2" t="s">
        <v>2</v>
      </c>
      <c r="P3" s="2" t="s">
        <v>4</v>
      </c>
      <c r="Q3" s="2" t="s">
        <v>31</v>
      </c>
      <c r="R3" s="2" t="s">
        <v>1</v>
      </c>
      <c r="S3" s="2" t="s">
        <v>3</v>
      </c>
      <c r="T3" s="2" t="s">
        <v>32</v>
      </c>
      <c r="U3" s="2" t="s">
        <v>0</v>
      </c>
      <c r="V3" s="2" t="s">
        <v>2</v>
      </c>
      <c r="W3" s="2" t="s">
        <v>4</v>
      </c>
      <c r="X3" s="2" t="s">
        <v>31</v>
      </c>
      <c r="Y3" s="2" t="s">
        <v>1</v>
      </c>
      <c r="Z3" s="2" t="s">
        <v>3</v>
      </c>
      <c r="AA3" s="2" t="s">
        <v>32</v>
      </c>
      <c r="AB3" s="2" t="s">
        <v>0</v>
      </c>
      <c r="AC3" s="2" t="s">
        <v>2</v>
      </c>
      <c r="AD3" s="2" t="s">
        <v>4</v>
      </c>
      <c r="AE3" s="2" t="s">
        <v>31</v>
      </c>
      <c r="AF3" s="2" t="s">
        <v>1</v>
      </c>
      <c r="AG3" s="2" t="s">
        <v>3</v>
      </c>
      <c r="AH3" s="2" t="s">
        <v>32</v>
      </c>
      <c r="AJ3" s="181" t="s">
        <v>106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D3" s="181" t="s">
        <v>107</v>
      </c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X3" s="181" t="s">
        <v>108</v>
      </c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R3" s="181" t="s">
        <v>113</v>
      </c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L3" s="181" t="s">
        <v>114</v>
      </c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181"/>
      <c r="ED3" s="181"/>
      <c r="EF3" s="181" t="s">
        <v>115</v>
      </c>
      <c r="EG3" s="181"/>
      <c r="EH3" s="181"/>
      <c r="EI3" s="181"/>
      <c r="EJ3" s="181"/>
      <c r="EK3" s="181"/>
      <c r="EL3" s="181"/>
      <c r="EM3" s="181"/>
      <c r="EN3" s="181"/>
      <c r="EO3" s="181"/>
      <c r="EP3" s="181"/>
      <c r="EQ3" s="181"/>
      <c r="ER3" s="181"/>
      <c r="ES3" s="181"/>
      <c r="ET3" s="181"/>
      <c r="EU3" s="181"/>
      <c r="EV3" s="181"/>
      <c r="EW3" s="181"/>
      <c r="EX3" s="181"/>
      <c r="EZ3" s="181" t="s">
        <v>116</v>
      </c>
      <c r="FA3" s="181"/>
      <c r="FB3" s="181"/>
      <c r="FC3" s="181"/>
      <c r="FD3" s="181"/>
      <c r="FE3" s="181"/>
      <c r="FF3" s="181"/>
      <c r="FG3" s="181"/>
      <c r="FH3" s="181"/>
      <c r="FI3" s="181"/>
      <c r="FJ3" s="181"/>
      <c r="FK3" s="181"/>
      <c r="FL3" s="181"/>
      <c r="FM3" s="181"/>
      <c r="FN3" s="181"/>
      <c r="FO3" s="181"/>
      <c r="FP3" s="181"/>
      <c r="FQ3" s="181"/>
      <c r="FR3" s="181"/>
      <c r="FT3" s="2">
        <v>1</v>
      </c>
      <c r="FU3" s="2">
        <f>FT3+1</f>
        <v>2</v>
      </c>
      <c r="FV3" s="2">
        <f t="shared" ref="FV3:HB3" si="3">FU3+1</f>
        <v>3</v>
      </c>
      <c r="FW3" s="2">
        <f t="shared" si="3"/>
        <v>4</v>
      </c>
      <c r="FX3" s="2">
        <f t="shared" si="3"/>
        <v>5</v>
      </c>
      <c r="FY3" s="2">
        <f t="shared" si="3"/>
        <v>6</v>
      </c>
      <c r="FZ3" s="2">
        <f t="shared" si="3"/>
        <v>7</v>
      </c>
      <c r="GA3" s="2">
        <f t="shared" si="3"/>
        <v>8</v>
      </c>
      <c r="GB3" s="2">
        <f t="shared" si="3"/>
        <v>9</v>
      </c>
      <c r="GC3" s="2">
        <f t="shared" si="3"/>
        <v>10</v>
      </c>
      <c r="GD3" s="2">
        <f t="shared" si="3"/>
        <v>11</v>
      </c>
      <c r="GE3" s="2">
        <f t="shared" si="3"/>
        <v>12</v>
      </c>
      <c r="GF3" s="2">
        <f t="shared" si="3"/>
        <v>13</v>
      </c>
      <c r="GG3" s="2">
        <f t="shared" si="3"/>
        <v>14</v>
      </c>
      <c r="GH3" s="2">
        <f t="shared" si="3"/>
        <v>15</v>
      </c>
      <c r="GI3" s="2">
        <f t="shared" si="3"/>
        <v>16</v>
      </c>
      <c r="GJ3" s="2">
        <f t="shared" si="3"/>
        <v>17</v>
      </c>
      <c r="GK3" s="2">
        <f t="shared" si="3"/>
        <v>18</v>
      </c>
      <c r="GL3" s="2">
        <f t="shared" si="3"/>
        <v>19</v>
      </c>
      <c r="GM3" s="2">
        <f t="shared" si="3"/>
        <v>20</v>
      </c>
      <c r="GN3" s="2">
        <f t="shared" si="3"/>
        <v>21</v>
      </c>
      <c r="GO3" s="2">
        <f t="shared" si="3"/>
        <v>22</v>
      </c>
      <c r="GP3" s="2">
        <f t="shared" si="3"/>
        <v>23</v>
      </c>
      <c r="GQ3" s="2">
        <f t="shared" si="3"/>
        <v>24</v>
      </c>
      <c r="GR3" s="2">
        <f t="shared" si="3"/>
        <v>25</v>
      </c>
      <c r="GS3" s="2">
        <f t="shared" si="3"/>
        <v>26</v>
      </c>
      <c r="GT3" s="2">
        <f t="shared" si="3"/>
        <v>27</v>
      </c>
      <c r="GU3" s="2">
        <f t="shared" si="3"/>
        <v>28</v>
      </c>
      <c r="GV3" s="2">
        <f t="shared" si="3"/>
        <v>29</v>
      </c>
      <c r="GW3" s="2">
        <f t="shared" si="3"/>
        <v>30</v>
      </c>
      <c r="GX3" s="2">
        <f t="shared" si="3"/>
        <v>31</v>
      </c>
      <c r="GY3" s="2">
        <f t="shared" si="3"/>
        <v>32</v>
      </c>
      <c r="GZ3" s="2">
        <f t="shared" si="3"/>
        <v>33</v>
      </c>
      <c r="HA3" s="2">
        <f t="shared" si="3"/>
        <v>34</v>
      </c>
      <c r="HB3" s="2">
        <f t="shared" si="3"/>
        <v>35</v>
      </c>
      <c r="HE3">
        <v>1</v>
      </c>
      <c r="HF3">
        <f>HE3+1</f>
        <v>2</v>
      </c>
      <c r="HG3">
        <f t="shared" ref="HG3:HK3" si="4">HF3+1</f>
        <v>3</v>
      </c>
      <c r="HH3">
        <f t="shared" si="4"/>
        <v>4</v>
      </c>
      <c r="HI3">
        <f t="shared" si="4"/>
        <v>5</v>
      </c>
      <c r="HJ3">
        <f t="shared" si="4"/>
        <v>6</v>
      </c>
      <c r="HK3">
        <f t="shared" si="4"/>
        <v>7</v>
      </c>
      <c r="HL3">
        <f>HE3</f>
        <v>1</v>
      </c>
      <c r="HM3">
        <f t="shared" ref="HM3:IM3" si="5">HF3</f>
        <v>2</v>
      </c>
      <c r="HN3">
        <f t="shared" si="5"/>
        <v>3</v>
      </c>
      <c r="HO3">
        <f t="shared" si="5"/>
        <v>4</v>
      </c>
      <c r="HP3">
        <f t="shared" si="5"/>
        <v>5</v>
      </c>
      <c r="HQ3">
        <f t="shared" si="5"/>
        <v>6</v>
      </c>
      <c r="HR3">
        <f t="shared" si="5"/>
        <v>7</v>
      </c>
      <c r="HS3">
        <f t="shared" si="5"/>
        <v>1</v>
      </c>
      <c r="HT3">
        <f t="shared" si="5"/>
        <v>2</v>
      </c>
      <c r="HU3">
        <f t="shared" si="5"/>
        <v>3</v>
      </c>
      <c r="HV3">
        <f t="shared" si="5"/>
        <v>4</v>
      </c>
      <c r="HW3">
        <f t="shared" si="5"/>
        <v>5</v>
      </c>
      <c r="HX3">
        <f t="shared" si="5"/>
        <v>6</v>
      </c>
      <c r="HY3">
        <f t="shared" si="5"/>
        <v>7</v>
      </c>
      <c r="HZ3">
        <f t="shared" si="5"/>
        <v>1</v>
      </c>
      <c r="IA3">
        <f t="shared" si="5"/>
        <v>2</v>
      </c>
      <c r="IB3">
        <f t="shared" si="5"/>
        <v>3</v>
      </c>
      <c r="IC3">
        <f t="shared" si="5"/>
        <v>4</v>
      </c>
      <c r="ID3">
        <f t="shared" si="5"/>
        <v>5</v>
      </c>
      <c r="IE3">
        <f t="shared" si="5"/>
        <v>6</v>
      </c>
      <c r="IF3">
        <f t="shared" si="5"/>
        <v>7</v>
      </c>
      <c r="IG3">
        <f t="shared" si="5"/>
        <v>1</v>
      </c>
      <c r="IH3">
        <f t="shared" si="5"/>
        <v>2</v>
      </c>
      <c r="II3">
        <f t="shared" si="5"/>
        <v>3</v>
      </c>
      <c r="IJ3">
        <f t="shared" si="5"/>
        <v>4</v>
      </c>
      <c r="IK3">
        <f t="shared" si="5"/>
        <v>5</v>
      </c>
      <c r="IL3">
        <f t="shared" si="5"/>
        <v>6</v>
      </c>
      <c r="IM3">
        <f t="shared" si="5"/>
        <v>7</v>
      </c>
      <c r="IN3" t="s">
        <v>117</v>
      </c>
      <c r="JY3" t="s">
        <v>117</v>
      </c>
      <c r="KA3">
        <f t="shared" ref="KA3:KA40" si="6">KA2</f>
        <v>0</v>
      </c>
      <c r="LY3" s="180"/>
      <c r="LZ3" s="180"/>
      <c r="MA3" s="180"/>
      <c r="MB3" s="180"/>
      <c r="MC3" s="180"/>
      <c r="MD3" s="180"/>
      <c r="ME3" s="180"/>
      <c r="MF3" s="180"/>
      <c r="MG3" s="180"/>
      <c r="MH3" s="180"/>
      <c r="MI3" s="180"/>
      <c r="MJ3" s="180"/>
      <c r="MK3" s="180"/>
      <c r="ML3" s="180"/>
      <c r="MM3" s="180"/>
      <c r="MN3" s="180"/>
      <c r="MO3" s="180"/>
      <c r="MP3" s="180"/>
      <c r="MQ3" s="180"/>
      <c r="MR3" s="180"/>
      <c r="MS3" s="180"/>
      <c r="MT3" s="180"/>
      <c r="MU3" s="180"/>
      <c r="MV3" s="51"/>
      <c r="MW3" s="51"/>
      <c r="MX3" s="51"/>
      <c r="MY3" s="51"/>
      <c r="MZ3" s="51"/>
      <c r="NA3" s="51"/>
      <c r="NB3" s="51"/>
      <c r="NC3" s="51"/>
      <c r="ND3" s="51"/>
      <c r="NE3" s="51"/>
      <c r="NF3" s="51"/>
      <c r="NG3" s="51"/>
      <c r="NH3" s="51"/>
      <c r="NI3" s="51"/>
      <c r="NJ3" s="51"/>
      <c r="NK3" s="51"/>
      <c r="NL3" s="51"/>
      <c r="NM3" s="51"/>
      <c r="NN3" s="51"/>
      <c r="NO3" s="51"/>
      <c r="NP3" s="51"/>
      <c r="NQ3" s="73"/>
      <c r="NR3" s="73"/>
      <c r="NS3" s="73"/>
      <c r="NT3" s="73"/>
      <c r="NU3" s="73"/>
      <c r="NV3" s="73"/>
      <c r="NW3" s="73"/>
      <c r="NX3" s="73"/>
      <c r="NY3" s="73"/>
      <c r="NZ3" s="73"/>
      <c r="OA3" s="73"/>
      <c r="OB3" s="73"/>
      <c r="OC3" s="73"/>
      <c r="OD3" s="73"/>
      <c r="OE3" s="73"/>
    </row>
    <row r="4" spans="1:395" x14ac:dyDescent="0.3">
      <c r="B4" s="2">
        <v>1</v>
      </c>
      <c r="C4" s="2">
        <f>B4+1</f>
        <v>2</v>
      </c>
      <c r="D4" s="2">
        <f t="shared" ref="D4:I4" si="7">C4+1</f>
        <v>3</v>
      </c>
      <c r="E4" s="2">
        <f t="shared" si="7"/>
        <v>4</v>
      </c>
      <c r="F4" s="2">
        <f t="shared" si="7"/>
        <v>5</v>
      </c>
      <c r="G4" s="2">
        <f t="shared" si="7"/>
        <v>6</v>
      </c>
      <c r="H4" s="2">
        <f t="shared" si="7"/>
        <v>7</v>
      </c>
      <c r="I4" s="2">
        <f t="shared" si="7"/>
        <v>8</v>
      </c>
      <c r="J4" s="56">
        <f>B4</f>
        <v>1</v>
      </c>
      <c r="K4" s="56">
        <f>J4+1</f>
        <v>2</v>
      </c>
      <c r="L4" s="56">
        <f t="shared" ref="L4:AH4" si="8">K4+1</f>
        <v>3</v>
      </c>
      <c r="M4" s="56">
        <f t="shared" si="8"/>
        <v>4</v>
      </c>
      <c r="N4" s="56">
        <f t="shared" si="8"/>
        <v>5</v>
      </c>
      <c r="O4" s="56">
        <f t="shared" si="8"/>
        <v>6</v>
      </c>
      <c r="P4" s="56">
        <f t="shared" si="8"/>
        <v>7</v>
      </c>
      <c r="Q4" s="56">
        <f t="shared" si="8"/>
        <v>8</v>
      </c>
      <c r="R4" s="56">
        <f t="shared" si="8"/>
        <v>9</v>
      </c>
      <c r="S4" s="56">
        <f t="shared" si="8"/>
        <v>10</v>
      </c>
      <c r="T4" s="56">
        <f t="shared" si="8"/>
        <v>11</v>
      </c>
      <c r="U4" s="56">
        <f t="shared" si="8"/>
        <v>12</v>
      </c>
      <c r="V4" s="56">
        <f t="shared" si="8"/>
        <v>13</v>
      </c>
      <c r="W4" s="56">
        <f t="shared" si="8"/>
        <v>14</v>
      </c>
      <c r="X4" s="56">
        <f t="shared" si="8"/>
        <v>15</v>
      </c>
      <c r="Y4" s="56">
        <f t="shared" si="8"/>
        <v>16</v>
      </c>
      <c r="Z4" s="56">
        <f t="shared" si="8"/>
        <v>17</v>
      </c>
      <c r="AA4" s="56">
        <f t="shared" si="8"/>
        <v>18</v>
      </c>
      <c r="AB4" s="56">
        <f t="shared" si="8"/>
        <v>19</v>
      </c>
      <c r="AC4" s="56">
        <f t="shared" si="8"/>
        <v>20</v>
      </c>
      <c r="AD4" s="56">
        <f t="shared" si="8"/>
        <v>21</v>
      </c>
      <c r="AE4" s="56">
        <f t="shared" si="8"/>
        <v>22</v>
      </c>
      <c r="AF4" s="56">
        <f t="shared" si="8"/>
        <v>23</v>
      </c>
      <c r="AG4" s="56">
        <f t="shared" si="8"/>
        <v>24</v>
      </c>
      <c r="AH4" s="56">
        <f t="shared" si="8"/>
        <v>25</v>
      </c>
      <c r="AI4" s="2"/>
      <c r="AJ4" s="2" t="s">
        <v>100</v>
      </c>
      <c r="AK4" s="2" t="s">
        <v>101</v>
      </c>
      <c r="AL4" s="2" t="s">
        <v>102</v>
      </c>
      <c r="AM4" s="2" t="s">
        <v>103</v>
      </c>
      <c r="AN4" s="2" t="s">
        <v>109</v>
      </c>
      <c r="AO4" s="2" t="s">
        <v>110</v>
      </c>
      <c r="AP4" s="2" t="s">
        <v>111</v>
      </c>
      <c r="AQ4" s="2" t="s">
        <v>104</v>
      </c>
      <c r="AR4" s="2" t="s">
        <v>101</v>
      </c>
      <c r="AS4" s="2" t="s">
        <v>102</v>
      </c>
      <c r="AT4" s="2" t="s">
        <v>103</v>
      </c>
      <c r="AU4" s="2" t="s">
        <v>109</v>
      </c>
      <c r="AV4" s="2" t="s">
        <v>110</v>
      </c>
      <c r="AW4" s="2" t="s">
        <v>111</v>
      </c>
      <c r="AX4" s="2" t="s">
        <v>105</v>
      </c>
      <c r="AY4" s="2" t="s">
        <v>105</v>
      </c>
      <c r="AZ4" s="2" t="s">
        <v>105</v>
      </c>
      <c r="BA4" s="2" t="s">
        <v>105</v>
      </c>
      <c r="BB4" s="2" t="s">
        <v>105</v>
      </c>
      <c r="BD4" s="2" t="s">
        <v>100</v>
      </c>
      <c r="BE4" s="2" t="s">
        <v>101</v>
      </c>
      <c r="BF4" s="2" t="s">
        <v>102</v>
      </c>
      <c r="BG4" s="2" t="s">
        <v>103</v>
      </c>
      <c r="BH4" s="2" t="s">
        <v>109</v>
      </c>
      <c r="BI4" s="2" t="s">
        <v>110</v>
      </c>
      <c r="BJ4" s="2" t="s">
        <v>111</v>
      </c>
      <c r="BK4" s="2" t="s">
        <v>104</v>
      </c>
      <c r="BL4" s="2" t="s">
        <v>101</v>
      </c>
      <c r="BM4" s="2" t="s">
        <v>102</v>
      </c>
      <c r="BN4" s="2" t="s">
        <v>103</v>
      </c>
      <c r="BO4" s="2" t="s">
        <v>109</v>
      </c>
      <c r="BP4" s="2" t="s">
        <v>110</v>
      </c>
      <c r="BQ4" s="2" t="s">
        <v>111</v>
      </c>
      <c r="BR4" s="2" t="s">
        <v>105</v>
      </c>
      <c r="BS4" s="2" t="s">
        <v>105</v>
      </c>
      <c r="BT4" s="2" t="s">
        <v>105</v>
      </c>
      <c r="BU4" s="2" t="s">
        <v>105</v>
      </c>
      <c r="BV4" s="2" t="s">
        <v>105</v>
      </c>
      <c r="BX4" s="2" t="s">
        <v>100</v>
      </c>
      <c r="BY4" s="2" t="s">
        <v>101</v>
      </c>
      <c r="BZ4" s="2" t="s">
        <v>102</v>
      </c>
      <c r="CA4" s="2" t="s">
        <v>103</v>
      </c>
      <c r="CB4" s="2" t="s">
        <v>109</v>
      </c>
      <c r="CC4" s="2" t="s">
        <v>110</v>
      </c>
      <c r="CD4" s="2" t="s">
        <v>111</v>
      </c>
      <c r="CE4" s="2" t="s">
        <v>104</v>
      </c>
      <c r="CF4" s="2" t="s">
        <v>101</v>
      </c>
      <c r="CG4" s="2" t="s">
        <v>102</v>
      </c>
      <c r="CH4" s="2" t="s">
        <v>103</v>
      </c>
      <c r="CI4" s="2" t="s">
        <v>109</v>
      </c>
      <c r="CJ4" s="2" t="s">
        <v>110</v>
      </c>
      <c r="CK4" s="2" t="s">
        <v>111</v>
      </c>
      <c r="CL4" s="2" t="s">
        <v>105</v>
      </c>
      <c r="CM4" s="2" t="s">
        <v>105</v>
      </c>
      <c r="CN4" s="2" t="s">
        <v>105</v>
      </c>
      <c r="CO4" s="2" t="s">
        <v>105</v>
      </c>
      <c r="CP4" s="2" t="s">
        <v>105</v>
      </c>
      <c r="CR4" s="2" t="s">
        <v>100</v>
      </c>
      <c r="CS4" s="2" t="s">
        <v>101</v>
      </c>
      <c r="CT4" s="2" t="s">
        <v>102</v>
      </c>
      <c r="CU4" s="2" t="s">
        <v>103</v>
      </c>
      <c r="CV4" s="2" t="s">
        <v>109</v>
      </c>
      <c r="CW4" s="2" t="s">
        <v>110</v>
      </c>
      <c r="CX4" s="2" t="s">
        <v>111</v>
      </c>
      <c r="CY4" s="2" t="s">
        <v>104</v>
      </c>
      <c r="CZ4" s="2" t="s">
        <v>101</v>
      </c>
      <c r="DA4" s="2" t="s">
        <v>102</v>
      </c>
      <c r="DB4" s="2" t="s">
        <v>103</v>
      </c>
      <c r="DC4" s="2" t="s">
        <v>109</v>
      </c>
      <c r="DD4" s="2" t="s">
        <v>110</v>
      </c>
      <c r="DE4" s="2" t="s">
        <v>111</v>
      </c>
      <c r="DF4" s="2" t="s">
        <v>105</v>
      </c>
      <c r="DG4" s="2" t="s">
        <v>105</v>
      </c>
      <c r="DH4" s="2" t="s">
        <v>105</v>
      </c>
      <c r="DI4" s="2" t="s">
        <v>105</v>
      </c>
      <c r="DJ4" s="2" t="s">
        <v>105</v>
      </c>
      <c r="DL4" s="2" t="s">
        <v>100</v>
      </c>
      <c r="DM4" s="2" t="s">
        <v>101</v>
      </c>
      <c r="DN4" s="2" t="s">
        <v>102</v>
      </c>
      <c r="DO4" s="2" t="s">
        <v>103</v>
      </c>
      <c r="DP4" s="2" t="s">
        <v>109</v>
      </c>
      <c r="DQ4" s="2" t="s">
        <v>110</v>
      </c>
      <c r="DR4" s="2" t="s">
        <v>111</v>
      </c>
      <c r="DS4" s="2" t="s">
        <v>104</v>
      </c>
      <c r="DT4" s="2" t="s">
        <v>101</v>
      </c>
      <c r="DU4" s="2" t="s">
        <v>102</v>
      </c>
      <c r="DV4" s="2" t="s">
        <v>103</v>
      </c>
      <c r="DW4" s="2" t="s">
        <v>109</v>
      </c>
      <c r="DX4" s="2" t="s">
        <v>110</v>
      </c>
      <c r="DY4" s="2" t="s">
        <v>111</v>
      </c>
      <c r="DZ4" s="2" t="s">
        <v>105</v>
      </c>
      <c r="EA4" s="2" t="s">
        <v>105</v>
      </c>
      <c r="EB4" s="2" t="s">
        <v>105</v>
      </c>
      <c r="EC4" s="2" t="s">
        <v>105</v>
      </c>
      <c r="ED4" s="2" t="s">
        <v>105</v>
      </c>
      <c r="EF4" s="2" t="s">
        <v>100</v>
      </c>
      <c r="EG4" s="2" t="s">
        <v>101</v>
      </c>
      <c r="EH4" s="2" t="s">
        <v>102</v>
      </c>
      <c r="EI4" s="2" t="s">
        <v>103</v>
      </c>
      <c r="EJ4" s="2" t="s">
        <v>109</v>
      </c>
      <c r="EK4" s="2" t="s">
        <v>110</v>
      </c>
      <c r="EL4" s="2" t="s">
        <v>111</v>
      </c>
      <c r="EM4" s="2" t="s">
        <v>104</v>
      </c>
      <c r="EN4" s="2" t="s">
        <v>101</v>
      </c>
      <c r="EO4" s="2" t="s">
        <v>102</v>
      </c>
      <c r="EP4" s="2" t="s">
        <v>103</v>
      </c>
      <c r="EQ4" s="2" t="s">
        <v>109</v>
      </c>
      <c r="ER4" s="2" t="s">
        <v>110</v>
      </c>
      <c r="ES4" s="2" t="s">
        <v>111</v>
      </c>
      <c r="ET4" s="2" t="s">
        <v>105</v>
      </c>
      <c r="EU4" s="2" t="s">
        <v>105</v>
      </c>
      <c r="EV4" s="2" t="s">
        <v>105</v>
      </c>
      <c r="EW4" s="2" t="s">
        <v>105</v>
      </c>
      <c r="EX4" s="2" t="s">
        <v>105</v>
      </c>
      <c r="EZ4" s="2" t="s">
        <v>100</v>
      </c>
      <c r="FA4" s="2" t="s">
        <v>101</v>
      </c>
      <c r="FB4" s="2" t="s">
        <v>102</v>
      </c>
      <c r="FC4" s="2" t="s">
        <v>103</v>
      </c>
      <c r="FD4" s="2" t="s">
        <v>109</v>
      </c>
      <c r="FE4" s="2" t="s">
        <v>110</v>
      </c>
      <c r="FF4" s="2" t="s">
        <v>111</v>
      </c>
      <c r="FG4" s="2" t="s">
        <v>104</v>
      </c>
      <c r="FH4" s="2" t="s">
        <v>101</v>
      </c>
      <c r="FI4" s="2" t="s">
        <v>102</v>
      </c>
      <c r="FJ4" s="2" t="s">
        <v>103</v>
      </c>
      <c r="FK4" s="2" t="s">
        <v>109</v>
      </c>
      <c r="FL4" s="2" t="s">
        <v>110</v>
      </c>
      <c r="FM4" s="2" t="s">
        <v>111</v>
      </c>
      <c r="FN4" s="2" t="s">
        <v>105</v>
      </c>
      <c r="FO4" s="2" t="s">
        <v>105</v>
      </c>
      <c r="FP4" s="2" t="s">
        <v>105</v>
      </c>
      <c r="FQ4" s="2" t="s">
        <v>105</v>
      </c>
      <c r="FR4" s="2" t="s">
        <v>105</v>
      </c>
      <c r="FT4" s="2">
        <v>1</v>
      </c>
      <c r="FU4" s="2">
        <f>FT4</f>
        <v>1</v>
      </c>
      <c r="FV4" s="2">
        <f t="shared" ref="FV4:FX4" si="9">FU4</f>
        <v>1</v>
      </c>
      <c r="FW4" s="2">
        <f t="shared" si="9"/>
        <v>1</v>
      </c>
      <c r="FX4" s="2">
        <f t="shared" si="9"/>
        <v>1</v>
      </c>
      <c r="FY4" s="2">
        <f>FT4+1</f>
        <v>2</v>
      </c>
      <c r="FZ4" s="2">
        <f t="shared" ref="FZ4:GC4" si="10">FU4+1</f>
        <v>2</v>
      </c>
      <c r="GA4" s="2">
        <f t="shared" si="10"/>
        <v>2</v>
      </c>
      <c r="GB4" s="2">
        <f t="shared" si="10"/>
        <v>2</v>
      </c>
      <c r="GC4" s="2">
        <f t="shared" si="10"/>
        <v>2</v>
      </c>
      <c r="GD4" s="2">
        <f>FY4+1</f>
        <v>3</v>
      </c>
      <c r="GE4" s="2">
        <f t="shared" ref="GE4:GH4" si="11">FZ4+1</f>
        <v>3</v>
      </c>
      <c r="GF4" s="2">
        <f t="shared" si="11"/>
        <v>3</v>
      </c>
      <c r="GG4" s="2">
        <f t="shared" si="11"/>
        <v>3</v>
      </c>
      <c r="GH4" s="2">
        <f t="shared" si="11"/>
        <v>3</v>
      </c>
      <c r="GI4" s="2">
        <f>GD4+1</f>
        <v>4</v>
      </c>
      <c r="GJ4" s="2">
        <f t="shared" ref="GJ4:GM4" si="12">GE4+1</f>
        <v>4</v>
      </c>
      <c r="GK4" s="2">
        <f t="shared" si="12"/>
        <v>4</v>
      </c>
      <c r="GL4" s="2">
        <f t="shared" si="12"/>
        <v>4</v>
      </c>
      <c r="GM4" s="2">
        <f t="shared" si="12"/>
        <v>4</v>
      </c>
      <c r="GN4" s="2">
        <f>GI4+1</f>
        <v>5</v>
      </c>
      <c r="GO4" s="2">
        <f t="shared" ref="GO4:GR4" si="13">GJ4+1</f>
        <v>5</v>
      </c>
      <c r="GP4" s="2">
        <f t="shared" si="13"/>
        <v>5</v>
      </c>
      <c r="GQ4" s="2">
        <f t="shared" si="13"/>
        <v>5</v>
      </c>
      <c r="GR4" s="2">
        <f t="shared" si="13"/>
        <v>5</v>
      </c>
      <c r="GS4" s="2">
        <f>GN4+1</f>
        <v>6</v>
      </c>
      <c r="GT4" s="2">
        <f t="shared" ref="GT4:GW4" si="14">GO4+1</f>
        <v>6</v>
      </c>
      <c r="GU4" s="2">
        <f t="shared" si="14"/>
        <v>6</v>
      </c>
      <c r="GV4" s="2">
        <f t="shared" si="14"/>
        <v>6</v>
      </c>
      <c r="GW4" s="2">
        <f t="shared" si="14"/>
        <v>6</v>
      </c>
      <c r="GX4" s="2">
        <f>GS4+1</f>
        <v>7</v>
      </c>
      <c r="GY4" s="2">
        <f t="shared" ref="GY4:HB4" si="15">GT4+1</f>
        <v>7</v>
      </c>
      <c r="GZ4" s="2">
        <f t="shared" si="15"/>
        <v>7</v>
      </c>
      <c r="HA4" s="2">
        <f t="shared" si="15"/>
        <v>7</v>
      </c>
      <c r="HB4" s="2">
        <f t="shared" si="15"/>
        <v>7</v>
      </c>
      <c r="IN4" t="s">
        <v>117</v>
      </c>
      <c r="IP4">
        <f t="shared" ref="IP4:JX4" si="16">HE3</f>
        <v>1</v>
      </c>
      <c r="IQ4">
        <f t="shared" si="16"/>
        <v>2</v>
      </c>
      <c r="IR4">
        <f t="shared" si="16"/>
        <v>3</v>
      </c>
      <c r="IS4">
        <f t="shared" si="16"/>
        <v>4</v>
      </c>
      <c r="IT4">
        <f t="shared" si="16"/>
        <v>5</v>
      </c>
      <c r="IU4">
        <f t="shared" si="16"/>
        <v>6</v>
      </c>
      <c r="IV4">
        <f t="shared" si="16"/>
        <v>7</v>
      </c>
      <c r="IW4">
        <f t="shared" si="16"/>
        <v>1</v>
      </c>
      <c r="IX4">
        <f t="shared" si="16"/>
        <v>2</v>
      </c>
      <c r="IY4">
        <f t="shared" si="16"/>
        <v>3</v>
      </c>
      <c r="IZ4">
        <f t="shared" si="16"/>
        <v>4</v>
      </c>
      <c r="JA4">
        <f t="shared" si="16"/>
        <v>5</v>
      </c>
      <c r="JB4">
        <f t="shared" si="16"/>
        <v>6</v>
      </c>
      <c r="JC4">
        <f t="shared" si="16"/>
        <v>7</v>
      </c>
      <c r="JD4">
        <f t="shared" si="16"/>
        <v>1</v>
      </c>
      <c r="JE4">
        <f t="shared" si="16"/>
        <v>2</v>
      </c>
      <c r="JF4">
        <f t="shared" si="16"/>
        <v>3</v>
      </c>
      <c r="JG4">
        <f t="shared" si="16"/>
        <v>4</v>
      </c>
      <c r="JH4">
        <f t="shared" si="16"/>
        <v>5</v>
      </c>
      <c r="JI4">
        <f t="shared" si="16"/>
        <v>6</v>
      </c>
      <c r="JJ4">
        <f t="shared" si="16"/>
        <v>7</v>
      </c>
      <c r="JK4">
        <f t="shared" si="16"/>
        <v>1</v>
      </c>
      <c r="JL4">
        <f t="shared" si="16"/>
        <v>2</v>
      </c>
      <c r="JM4">
        <f t="shared" si="16"/>
        <v>3</v>
      </c>
      <c r="JN4">
        <f t="shared" si="16"/>
        <v>4</v>
      </c>
      <c r="JO4">
        <f t="shared" si="16"/>
        <v>5</v>
      </c>
      <c r="JP4">
        <f t="shared" si="16"/>
        <v>6</v>
      </c>
      <c r="JQ4">
        <f t="shared" si="16"/>
        <v>7</v>
      </c>
      <c r="JR4">
        <f t="shared" si="16"/>
        <v>1</v>
      </c>
      <c r="JS4">
        <f t="shared" si="16"/>
        <v>2</v>
      </c>
      <c r="JT4">
        <f t="shared" si="16"/>
        <v>3</v>
      </c>
      <c r="JU4">
        <f t="shared" si="16"/>
        <v>4</v>
      </c>
      <c r="JV4">
        <f t="shared" si="16"/>
        <v>5</v>
      </c>
      <c r="JW4">
        <f t="shared" si="16"/>
        <v>6</v>
      </c>
      <c r="JX4">
        <f t="shared" si="16"/>
        <v>7</v>
      </c>
      <c r="JY4" t="s">
        <v>117</v>
      </c>
      <c r="KA4">
        <f t="shared" si="6"/>
        <v>0</v>
      </c>
      <c r="KM4" s="2">
        <v>8</v>
      </c>
      <c r="KN4" s="2">
        <f>KM4-1</f>
        <v>7</v>
      </c>
      <c r="KO4" s="2">
        <f t="shared" ref="KO4:KS4" si="17">KN4-1</f>
        <v>6</v>
      </c>
      <c r="KP4" s="2">
        <f t="shared" si="17"/>
        <v>5</v>
      </c>
      <c r="KQ4" s="2">
        <f t="shared" si="17"/>
        <v>4</v>
      </c>
      <c r="KR4" s="2">
        <f t="shared" si="17"/>
        <v>3</v>
      </c>
      <c r="KS4" s="2">
        <f t="shared" si="17"/>
        <v>2</v>
      </c>
      <c r="KT4" s="2">
        <v>1</v>
      </c>
      <c r="KU4" s="2"/>
      <c r="KV4" s="2"/>
      <c r="KW4" s="2"/>
      <c r="KX4" s="2">
        <f>KM4</f>
        <v>8</v>
      </c>
      <c r="KY4" s="2">
        <f t="shared" ref="KY4:LD4" si="18">KN4</f>
        <v>7</v>
      </c>
      <c r="KZ4" s="2">
        <f t="shared" si="18"/>
        <v>6</v>
      </c>
      <c r="LA4" s="2">
        <f t="shared" si="18"/>
        <v>5</v>
      </c>
      <c r="LB4" s="2">
        <f t="shared" si="18"/>
        <v>4</v>
      </c>
      <c r="LC4" s="2">
        <f t="shared" si="18"/>
        <v>3</v>
      </c>
      <c r="LD4" s="2">
        <f t="shared" si="18"/>
        <v>2</v>
      </c>
      <c r="LF4" s="2">
        <f>KX4</f>
        <v>8</v>
      </c>
      <c r="LG4" s="2">
        <f t="shared" ref="LG4:LL4" si="19">KY4</f>
        <v>7</v>
      </c>
      <c r="LH4" s="2">
        <f t="shared" si="19"/>
        <v>6</v>
      </c>
      <c r="LI4" s="2">
        <f t="shared" si="19"/>
        <v>5</v>
      </c>
      <c r="LJ4" s="2">
        <f t="shared" si="19"/>
        <v>4</v>
      </c>
      <c r="LK4" s="2">
        <f t="shared" si="19"/>
        <v>3</v>
      </c>
      <c r="LL4" s="2">
        <f t="shared" si="19"/>
        <v>2</v>
      </c>
      <c r="LM4" s="2">
        <f>LF4</f>
        <v>8</v>
      </c>
      <c r="LN4" s="2">
        <f t="shared" ref="LN4:LS4" si="20">LG4</f>
        <v>7</v>
      </c>
      <c r="LO4" s="2">
        <f t="shared" si="20"/>
        <v>6</v>
      </c>
      <c r="LP4" s="2">
        <f t="shared" si="20"/>
        <v>5</v>
      </c>
      <c r="LQ4" s="2">
        <f t="shared" si="20"/>
        <v>4</v>
      </c>
      <c r="LR4" s="2">
        <f t="shared" si="20"/>
        <v>3</v>
      </c>
      <c r="LS4" s="2">
        <f t="shared" si="20"/>
        <v>2</v>
      </c>
      <c r="LY4" s="180"/>
      <c r="LZ4" s="180"/>
      <c r="MA4" s="180"/>
      <c r="MB4" s="180"/>
      <c r="MC4" s="180"/>
      <c r="MD4" s="180"/>
      <c r="ME4" s="180"/>
      <c r="MF4" s="180"/>
      <c r="MG4" s="180"/>
      <c r="MH4" s="180"/>
      <c r="MI4" s="180"/>
      <c r="MJ4" s="180"/>
      <c r="MK4" s="180"/>
      <c r="ML4" s="180"/>
      <c r="MM4" s="180"/>
      <c r="MN4" s="180"/>
      <c r="MO4" s="180"/>
      <c r="MP4" s="180"/>
      <c r="MQ4" s="180"/>
      <c r="MR4" s="180"/>
      <c r="MS4" s="180"/>
      <c r="MT4" s="180"/>
      <c r="MU4" s="180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</row>
    <row r="5" spans="1:395" x14ac:dyDescent="0.3">
      <c r="A5" s="190" t="s">
        <v>36</v>
      </c>
      <c r="B5" t="s">
        <v>31</v>
      </c>
      <c r="C5" s="16" t="s">
        <v>37</v>
      </c>
      <c r="D5" s="16" t="s">
        <v>37</v>
      </c>
      <c r="E5" s="16" t="s">
        <v>38</v>
      </c>
      <c r="F5" s="16" t="s">
        <v>37</v>
      </c>
      <c r="G5" s="16" t="s">
        <v>37</v>
      </c>
      <c r="H5" s="16" t="s">
        <v>37</v>
      </c>
      <c r="I5" s="16" t="s">
        <v>38</v>
      </c>
      <c r="J5" s="4">
        <f t="shared" ref="J5:J16" si="21">IF(TYPE((VLOOKUP(B5,POZZO,2,FALSE)))=16,(VLOOKUP(B5,POZZOB,2,FALSE)),(VLOOKUP(B5,POZZO,2,FALSE)))</f>
        <v>1</v>
      </c>
      <c r="K5" s="57">
        <f>(IF($C5="t",J5+2,(IF($C5="S",J5+1,(IF($C5="t,5",J5+3,0))))))</f>
        <v>3</v>
      </c>
      <c r="L5" s="57">
        <f>(IF($D5="t",K5+2,(IF($D5="S",K5+1,(IF($D5="t,5",K5+3,0))))))</f>
        <v>5</v>
      </c>
      <c r="M5" s="57">
        <f>(IF($E5="t",L5+2,(IF($E5="S",L5+1,(IF($E5="t,5",L5+3,0))))))</f>
        <v>6</v>
      </c>
      <c r="N5" s="57">
        <f>(IF($F5="t",M5+2,(IF($F5="S",M5+1,(IF($F5="t,5",M5+3,0))))))</f>
        <v>8</v>
      </c>
      <c r="O5" s="57">
        <f>(IF($G5="t",N5+2,(IF($G5="S",N5+1,(IF($G5="t,5",N5+3,0))))))</f>
        <v>10</v>
      </c>
      <c r="P5" s="57">
        <f>(IF($H5="t",O5+2,(IF($H5="S",O5+1,(IF($H5="t,5",O5+3,0))))))</f>
        <v>12</v>
      </c>
      <c r="Q5" s="57">
        <f>(IF($I5="t",P5+2,(IF($I5="S",P5+1,(IF($I5="t,5",P5+3,0))))))</f>
        <v>13</v>
      </c>
      <c r="R5" s="57">
        <f>(IF($C5="t",Q5+2,(IF($C5="S",Q5+1,(IF($C5="t,5",Q5+3,0))))))</f>
        <v>15</v>
      </c>
      <c r="S5" s="57">
        <f>(IF($D5="t",R5+2,(IF($D5="S",R5+1,(IF($D5="t,5",R5+3,0))))))</f>
        <v>17</v>
      </c>
      <c r="T5" s="57">
        <f>(IF($E5="t",S5+2,(IF($E5="S",S5+1,(IF($E5="t,5",S5+3,0))))))</f>
        <v>18</v>
      </c>
      <c r="U5" s="57">
        <f>(IF($F5="t",T5+2,(IF($F5="S",T5+1,(IF($F5="t,5",T5+3,0))))))</f>
        <v>20</v>
      </c>
      <c r="V5" s="57">
        <f>(IF($G5="t",U5+2,(IF($G5="S",U5+1,(IF($G5="t,5",U5+3,0))))))</f>
        <v>22</v>
      </c>
      <c r="W5" s="57">
        <f>(IF($H5="t",V5+2,(IF($H5="S",V5+1,(IF($H5="t,5",V5+3,0))))))</f>
        <v>24</v>
      </c>
      <c r="X5" s="57">
        <f>(IF($I5="t",W5+2,(IF($I5="S",W5+1,(IF($I5="t,5",W5+3,0))))))</f>
        <v>25</v>
      </c>
      <c r="Y5" s="57">
        <f>(IF($C5="t",X5+2,(IF($C5="S",X5+1,(IF($C5="t,5",X5+3,0))))))</f>
        <v>27</v>
      </c>
      <c r="Z5" s="57">
        <f>(IF($D5="t",Y5+2,(IF($D5="S",Y5+1,(IF($D5="t,5",Y5+3,0))))))</f>
        <v>29</v>
      </c>
      <c r="AA5" s="57">
        <f>(IF($E5="t",Z5+2,(IF($E5="S",Z5+1,(IF($E5="t,5",Z5+3,0))))))</f>
        <v>30</v>
      </c>
      <c r="AB5" s="57">
        <f>(IF($F5="t",AA5+2,(IF($F5="S",AA5+1,(IF($F5="t,5",AA5+3,0))))))</f>
        <v>32</v>
      </c>
      <c r="AC5" s="57">
        <f>(IF($G5="t",AB5+2,(IF($G5="S",AB5+1,(IF($G5="t,5",AB5+3,0))))))</f>
        <v>34</v>
      </c>
      <c r="AD5" s="57">
        <f>(IF($H5="t",AC5+2,(IF($H5="S",AC5+1,(IF($H5="t,5",AC5+3,0))))))</f>
        <v>36</v>
      </c>
      <c r="AE5" s="57">
        <f>(IF($I5="t",AD5+2,(IF($I5="S",AD5+1,(IF($I5="t,5",AD5+3,0))))))</f>
        <v>37</v>
      </c>
      <c r="AF5" s="57">
        <f>(IF($C5="t",AE5+2,(IF($C5="S",AE5+1,(IF($C5="t,5",AE5+3,0))))))</f>
        <v>39</v>
      </c>
      <c r="AG5" s="57">
        <f>(IF($D5="t",AF5+2,(IF($D5="S",AF5+1,(IF($D5="t,5",AF5+3,0))))))</f>
        <v>41</v>
      </c>
      <c r="AH5" s="57">
        <f>(IF($E5="t",AG5+2,(IF($E5="S",AG5+1,(IF($E5="t,5",AG5+3,0))))))</f>
        <v>42</v>
      </c>
      <c r="AI5" s="57"/>
      <c r="AJ5" s="57">
        <f>1</f>
        <v>1</v>
      </c>
      <c r="AK5" s="57">
        <f>L5-$J5</f>
        <v>4</v>
      </c>
      <c r="AL5" s="57">
        <f>N5-$J5</f>
        <v>7</v>
      </c>
      <c r="AM5" s="57">
        <f>P5-$J5</f>
        <v>11</v>
      </c>
      <c r="AN5" s="57">
        <f>R5-$J5</f>
        <v>14</v>
      </c>
      <c r="AO5" s="57">
        <f>T5-$J5</f>
        <v>17</v>
      </c>
      <c r="AP5" s="57">
        <f>V5-$J5</f>
        <v>21</v>
      </c>
      <c r="AQ5" s="57" t="str">
        <f>$B5</f>
        <v>DO</v>
      </c>
      <c r="AR5" s="57" t="str">
        <f>IF(AK5=4,"","m")</f>
        <v/>
      </c>
      <c r="AS5" s="57" t="str">
        <f>(IF(AL5=7,"",(IF(AL5=6,"5b",(IF(AL5=8,"5#",))))))</f>
        <v/>
      </c>
      <c r="AT5" s="57" t="str">
        <f>(IF(AM5=11,"Δ",(IF(AM5=10,"7",(IF(AM5=9,"dim",0))))))</f>
        <v>Δ</v>
      </c>
      <c r="AU5" s="57" t="str">
        <f>(IF(AN5=14,"9",(IF(AN5=13,"9b",(IF(AN5=15,"9+",0))))))</f>
        <v>9</v>
      </c>
      <c r="AV5" s="57" t="str">
        <f>(IF(AO5=17,"11",(IF(AO5=16,"11b",(IF(AO5=18,"11+",0))))))</f>
        <v>11</v>
      </c>
      <c r="AW5" s="57" t="str">
        <f>(IF(AP5=21,"13",(IF(AP5=20,"13b",0))))</f>
        <v>13</v>
      </c>
      <c r="AX5" s="57" t="str">
        <f>CONCATENATE(AQ5,AR5,AS5)</f>
        <v>DO</v>
      </c>
      <c r="AY5" s="57" t="str">
        <f>CONCATENATE(AQ5,AR5,AS5,AT5)</f>
        <v>DOΔ</v>
      </c>
      <c r="AZ5" s="57" t="str">
        <f>CONCATENATE(AQ5,AR5,AS5,AU5)</f>
        <v>DO9</v>
      </c>
      <c r="BA5" s="57" t="str">
        <f>CONCATENATE(AQ5,AR5,AS5,AV5)</f>
        <v>DO11</v>
      </c>
      <c r="BB5" s="57" t="str">
        <f>CONCATENATE(AQ5,AR5,AS5,AW5)</f>
        <v>DO13</v>
      </c>
      <c r="BD5" s="57">
        <f>1</f>
        <v>1</v>
      </c>
      <c r="BE5" s="57">
        <f>M5-$K5</f>
        <v>3</v>
      </c>
      <c r="BF5" s="57">
        <f>O5-$K5</f>
        <v>7</v>
      </c>
      <c r="BG5" s="57">
        <f>Q5-$K5</f>
        <v>10</v>
      </c>
      <c r="BH5" s="57">
        <f>S5-$K5</f>
        <v>14</v>
      </c>
      <c r="BI5" s="57">
        <f>U5-$K5</f>
        <v>17</v>
      </c>
      <c r="BJ5" s="57">
        <f>W5-$K5</f>
        <v>21</v>
      </c>
      <c r="BK5" s="57" t="str">
        <f>$B5</f>
        <v>DO</v>
      </c>
      <c r="BL5" s="57" t="str">
        <f>IF(BE5=4,"","m")</f>
        <v>m</v>
      </c>
      <c r="BM5" s="57" t="str">
        <f>(IF(BF5=7,"",(IF(BF5=6,"5b",(IF(BF5=8,"5#",))))))</f>
        <v/>
      </c>
      <c r="BN5" s="57" t="str">
        <f>(IF(BG5=11,"Δ",(IF(BG5=10,"7",(IF(BG5=9,"dim",0))))))</f>
        <v>7</v>
      </c>
      <c r="BO5" s="57" t="str">
        <f>(IF(BH5=14,"9",(IF(BH5=13,"9b",(IF(BH5=15,"9+",0))))))</f>
        <v>9</v>
      </c>
      <c r="BP5" s="57" t="str">
        <f>(IF(BI5=17,"11",(IF(BI5=16,"11b",(IF(BI5=18,"11+",0))))))</f>
        <v>11</v>
      </c>
      <c r="BQ5" s="57" t="str">
        <f>(IF(BJ5=21,"13",(IF(BJ5=20,"13b",0))))</f>
        <v>13</v>
      </c>
      <c r="BR5" s="57" t="str">
        <f>CONCATENATE(BK5,BL5,BM5)</f>
        <v>DOm</v>
      </c>
      <c r="BS5" s="57" t="str">
        <f>CONCATENATE(BK5,BL5,BM5,BN5)</f>
        <v>DOm7</v>
      </c>
      <c r="BT5" s="57" t="str">
        <f>CONCATENATE(BK5,BL5,BM5,BO5)</f>
        <v>DOm9</v>
      </c>
      <c r="BU5" s="57" t="str">
        <f>CONCATENATE(BK5,BL5,BM5,BP5)</f>
        <v>DOm11</v>
      </c>
      <c r="BV5" s="57" t="str">
        <f>CONCATENATE(BK5,BL5,BM5,BQ5)</f>
        <v>DOm13</v>
      </c>
      <c r="BX5" s="57">
        <f>1</f>
        <v>1</v>
      </c>
      <c r="BY5" s="57">
        <f>N5-$L5</f>
        <v>3</v>
      </c>
      <c r="BZ5" s="57">
        <f>P5-$L5</f>
        <v>7</v>
      </c>
      <c r="CA5" s="57">
        <f>R5-$L5</f>
        <v>10</v>
      </c>
      <c r="CB5" s="57">
        <f>T5-$L5</f>
        <v>13</v>
      </c>
      <c r="CC5" s="57">
        <f>V5-$L5</f>
        <v>17</v>
      </c>
      <c r="CD5" s="57">
        <f>X5-$L5</f>
        <v>20</v>
      </c>
      <c r="CE5" s="57" t="str">
        <f>$B5</f>
        <v>DO</v>
      </c>
      <c r="CF5" s="57" t="str">
        <f>IF(BY5=4,"","m")</f>
        <v>m</v>
      </c>
      <c r="CG5" s="57" t="str">
        <f>(IF(BZ5=7,"",(IF(BZ5=6,"5b",(IF(BZ5=8,"5#",))))))</f>
        <v/>
      </c>
      <c r="CH5" s="57" t="str">
        <f>(IF(CA5=11,"Δ",(IF(CA5=10,"7",(IF(CA5=9,"dim",0))))))</f>
        <v>7</v>
      </c>
      <c r="CI5" s="57" t="str">
        <f>(IF(CB5=14,"9",(IF(CB5=13,"9b",(IF(CB5=15,"9+",0))))))</f>
        <v>9b</v>
      </c>
      <c r="CJ5" s="57" t="str">
        <f>(IF(CC5=17,"11",(IF(CC5=16,"11b",(IF(CC5=18,"11+",0))))))</f>
        <v>11</v>
      </c>
      <c r="CK5" s="57" t="str">
        <f>(IF(CD5=21,"13",(IF(CD5=20,"13b",0))))</f>
        <v>13b</v>
      </c>
      <c r="CL5" s="57" t="str">
        <f>CONCATENATE(CE5,CF5,CG5)</f>
        <v>DOm</v>
      </c>
      <c r="CM5" s="57" t="str">
        <f>CONCATENATE(CE5,CF5,CG5,CH5)</f>
        <v>DOm7</v>
      </c>
      <c r="CN5" s="57" t="str">
        <f>CONCATENATE(CE5,CF5,CG5,CI5)</f>
        <v>DOm9b</v>
      </c>
      <c r="CO5" s="57" t="str">
        <f>CONCATENATE(CE5,CF5,CG5,CJ5)</f>
        <v>DOm11</v>
      </c>
      <c r="CP5" s="57" t="str">
        <f>CONCATENATE(CE5,CF5,CG5,CK5)</f>
        <v>DOm13b</v>
      </c>
      <c r="CR5" s="57">
        <f>1</f>
        <v>1</v>
      </c>
      <c r="CS5" s="57">
        <f>O5-$M5</f>
        <v>4</v>
      </c>
      <c r="CT5" s="57">
        <f>Q5-$M5</f>
        <v>7</v>
      </c>
      <c r="CU5" s="57">
        <f>S5-$M5</f>
        <v>11</v>
      </c>
      <c r="CV5" s="57">
        <f>U5-$M5</f>
        <v>14</v>
      </c>
      <c r="CW5" s="57">
        <f>W5-$M5</f>
        <v>18</v>
      </c>
      <c r="CX5" s="57">
        <f>Y5-$M5</f>
        <v>21</v>
      </c>
      <c r="CY5" s="57" t="str">
        <f>$B5</f>
        <v>DO</v>
      </c>
      <c r="CZ5" s="57" t="str">
        <f>IF(CS5=4,"","m")</f>
        <v/>
      </c>
      <c r="DA5" s="57" t="str">
        <f>(IF(CT5=7,"",(IF(CT5=6,"5b",(IF(CT5=8,"5#",))))))</f>
        <v/>
      </c>
      <c r="DB5" s="57" t="str">
        <f>(IF(CU5=11,"Δ",(IF(CU5=10,"7",(IF(CU5=9,"dim",0))))))</f>
        <v>Δ</v>
      </c>
      <c r="DC5" s="57" t="str">
        <f>(IF(CV5=14,"9",(IF(CV5=13,"9b",(IF(CV5=15,"9+",0))))))</f>
        <v>9</v>
      </c>
      <c r="DD5" s="57" t="str">
        <f>(IF(CW5=17,"11",(IF(CW5=16,"11b",(IF(CW5=18,"11+",0))))))</f>
        <v>11+</v>
      </c>
      <c r="DE5" s="57" t="str">
        <f>(IF(CX5=21,"13",(IF(CX5=20,"13b",0))))</f>
        <v>13</v>
      </c>
      <c r="DF5" s="57" t="str">
        <f>CONCATENATE(CY5,CZ5,DA5)</f>
        <v>DO</v>
      </c>
      <c r="DG5" s="57" t="str">
        <f>CONCATENATE(CY5,CZ5,DA5,DB5)</f>
        <v>DOΔ</v>
      </c>
      <c r="DH5" s="57" t="str">
        <f>CONCATENATE(CY5,CZ5,DA5,DC5)</f>
        <v>DO9</v>
      </c>
      <c r="DI5" s="57" t="str">
        <f>CONCATENATE(CY5,CZ5,DA5,DD5)</f>
        <v>DO11+</v>
      </c>
      <c r="DJ5" s="57" t="str">
        <f>CONCATENATE(CY5,CZ5,DA5,DE5)</f>
        <v>DO13</v>
      </c>
      <c r="DL5" s="57">
        <f>1</f>
        <v>1</v>
      </c>
      <c r="DM5" s="57">
        <f>P5-$N5</f>
        <v>4</v>
      </c>
      <c r="DN5" s="57">
        <f>R5-$N5</f>
        <v>7</v>
      </c>
      <c r="DO5" s="57">
        <f>T5-$N5</f>
        <v>10</v>
      </c>
      <c r="DP5" s="57">
        <f>V5-$N5</f>
        <v>14</v>
      </c>
      <c r="DQ5" s="57">
        <f>X5-$N5</f>
        <v>17</v>
      </c>
      <c r="DR5" s="57">
        <f>Z5-$N5</f>
        <v>21</v>
      </c>
      <c r="DS5" s="57" t="str">
        <f>$B5</f>
        <v>DO</v>
      </c>
      <c r="DT5" s="57" t="str">
        <f>IF(DM5=4,"","m")</f>
        <v/>
      </c>
      <c r="DU5" s="57" t="str">
        <f>(IF(DN5=7,"",(IF(DN5=6,"5b",(IF(DN5=8,"5#",))))))</f>
        <v/>
      </c>
      <c r="DV5" s="57" t="str">
        <f>(IF(DO5=11,"Δ",(IF(DO5=10,"7",(IF(DO5=9,"dim",0))))))</f>
        <v>7</v>
      </c>
      <c r="DW5" s="57" t="str">
        <f>(IF(DP5=14,"9",(IF(DP5=13,"9b",(IF(DP5=15,"9+",0))))))</f>
        <v>9</v>
      </c>
      <c r="DX5" s="57" t="str">
        <f>(IF(DQ5=17,"11",(IF(DQ5=16,"11b",(IF(DQ5=18,"11+",0))))))</f>
        <v>11</v>
      </c>
      <c r="DY5" s="57" t="str">
        <f>(IF(DR5=21,"13",(IF(DR5=20,"13b",0))))</f>
        <v>13</v>
      </c>
      <c r="DZ5" s="57" t="str">
        <f>CONCATENATE(DS5,DT5,DU5)</f>
        <v>DO</v>
      </c>
      <c r="EA5" s="57" t="str">
        <f>CONCATENATE(DS5,DT5,DU5,DV5)</f>
        <v>DO7</v>
      </c>
      <c r="EB5" s="57" t="str">
        <f>CONCATENATE(DS5,DT5,DU5,DW5)</f>
        <v>DO9</v>
      </c>
      <c r="EC5" s="57" t="str">
        <f>CONCATENATE(DS5,DT5,DU5,DX5)</f>
        <v>DO11</v>
      </c>
      <c r="ED5" s="57" t="str">
        <f>CONCATENATE(DS5,DT5,DU5,DY5)</f>
        <v>DO13</v>
      </c>
      <c r="EF5" s="57">
        <f>1</f>
        <v>1</v>
      </c>
      <c r="EG5" s="57">
        <f>Q5-$O5</f>
        <v>3</v>
      </c>
      <c r="EH5" s="57">
        <f>S5-$O5</f>
        <v>7</v>
      </c>
      <c r="EI5" s="57">
        <f>U5-$O5</f>
        <v>10</v>
      </c>
      <c r="EJ5" s="57">
        <f>W5-$O5</f>
        <v>14</v>
      </c>
      <c r="EK5" s="57">
        <f>Y5-$O5</f>
        <v>17</v>
      </c>
      <c r="EL5" s="57">
        <f>AA5-$O5</f>
        <v>20</v>
      </c>
      <c r="EM5" s="57" t="str">
        <f>$B5</f>
        <v>DO</v>
      </c>
      <c r="EN5" s="57" t="str">
        <f>IF(EG5=4,"","m")</f>
        <v>m</v>
      </c>
      <c r="EO5" s="57" t="str">
        <f>(IF(EH5=7,"",(IF(EH5=6,"5b",(IF(EH5=8,"5#",))))))</f>
        <v/>
      </c>
      <c r="EP5" s="57" t="str">
        <f>(IF(EI5=11,"Δ",(IF(EI5=10,"7",(IF(EI5=9,"dim",0))))))</f>
        <v>7</v>
      </c>
      <c r="EQ5" s="57" t="str">
        <f>(IF(EJ5=14,"9",(IF(EJ5=13,"9b",(IF(EJ5=15,"9+",0))))))</f>
        <v>9</v>
      </c>
      <c r="ER5" s="57" t="str">
        <f>(IF(EK5=17,"11",(IF(EK5=16,"11b",(IF(EK5=18,"11+",0))))))</f>
        <v>11</v>
      </c>
      <c r="ES5" s="57" t="str">
        <f>(IF(EL5=21,"13",(IF(EL5=20,"13b",0))))</f>
        <v>13b</v>
      </c>
      <c r="ET5" s="57" t="str">
        <f>CONCATENATE(EM5,EN5,EO5)</f>
        <v>DOm</v>
      </c>
      <c r="EU5" s="57" t="str">
        <f>CONCATENATE(EM5,EN5,EO5,EP5)</f>
        <v>DOm7</v>
      </c>
      <c r="EV5" s="57" t="str">
        <f>CONCATENATE(EM5,EN5,EO5,EQ5)</f>
        <v>DOm9</v>
      </c>
      <c r="EW5" s="57" t="str">
        <f>CONCATENATE(EM5,EN5,EO5,ER5)</f>
        <v>DOm11</v>
      </c>
      <c r="EX5" s="57" t="str">
        <f>CONCATENATE(EM5,EN5,EO5,ES5)</f>
        <v>DOm13b</v>
      </c>
      <c r="EZ5" s="57">
        <f>1</f>
        <v>1</v>
      </c>
      <c r="FA5" s="57">
        <f>R5-$P5</f>
        <v>3</v>
      </c>
      <c r="FB5" s="57">
        <f>T5-$P5</f>
        <v>6</v>
      </c>
      <c r="FC5" s="57">
        <f>V5-$P5</f>
        <v>10</v>
      </c>
      <c r="FD5" s="57">
        <f>X5-$P5</f>
        <v>13</v>
      </c>
      <c r="FE5" s="57">
        <f>Z5-$P5</f>
        <v>17</v>
      </c>
      <c r="FF5" s="57">
        <f>AB5-$P5</f>
        <v>20</v>
      </c>
      <c r="FG5" s="57" t="str">
        <f>$B5</f>
        <v>DO</v>
      </c>
      <c r="FH5" s="57" t="str">
        <f>IF(FA5=4,"","m")</f>
        <v>m</v>
      </c>
      <c r="FI5" s="57" t="str">
        <f>(IF(FB5=7,"",(IF(FB5=6,"5b",(IF(FB5=8,"5#",))))))</f>
        <v>5b</v>
      </c>
      <c r="FJ5" s="57" t="str">
        <f>(IF(FC5=11,"Δ",(IF(FC5=10,"7",(IF(FC5=9,"dim",0))))))</f>
        <v>7</v>
      </c>
      <c r="FK5" s="57" t="str">
        <f>(IF(FD5=14,"9",(IF(FD5=13,"9b",(IF(FD5=15,"9+",0))))))</f>
        <v>9b</v>
      </c>
      <c r="FL5" s="57" t="str">
        <f>(IF(FE5=17,"11",(IF(FE5=16,"11b",(IF(FE5=18,"11+",0))))))</f>
        <v>11</v>
      </c>
      <c r="FM5" s="57" t="str">
        <f>(IF(FF5=21,"13",(IF(FF5=20,"13b",0))))</f>
        <v>13b</v>
      </c>
      <c r="FN5" s="57" t="str">
        <f>CONCATENATE(FG5,FH5,FI5)</f>
        <v>DOm5b</v>
      </c>
      <c r="FO5" s="57" t="str">
        <f>CONCATENATE(FG5,FH5,FI5,FJ5)</f>
        <v>DOm5b7</v>
      </c>
      <c r="FP5" s="57" t="str">
        <f>CONCATENATE(FG5,FH5,FI5,FK5)</f>
        <v>DOm5b9b</v>
      </c>
      <c r="FQ5" s="57" t="str">
        <f>CONCATENATE(FG5,FH5,FI5,FL5)</f>
        <v>DOm5b11</v>
      </c>
      <c r="FR5" s="57" t="str">
        <f>CONCATENATE(FG5,FH5,FI5,FM5)</f>
        <v>DOm5b13b</v>
      </c>
      <c r="FT5" s="2" t="str">
        <f>AX5</f>
        <v>DO</v>
      </c>
      <c r="FU5" s="2" t="str">
        <f t="shared" ref="FU5:FX20" si="22">AY5</f>
        <v>DOΔ</v>
      </c>
      <c r="FV5" s="2" t="str">
        <f t="shared" si="22"/>
        <v>DO9</v>
      </c>
      <c r="FW5" s="2" t="str">
        <f t="shared" si="22"/>
        <v>DO11</v>
      </c>
      <c r="FX5" s="2" t="str">
        <f t="shared" si="22"/>
        <v>DO13</v>
      </c>
      <c r="FY5" s="2" t="str">
        <f>BR5</f>
        <v>DOm</v>
      </c>
      <c r="FZ5" s="2" t="str">
        <f t="shared" ref="FZ5:GC20" si="23">BS5</f>
        <v>DOm7</v>
      </c>
      <c r="GA5" s="2" t="str">
        <f t="shared" si="23"/>
        <v>DOm9</v>
      </c>
      <c r="GB5" s="2" t="str">
        <f t="shared" si="23"/>
        <v>DOm11</v>
      </c>
      <c r="GC5" s="2" t="str">
        <f t="shared" si="23"/>
        <v>DOm13</v>
      </c>
      <c r="GD5" s="2" t="str">
        <f>CL5</f>
        <v>DOm</v>
      </c>
      <c r="GE5" s="2" t="str">
        <f t="shared" ref="GE5:GH20" si="24">CM5</f>
        <v>DOm7</v>
      </c>
      <c r="GF5" s="2" t="str">
        <f t="shared" si="24"/>
        <v>DOm9b</v>
      </c>
      <c r="GG5" s="2" t="str">
        <f t="shared" si="24"/>
        <v>DOm11</v>
      </c>
      <c r="GH5" s="2" t="str">
        <f t="shared" si="24"/>
        <v>DOm13b</v>
      </c>
      <c r="GI5" s="2" t="str">
        <f>DF5</f>
        <v>DO</v>
      </c>
      <c r="GJ5" s="2" t="str">
        <f t="shared" ref="GJ5:GM20" si="25">DG5</f>
        <v>DOΔ</v>
      </c>
      <c r="GK5" s="2" t="str">
        <f t="shared" si="25"/>
        <v>DO9</v>
      </c>
      <c r="GL5" s="2" t="str">
        <f t="shared" si="25"/>
        <v>DO11+</v>
      </c>
      <c r="GM5" s="2" t="str">
        <f t="shared" si="25"/>
        <v>DO13</v>
      </c>
      <c r="GN5" s="2" t="str">
        <f>DZ5</f>
        <v>DO</v>
      </c>
      <c r="GO5" s="2" t="str">
        <f t="shared" ref="GO5:GR20" si="26">EA5</f>
        <v>DO7</v>
      </c>
      <c r="GP5" s="2" t="str">
        <f t="shared" si="26"/>
        <v>DO9</v>
      </c>
      <c r="GQ5" s="2" t="str">
        <f t="shared" si="26"/>
        <v>DO11</v>
      </c>
      <c r="GR5" s="2" t="str">
        <f t="shared" si="26"/>
        <v>DO13</v>
      </c>
      <c r="GS5" s="2" t="str">
        <f>ET5</f>
        <v>DOm</v>
      </c>
      <c r="GT5" s="2" t="str">
        <f t="shared" ref="GT5:GW20" si="27">EU5</f>
        <v>DOm7</v>
      </c>
      <c r="GU5" s="2" t="str">
        <f t="shared" si="27"/>
        <v>DOm9</v>
      </c>
      <c r="GV5" s="2" t="str">
        <f t="shared" si="27"/>
        <v>DOm11</v>
      </c>
      <c r="GW5" s="2" t="str">
        <f t="shared" si="27"/>
        <v>DOm13b</v>
      </c>
      <c r="GX5" s="2" t="str">
        <f>FN5</f>
        <v>DOm5b</v>
      </c>
      <c r="GY5" s="2" t="str">
        <f t="shared" ref="GY5:HB20" si="28">FO5</f>
        <v>DOm5b7</v>
      </c>
      <c r="GZ5" s="2" t="str">
        <f t="shared" si="28"/>
        <v>DOm5b9b</v>
      </c>
      <c r="HA5" s="2" t="str">
        <f t="shared" si="28"/>
        <v>DOm5b11</v>
      </c>
      <c r="HB5" s="2" t="str">
        <f t="shared" si="28"/>
        <v>DOm5b13b</v>
      </c>
      <c r="HD5" s="2">
        <v>1</v>
      </c>
      <c r="HE5" s="2" t="str" cm="1">
        <f t="array" ref="HE5">INDEX(patti,$HD5,IP5)</f>
        <v>DO</v>
      </c>
      <c r="HF5" s="2" t="str" cm="1">
        <f t="array" ref="HF5">INDEX(patti,$HD5,IQ5)</f>
        <v>DOm</v>
      </c>
      <c r="HG5" s="2" t="str" cm="1">
        <f t="array" ref="HG5">INDEX(patti,$HD5,IR5)</f>
        <v>DOm</v>
      </c>
      <c r="HH5" s="2" t="str" cm="1">
        <f t="array" ref="HH5">INDEX(patti,$HD5,IS5)</f>
        <v>DO</v>
      </c>
      <c r="HI5" s="2" t="str" cm="1">
        <f t="array" ref="HI5">INDEX(patti,$HD5,IT5)</f>
        <v>DO</v>
      </c>
      <c r="HJ5" s="2" t="str" cm="1">
        <f t="array" ref="HJ5">INDEX(patti,$HD5,IU5)</f>
        <v>DOm</v>
      </c>
      <c r="HK5" s="2" t="str" cm="1">
        <f t="array" ref="HK5">INDEX(patti,$HD5,IV5)</f>
        <v>DOm5b</v>
      </c>
      <c r="HL5" s="2" t="str" cm="1">
        <f t="array" ref="HL5">INDEX(patti,$HD5,IW5)</f>
        <v>DOΔ</v>
      </c>
      <c r="HM5" s="2" t="str" cm="1">
        <f t="array" ref="HM5">INDEX(patti,$HD5,IX5)</f>
        <v>DOm7</v>
      </c>
      <c r="HN5" s="2" t="str" cm="1">
        <f t="array" ref="HN5">INDEX(patti,$HD5,IY5)</f>
        <v>DOm7</v>
      </c>
      <c r="HO5" s="2" t="str" cm="1">
        <f t="array" ref="HO5">INDEX(patti,$HD5,IZ5)</f>
        <v>DOΔ</v>
      </c>
      <c r="HP5" s="2" t="str" cm="1">
        <f t="array" ref="HP5">INDEX(patti,$HD5,JA5)</f>
        <v>DO7</v>
      </c>
      <c r="HQ5" s="2" t="str" cm="1">
        <f t="array" ref="HQ5">INDEX(patti,$HD5,JB5)</f>
        <v>DOm7</v>
      </c>
      <c r="HR5" s="2" t="str" cm="1">
        <f t="array" ref="HR5">INDEX(patti,$HD5,JC5)</f>
        <v>DOm5b7</v>
      </c>
      <c r="HS5" s="2" t="str" cm="1">
        <f t="array" ref="HS5">INDEX(patti,$HD5,JD5)</f>
        <v>DO9</v>
      </c>
      <c r="HT5" s="2" t="str" cm="1">
        <f t="array" ref="HT5">INDEX(patti,$HD5,JE5)</f>
        <v>DOm9</v>
      </c>
      <c r="HU5" s="2" t="str" cm="1">
        <f t="array" ref="HU5">INDEX(patti,$HD5,JF5)</f>
        <v>DOm9b</v>
      </c>
      <c r="HV5" s="2" t="str" cm="1">
        <f t="array" ref="HV5">INDEX(patti,$HD5,JG5)</f>
        <v>DO9</v>
      </c>
      <c r="HW5" s="2" t="str" cm="1">
        <f t="array" ref="HW5">INDEX(patti,$HD5,JH5)</f>
        <v>DO9</v>
      </c>
      <c r="HX5" s="2" t="str" cm="1">
        <f t="array" ref="HX5">INDEX(patti,$HD5,JI5)</f>
        <v>DOm9</v>
      </c>
      <c r="HY5" s="2" t="str" cm="1">
        <f t="array" ref="HY5">INDEX(patti,$HD5,JJ5)</f>
        <v>DOm5b9b</v>
      </c>
      <c r="HZ5" s="2" t="str" cm="1">
        <f t="array" ref="HZ5">INDEX(patti,$HD5,JK5)</f>
        <v>DO11</v>
      </c>
      <c r="IA5" s="2" t="str" cm="1">
        <f t="array" ref="IA5">INDEX(patti,$HD5,JL5)</f>
        <v>DOm11</v>
      </c>
      <c r="IB5" s="2" t="str" cm="1">
        <f t="array" ref="IB5">INDEX(patti,$HD5,JM5)</f>
        <v>DOm11</v>
      </c>
      <c r="IC5" s="2" t="str" cm="1">
        <f t="array" ref="IC5">INDEX(patti,$HD5,JN5)</f>
        <v>DO11+</v>
      </c>
      <c r="ID5" s="2" t="str" cm="1">
        <f t="array" ref="ID5">INDEX(patti,$HD5,JO5)</f>
        <v>DO11</v>
      </c>
      <c r="IE5" s="2" t="str" cm="1">
        <f t="array" ref="IE5">INDEX(patti,$HD5,JP5)</f>
        <v>DOm11</v>
      </c>
      <c r="IF5" s="2" t="str" cm="1">
        <f t="array" ref="IF5">INDEX(patti,$HD5,JQ5)</f>
        <v>DOm5b11</v>
      </c>
      <c r="IG5" s="2" t="str" cm="1">
        <f t="array" ref="IG5">INDEX(patti,$HD5,JR5)</f>
        <v>DO13</v>
      </c>
      <c r="IH5" s="2" t="str" cm="1">
        <f t="array" ref="IH5">INDEX(patti,$HD5,JS5)</f>
        <v>DOm13</v>
      </c>
      <c r="II5" s="2" t="str" cm="1">
        <f t="array" ref="II5">INDEX(patti,$HD5,JT5)</f>
        <v>DOm13b</v>
      </c>
      <c r="IJ5" s="2" t="str" cm="1">
        <f t="array" ref="IJ5">INDEX(patti,$HD5,JU5)</f>
        <v>DO13</v>
      </c>
      <c r="IK5" s="2" t="str" cm="1">
        <f t="array" ref="IK5">INDEX(patti,$HD5,JV5)</f>
        <v>DO13</v>
      </c>
      <c r="IL5" s="2" t="str" cm="1">
        <f t="array" ref="IL5">INDEX(patti,$HD5,JW5)</f>
        <v>DOm13b</v>
      </c>
      <c r="IM5" s="2" t="str" cm="1">
        <f t="array" ref="IM5">INDEX(patti,$HD5,JX5)</f>
        <v>DOm5b13b</v>
      </c>
      <c r="IN5" t="s">
        <v>117</v>
      </c>
      <c r="IP5">
        <v>1</v>
      </c>
      <c r="IQ5">
        <f>IP5+5</f>
        <v>6</v>
      </c>
      <c r="IR5">
        <f t="shared" ref="IR5:IV5" si="29">IQ5+5</f>
        <v>11</v>
      </c>
      <c r="IS5">
        <f t="shared" si="29"/>
        <v>16</v>
      </c>
      <c r="IT5">
        <f t="shared" si="29"/>
        <v>21</v>
      </c>
      <c r="IU5">
        <f t="shared" si="29"/>
        <v>26</v>
      </c>
      <c r="IV5">
        <f t="shared" si="29"/>
        <v>31</v>
      </c>
      <c r="IW5">
        <f>IP5+1</f>
        <v>2</v>
      </c>
      <c r="IX5">
        <f t="shared" ref="IX5:JX14" si="30">IQ5+1</f>
        <v>7</v>
      </c>
      <c r="IY5">
        <f t="shared" si="30"/>
        <v>12</v>
      </c>
      <c r="IZ5">
        <f t="shared" si="30"/>
        <v>17</v>
      </c>
      <c r="JA5">
        <f t="shared" si="30"/>
        <v>22</v>
      </c>
      <c r="JB5">
        <f t="shared" si="30"/>
        <v>27</v>
      </c>
      <c r="JC5">
        <f t="shared" si="30"/>
        <v>32</v>
      </c>
      <c r="JD5">
        <f t="shared" si="30"/>
        <v>3</v>
      </c>
      <c r="JE5">
        <f t="shared" si="30"/>
        <v>8</v>
      </c>
      <c r="JF5">
        <f t="shared" si="30"/>
        <v>13</v>
      </c>
      <c r="JG5">
        <f t="shared" si="30"/>
        <v>18</v>
      </c>
      <c r="JH5">
        <f t="shared" si="30"/>
        <v>23</v>
      </c>
      <c r="JI5">
        <f t="shared" si="30"/>
        <v>28</v>
      </c>
      <c r="JJ5">
        <f t="shared" si="30"/>
        <v>33</v>
      </c>
      <c r="JK5">
        <f t="shared" si="30"/>
        <v>4</v>
      </c>
      <c r="JL5">
        <f t="shared" si="30"/>
        <v>9</v>
      </c>
      <c r="JM5">
        <f t="shared" si="30"/>
        <v>14</v>
      </c>
      <c r="JN5">
        <f t="shared" si="30"/>
        <v>19</v>
      </c>
      <c r="JO5">
        <f t="shared" si="30"/>
        <v>24</v>
      </c>
      <c r="JP5">
        <f t="shared" si="30"/>
        <v>29</v>
      </c>
      <c r="JQ5">
        <f t="shared" si="30"/>
        <v>34</v>
      </c>
      <c r="JR5">
        <f t="shared" si="30"/>
        <v>5</v>
      </c>
      <c r="JS5">
        <f t="shared" si="30"/>
        <v>10</v>
      </c>
      <c r="JT5">
        <f t="shared" si="30"/>
        <v>15</v>
      </c>
      <c r="JU5">
        <f t="shared" si="30"/>
        <v>20</v>
      </c>
      <c r="JV5">
        <f t="shared" si="30"/>
        <v>25</v>
      </c>
      <c r="JW5">
        <f t="shared" si="30"/>
        <v>30</v>
      </c>
      <c r="JX5">
        <f t="shared" si="30"/>
        <v>35</v>
      </c>
      <c r="JY5" t="s">
        <v>117</v>
      </c>
      <c r="JZ5" t="str">
        <f>A5</f>
        <v>MAGGIORE</v>
      </c>
      <c r="KA5">
        <f t="shared" si="6"/>
        <v>0</v>
      </c>
      <c r="KB5" cm="1">
        <f t="array" ref="KB5">IF(TYPE(_xlfn._xlws.FILTER(HE$1:IM$1,HE5:IM5=KA5))=16,0,_xlfn._xlws.FILTER(HE$1:IM$1,HE5:IM5=KA5))</f>
        <v>0</v>
      </c>
      <c r="KG5">
        <f>IF(KH5=0,KG4,KG4+1)</f>
        <v>0</v>
      </c>
      <c r="KH5" s="35">
        <f t="shared" ref="KH5:KH21" si="31">IF(KB5=0,0,(CONCATENATE($KA5," come ",KB5," della scala ",$JZ5)))</f>
        <v>0</v>
      </c>
      <c r="KI5">
        <v>1</v>
      </c>
      <c r="KJ5">
        <f t="shared" ref="KJ5:KJ20" si="32">IF(TYPE(VLOOKUP(KI5,come2,2,FALSE))=16,0,VLOOKUP(KI5,come2,2,FALSE))</f>
        <v>0</v>
      </c>
      <c r="KK5">
        <f t="shared" ref="KK5:KK8" si="33">IF(TYPE(_xlfn.TEXTAFTER(KJ5,"scala "))=16,0,_xlfn.TEXTAFTER(KJ5,"scala "))</f>
        <v>0</v>
      </c>
      <c r="KL5">
        <f>(LEFT(IF(TYPE(_xlfn.TEXTAFTER(KJ5,"come "))=16,0,_xlfn.TEXTAFTER(KJ5,"come ")),1))+1-1</f>
        <v>0</v>
      </c>
      <c r="KM5" s="2">
        <f t="shared" ref="KM5:KS20" si="34">IF(TYPE(HLOOKUP($KK5,tona,KM$4,FALSE))=16,0,HLOOKUP($KK5,tona,KM$4,FALSE))</f>
        <v>0</v>
      </c>
      <c r="KN5" s="2">
        <f t="shared" si="34"/>
        <v>0</v>
      </c>
      <c r="KO5" s="2">
        <f t="shared" si="34"/>
        <v>0</v>
      </c>
      <c r="KP5" s="2">
        <f t="shared" si="34"/>
        <v>0</v>
      </c>
      <c r="KQ5" s="2">
        <f t="shared" si="34"/>
        <v>0</v>
      </c>
      <c r="KR5" s="2">
        <f t="shared" si="34"/>
        <v>0</v>
      </c>
      <c r="KS5" s="2">
        <f t="shared" si="34"/>
        <v>0</v>
      </c>
      <c r="KT5" s="2" t="str">
        <f>LEFT(KJ5,4)</f>
        <v>0</v>
      </c>
      <c r="KU5" s="2" t="str">
        <f>LEFT(KT5,2)</f>
        <v>0</v>
      </c>
      <c r="KV5" s="2" t="str">
        <f>LEFT(KT5,3)</f>
        <v>0</v>
      </c>
      <c r="KW5" s="55" t="str">
        <f>(IF((RIGHT(KV5,1))="b",KV5,(IF((RIGHT(KV5,1))="#",KV5,(IF(RIGHT(KV5,1)="l",KV5,KU5))))))</f>
        <v>0</v>
      </c>
      <c r="KX5" s="60">
        <f>IF($KW5=0,0,IF(KM$4&gt;$KL5,0,KM$4))</f>
        <v>0</v>
      </c>
      <c r="KY5" s="60">
        <f t="shared" ref="KY5:LD20" si="35">IF($KW5=0,0,IF(KN$4&gt;$KL5,0,KN$4))</f>
        <v>0</v>
      </c>
      <c r="KZ5" s="60">
        <f t="shared" si="35"/>
        <v>0</v>
      </c>
      <c r="LA5" s="60">
        <f t="shared" si="35"/>
        <v>0</v>
      </c>
      <c r="LB5" s="60">
        <f t="shared" si="35"/>
        <v>0</v>
      </c>
      <c r="LC5" s="60">
        <f t="shared" si="35"/>
        <v>0</v>
      </c>
      <c r="LD5" s="60">
        <f t="shared" si="35"/>
        <v>0</v>
      </c>
      <c r="LE5" s="64">
        <f t="shared" ref="LE5:LE20" si="36">IF(TYPE(VLOOKUP(KW5,appoggio,2,FALSE))=16,0,VLOOKUP(KW5,appoggio,2,FALSE))</f>
        <v>0</v>
      </c>
      <c r="LF5" s="55">
        <f t="shared" ref="LF5:LF20" si="37">(IF(KM5="s",1,(IF(KM5="t",2,(IF(KM5="t,5",3,0))))))</f>
        <v>0</v>
      </c>
      <c r="LG5" s="55">
        <f t="shared" ref="LG5:LG20" si="38">(IF(KN5="s",1,(IF(KN5="t",2,(IF(KN5="t,5",3,0))))))</f>
        <v>0</v>
      </c>
      <c r="LH5" s="55">
        <f t="shared" ref="LH5:LH20" si="39">(IF(KO5="s",1,(IF(KO5="t",2,(IF(KO5="t,5",3,0))))))</f>
        <v>0</v>
      </c>
      <c r="LI5" s="55">
        <f t="shared" ref="LI5:LI20" si="40">(IF(KP5="s",1,(IF(KP5="t",2,(IF(KP5="t,5",3,0))))))</f>
        <v>0</v>
      </c>
      <c r="LJ5" s="55">
        <f t="shared" ref="LJ5:LJ20" si="41">(IF(KQ5="s",1,(IF(KQ5="t",2,(IF(KQ5="t,5",3,0))))))</f>
        <v>0</v>
      </c>
      <c r="LK5" s="55">
        <f t="shared" ref="LK5:LK20" si="42">(IF(KR5="s",1,(IF(KR5="t",2,(IF(KR5="t,5",3,0))))))</f>
        <v>0</v>
      </c>
      <c r="LL5" s="55">
        <f t="shared" ref="LL5:LL20" si="43">(IF(KS5="s",1,(IF(KS5="t",2,(IF(KS5="t,5",3,0))))))</f>
        <v>0</v>
      </c>
      <c r="LM5" s="64">
        <f>IF(KX5=0,0,LF5)</f>
        <v>0</v>
      </c>
      <c r="LN5" s="64">
        <f t="shared" ref="LN5:LS20" si="44">IF(KY5=0,0,LG5)</f>
        <v>0</v>
      </c>
      <c r="LO5" s="64">
        <f t="shared" si="44"/>
        <v>0</v>
      </c>
      <c r="LP5" s="64">
        <f t="shared" si="44"/>
        <v>0</v>
      </c>
      <c r="LQ5" s="64">
        <f t="shared" si="44"/>
        <v>0</v>
      </c>
      <c r="LR5" s="64">
        <f t="shared" si="44"/>
        <v>0</v>
      </c>
      <c r="LS5" s="64">
        <f t="shared" si="44"/>
        <v>0</v>
      </c>
      <c r="LT5" s="60">
        <f>SUM(LM5:LS5)+LE5</f>
        <v>0</v>
      </c>
      <c r="LU5" s="60">
        <f t="shared" ref="LU5:LU20" si="45">IF(TYPE(VLOOKUP(LT5,torna,2,FALSE))=16,0,VLOOKUP(LT5,torna,2,FALSE))</f>
        <v>0</v>
      </c>
      <c r="LV5" s="60">
        <f t="shared" ref="LV5:LV20" si="46">IF(LU5=0,0,CONCATENATE(KJ5," di ",LU5))</f>
        <v>0</v>
      </c>
      <c r="LY5" s="180"/>
      <c r="LZ5" s="180"/>
      <c r="MA5" s="180"/>
      <c r="MB5" s="180"/>
      <c r="MC5" s="180"/>
      <c r="MD5" s="180"/>
      <c r="ME5" s="180"/>
      <c r="MF5" s="180"/>
      <c r="MG5" s="180"/>
      <c r="MH5" s="180"/>
      <c r="MI5" s="180"/>
      <c r="MJ5" s="180"/>
      <c r="MK5" s="180"/>
      <c r="ML5" s="180"/>
      <c r="MM5" s="180"/>
      <c r="MN5" s="180"/>
      <c r="MO5" s="180"/>
      <c r="MP5" s="180"/>
      <c r="MQ5" s="180"/>
      <c r="MR5" s="180"/>
      <c r="MS5" s="180"/>
      <c r="MT5" s="180"/>
      <c r="MU5" s="180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</row>
    <row r="6" spans="1:395" x14ac:dyDescent="0.3">
      <c r="A6" s="190"/>
      <c r="B6" t="s">
        <v>96</v>
      </c>
      <c r="C6" s="16" t="s">
        <v>37</v>
      </c>
      <c r="D6" s="16" t="s">
        <v>37</v>
      </c>
      <c r="E6" s="16" t="s">
        <v>38</v>
      </c>
      <c r="F6" s="16" t="s">
        <v>37</v>
      </c>
      <c r="G6" s="16" t="s">
        <v>37</v>
      </c>
      <c r="H6" s="16" t="s">
        <v>37</v>
      </c>
      <c r="I6" s="16" t="s">
        <v>38</v>
      </c>
      <c r="J6" s="4">
        <f t="shared" si="21"/>
        <v>2</v>
      </c>
      <c r="K6" s="57">
        <f t="shared" ref="K6:K40" si="47">(IF($C6="t",J6+2,(IF($C6="S",J6+1,(IF($C6="t,5",J6+3,0))))))</f>
        <v>4</v>
      </c>
      <c r="L6" s="57">
        <f t="shared" ref="L6:L40" si="48">(IF($D6="t",K6+2,(IF($D6="S",K6+1,(IF($D6="t,5",K6+3,0))))))</f>
        <v>6</v>
      </c>
      <c r="M6" s="57">
        <f t="shared" ref="M6:M40" si="49">(IF($E6="t",L6+2,(IF($E6="S",L6+1,(IF($E6="t,5",L6+3,0))))))</f>
        <v>7</v>
      </c>
      <c r="N6" s="57">
        <f t="shared" ref="N6:N40" si="50">(IF($F6="t",M6+2,(IF($F6="S",M6+1,(IF($F6="t,5",M6+3,0))))))</f>
        <v>9</v>
      </c>
      <c r="O6" s="57">
        <f t="shared" ref="O6:O40" si="51">(IF($G6="t",N6+2,(IF($G6="S",N6+1,(IF($G6="t,5",N6+3,0))))))</f>
        <v>11</v>
      </c>
      <c r="P6" s="57">
        <f t="shared" ref="P6:P40" si="52">(IF($H6="t",O6+2,(IF($H6="S",O6+1,(IF($H6="t,5",O6+3,0))))))</f>
        <v>13</v>
      </c>
      <c r="Q6" s="57">
        <f t="shared" ref="Q6:Q40" si="53">(IF($I6="t",P6+2,(IF($I6="S",P6+1,(IF($I6="t,5",P6+3,0))))))</f>
        <v>14</v>
      </c>
      <c r="R6" s="57">
        <f t="shared" ref="R6:R40" si="54">(IF($C6="t",Q6+2,(IF($C6="S",Q6+1,(IF($C6="t,5",Q6+3,0))))))</f>
        <v>16</v>
      </c>
      <c r="S6" s="57">
        <f t="shared" ref="S6:S40" si="55">(IF($D6="t",R6+2,(IF($D6="S",R6+1,(IF($D6="t,5",R6+3,0))))))</f>
        <v>18</v>
      </c>
      <c r="T6" s="57">
        <f t="shared" ref="T6:T40" si="56">(IF($E6="t",S6+2,(IF($E6="S",S6+1,(IF($E6="t,5",S6+3,0))))))</f>
        <v>19</v>
      </c>
      <c r="U6" s="57">
        <f t="shared" ref="U6:U40" si="57">(IF($F6="t",T6+2,(IF($F6="S",T6+1,(IF($F6="t,5",T6+3,0))))))</f>
        <v>21</v>
      </c>
      <c r="V6" s="57">
        <f t="shared" ref="V6:V40" si="58">(IF($G6="t",U6+2,(IF($G6="S",U6+1,(IF($G6="t,5",U6+3,0))))))</f>
        <v>23</v>
      </c>
      <c r="W6" s="57">
        <f t="shared" ref="W6:W40" si="59">(IF($H6="t",V6+2,(IF($H6="S",V6+1,(IF($H6="t,5",V6+3,0))))))</f>
        <v>25</v>
      </c>
      <c r="X6" s="57">
        <f t="shared" ref="X6:X40" si="60">(IF($I6="t",W6+2,(IF($I6="S",W6+1,(IF($I6="t,5",W6+3,0))))))</f>
        <v>26</v>
      </c>
      <c r="Y6" s="57">
        <f t="shared" ref="Y6:Y40" si="61">(IF($C6="t",X6+2,(IF($C6="S",X6+1,(IF($C6="t,5",X6+3,0))))))</f>
        <v>28</v>
      </c>
      <c r="Z6" s="57">
        <f t="shared" ref="Z6:Z40" si="62">(IF($D6="t",Y6+2,(IF($D6="S",Y6+1,(IF($D6="t,5",Y6+3,0))))))</f>
        <v>30</v>
      </c>
      <c r="AA6" s="57">
        <f t="shared" ref="AA6:AA40" si="63">(IF($E6="t",Z6+2,(IF($E6="S",Z6+1,(IF($E6="t,5",Z6+3,0))))))</f>
        <v>31</v>
      </c>
      <c r="AB6" s="57">
        <f t="shared" ref="AB6:AB40" si="64">(IF($F6="t",AA6+2,(IF($F6="S",AA6+1,(IF($F6="t,5",AA6+3,0))))))</f>
        <v>33</v>
      </c>
      <c r="AC6" s="57">
        <f t="shared" ref="AC6:AC40" si="65">(IF($G6="t",AB6+2,(IF($G6="S",AB6+1,(IF($G6="t,5",AB6+3,0))))))</f>
        <v>35</v>
      </c>
      <c r="AD6" s="57">
        <f t="shared" ref="AD6:AD40" si="66">(IF($H6="t",AC6+2,(IF($H6="S",AC6+1,(IF($H6="t,5",AC6+3,0))))))</f>
        <v>37</v>
      </c>
      <c r="AE6" s="57">
        <f t="shared" ref="AE6:AE40" si="67">(IF($I6="t",AD6+2,(IF($I6="S",AD6+1,(IF($I6="t,5",AD6+3,0))))))</f>
        <v>38</v>
      </c>
      <c r="AF6" s="57">
        <f t="shared" ref="AF6:AF40" si="68">(IF($C6="t",AE6+2,(IF($C6="S",AE6+1,(IF($C6="t,5",AE6+3,0))))))</f>
        <v>40</v>
      </c>
      <c r="AG6" s="57">
        <f t="shared" ref="AG6:AG40" si="69">(IF($D6="t",AF6+2,(IF($D6="S",AF6+1,(IF($D6="t,5",AF6+3,0))))))</f>
        <v>42</v>
      </c>
      <c r="AH6" s="57">
        <f t="shared" ref="AH6:AH40" si="70">(IF($E6="t",AG6+2,(IF($E6="S",AG6+1,(IF($E6="t,5",AG6+3,0))))))</f>
        <v>43</v>
      </c>
      <c r="AI6" s="57"/>
      <c r="AJ6" s="57">
        <f>1</f>
        <v>1</v>
      </c>
      <c r="AK6" s="57">
        <f t="shared" ref="AK6:AK40" si="71">L6-$J6</f>
        <v>4</v>
      </c>
      <c r="AL6" s="57">
        <f t="shared" ref="AL6:AL40" si="72">N6-$J6</f>
        <v>7</v>
      </c>
      <c r="AM6" s="57">
        <f t="shared" ref="AM6:AM40" si="73">P6-$J6</f>
        <v>11</v>
      </c>
      <c r="AN6" s="57">
        <f t="shared" ref="AN6:AN40" si="74">R6-$J6</f>
        <v>14</v>
      </c>
      <c r="AO6" s="57">
        <f t="shared" ref="AO6:AO40" si="75">T6-$J6</f>
        <v>17</v>
      </c>
      <c r="AP6" s="57">
        <f t="shared" ref="AP6:AP40" si="76">V6-$J6</f>
        <v>21</v>
      </c>
      <c r="AQ6" s="57" t="str">
        <f>$B6</f>
        <v>DO#</v>
      </c>
      <c r="AR6" s="57" t="str">
        <f t="shared" ref="AR6:AR40" si="77">IF(AK6=4,"","m")</f>
        <v/>
      </c>
      <c r="AS6" s="57" t="str">
        <f t="shared" ref="AS6:AS40" si="78">(IF(AL6=7,"",(IF(AL6=6,"5b",(IF(AL6=8,"5#",))))))</f>
        <v/>
      </c>
      <c r="AT6" s="57" t="str">
        <f t="shared" ref="AT6:AT40" si="79">(IF(AM6=11,"Δ",(IF(AM6=10,"7",(IF(AM6=9,"dim",0))))))</f>
        <v>Δ</v>
      </c>
      <c r="AU6" s="57" t="str">
        <f t="shared" ref="AU6:AU40" si="80">(IF(AN6=14,"9",(IF(AN6=13,"9b",(IF(AN6=15,"9+",0))))))</f>
        <v>9</v>
      </c>
      <c r="AV6" s="57" t="str">
        <f t="shared" ref="AV6:AV40" si="81">(IF(AO6=17,"11",(IF(AO6=16,"11b",(IF(AO6=18,"11+",0))))))</f>
        <v>11</v>
      </c>
      <c r="AW6" s="57" t="str">
        <f t="shared" ref="AW6:AW40" si="82">(IF(AP6=21,"13",(IF(AP6=20,"13b",0))))</f>
        <v>13</v>
      </c>
      <c r="AX6" s="57" t="str">
        <f t="shared" ref="AX6:AX40" si="83">CONCATENATE(AQ6,AR6,AS6)</f>
        <v>DO#</v>
      </c>
      <c r="AY6" s="57" t="str">
        <f t="shared" ref="AY6:AY40" si="84">CONCATENATE(AQ6,AR6,AS6,AT6)</f>
        <v>DO#Δ</v>
      </c>
      <c r="AZ6" s="57" t="str">
        <f t="shared" ref="AZ6:AZ40" si="85">CONCATENATE(AQ6,AR6,AS6,AU6)</f>
        <v>DO#9</v>
      </c>
      <c r="BA6" s="57" t="str">
        <f t="shared" ref="BA6:BA40" si="86">CONCATENATE(AQ6,AR6,AS6,AV6)</f>
        <v>DO#11</v>
      </c>
      <c r="BB6" s="57" t="str">
        <f t="shared" ref="BB6:BB40" si="87">CONCATENATE(AQ6,AR6,AS6,AW6)</f>
        <v>DO#13</v>
      </c>
      <c r="BD6" s="57">
        <f>1</f>
        <v>1</v>
      </c>
      <c r="BE6" s="57">
        <f t="shared" ref="BE6:BE40" si="88">M6-$K6</f>
        <v>3</v>
      </c>
      <c r="BF6" s="57">
        <f t="shared" ref="BF6:BF40" si="89">O6-$K6</f>
        <v>7</v>
      </c>
      <c r="BG6" s="57">
        <f t="shared" ref="BG6:BG40" si="90">Q6-$K6</f>
        <v>10</v>
      </c>
      <c r="BH6" s="57">
        <f t="shared" ref="BH6:BH40" si="91">S6-$K6</f>
        <v>14</v>
      </c>
      <c r="BI6" s="57">
        <f t="shared" ref="BI6:BI40" si="92">U6-$K6</f>
        <v>17</v>
      </c>
      <c r="BJ6" s="57">
        <f t="shared" ref="BJ6:BJ40" si="93">W6-$K6</f>
        <v>21</v>
      </c>
      <c r="BK6" s="57" t="str">
        <f t="shared" ref="BK6:BK40" si="94">$B6</f>
        <v>DO#</v>
      </c>
      <c r="BL6" s="57" t="str">
        <f t="shared" ref="BL6:BL40" si="95">IF(BE6=4,"","m")</f>
        <v>m</v>
      </c>
      <c r="BM6" s="57" t="str">
        <f t="shared" ref="BM6:BM40" si="96">(IF(BF6=7,"",(IF(BF6=6,"5b",(IF(BF6=8,"5#",))))))</f>
        <v/>
      </c>
      <c r="BN6" s="57" t="str">
        <f t="shared" ref="BN6:BN40" si="97">(IF(BG6=11,"Δ",(IF(BG6=10,"7",(IF(BG6=9,"dim",0))))))</f>
        <v>7</v>
      </c>
      <c r="BO6" s="57" t="str">
        <f t="shared" ref="BO6:BO40" si="98">(IF(BH6=14,"9",(IF(BH6=13,"9b",(IF(BH6=15,"9+",0))))))</f>
        <v>9</v>
      </c>
      <c r="BP6" s="57" t="str">
        <f t="shared" ref="BP6:BP40" si="99">(IF(BI6=17,"11",(IF(BI6=16,"11b",(IF(BI6=18,"11+",0))))))</f>
        <v>11</v>
      </c>
      <c r="BQ6" s="57" t="str">
        <f t="shared" ref="BQ6:BQ40" si="100">(IF(BJ6=21,"13",(IF(BJ6=20,"13b",0))))</f>
        <v>13</v>
      </c>
      <c r="BR6" s="57" t="str">
        <f t="shared" ref="BR6:BR40" si="101">CONCATENATE(BK6,BL6,BM6)</f>
        <v>DO#m</v>
      </c>
      <c r="BS6" s="57" t="str">
        <f t="shared" ref="BS6:BS40" si="102">CONCATENATE(BK6,BL6,BM6,BN6)</f>
        <v>DO#m7</v>
      </c>
      <c r="BT6" s="57" t="str">
        <f t="shared" ref="BT6:BT40" si="103">CONCATENATE(BK6,BL6,BM6,BO6)</f>
        <v>DO#m9</v>
      </c>
      <c r="BU6" s="57" t="str">
        <f t="shared" ref="BU6:BU40" si="104">CONCATENATE(BK6,BL6,BM6,BP6)</f>
        <v>DO#m11</v>
      </c>
      <c r="BV6" s="57" t="str">
        <f t="shared" ref="BV6:BV40" si="105">CONCATENATE(BK6,BL6,BM6,BQ6)</f>
        <v>DO#m13</v>
      </c>
      <c r="BX6" s="57">
        <f>1</f>
        <v>1</v>
      </c>
      <c r="BY6" s="57">
        <f t="shared" ref="BY6:BY40" si="106">N6-$L6</f>
        <v>3</v>
      </c>
      <c r="BZ6" s="57">
        <f t="shared" ref="BZ6:BZ40" si="107">P6-$L6</f>
        <v>7</v>
      </c>
      <c r="CA6" s="57">
        <f t="shared" ref="CA6:CA40" si="108">R6-$L6</f>
        <v>10</v>
      </c>
      <c r="CB6" s="57">
        <f t="shared" ref="CB6:CB40" si="109">T6-$L6</f>
        <v>13</v>
      </c>
      <c r="CC6" s="57">
        <f t="shared" ref="CC6:CC40" si="110">V6-$L6</f>
        <v>17</v>
      </c>
      <c r="CD6" s="57">
        <f t="shared" ref="CD6:CD40" si="111">X6-$L6</f>
        <v>20</v>
      </c>
      <c r="CE6" s="57" t="str">
        <f t="shared" ref="CE6:CE40" si="112">$B6</f>
        <v>DO#</v>
      </c>
      <c r="CF6" s="57" t="str">
        <f t="shared" ref="CF6:CF40" si="113">IF(BY6=4,"","m")</f>
        <v>m</v>
      </c>
      <c r="CG6" s="57" t="str">
        <f t="shared" ref="CG6:CG40" si="114">(IF(BZ6=7,"",(IF(BZ6=6,"5b",(IF(BZ6=8,"5#",))))))</f>
        <v/>
      </c>
      <c r="CH6" s="57" t="str">
        <f t="shared" ref="CH6:CH40" si="115">(IF(CA6=11,"Δ",(IF(CA6=10,"7",(IF(CA6=9,"dim",0))))))</f>
        <v>7</v>
      </c>
      <c r="CI6" s="57" t="str">
        <f t="shared" ref="CI6:CI40" si="116">(IF(CB6=14,"9",(IF(CB6=13,"9b",(IF(CB6=15,"9+",0))))))</f>
        <v>9b</v>
      </c>
      <c r="CJ6" s="57" t="str">
        <f t="shared" ref="CJ6:CJ40" si="117">(IF(CC6=17,"11",(IF(CC6=16,"11b",(IF(CC6=18,"11+",0))))))</f>
        <v>11</v>
      </c>
      <c r="CK6" s="57" t="str">
        <f t="shared" ref="CK6:CK40" si="118">(IF(CD6=21,"13",(IF(CD6=20,"13b",0))))</f>
        <v>13b</v>
      </c>
      <c r="CL6" s="57" t="str">
        <f t="shared" ref="CL6:CL40" si="119">CONCATENATE(CE6,CF6,CG6)</f>
        <v>DO#m</v>
      </c>
      <c r="CM6" s="57" t="str">
        <f t="shared" ref="CM6:CM40" si="120">CONCATENATE(CE6,CF6,CG6,CH6)</f>
        <v>DO#m7</v>
      </c>
      <c r="CN6" s="57" t="str">
        <f t="shared" ref="CN6:CN40" si="121">CONCATENATE(CE6,CF6,CG6,CI6)</f>
        <v>DO#m9b</v>
      </c>
      <c r="CO6" s="57" t="str">
        <f t="shared" ref="CO6:CO40" si="122">CONCATENATE(CE6,CF6,CG6,CJ6)</f>
        <v>DO#m11</v>
      </c>
      <c r="CP6" s="57" t="str">
        <f t="shared" ref="CP6:CP40" si="123">CONCATENATE(CE6,CF6,CG6,CK6)</f>
        <v>DO#m13b</v>
      </c>
      <c r="CR6" s="57">
        <f>1</f>
        <v>1</v>
      </c>
      <c r="CS6" s="57">
        <f t="shared" ref="CS6:CS40" si="124">O6-$M6</f>
        <v>4</v>
      </c>
      <c r="CT6" s="57">
        <f t="shared" ref="CT6:CT40" si="125">Q6-$M6</f>
        <v>7</v>
      </c>
      <c r="CU6" s="57">
        <f t="shared" ref="CU6:CU40" si="126">S6-$M6</f>
        <v>11</v>
      </c>
      <c r="CV6" s="57">
        <f t="shared" ref="CV6:CV40" si="127">U6-$M6</f>
        <v>14</v>
      </c>
      <c r="CW6" s="57">
        <f t="shared" ref="CW6:CW40" si="128">W6-$M6</f>
        <v>18</v>
      </c>
      <c r="CX6" s="57">
        <f t="shared" ref="CX6:CX40" si="129">Y6-$M6</f>
        <v>21</v>
      </c>
      <c r="CY6" s="57" t="str">
        <f t="shared" ref="CY6:CY40" si="130">$B6</f>
        <v>DO#</v>
      </c>
      <c r="CZ6" s="57" t="str">
        <f t="shared" ref="CZ6:CZ40" si="131">IF(CS6=4,"","m")</f>
        <v/>
      </c>
      <c r="DA6" s="57" t="str">
        <f t="shared" ref="DA6:DA40" si="132">(IF(CT6=7,"",(IF(CT6=6,"5b",(IF(CT6=8,"5#",))))))</f>
        <v/>
      </c>
      <c r="DB6" s="57" t="str">
        <f t="shared" ref="DB6:DB40" si="133">(IF(CU6=11,"Δ",(IF(CU6=10,"7",(IF(CU6=9,"dim",0))))))</f>
        <v>Δ</v>
      </c>
      <c r="DC6" s="57" t="str">
        <f t="shared" ref="DC6:DC40" si="134">(IF(CV6=14,"9",(IF(CV6=13,"9b",(IF(CV6=15,"9+",0))))))</f>
        <v>9</v>
      </c>
      <c r="DD6" s="57" t="str">
        <f t="shared" ref="DD6:DD40" si="135">(IF(CW6=17,"11",(IF(CW6=16,"11b",(IF(CW6=18,"11+",0))))))</f>
        <v>11+</v>
      </c>
      <c r="DE6" s="57" t="str">
        <f t="shared" ref="DE6:DE40" si="136">(IF(CX6=21,"13",(IF(CX6=20,"13b",0))))</f>
        <v>13</v>
      </c>
      <c r="DF6" s="57" t="str">
        <f t="shared" ref="DF6:DF40" si="137">CONCATENATE(CY6,CZ6,DA6)</f>
        <v>DO#</v>
      </c>
      <c r="DG6" s="57" t="str">
        <f t="shared" ref="DG6:DG40" si="138">CONCATENATE(CY6,CZ6,DA6,DB6)</f>
        <v>DO#Δ</v>
      </c>
      <c r="DH6" s="57" t="str">
        <f t="shared" ref="DH6:DH40" si="139">CONCATENATE(CY6,CZ6,DA6,DC6)</f>
        <v>DO#9</v>
      </c>
      <c r="DI6" s="57" t="str">
        <f t="shared" ref="DI6:DI40" si="140">CONCATENATE(CY6,CZ6,DA6,DD6)</f>
        <v>DO#11+</v>
      </c>
      <c r="DJ6" s="57" t="str">
        <f t="shared" ref="DJ6:DJ40" si="141">CONCATENATE(CY6,CZ6,DA6,DE6)</f>
        <v>DO#13</v>
      </c>
      <c r="DL6" s="57">
        <f>1</f>
        <v>1</v>
      </c>
      <c r="DM6" s="57">
        <f t="shared" ref="DM6:DM40" si="142">P6-$N6</f>
        <v>4</v>
      </c>
      <c r="DN6" s="57">
        <f t="shared" ref="DN6:DN40" si="143">R6-$N6</f>
        <v>7</v>
      </c>
      <c r="DO6" s="57">
        <f t="shared" ref="DO6:DO40" si="144">T6-$N6</f>
        <v>10</v>
      </c>
      <c r="DP6" s="57">
        <f t="shared" ref="DP6:DP40" si="145">V6-$N6</f>
        <v>14</v>
      </c>
      <c r="DQ6" s="57">
        <f t="shared" ref="DQ6:DQ40" si="146">X6-$N6</f>
        <v>17</v>
      </c>
      <c r="DR6" s="57">
        <f t="shared" ref="DR6:DR40" si="147">Z6-$N6</f>
        <v>21</v>
      </c>
      <c r="DS6" s="57" t="str">
        <f t="shared" ref="DS6:DS40" si="148">$B6</f>
        <v>DO#</v>
      </c>
      <c r="DT6" s="57" t="str">
        <f t="shared" ref="DT6:DT40" si="149">IF(DM6=4,"","m")</f>
        <v/>
      </c>
      <c r="DU6" s="57" t="str">
        <f t="shared" ref="DU6:DU40" si="150">(IF(DN6=7,"",(IF(DN6=6,"5b",(IF(DN6=8,"5#",))))))</f>
        <v/>
      </c>
      <c r="DV6" s="57" t="str">
        <f t="shared" ref="DV6:DV40" si="151">(IF(DO6=11,"Δ",(IF(DO6=10,"7",(IF(DO6=9,"dim",0))))))</f>
        <v>7</v>
      </c>
      <c r="DW6" s="57" t="str">
        <f t="shared" ref="DW6:DW40" si="152">(IF(DP6=14,"9",(IF(DP6=13,"9b",(IF(DP6=15,"9+",0))))))</f>
        <v>9</v>
      </c>
      <c r="DX6" s="57" t="str">
        <f t="shared" ref="DX6:DX40" si="153">(IF(DQ6=17,"11",(IF(DQ6=16,"11b",(IF(DQ6=18,"11+",0))))))</f>
        <v>11</v>
      </c>
      <c r="DY6" s="57" t="str">
        <f t="shared" ref="DY6:DY40" si="154">(IF(DR6=21,"13",(IF(DR6=20,"13b",0))))</f>
        <v>13</v>
      </c>
      <c r="DZ6" s="57" t="str">
        <f t="shared" ref="DZ6:DZ40" si="155">CONCATENATE(DS6,DT6,DU6)</f>
        <v>DO#</v>
      </c>
      <c r="EA6" s="57" t="str">
        <f t="shared" ref="EA6:EA40" si="156">CONCATENATE(DS6,DT6,DU6,DV6)</f>
        <v>DO#7</v>
      </c>
      <c r="EB6" s="57" t="str">
        <f t="shared" ref="EB6:EB40" si="157">CONCATENATE(DS6,DT6,DU6,DW6)</f>
        <v>DO#9</v>
      </c>
      <c r="EC6" s="57" t="str">
        <f t="shared" ref="EC6:EC40" si="158">CONCATENATE(DS6,DT6,DU6,DX6)</f>
        <v>DO#11</v>
      </c>
      <c r="ED6" s="57" t="str">
        <f t="shared" ref="ED6:ED40" si="159">CONCATENATE(DS6,DT6,DU6,DY6)</f>
        <v>DO#13</v>
      </c>
      <c r="EF6" s="57">
        <f>1</f>
        <v>1</v>
      </c>
      <c r="EG6" s="57">
        <f t="shared" ref="EG6:EG40" si="160">Q6-$O6</f>
        <v>3</v>
      </c>
      <c r="EH6" s="57">
        <f t="shared" ref="EH6:EH40" si="161">S6-$O6</f>
        <v>7</v>
      </c>
      <c r="EI6" s="57">
        <f t="shared" ref="EI6:EI40" si="162">U6-$O6</f>
        <v>10</v>
      </c>
      <c r="EJ6" s="57">
        <f t="shared" ref="EJ6:EJ40" si="163">W6-$O6</f>
        <v>14</v>
      </c>
      <c r="EK6" s="57">
        <f t="shared" ref="EK6:EK40" si="164">Y6-$O6</f>
        <v>17</v>
      </c>
      <c r="EL6" s="57">
        <f t="shared" ref="EL6:EL40" si="165">AA6-$O6</f>
        <v>20</v>
      </c>
      <c r="EM6" s="57" t="str">
        <f t="shared" ref="EM6:EM40" si="166">$B6</f>
        <v>DO#</v>
      </c>
      <c r="EN6" s="57" t="str">
        <f t="shared" ref="EN6:EN40" si="167">IF(EG6=4,"","m")</f>
        <v>m</v>
      </c>
      <c r="EO6" s="57" t="str">
        <f t="shared" ref="EO6:EO40" si="168">(IF(EH6=7,"",(IF(EH6=6,"5b",(IF(EH6=8,"5#",))))))</f>
        <v/>
      </c>
      <c r="EP6" s="57" t="str">
        <f t="shared" ref="EP6:EP40" si="169">(IF(EI6=11,"Δ",(IF(EI6=10,"7",(IF(EI6=9,"dim",0))))))</f>
        <v>7</v>
      </c>
      <c r="EQ6" s="57" t="str">
        <f t="shared" ref="EQ6:EQ40" si="170">(IF(EJ6=14,"9",(IF(EJ6=13,"9b",(IF(EJ6=15,"9+",0))))))</f>
        <v>9</v>
      </c>
      <c r="ER6" s="57" t="str">
        <f t="shared" ref="ER6:ER40" si="171">(IF(EK6=17,"11",(IF(EK6=16,"11b",(IF(EK6=18,"11+",0))))))</f>
        <v>11</v>
      </c>
      <c r="ES6" s="57" t="str">
        <f t="shared" ref="ES6:ES40" si="172">(IF(EL6=21,"13",(IF(EL6=20,"13b",0))))</f>
        <v>13b</v>
      </c>
      <c r="ET6" s="57" t="str">
        <f t="shared" ref="ET6:ET40" si="173">CONCATENATE(EM6,EN6,EO6)</f>
        <v>DO#m</v>
      </c>
      <c r="EU6" s="57" t="str">
        <f t="shared" ref="EU6:EU40" si="174">CONCATENATE(EM6,EN6,EO6,EP6)</f>
        <v>DO#m7</v>
      </c>
      <c r="EV6" s="57" t="str">
        <f t="shared" ref="EV6:EV40" si="175">CONCATENATE(EM6,EN6,EO6,EQ6)</f>
        <v>DO#m9</v>
      </c>
      <c r="EW6" s="57" t="str">
        <f t="shared" ref="EW6:EW40" si="176">CONCATENATE(EM6,EN6,EO6,ER6)</f>
        <v>DO#m11</v>
      </c>
      <c r="EX6" s="57" t="str">
        <f t="shared" ref="EX6:EX40" si="177">CONCATENATE(EM6,EN6,EO6,ES6)</f>
        <v>DO#m13b</v>
      </c>
      <c r="EZ6" s="57">
        <f>1</f>
        <v>1</v>
      </c>
      <c r="FA6" s="57">
        <f t="shared" ref="FA6:FA40" si="178">R6-$P6</f>
        <v>3</v>
      </c>
      <c r="FB6" s="57">
        <f t="shared" ref="FB6:FB40" si="179">T6-$P6</f>
        <v>6</v>
      </c>
      <c r="FC6" s="57">
        <f t="shared" ref="FC6:FC40" si="180">V6-$P6</f>
        <v>10</v>
      </c>
      <c r="FD6" s="57">
        <f t="shared" ref="FD6:FD40" si="181">X6-$P6</f>
        <v>13</v>
      </c>
      <c r="FE6" s="57">
        <f t="shared" ref="FE6:FE40" si="182">Z6-$P6</f>
        <v>17</v>
      </c>
      <c r="FF6" s="57">
        <f t="shared" ref="FF6:FF40" si="183">AB6-$P6</f>
        <v>20</v>
      </c>
      <c r="FG6" s="57" t="str">
        <f t="shared" ref="FG6:FG40" si="184">$B6</f>
        <v>DO#</v>
      </c>
      <c r="FH6" s="57" t="str">
        <f t="shared" ref="FH6:FH40" si="185">IF(FA6=4,"","m")</f>
        <v>m</v>
      </c>
      <c r="FI6" s="57" t="str">
        <f t="shared" ref="FI6:FI40" si="186">(IF(FB6=7,"",(IF(FB6=6,"5b",(IF(FB6=8,"5#",))))))</f>
        <v>5b</v>
      </c>
      <c r="FJ6" s="57" t="str">
        <f t="shared" ref="FJ6:FJ40" si="187">(IF(FC6=11,"Δ",(IF(FC6=10,"7",(IF(FC6=9,"dim",0))))))</f>
        <v>7</v>
      </c>
      <c r="FK6" s="57" t="str">
        <f t="shared" ref="FK6:FK40" si="188">(IF(FD6=14,"9",(IF(FD6=13,"9b",(IF(FD6=15,"9+",0))))))</f>
        <v>9b</v>
      </c>
      <c r="FL6" s="57" t="str">
        <f t="shared" ref="FL6:FL40" si="189">(IF(FE6=17,"11",(IF(FE6=16,"11b",(IF(FE6=18,"11+",0))))))</f>
        <v>11</v>
      </c>
      <c r="FM6" s="57" t="str">
        <f t="shared" ref="FM6:FM40" si="190">(IF(FF6=21,"13",(IF(FF6=20,"13b",0))))</f>
        <v>13b</v>
      </c>
      <c r="FN6" s="57" t="str">
        <f t="shared" ref="FN6:FN40" si="191">CONCATENATE(FG6,FH6,FI6)</f>
        <v>DO#m5b</v>
      </c>
      <c r="FO6" s="57" t="str">
        <f t="shared" ref="FO6:FO40" si="192">CONCATENATE(FG6,FH6,FI6,FJ6)</f>
        <v>DO#m5b7</v>
      </c>
      <c r="FP6" s="57" t="str">
        <f t="shared" ref="FP6:FP40" si="193">CONCATENATE(FG6,FH6,FI6,FK6)</f>
        <v>DO#m5b9b</v>
      </c>
      <c r="FQ6" s="57" t="str">
        <f t="shared" ref="FQ6:FQ40" si="194">CONCATENATE(FG6,FH6,FI6,FL6)</f>
        <v>DO#m5b11</v>
      </c>
      <c r="FR6" s="57" t="str">
        <f t="shared" ref="FR6:FR40" si="195">CONCATENATE(FG6,FH6,FI6,FM6)</f>
        <v>DO#m5b13b</v>
      </c>
      <c r="FT6" s="2" t="str">
        <f t="shared" ref="FT6:FX40" si="196">AX6</f>
        <v>DO#</v>
      </c>
      <c r="FU6" s="2" t="str">
        <f t="shared" si="22"/>
        <v>DO#Δ</v>
      </c>
      <c r="FV6" s="2" t="str">
        <f t="shared" si="22"/>
        <v>DO#9</v>
      </c>
      <c r="FW6" s="2" t="str">
        <f t="shared" si="22"/>
        <v>DO#11</v>
      </c>
      <c r="FX6" s="2" t="str">
        <f t="shared" si="22"/>
        <v>DO#13</v>
      </c>
      <c r="FY6" s="2" t="str">
        <f t="shared" ref="FY6:GC40" si="197">BR6</f>
        <v>DO#m</v>
      </c>
      <c r="FZ6" s="2" t="str">
        <f t="shared" si="23"/>
        <v>DO#m7</v>
      </c>
      <c r="GA6" s="2" t="str">
        <f t="shared" si="23"/>
        <v>DO#m9</v>
      </c>
      <c r="GB6" s="2" t="str">
        <f t="shared" si="23"/>
        <v>DO#m11</v>
      </c>
      <c r="GC6" s="2" t="str">
        <f t="shared" si="23"/>
        <v>DO#m13</v>
      </c>
      <c r="GD6" s="2" t="str">
        <f t="shared" ref="GD6:GH40" si="198">CL6</f>
        <v>DO#m</v>
      </c>
      <c r="GE6" s="2" t="str">
        <f t="shared" si="24"/>
        <v>DO#m7</v>
      </c>
      <c r="GF6" s="2" t="str">
        <f t="shared" si="24"/>
        <v>DO#m9b</v>
      </c>
      <c r="GG6" s="2" t="str">
        <f t="shared" si="24"/>
        <v>DO#m11</v>
      </c>
      <c r="GH6" s="2" t="str">
        <f t="shared" si="24"/>
        <v>DO#m13b</v>
      </c>
      <c r="GI6" s="2" t="str">
        <f t="shared" ref="GI6:GM40" si="199">DF6</f>
        <v>DO#</v>
      </c>
      <c r="GJ6" s="2" t="str">
        <f t="shared" si="25"/>
        <v>DO#Δ</v>
      </c>
      <c r="GK6" s="2" t="str">
        <f t="shared" si="25"/>
        <v>DO#9</v>
      </c>
      <c r="GL6" s="2" t="str">
        <f t="shared" si="25"/>
        <v>DO#11+</v>
      </c>
      <c r="GM6" s="2" t="str">
        <f t="shared" si="25"/>
        <v>DO#13</v>
      </c>
      <c r="GN6" s="2" t="str">
        <f t="shared" ref="GN6:GR40" si="200">DZ6</f>
        <v>DO#</v>
      </c>
      <c r="GO6" s="2" t="str">
        <f t="shared" si="26"/>
        <v>DO#7</v>
      </c>
      <c r="GP6" s="2" t="str">
        <f t="shared" si="26"/>
        <v>DO#9</v>
      </c>
      <c r="GQ6" s="2" t="str">
        <f t="shared" si="26"/>
        <v>DO#11</v>
      </c>
      <c r="GR6" s="2" t="str">
        <f t="shared" si="26"/>
        <v>DO#13</v>
      </c>
      <c r="GS6" s="2" t="str">
        <f t="shared" ref="GS6:GW40" si="201">ET6</f>
        <v>DO#m</v>
      </c>
      <c r="GT6" s="2" t="str">
        <f t="shared" si="27"/>
        <v>DO#m7</v>
      </c>
      <c r="GU6" s="2" t="str">
        <f t="shared" si="27"/>
        <v>DO#m9</v>
      </c>
      <c r="GV6" s="2" t="str">
        <f t="shared" si="27"/>
        <v>DO#m11</v>
      </c>
      <c r="GW6" s="2" t="str">
        <f t="shared" si="27"/>
        <v>DO#m13b</v>
      </c>
      <c r="GX6" s="2" t="str">
        <f t="shared" ref="GX6:HB40" si="202">FN6</f>
        <v>DO#m5b</v>
      </c>
      <c r="GY6" s="2" t="str">
        <f t="shared" si="28"/>
        <v>DO#m5b7</v>
      </c>
      <c r="GZ6" s="2" t="str">
        <f t="shared" si="28"/>
        <v>DO#m5b9b</v>
      </c>
      <c r="HA6" s="2" t="str">
        <f t="shared" si="28"/>
        <v>DO#m5b11</v>
      </c>
      <c r="HB6" s="2" t="str">
        <f t="shared" si="28"/>
        <v>DO#m5b13b</v>
      </c>
      <c r="HD6" s="2">
        <f>HD5+1</f>
        <v>2</v>
      </c>
      <c r="HE6" s="2" t="str" cm="1">
        <f t="array" ref="HE6">INDEX(patti,$HD6,IP6)</f>
        <v>DO#</v>
      </c>
      <c r="HF6" s="2" t="str" cm="1">
        <f t="array" ref="HF6">INDEX(patti,$HD6,IQ6)</f>
        <v>DO#m</v>
      </c>
      <c r="HG6" s="2" t="str" cm="1">
        <f t="array" ref="HG6">INDEX(patti,$HD6,IR6)</f>
        <v>DO#m</v>
      </c>
      <c r="HH6" s="2" t="str" cm="1">
        <f t="array" ref="HH6">INDEX(patti,$HD6,IS6)</f>
        <v>DO#</v>
      </c>
      <c r="HI6" s="2" t="str" cm="1">
        <f t="array" ref="HI6">INDEX(patti,$HD6,IT6)</f>
        <v>DO#</v>
      </c>
      <c r="HJ6" s="2" t="str" cm="1">
        <f t="array" ref="HJ6">INDEX(patti,$HD6,IU6)</f>
        <v>DO#m</v>
      </c>
      <c r="HK6" s="2" t="str" cm="1">
        <f t="array" ref="HK6">INDEX(patti,$HD6,IV6)</f>
        <v>DO#m5b</v>
      </c>
      <c r="HL6" s="2" t="str" cm="1">
        <f t="array" ref="HL6">INDEX(patti,$HD6,IW6)</f>
        <v>DO#Δ</v>
      </c>
      <c r="HM6" s="2" t="str" cm="1">
        <f t="array" ref="HM6">INDEX(patti,$HD6,IX6)</f>
        <v>DO#m7</v>
      </c>
      <c r="HN6" s="2" t="str" cm="1">
        <f t="array" ref="HN6">INDEX(patti,$HD6,IY6)</f>
        <v>DO#m7</v>
      </c>
      <c r="HO6" s="2" t="str" cm="1">
        <f t="array" ref="HO6">INDEX(patti,$HD6,IZ6)</f>
        <v>DO#Δ</v>
      </c>
      <c r="HP6" s="2" t="str" cm="1">
        <f t="array" ref="HP6">INDEX(patti,$HD6,JA6)</f>
        <v>DO#7</v>
      </c>
      <c r="HQ6" s="2" t="str" cm="1">
        <f t="array" ref="HQ6">INDEX(patti,$HD6,JB6)</f>
        <v>DO#m7</v>
      </c>
      <c r="HR6" s="2" t="str" cm="1">
        <f t="array" ref="HR6">INDEX(patti,$HD6,JC6)</f>
        <v>DO#m5b7</v>
      </c>
      <c r="HS6" s="2" t="str" cm="1">
        <f t="array" ref="HS6">INDEX(patti,$HD6,JD6)</f>
        <v>DO#9</v>
      </c>
      <c r="HT6" s="2" t="str" cm="1">
        <f t="array" ref="HT6">INDEX(patti,$HD6,JE6)</f>
        <v>DO#m9</v>
      </c>
      <c r="HU6" s="2" t="str" cm="1">
        <f t="array" ref="HU6">INDEX(patti,$HD6,JF6)</f>
        <v>DO#m9b</v>
      </c>
      <c r="HV6" s="2" t="str" cm="1">
        <f t="array" ref="HV6">INDEX(patti,$HD6,JG6)</f>
        <v>DO#9</v>
      </c>
      <c r="HW6" s="2" t="str" cm="1">
        <f t="array" ref="HW6">INDEX(patti,$HD6,JH6)</f>
        <v>DO#9</v>
      </c>
      <c r="HX6" s="2" t="str" cm="1">
        <f t="array" ref="HX6">INDEX(patti,$HD6,JI6)</f>
        <v>DO#m9</v>
      </c>
      <c r="HY6" s="2" t="str" cm="1">
        <f t="array" ref="HY6">INDEX(patti,$HD6,JJ6)</f>
        <v>DO#m5b9b</v>
      </c>
      <c r="HZ6" s="2" t="str" cm="1">
        <f t="array" ref="HZ6">INDEX(patti,$HD6,JK6)</f>
        <v>DO#11</v>
      </c>
      <c r="IA6" s="2" t="str" cm="1">
        <f t="array" ref="IA6">INDEX(patti,$HD6,JL6)</f>
        <v>DO#m11</v>
      </c>
      <c r="IB6" s="2" t="str" cm="1">
        <f t="array" ref="IB6">INDEX(patti,$HD6,JM6)</f>
        <v>DO#m11</v>
      </c>
      <c r="IC6" s="2" t="str" cm="1">
        <f t="array" ref="IC6">INDEX(patti,$HD6,JN6)</f>
        <v>DO#11+</v>
      </c>
      <c r="ID6" s="2" t="str" cm="1">
        <f t="array" ref="ID6">INDEX(patti,$HD6,JO6)</f>
        <v>DO#11</v>
      </c>
      <c r="IE6" s="2" t="str" cm="1">
        <f t="array" ref="IE6">INDEX(patti,$HD6,JP6)</f>
        <v>DO#m11</v>
      </c>
      <c r="IF6" s="2" t="str" cm="1">
        <f t="array" ref="IF6">INDEX(patti,$HD6,JQ6)</f>
        <v>DO#m5b11</v>
      </c>
      <c r="IG6" s="2" t="str" cm="1">
        <f t="array" ref="IG6">INDEX(patti,$HD6,JR6)</f>
        <v>DO#13</v>
      </c>
      <c r="IH6" s="2" t="str" cm="1">
        <f t="array" ref="IH6">INDEX(patti,$HD6,JS6)</f>
        <v>DO#m13</v>
      </c>
      <c r="II6" s="2" t="str" cm="1">
        <f t="array" ref="II6">INDEX(patti,$HD6,JT6)</f>
        <v>DO#m13b</v>
      </c>
      <c r="IJ6" s="2" t="str" cm="1">
        <f t="array" ref="IJ6">INDEX(patti,$HD6,JU6)</f>
        <v>DO#13</v>
      </c>
      <c r="IK6" s="2" t="str" cm="1">
        <f t="array" ref="IK6">INDEX(patti,$HD6,JV6)</f>
        <v>DO#13</v>
      </c>
      <c r="IL6" s="2" t="str" cm="1">
        <f t="array" ref="IL6">INDEX(patti,$HD6,JW6)</f>
        <v>DO#m13b</v>
      </c>
      <c r="IM6" s="2" t="str" cm="1">
        <f t="array" ref="IM6">INDEX(patti,$HD6,JX6)</f>
        <v>DO#m5b13b</v>
      </c>
      <c r="IN6" t="s">
        <v>117</v>
      </c>
      <c r="IP6">
        <v>1</v>
      </c>
      <c r="IQ6">
        <f t="shared" ref="IQ6:IV21" si="203">IP6+5</f>
        <v>6</v>
      </c>
      <c r="IR6">
        <f t="shared" si="203"/>
        <v>11</v>
      </c>
      <c r="IS6">
        <f t="shared" si="203"/>
        <v>16</v>
      </c>
      <c r="IT6">
        <f t="shared" si="203"/>
        <v>21</v>
      </c>
      <c r="IU6">
        <f t="shared" si="203"/>
        <v>26</v>
      </c>
      <c r="IV6">
        <f t="shared" si="203"/>
        <v>31</v>
      </c>
      <c r="IW6">
        <f t="shared" ref="IW6:JL33" si="204">IP6+1</f>
        <v>2</v>
      </c>
      <c r="IX6">
        <f t="shared" si="30"/>
        <v>7</v>
      </c>
      <c r="IY6">
        <f t="shared" si="30"/>
        <v>12</v>
      </c>
      <c r="IZ6">
        <f t="shared" si="30"/>
        <v>17</v>
      </c>
      <c r="JA6">
        <f t="shared" si="30"/>
        <v>22</v>
      </c>
      <c r="JB6">
        <f t="shared" si="30"/>
        <v>27</v>
      </c>
      <c r="JC6">
        <f t="shared" si="30"/>
        <v>32</v>
      </c>
      <c r="JD6">
        <f t="shared" si="30"/>
        <v>3</v>
      </c>
      <c r="JE6">
        <f t="shared" si="30"/>
        <v>8</v>
      </c>
      <c r="JF6">
        <f t="shared" si="30"/>
        <v>13</v>
      </c>
      <c r="JG6">
        <f t="shared" si="30"/>
        <v>18</v>
      </c>
      <c r="JH6">
        <f t="shared" si="30"/>
        <v>23</v>
      </c>
      <c r="JI6">
        <f t="shared" si="30"/>
        <v>28</v>
      </c>
      <c r="JJ6">
        <f t="shared" si="30"/>
        <v>33</v>
      </c>
      <c r="JK6">
        <f t="shared" si="30"/>
        <v>4</v>
      </c>
      <c r="JL6">
        <f t="shared" si="30"/>
        <v>9</v>
      </c>
      <c r="JM6">
        <f t="shared" si="30"/>
        <v>14</v>
      </c>
      <c r="JN6">
        <f t="shared" si="30"/>
        <v>19</v>
      </c>
      <c r="JO6">
        <f t="shared" si="30"/>
        <v>24</v>
      </c>
      <c r="JP6">
        <f t="shared" si="30"/>
        <v>29</v>
      </c>
      <c r="JQ6">
        <f t="shared" si="30"/>
        <v>34</v>
      </c>
      <c r="JR6">
        <f t="shared" si="30"/>
        <v>5</v>
      </c>
      <c r="JS6">
        <f t="shared" si="30"/>
        <v>10</v>
      </c>
      <c r="JT6">
        <f t="shared" si="30"/>
        <v>15</v>
      </c>
      <c r="JU6">
        <f t="shared" si="30"/>
        <v>20</v>
      </c>
      <c r="JV6">
        <f t="shared" si="30"/>
        <v>25</v>
      </c>
      <c r="JW6">
        <f t="shared" si="30"/>
        <v>30</v>
      </c>
      <c r="JX6">
        <f t="shared" si="30"/>
        <v>35</v>
      </c>
      <c r="JY6" t="s">
        <v>117</v>
      </c>
      <c r="JZ6" t="str">
        <f>JZ5</f>
        <v>MAGGIORE</v>
      </c>
      <c r="KA6">
        <f t="shared" si="6"/>
        <v>0</v>
      </c>
      <c r="KB6" cm="1">
        <f t="array" ref="KB6">IF(TYPE(_xlfn._xlws.FILTER(HE$1:IM$1,HE6:IM6=KA6))=16,0,_xlfn._xlws.FILTER(HE$1:IM$1,HE6:IM6=KA6))</f>
        <v>0</v>
      </c>
      <c r="KG6">
        <f t="shared" ref="KG6:KG69" si="205">IF(KH6=0,KG5,KG5+1)</f>
        <v>0</v>
      </c>
      <c r="KH6" s="35">
        <f t="shared" si="31"/>
        <v>0</v>
      </c>
      <c r="KI6">
        <f>KI5+1</f>
        <v>2</v>
      </c>
      <c r="KJ6">
        <f t="shared" si="32"/>
        <v>0</v>
      </c>
      <c r="KK6">
        <f t="shared" si="33"/>
        <v>0</v>
      </c>
      <c r="KL6">
        <f t="shared" ref="KL6:KL20" si="206">(LEFT(IF(TYPE(_xlfn.TEXTAFTER(KJ6,"come "))=16,0,_xlfn.TEXTAFTER(KJ6,"come ")),1))+1-1</f>
        <v>0</v>
      </c>
      <c r="KM6" s="2">
        <f t="shared" si="34"/>
        <v>0</v>
      </c>
      <c r="KN6" s="2">
        <f t="shared" si="34"/>
        <v>0</v>
      </c>
      <c r="KO6" s="2">
        <f t="shared" si="34"/>
        <v>0</v>
      </c>
      <c r="KP6" s="2">
        <f t="shared" si="34"/>
        <v>0</v>
      </c>
      <c r="KQ6" s="2">
        <f t="shared" si="34"/>
        <v>0</v>
      </c>
      <c r="KR6" s="2">
        <f t="shared" si="34"/>
        <v>0</v>
      </c>
      <c r="KS6" s="2">
        <f t="shared" si="34"/>
        <v>0</v>
      </c>
      <c r="KT6" s="2" t="str">
        <f t="shared" ref="KT6:KT20" si="207">LEFT(KJ6,4)</f>
        <v>0</v>
      </c>
      <c r="KU6" s="2" t="str">
        <f t="shared" ref="KU6:KU20" si="208">LEFT(KT6,2)</f>
        <v>0</v>
      </c>
      <c r="KV6" s="2" t="str">
        <f t="shared" ref="KV6:KV20" si="209">LEFT(KT6,3)</f>
        <v>0</v>
      </c>
      <c r="KW6" s="55" t="str">
        <f t="shared" ref="KW6:KW20" si="210">(IF((RIGHT(KV6,1))="b",KV6,(IF((RIGHT(KV6,1))="#",KV6,(IF(RIGHT(KV6,1)="l",KV6,KU6))))))</f>
        <v>0</v>
      </c>
      <c r="KX6" s="60">
        <f t="shared" ref="KX6:KX20" si="211">IF($KW6=0,0,IF(KM$4&gt;$KL6,0,KM$4))</f>
        <v>0</v>
      </c>
      <c r="KY6" s="60">
        <f t="shared" si="35"/>
        <v>0</v>
      </c>
      <c r="KZ6" s="60">
        <f t="shared" si="35"/>
        <v>0</v>
      </c>
      <c r="LA6" s="60">
        <f t="shared" si="35"/>
        <v>0</v>
      </c>
      <c r="LB6" s="60">
        <f t="shared" si="35"/>
        <v>0</v>
      </c>
      <c r="LC6" s="60">
        <f t="shared" si="35"/>
        <v>0</v>
      </c>
      <c r="LD6" s="60">
        <f t="shared" si="35"/>
        <v>0</v>
      </c>
      <c r="LE6" s="64">
        <f t="shared" si="36"/>
        <v>0</v>
      </c>
      <c r="LF6" s="55">
        <f t="shared" si="37"/>
        <v>0</v>
      </c>
      <c r="LG6" s="55">
        <f t="shared" si="38"/>
        <v>0</v>
      </c>
      <c r="LH6" s="55">
        <f t="shared" si="39"/>
        <v>0</v>
      </c>
      <c r="LI6" s="55">
        <f t="shared" si="40"/>
        <v>0</v>
      </c>
      <c r="LJ6" s="55">
        <f t="shared" si="41"/>
        <v>0</v>
      </c>
      <c r="LK6" s="55">
        <f t="shared" si="42"/>
        <v>0</v>
      </c>
      <c r="LL6" s="55">
        <f t="shared" si="43"/>
        <v>0</v>
      </c>
      <c r="LM6" s="64">
        <f t="shared" ref="LM6:LM20" si="212">IF(KX6=0,0,LF6)</f>
        <v>0</v>
      </c>
      <c r="LN6" s="64">
        <f t="shared" si="44"/>
        <v>0</v>
      </c>
      <c r="LO6" s="64">
        <f t="shared" si="44"/>
        <v>0</v>
      </c>
      <c r="LP6" s="64">
        <f t="shared" si="44"/>
        <v>0</v>
      </c>
      <c r="LQ6" s="64">
        <f t="shared" si="44"/>
        <v>0</v>
      </c>
      <c r="LR6" s="64">
        <f t="shared" si="44"/>
        <v>0</v>
      </c>
      <c r="LS6" s="64">
        <f t="shared" si="44"/>
        <v>0</v>
      </c>
      <c r="LT6" s="60">
        <f t="shared" ref="LT6:LT20" si="213">SUM(LM6:LS6)+LE6</f>
        <v>0</v>
      </c>
      <c r="LU6" s="60">
        <f t="shared" si="45"/>
        <v>0</v>
      </c>
      <c r="LV6" s="60">
        <f t="shared" si="46"/>
        <v>0</v>
      </c>
      <c r="LY6" s="180"/>
      <c r="LZ6" s="180"/>
      <c r="MA6" s="180"/>
      <c r="MB6" s="180"/>
      <c r="MC6" s="180"/>
      <c r="MD6" s="180"/>
      <c r="ME6" s="180"/>
      <c r="MF6" s="180"/>
      <c r="MG6" s="180"/>
      <c r="MH6" s="180"/>
      <c r="MI6" s="180"/>
      <c r="MJ6" s="180"/>
      <c r="MK6" s="180"/>
      <c r="ML6" s="180"/>
      <c r="MM6" s="180"/>
      <c r="MN6" s="180"/>
      <c r="MO6" s="180"/>
      <c r="MP6" s="180"/>
      <c r="MQ6" s="180"/>
      <c r="MR6" s="180"/>
      <c r="MS6" s="180"/>
      <c r="MT6" s="180"/>
      <c r="MU6" s="180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51"/>
      <c r="NP6" s="51"/>
      <c r="NQ6" s="73"/>
      <c r="NR6" s="73"/>
      <c r="NS6" s="73"/>
      <c r="NT6" s="73"/>
      <c r="NU6" s="73"/>
      <c r="NV6" s="73"/>
      <c r="NW6" s="73"/>
      <c r="NX6" s="73"/>
      <c r="NY6" s="73"/>
      <c r="NZ6" s="73"/>
      <c r="OA6" s="73"/>
      <c r="OB6" s="73"/>
      <c r="OC6" s="73"/>
      <c r="OD6" s="73"/>
      <c r="OE6" s="73"/>
    </row>
    <row r="7" spans="1:395" x14ac:dyDescent="0.3">
      <c r="A7" s="190"/>
      <c r="B7" t="s">
        <v>1</v>
      </c>
      <c r="C7" s="16" t="s">
        <v>37</v>
      </c>
      <c r="D7" s="16" t="s">
        <v>37</v>
      </c>
      <c r="E7" s="16" t="s">
        <v>38</v>
      </c>
      <c r="F7" s="16" t="s">
        <v>37</v>
      </c>
      <c r="G7" s="16" t="s">
        <v>37</v>
      </c>
      <c r="H7" s="16" t="s">
        <v>37</v>
      </c>
      <c r="I7" s="16" t="s">
        <v>38</v>
      </c>
      <c r="J7" s="4">
        <f t="shared" si="21"/>
        <v>3</v>
      </c>
      <c r="K7" s="57">
        <f t="shared" si="47"/>
        <v>5</v>
      </c>
      <c r="L7" s="57">
        <f t="shared" si="48"/>
        <v>7</v>
      </c>
      <c r="M7" s="57">
        <f t="shared" si="49"/>
        <v>8</v>
      </c>
      <c r="N7" s="57">
        <f t="shared" si="50"/>
        <v>10</v>
      </c>
      <c r="O7" s="57">
        <f t="shared" si="51"/>
        <v>12</v>
      </c>
      <c r="P7" s="57">
        <f t="shared" si="52"/>
        <v>14</v>
      </c>
      <c r="Q7" s="57">
        <f t="shared" si="53"/>
        <v>15</v>
      </c>
      <c r="R7" s="57">
        <f t="shared" si="54"/>
        <v>17</v>
      </c>
      <c r="S7" s="57">
        <f t="shared" si="55"/>
        <v>19</v>
      </c>
      <c r="T7" s="57">
        <f t="shared" si="56"/>
        <v>20</v>
      </c>
      <c r="U7" s="57">
        <f t="shared" si="57"/>
        <v>22</v>
      </c>
      <c r="V7" s="57">
        <f t="shared" si="58"/>
        <v>24</v>
      </c>
      <c r="W7" s="57">
        <f t="shared" si="59"/>
        <v>26</v>
      </c>
      <c r="X7" s="57">
        <f t="shared" si="60"/>
        <v>27</v>
      </c>
      <c r="Y7" s="57">
        <f t="shared" si="61"/>
        <v>29</v>
      </c>
      <c r="Z7" s="57">
        <f t="shared" si="62"/>
        <v>31</v>
      </c>
      <c r="AA7" s="57">
        <f t="shared" si="63"/>
        <v>32</v>
      </c>
      <c r="AB7" s="57">
        <f t="shared" si="64"/>
        <v>34</v>
      </c>
      <c r="AC7" s="57">
        <f t="shared" si="65"/>
        <v>36</v>
      </c>
      <c r="AD7" s="57">
        <f t="shared" si="66"/>
        <v>38</v>
      </c>
      <c r="AE7" s="57">
        <f t="shared" si="67"/>
        <v>39</v>
      </c>
      <c r="AF7" s="57">
        <f t="shared" si="68"/>
        <v>41</v>
      </c>
      <c r="AG7" s="57">
        <f t="shared" si="69"/>
        <v>43</v>
      </c>
      <c r="AH7" s="57">
        <f t="shared" si="70"/>
        <v>44</v>
      </c>
      <c r="AI7" s="57"/>
      <c r="AJ7" s="57">
        <f>1</f>
        <v>1</v>
      </c>
      <c r="AK7" s="57">
        <f t="shared" si="71"/>
        <v>4</v>
      </c>
      <c r="AL7" s="57">
        <f t="shared" si="72"/>
        <v>7</v>
      </c>
      <c r="AM7" s="57">
        <f t="shared" si="73"/>
        <v>11</v>
      </c>
      <c r="AN7" s="57">
        <f t="shared" si="74"/>
        <v>14</v>
      </c>
      <c r="AO7" s="57">
        <f t="shared" si="75"/>
        <v>17</v>
      </c>
      <c r="AP7" s="57">
        <f t="shared" si="76"/>
        <v>21</v>
      </c>
      <c r="AQ7" s="57" t="str">
        <f t="shared" ref="AQ7:AQ40" si="214">$B7</f>
        <v>RE</v>
      </c>
      <c r="AR7" s="57" t="str">
        <f t="shared" si="77"/>
        <v/>
      </c>
      <c r="AS7" s="57" t="str">
        <f t="shared" si="78"/>
        <v/>
      </c>
      <c r="AT7" s="57" t="str">
        <f t="shared" si="79"/>
        <v>Δ</v>
      </c>
      <c r="AU7" s="57" t="str">
        <f t="shared" si="80"/>
        <v>9</v>
      </c>
      <c r="AV7" s="57" t="str">
        <f t="shared" si="81"/>
        <v>11</v>
      </c>
      <c r="AW7" s="57" t="str">
        <f t="shared" si="82"/>
        <v>13</v>
      </c>
      <c r="AX7" s="57" t="str">
        <f t="shared" si="83"/>
        <v>RE</v>
      </c>
      <c r="AY7" s="57" t="str">
        <f t="shared" si="84"/>
        <v>REΔ</v>
      </c>
      <c r="AZ7" s="57" t="str">
        <f t="shared" si="85"/>
        <v>RE9</v>
      </c>
      <c r="BA7" s="57" t="str">
        <f t="shared" si="86"/>
        <v>RE11</v>
      </c>
      <c r="BB7" s="57" t="str">
        <f t="shared" si="87"/>
        <v>RE13</v>
      </c>
      <c r="BD7" s="57">
        <f>1</f>
        <v>1</v>
      </c>
      <c r="BE7" s="57">
        <f t="shared" si="88"/>
        <v>3</v>
      </c>
      <c r="BF7" s="57">
        <f t="shared" si="89"/>
        <v>7</v>
      </c>
      <c r="BG7" s="57">
        <f t="shared" si="90"/>
        <v>10</v>
      </c>
      <c r="BH7" s="57">
        <f t="shared" si="91"/>
        <v>14</v>
      </c>
      <c r="BI7" s="57">
        <f t="shared" si="92"/>
        <v>17</v>
      </c>
      <c r="BJ7" s="57">
        <f t="shared" si="93"/>
        <v>21</v>
      </c>
      <c r="BK7" s="57" t="str">
        <f t="shared" si="94"/>
        <v>RE</v>
      </c>
      <c r="BL7" s="57" t="str">
        <f t="shared" si="95"/>
        <v>m</v>
      </c>
      <c r="BM7" s="57" t="str">
        <f t="shared" si="96"/>
        <v/>
      </c>
      <c r="BN7" s="57" t="str">
        <f t="shared" si="97"/>
        <v>7</v>
      </c>
      <c r="BO7" s="57" t="str">
        <f t="shared" si="98"/>
        <v>9</v>
      </c>
      <c r="BP7" s="57" t="str">
        <f t="shared" si="99"/>
        <v>11</v>
      </c>
      <c r="BQ7" s="57" t="str">
        <f t="shared" si="100"/>
        <v>13</v>
      </c>
      <c r="BR7" s="57" t="str">
        <f t="shared" si="101"/>
        <v>REm</v>
      </c>
      <c r="BS7" s="57" t="str">
        <f t="shared" si="102"/>
        <v>REm7</v>
      </c>
      <c r="BT7" s="57" t="str">
        <f t="shared" si="103"/>
        <v>REm9</v>
      </c>
      <c r="BU7" s="57" t="str">
        <f t="shared" si="104"/>
        <v>REm11</v>
      </c>
      <c r="BV7" s="57" t="str">
        <f t="shared" si="105"/>
        <v>REm13</v>
      </c>
      <c r="BX7" s="57">
        <f>1</f>
        <v>1</v>
      </c>
      <c r="BY7" s="57">
        <f t="shared" si="106"/>
        <v>3</v>
      </c>
      <c r="BZ7" s="57">
        <f t="shared" si="107"/>
        <v>7</v>
      </c>
      <c r="CA7" s="57">
        <f t="shared" si="108"/>
        <v>10</v>
      </c>
      <c r="CB7" s="57">
        <f t="shared" si="109"/>
        <v>13</v>
      </c>
      <c r="CC7" s="57">
        <f t="shared" si="110"/>
        <v>17</v>
      </c>
      <c r="CD7" s="57">
        <f t="shared" si="111"/>
        <v>20</v>
      </c>
      <c r="CE7" s="57" t="str">
        <f t="shared" si="112"/>
        <v>RE</v>
      </c>
      <c r="CF7" s="57" t="str">
        <f t="shared" si="113"/>
        <v>m</v>
      </c>
      <c r="CG7" s="57" t="str">
        <f t="shared" si="114"/>
        <v/>
      </c>
      <c r="CH7" s="57" t="str">
        <f t="shared" si="115"/>
        <v>7</v>
      </c>
      <c r="CI7" s="57" t="str">
        <f t="shared" si="116"/>
        <v>9b</v>
      </c>
      <c r="CJ7" s="57" t="str">
        <f t="shared" si="117"/>
        <v>11</v>
      </c>
      <c r="CK7" s="57" t="str">
        <f t="shared" si="118"/>
        <v>13b</v>
      </c>
      <c r="CL7" s="57" t="str">
        <f t="shared" si="119"/>
        <v>REm</v>
      </c>
      <c r="CM7" s="57" t="str">
        <f t="shared" si="120"/>
        <v>REm7</v>
      </c>
      <c r="CN7" s="57" t="str">
        <f t="shared" si="121"/>
        <v>REm9b</v>
      </c>
      <c r="CO7" s="57" t="str">
        <f t="shared" si="122"/>
        <v>REm11</v>
      </c>
      <c r="CP7" s="57" t="str">
        <f t="shared" si="123"/>
        <v>REm13b</v>
      </c>
      <c r="CR7" s="57">
        <f>1</f>
        <v>1</v>
      </c>
      <c r="CS7" s="57">
        <f t="shared" si="124"/>
        <v>4</v>
      </c>
      <c r="CT7" s="57">
        <f t="shared" si="125"/>
        <v>7</v>
      </c>
      <c r="CU7" s="57">
        <f t="shared" si="126"/>
        <v>11</v>
      </c>
      <c r="CV7" s="57">
        <f t="shared" si="127"/>
        <v>14</v>
      </c>
      <c r="CW7" s="57">
        <f t="shared" si="128"/>
        <v>18</v>
      </c>
      <c r="CX7" s="57">
        <f t="shared" si="129"/>
        <v>21</v>
      </c>
      <c r="CY7" s="57" t="str">
        <f t="shared" si="130"/>
        <v>RE</v>
      </c>
      <c r="CZ7" s="57" t="str">
        <f t="shared" si="131"/>
        <v/>
      </c>
      <c r="DA7" s="57" t="str">
        <f t="shared" si="132"/>
        <v/>
      </c>
      <c r="DB7" s="57" t="str">
        <f t="shared" si="133"/>
        <v>Δ</v>
      </c>
      <c r="DC7" s="57" t="str">
        <f t="shared" si="134"/>
        <v>9</v>
      </c>
      <c r="DD7" s="57" t="str">
        <f t="shared" si="135"/>
        <v>11+</v>
      </c>
      <c r="DE7" s="57" t="str">
        <f t="shared" si="136"/>
        <v>13</v>
      </c>
      <c r="DF7" s="57" t="str">
        <f t="shared" si="137"/>
        <v>RE</v>
      </c>
      <c r="DG7" s="57" t="str">
        <f t="shared" si="138"/>
        <v>REΔ</v>
      </c>
      <c r="DH7" s="57" t="str">
        <f t="shared" si="139"/>
        <v>RE9</v>
      </c>
      <c r="DI7" s="57" t="str">
        <f t="shared" si="140"/>
        <v>RE11+</v>
      </c>
      <c r="DJ7" s="57" t="str">
        <f t="shared" si="141"/>
        <v>RE13</v>
      </c>
      <c r="DL7" s="57">
        <f>1</f>
        <v>1</v>
      </c>
      <c r="DM7" s="57">
        <f t="shared" si="142"/>
        <v>4</v>
      </c>
      <c r="DN7" s="57">
        <f t="shared" si="143"/>
        <v>7</v>
      </c>
      <c r="DO7" s="57">
        <f t="shared" si="144"/>
        <v>10</v>
      </c>
      <c r="DP7" s="57">
        <f t="shared" si="145"/>
        <v>14</v>
      </c>
      <c r="DQ7" s="57">
        <f t="shared" si="146"/>
        <v>17</v>
      </c>
      <c r="DR7" s="57">
        <f t="shared" si="147"/>
        <v>21</v>
      </c>
      <c r="DS7" s="57" t="str">
        <f t="shared" si="148"/>
        <v>RE</v>
      </c>
      <c r="DT7" s="57" t="str">
        <f t="shared" si="149"/>
        <v/>
      </c>
      <c r="DU7" s="57" t="str">
        <f t="shared" si="150"/>
        <v/>
      </c>
      <c r="DV7" s="57" t="str">
        <f t="shared" si="151"/>
        <v>7</v>
      </c>
      <c r="DW7" s="57" t="str">
        <f t="shared" si="152"/>
        <v>9</v>
      </c>
      <c r="DX7" s="57" t="str">
        <f t="shared" si="153"/>
        <v>11</v>
      </c>
      <c r="DY7" s="57" t="str">
        <f t="shared" si="154"/>
        <v>13</v>
      </c>
      <c r="DZ7" s="57" t="str">
        <f t="shared" si="155"/>
        <v>RE</v>
      </c>
      <c r="EA7" s="57" t="str">
        <f t="shared" si="156"/>
        <v>RE7</v>
      </c>
      <c r="EB7" s="57" t="str">
        <f t="shared" si="157"/>
        <v>RE9</v>
      </c>
      <c r="EC7" s="57" t="str">
        <f t="shared" si="158"/>
        <v>RE11</v>
      </c>
      <c r="ED7" s="57" t="str">
        <f t="shared" si="159"/>
        <v>RE13</v>
      </c>
      <c r="EF7" s="57">
        <f>1</f>
        <v>1</v>
      </c>
      <c r="EG7" s="57">
        <f t="shared" si="160"/>
        <v>3</v>
      </c>
      <c r="EH7" s="57">
        <f t="shared" si="161"/>
        <v>7</v>
      </c>
      <c r="EI7" s="57">
        <f t="shared" si="162"/>
        <v>10</v>
      </c>
      <c r="EJ7" s="57">
        <f t="shared" si="163"/>
        <v>14</v>
      </c>
      <c r="EK7" s="57">
        <f t="shared" si="164"/>
        <v>17</v>
      </c>
      <c r="EL7" s="57">
        <f t="shared" si="165"/>
        <v>20</v>
      </c>
      <c r="EM7" s="57" t="str">
        <f t="shared" si="166"/>
        <v>RE</v>
      </c>
      <c r="EN7" s="57" t="str">
        <f t="shared" si="167"/>
        <v>m</v>
      </c>
      <c r="EO7" s="57" t="str">
        <f t="shared" si="168"/>
        <v/>
      </c>
      <c r="EP7" s="57" t="str">
        <f t="shared" si="169"/>
        <v>7</v>
      </c>
      <c r="EQ7" s="57" t="str">
        <f t="shared" si="170"/>
        <v>9</v>
      </c>
      <c r="ER7" s="57" t="str">
        <f t="shared" si="171"/>
        <v>11</v>
      </c>
      <c r="ES7" s="57" t="str">
        <f t="shared" si="172"/>
        <v>13b</v>
      </c>
      <c r="ET7" s="57" t="str">
        <f t="shared" si="173"/>
        <v>REm</v>
      </c>
      <c r="EU7" s="57" t="str">
        <f t="shared" si="174"/>
        <v>REm7</v>
      </c>
      <c r="EV7" s="57" t="str">
        <f t="shared" si="175"/>
        <v>REm9</v>
      </c>
      <c r="EW7" s="57" t="str">
        <f t="shared" si="176"/>
        <v>REm11</v>
      </c>
      <c r="EX7" s="57" t="str">
        <f t="shared" si="177"/>
        <v>REm13b</v>
      </c>
      <c r="EZ7" s="57">
        <f>1</f>
        <v>1</v>
      </c>
      <c r="FA7" s="57">
        <f t="shared" si="178"/>
        <v>3</v>
      </c>
      <c r="FB7" s="57">
        <f t="shared" si="179"/>
        <v>6</v>
      </c>
      <c r="FC7" s="57">
        <f t="shared" si="180"/>
        <v>10</v>
      </c>
      <c r="FD7" s="57">
        <f t="shared" si="181"/>
        <v>13</v>
      </c>
      <c r="FE7" s="57">
        <f t="shared" si="182"/>
        <v>17</v>
      </c>
      <c r="FF7" s="57">
        <f t="shared" si="183"/>
        <v>20</v>
      </c>
      <c r="FG7" s="57" t="str">
        <f t="shared" si="184"/>
        <v>RE</v>
      </c>
      <c r="FH7" s="57" t="str">
        <f t="shared" si="185"/>
        <v>m</v>
      </c>
      <c r="FI7" s="57" t="str">
        <f t="shared" si="186"/>
        <v>5b</v>
      </c>
      <c r="FJ7" s="57" t="str">
        <f t="shared" si="187"/>
        <v>7</v>
      </c>
      <c r="FK7" s="57" t="str">
        <f t="shared" si="188"/>
        <v>9b</v>
      </c>
      <c r="FL7" s="57" t="str">
        <f t="shared" si="189"/>
        <v>11</v>
      </c>
      <c r="FM7" s="57" t="str">
        <f t="shared" si="190"/>
        <v>13b</v>
      </c>
      <c r="FN7" s="57" t="str">
        <f t="shared" si="191"/>
        <v>REm5b</v>
      </c>
      <c r="FO7" s="57" t="str">
        <f t="shared" si="192"/>
        <v>REm5b7</v>
      </c>
      <c r="FP7" s="57" t="str">
        <f t="shared" si="193"/>
        <v>REm5b9b</v>
      </c>
      <c r="FQ7" s="57" t="str">
        <f t="shared" si="194"/>
        <v>REm5b11</v>
      </c>
      <c r="FR7" s="57" t="str">
        <f t="shared" si="195"/>
        <v>REm5b13b</v>
      </c>
      <c r="FT7" s="2" t="str">
        <f t="shared" si="196"/>
        <v>RE</v>
      </c>
      <c r="FU7" s="2" t="str">
        <f t="shared" si="22"/>
        <v>REΔ</v>
      </c>
      <c r="FV7" s="2" t="str">
        <f t="shared" si="22"/>
        <v>RE9</v>
      </c>
      <c r="FW7" s="2" t="str">
        <f t="shared" si="22"/>
        <v>RE11</v>
      </c>
      <c r="FX7" s="2" t="str">
        <f t="shared" si="22"/>
        <v>RE13</v>
      </c>
      <c r="FY7" s="2" t="str">
        <f t="shared" si="197"/>
        <v>REm</v>
      </c>
      <c r="FZ7" s="2" t="str">
        <f t="shared" si="23"/>
        <v>REm7</v>
      </c>
      <c r="GA7" s="2" t="str">
        <f t="shared" si="23"/>
        <v>REm9</v>
      </c>
      <c r="GB7" s="2" t="str">
        <f t="shared" si="23"/>
        <v>REm11</v>
      </c>
      <c r="GC7" s="2" t="str">
        <f t="shared" si="23"/>
        <v>REm13</v>
      </c>
      <c r="GD7" s="2" t="str">
        <f t="shared" si="198"/>
        <v>REm</v>
      </c>
      <c r="GE7" s="2" t="str">
        <f t="shared" si="24"/>
        <v>REm7</v>
      </c>
      <c r="GF7" s="2" t="str">
        <f t="shared" si="24"/>
        <v>REm9b</v>
      </c>
      <c r="GG7" s="2" t="str">
        <f t="shared" si="24"/>
        <v>REm11</v>
      </c>
      <c r="GH7" s="2" t="str">
        <f t="shared" si="24"/>
        <v>REm13b</v>
      </c>
      <c r="GI7" s="2" t="str">
        <f t="shared" si="199"/>
        <v>RE</v>
      </c>
      <c r="GJ7" s="2" t="str">
        <f t="shared" si="25"/>
        <v>REΔ</v>
      </c>
      <c r="GK7" s="2" t="str">
        <f t="shared" si="25"/>
        <v>RE9</v>
      </c>
      <c r="GL7" s="2" t="str">
        <f t="shared" si="25"/>
        <v>RE11+</v>
      </c>
      <c r="GM7" s="2" t="str">
        <f t="shared" si="25"/>
        <v>RE13</v>
      </c>
      <c r="GN7" s="2" t="str">
        <f t="shared" si="200"/>
        <v>RE</v>
      </c>
      <c r="GO7" s="2" t="str">
        <f t="shared" si="26"/>
        <v>RE7</v>
      </c>
      <c r="GP7" s="2" t="str">
        <f t="shared" si="26"/>
        <v>RE9</v>
      </c>
      <c r="GQ7" s="2" t="str">
        <f t="shared" si="26"/>
        <v>RE11</v>
      </c>
      <c r="GR7" s="2" t="str">
        <f t="shared" si="26"/>
        <v>RE13</v>
      </c>
      <c r="GS7" s="2" t="str">
        <f t="shared" si="201"/>
        <v>REm</v>
      </c>
      <c r="GT7" s="2" t="str">
        <f t="shared" si="27"/>
        <v>REm7</v>
      </c>
      <c r="GU7" s="2" t="str">
        <f t="shared" si="27"/>
        <v>REm9</v>
      </c>
      <c r="GV7" s="2" t="str">
        <f t="shared" si="27"/>
        <v>REm11</v>
      </c>
      <c r="GW7" s="2" t="str">
        <f t="shared" si="27"/>
        <v>REm13b</v>
      </c>
      <c r="GX7" s="2" t="str">
        <f t="shared" si="202"/>
        <v>REm5b</v>
      </c>
      <c r="GY7" s="2" t="str">
        <f t="shared" si="28"/>
        <v>REm5b7</v>
      </c>
      <c r="GZ7" s="2" t="str">
        <f t="shared" si="28"/>
        <v>REm5b9b</v>
      </c>
      <c r="HA7" s="2" t="str">
        <f t="shared" si="28"/>
        <v>REm5b11</v>
      </c>
      <c r="HB7" s="2" t="str">
        <f t="shared" si="28"/>
        <v>REm5b13b</v>
      </c>
      <c r="HD7" s="2">
        <f t="shared" ref="HD7:HD40" si="215">HD6+1</f>
        <v>3</v>
      </c>
      <c r="HE7" s="2" t="str" cm="1">
        <f t="array" ref="HE7">INDEX(patti,$HD7,IP7)</f>
        <v>RE</v>
      </c>
      <c r="HF7" s="2" t="str" cm="1">
        <f t="array" ref="HF7">INDEX(patti,$HD7,IQ7)</f>
        <v>REm</v>
      </c>
      <c r="HG7" s="2" t="str" cm="1">
        <f t="array" ref="HG7">INDEX(patti,$HD7,IR7)</f>
        <v>REm</v>
      </c>
      <c r="HH7" s="2" t="str" cm="1">
        <f t="array" ref="HH7">INDEX(patti,$HD7,IS7)</f>
        <v>RE</v>
      </c>
      <c r="HI7" s="2" t="str" cm="1">
        <f t="array" ref="HI7">INDEX(patti,$HD7,IT7)</f>
        <v>RE</v>
      </c>
      <c r="HJ7" s="2" t="str" cm="1">
        <f t="array" ref="HJ7">INDEX(patti,$HD7,IU7)</f>
        <v>REm</v>
      </c>
      <c r="HK7" s="2" t="str" cm="1">
        <f t="array" ref="HK7">INDEX(patti,$HD7,IV7)</f>
        <v>REm5b</v>
      </c>
      <c r="HL7" s="2" t="str" cm="1">
        <f t="array" ref="HL7">INDEX(patti,$HD7,IW7)</f>
        <v>REΔ</v>
      </c>
      <c r="HM7" s="2" t="str" cm="1">
        <f t="array" ref="HM7">INDEX(patti,$HD7,IX7)</f>
        <v>REm7</v>
      </c>
      <c r="HN7" s="2" t="str" cm="1">
        <f t="array" ref="HN7">INDEX(patti,$HD7,IY7)</f>
        <v>REm7</v>
      </c>
      <c r="HO7" s="2" t="str" cm="1">
        <f t="array" ref="HO7">INDEX(patti,$HD7,IZ7)</f>
        <v>REΔ</v>
      </c>
      <c r="HP7" s="2" t="str" cm="1">
        <f t="array" ref="HP7">INDEX(patti,$HD7,JA7)</f>
        <v>RE7</v>
      </c>
      <c r="HQ7" s="2" t="str" cm="1">
        <f t="array" ref="HQ7">INDEX(patti,$HD7,JB7)</f>
        <v>REm7</v>
      </c>
      <c r="HR7" s="2" t="str" cm="1">
        <f t="array" ref="HR7">INDEX(patti,$HD7,JC7)</f>
        <v>REm5b7</v>
      </c>
      <c r="HS7" s="2" t="str" cm="1">
        <f t="array" ref="HS7">INDEX(patti,$HD7,JD7)</f>
        <v>RE9</v>
      </c>
      <c r="HT7" s="2" t="str" cm="1">
        <f t="array" ref="HT7">INDEX(patti,$HD7,JE7)</f>
        <v>REm9</v>
      </c>
      <c r="HU7" s="2" t="str" cm="1">
        <f t="array" ref="HU7">INDEX(patti,$HD7,JF7)</f>
        <v>REm9b</v>
      </c>
      <c r="HV7" s="2" t="str" cm="1">
        <f t="array" ref="HV7">INDEX(patti,$HD7,JG7)</f>
        <v>RE9</v>
      </c>
      <c r="HW7" s="2" t="str" cm="1">
        <f t="array" ref="HW7">INDEX(patti,$HD7,JH7)</f>
        <v>RE9</v>
      </c>
      <c r="HX7" s="2" t="str" cm="1">
        <f t="array" ref="HX7">INDEX(patti,$HD7,JI7)</f>
        <v>REm9</v>
      </c>
      <c r="HY7" s="2" t="str" cm="1">
        <f t="array" ref="HY7">INDEX(patti,$HD7,JJ7)</f>
        <v>REm5b9b</v>
      </c>
      <c r="HZ7" s="2" t="str" cm="1">
        <f t="array" ref="HZ7">INDEX(patti,$HD7,JK7)</f>
        <v>RE11</v>
      </c>
      <c r="IA7" s="2" t="str" cm="1">
        <f t="array" ref="IA7">INDEX(patti,$HD7,JL7)</f>
        <v>REm11</v>
      </c>
      <c r="IB7" s="2" t="str" cm="1">
        <f t="array" ref="IB7">INDEX(patti,$HD7,JM7)</f>
        <v>REm11</v>
      </c>
      <c r="IC7" s="2" t="str" cm="1">
        <f t="array" ref="IC7">INDEX(patti,$HD7,JN7)</f>
        <v>RE11+</v>
      </c>
      <c r="ID7" s="2" t="str" cm="1">
        <f t="array" ref="ID7">INDEX(patti,$HD7,JO7)</f>
        <v>RE11</v>
      </c>
      <c r="IE7" s="2" t="str" cm="1">
        <f t="array" ref="IE7">INDEX(patti,$HD7,JP7)</f>
        <v>REm11</v>
      </c>
      <c r="IF7" s="2" t="str" cm="1">
        <f t="array" ref="IF7">INDEX(patti,$HD7,JQ7)</f>
        <v>REm5b11</v>
      </c>
      <c r="IG7" s="2" t="str" cm="1">
        <f t="array" ref="IG7">INDEX(patti,$HD7,JR7)</f>
        <v>RE13</v>
      </c>
      <c r="IH7" s="2" t="str" cm="1">
        <f t="array" ref="IH7">INDEX(patti,$HD7,JS7)</f>
        <v>REm13</v>
      </c>
      <c r="II7" s="2" t="str" cm="1">
        <f t="array" ref="II7">INDEX(patti,$HD7,JT7)</f>
        <v>REm13b</v>
      </c>
      <c r="IJ7" s="2" t="str" cm="1">
        <f t="array" ref="IJ7">INDEX(patti,$HD7,JU7)</f>
        <v>RE13</v>
      </c>
      <c r="IK7" s="2" t="str" cm="1">
        <f t="array" ref="IK7">INDEX(patti,$HD7,JV7)</f>
        <v>RE13</v>
      </c>
      <c r="IL7" s="2" t="str" cm="1">
        <f t="array" ref="IL7">INDEX(patti,$HD7,JW7)</f>
        <v>REm13b</v>
      </c>
      <c r="IM7" s="2" t="str" cm="1">
        <f t="array" ref="IM7">INDEX(patti,$HD7,JX7)</f>
        <v>REm5b13b</v>
      </c>
      <c r="IN7" t="s">
        <v>117</v>
      </c>
      <c r="IP7">
        <v>1</v>
      </c>
      <c r="IQ7">
        <f t="shared" si="203"/>
        <v>6</v>
      </c>
      <c r="IR7">
        <f t="shared" si="203"/>
        <v>11</v>
      </c>
      <c r="IS7">
        <f t="shared" si="203"/>
        <v>16</v>
      </c>
      <c r="IT7">
        <f t="shared" si="203"/>
        <v>21</v>
      </c>
      <c r="IU7">
        <f t="shared" si="203"/>
        <v>26</v>
      </c>
      <c r="IV7">
        <f t="shared" si="203"/>
        <v>31</v>
      </c>
      <c r="IW7">
        <f t="shared" si="204"/>
        <v>2</v>
      </c>
      <c r="IX7">
        <f t="shared" si="30"/>
        <v>7</v>
      </c>
      <c r="IY7">
        <f t="shared" si="30"/>
        <v>12</v>
      </c>
      <c r="IZ7">
        <f t="shared" si="30"/>
        <v>17</v>
      </c>
      <c r="JA7">
        <f t="shared" si="30"/>
        <v>22</v>
      </c>
      <c r="JB7">
        <f t="shared" si="30"/>
        <v>27</v>
      </c>
      <c r="JC7">
        <f t="shared" si="30"/>
        <v>32</v>
      </c>
      <c r="JD7">
        <f t="shared" si="30"/>
        <v>3</v>
      </c>
      <c r="JE7">
        <f t="shared" si="30"/>
        <v>8</v>
      </c>
      <c r="JF7">
        <f t="shared" si="30"/>
        <v>13</v>
      </c>
      <c r="JG7">
        <f t="shared" si="30"/>
        <v>18</v>
      </c>
      <c r="JH7">
        <f t="shared" si="30"/>
        <v>23</v>
      </c>
      <c r="JI7">
        <f t="shared" si="30"/>
        <v>28</v>
      </c>
      <c r="JJ7">
        <f t="shared" si="30"/>
        <v>33</v>
      </c>
      <c r="JK7">
        <f t="shared" si="30"/>
        <v>4</v>
      </c>
      <c r="JL7">
        <f t="shared" si="30"/>
        <v>9</v>
      </c>
      <c r="JM7">
        <f t="shared" si="30"/>
        <v>14</v>
      </c>
      <c r="JN7">
        <f t="shared" si="30"/>
        <v>19</v>
      </c>
      <c r="JO7">
        <f t="shared" si="30"/>
        <v>24</v>
      </c>
      <c r="JP7">
        <f t="shared" si="30"/>
        <v>29</v>
      </c>
      <c r="JQ7">
        <f t="shared" si="30"/>
        <v>34</v>
      </c>
      <c r="JR7">
        <f t="shared" si="30"/>
        <v>5</v>
      </c>
      <c r="JS7">
        <f t="shared" si="30"/>
        <v>10</v>
      </c>
      <c r="JT7">
        <f t="shared" si="30"/>
        <v>15</v>
      </c>
      <c r="JU7">
        <f t="shared" si="30"/>
        <v>20</v>
      </c>
      <c r="JV7">
        <f t="shared" si="30"/>
        <v>25</v>
      </c>
      <c r="JW7">
        <f t="shared" si="30"/>
        <v>30</v>
      </c>
      <c r="JX7">
        <f t="shared" si="30"/>
        <v>35</v>
      </c>
      <c r="JY7" t="s">
        <v>117</v>
      </c>
      <c r="JZ7" t="str">
        <f t="shared" ref="JZ7:JZ16" si="216">JZ6</f>
        <v>MAGGIORE</v>
      </c>
      <c r="KA7">
        <f t="shared" si="6"/>
        <v>0</v>
      </c>
      <c r="KB7" cm="1">
        <f t="array" ref="KB7">IF(TYPE(_xlfn._xlws.FILTER(HE$1:IM$1,HE7:IM7=KA7))=16,0,_xlfn._xlws.FILTER(HE$1:IM$1,HE7:IM7=KA7))</f>
        <v>0</v>
      </c>
      <c r="KG7">
        <f t="shared" si="205"/>
        <v>0</v>
      </c>
      <c r="KH7" s="35">
        <f t="shared" si="31"/>
        <v>0</v>
      </c>
      <c r="KI7">
        <f t="shared" ref="KI7:KI20" si="217">KI6+1</f>
        <v>3</v>
      </c>
      <c r="KJ7">
        <f t="shared" si="32"/>
        <v>0</v>
      </c>
      <c r="KK7">
        <f t="shared" si="33"/>
        <v>0</v>
      </c>
      <c r="KL7">
        <f t="shared" si="206"/>
        <v>0</v>
      </c>
      <c r="KM7" s="2">
        <f t="shared" si="34"/>
        <v>0</v>
      </c>
      <c r="KN7" s="2">
        <f t="shared" si="34"/>
        <v>0</v>
      </c>
      <c r="KO7" s="2">
        <f t="shared" si="34"/>
        <v>0</v>
      </c>
      <c r="KP7" s="2">
        <f t="shared" si="34"/>
        <v>0</v>
      </c>
      <c r="KQ7" s="2">
        <f t="shared" si="34"/>
        <v>0</v>
      </c>
      <c r="KR7" s="2">
        <f t="shared" si="34"/>
        <v>0</v>
      </c>
      <c r="KS7" s="2">
        <f t="shared" si="34"/>
        <v>0</v>
      </c>
      <c r="KT7" s="2" t="str">
        <f t="shared" si="207"/>
        <v>0</v>
      </c>
      <c r="KU7" s="2" t="str">
        <f t="shared" si="208"/>
        <v>0</v>
      </c>
      <c r="KV7" s="2" t="str">
        <f t="shared" si="209"/>
        <v>0</v>
      </c>
      <c r="KW7" s="55" t="str">
        <f t="shared" si="210"/>
        <v>0</v>
      </c>
      <c r="KX7" s="60">
        <f t="shared" si="211"/>
        <v>0</v>
      </c>
      <c r="KY7" s="60">
        <f t="shared" si="35"/>
        <v>0</v>
      </c>
      <c r="KZ7" s="60">
        <f t="shared" si="35"/>
        <v>0</v>
      </c>
      <c r="LA7" s="60">
        <f t="shared" si="35"/>
        <v>0</v>
      </c>
      <c r="LB7" s="60">
        <f t="shared" si="35"/>
        <v>0</v>
      </c>
      <c r="LC7" s="60">
        <f t="shared" si="35"/>
        <v>0</v>
      </c>
      <c r="LD7" s="60">
        <f t="shared" si="35"/>
        <v>0</v>
      </c>
      <c r="LE7" s="64">
        <f t="shared" si="36"/>
        <v>0</v>
      </c>
      <c r="LF7" s="55">
        <f t="shared" si="37"/>
        <v>0</v>
      </c>
      <c r="LG7" s="55">
        <f t="shared" si="38"/>
        <v>0</v>
      </c>
      <c r="LH7" s="55">
        <f t="shared" si="39"/>
        <v>0</v>
      </c>
      <c r="LI7" s="55">
        <f t="shared" si="40"/>
        <v>0</v>
      </c>
      <c r="LJ7" s="55">
        <f t="shared" si="41"/>
        <v>0</v>
      </c>
      <c r="LK7" s="55">
        <f t="shared" si="42"/>
        <v>0</v>
      </c>
      <c r="LL7" s="55">
        <f t="shared" si="43"/>
        <v>0</v>
      </c>
      <c r="LM7" s="64">
        <f t="shared" si="212"/>
        <v>0</v>
      </c>
      <c r="LN7" s="64">
        <f t="shared" si="44"/>
        <v>0</v>
      </c>
      <c r="LO7" s="64">
        <f t="shared" si="44"/>
        <v>0</v>
      </c>
      <c r="LP7" s="64">
        <f t="shared" si="44"/>
        <v>0</v>
      </c>
      <c r="LQ7" s="64">
        <f t="shared" si="44"/>
        <v>0</v>
      </c>
      <c r="LR7" s="64">
        <f t="shared" si="44"/>
        <v>0</v>
      </c>
      <c r="LS7" s="64">
        <f t="shared" si="44"/>
        <v>0</v>
      </c>
      <c r="LT7" s="60">
        <f t="shared" si="213"/>
        <v>0</v>
      </c>
      <c r="LU7" s="60">
        <f t="shared" si="45"/>
        <v>0</v>
      </c>
      <c r="LV7" s="60">
        <f t="shared" si="46"/>
        <v>0</v>
      </c>
      <c r="LY7" s="180"/>
      <c r="LZ7" s="180"/>
      <c r="MA7" s="180"/>
      <c r="MB7" s="180"/>
      <c r="MC7" s="180"/>
      <c r="MD7" s="180"/>
      <c r="ME7" s="180"/>
      <c r="MF7" s="180"/>
      <c r="MG7" s="180"/>
      <c r="MH7" s="180"/>
      <c r="MI7" s="180"/>
      <c r="MJ7" s="180"/>
      <c r="MK7" s="180"/>
      <c r="ML7" s="180"/>
      <c r="MM7" s="180"/>
      <c r="MN7" s="180"/>
      <c r="MO7" s="180"/>
      <c r="MP7" s="180"/>
      <c r="MQ7" s="180"/>
      <c r="MR7" s="180"/>
      <c r="MS7" s="180"/>
      <c r="MT7" s="180"/>
      <c r="MU7" s="180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73"/>
      <c r="NR7" s="73"/>
      <c r="NS7" s="73"/>
      <c r="NT7" s="73"/>
      <c r="NU7" s="73"/>
      <c r="NV7" s="73"/>
      <c r="NW7" s="73"/>
      <c r="NX7" s="73"/>
      <c r="NY7" s="73"/>
      <c r="NZ7" s="73"/>
      <c r="OA7" s="73"/>
      <c r="OB7" s="73"/>
      <c r="OC7" s="73"/>
      <c r="OD7" s="73"/>
      <c r="OE7" s="73"/>
    </row>
    <row r="8" spans="1:395" x14ac:dyDescent="0.3">
      <c r="A8" s="190"/>
      <c r="B8" t="s">
        <v>18</v>
      </c>
      <c r="C8" s="16" t="s">
        <v>37</v>
      </c>
      <c r="D8" s="16" t="s">
        <v>37</v>
      </c>
      <c r="E8" s="16" t="s">
        <v>38</v>
      </c>
      <c r="F8" s="16" t="s">
        <v>37</v>
      </c>
      <c r="G8" s="16" t="s">
        <v>37</v>
      </c>
      <c r="H8" s="16" t="s">
        <v>37</v>
      </c>
      <c r="I8" s="16" t="s">
        <v>38</v>
      </c>
      <c r="J8" s="4">
        <f t="shared" si="21"/>
        <v>4</v>
      </c>
      <c r="K8" s="57">
        <f t="shared" si="47"/>
        <v>6</v>
      </c>
      <c r="L8" s="57">
        <f t="shared" si="48"/>
        <v>8</v>
      </c>
      <c r="M8" s="57">
        <f t="shared" si="49"/>
        <v>9</v>
      </c>
      <c r="N8" s="57">
        <f t="shared" si="50"/>
        <v>11</v>
      </c>
      <c r="O8" s="57">
        <f t="shared" si="51"/>
        <v>13</v>
      </c>
      <c r="P8" s="57">
        <f t="shared" si="52"/>
        <v>15</v>
      </c>
      <c r="Q8" s="57">
        <f t="shared" si="53"/>
        <v>16</v>
      </c>
      <c r="R8" s="57">
        <f t="shared" si="54"/>
        <v>18</v>
      </c>
      <c r="S8" s="57">
        <f t="shared" si="55"/>
        <v>20</v>
      </c>
      <c r="T8" s="57">
        <f t="shared" si="56"/>
        <v>21</v>
      </c>
      <c r="U8" s="57">
        <f t="shared" si="57"/>
        <v>23</v>
      </c>
      <c r="V8" s="57">
        <f t="shared" si="58"/>
        <v>25</v>
      </c>
      <c r="W8" s="57">
        <f t="shared" si="59"/>
        <v>27</v>
      </c>
      <c r="X8" s="57">
        <f t="shared" si="60"/>
        <v>28</v>
      </c>
      <c r="Y8" s="57">
        <f t="shared" si="61"/>
        <v>30</v>
      </c>
      <c r="Z8" s="57">
        <f t="shared" si="62"/>
        <v>32</v>
      </c>
      <c r="AA8" s="57">
        <f t="shared" si="63"/>
        <v>33</v>
      </c>
      <c r="AB8" s="57">
        <f t="shared" si="64"/>
        <v>35</v>
      </c>
      <c r="AC8" s="57">
        <f t="shared" si="65"/>
        <v>37</v>
      </c>
      <c r="AD8" s="57">
        <f t="shared" si="66"/>
        <v>39</v>
      </c>
      <c r="AE8" s="57">
        <f t="shared" si="67"/>
        <v>40</v>
      </c>
      <c r="AF8" s="57">
        <f t="shared" si="68"/>
        <v>42</v>
      </c>
      <c r="AG8" s="57">
        <f t="shared" si="69"/>
        <v>44</v>
      </c>
      <c r="AH8" s="57">
        <f t="shared" si="70"/>
        <v>45</v>
      </c>
      <c r="AI8" s="57"/>
      <c r="AJ8" s="57">
        <f>1</f>
        <v>1</v>
      </c>
      <c r="AK8" s="57">
        <f t="shared" si="71"/>
        <v>4</v>
      </c>
      <c r="AL8" s="57">
        <f t="shared" si="72"/>
        <v>7</v>
      </c>
      <c r="AM8" s="57">
        <f t="shared" si="73"/>
        <v>11</v>
      </c>
      <c r="AN8" s="57">
        <f t="shared" si="74"/>
        <v>14</v>
      </c>
      <c r="AO8" s="57">
        <f t="shared" si="75"/>
        <v>17</v>
      </c>
      <c r="AP8" s="57">
        <f t="shared" si="76"/>
        <v>21</v>
      </c>
      <c r="AQ8" s="57" t="str">
        <f t="shared" si="214"/>
        <v>Mib</v>
      </c>
      <c r="AR8" s="57" t="str">
        <f t="shared" si="77"/>
        <v/>
      </c>
      <c r="AS8" s="57" t="str">
        <f t="shared" si="78"/>
        <v/>
      </c>
      <c r="AT8" s="57" t="str">
        <f t="shared" si="79"/>
        <v>Δ</v>
      </c>
      <c r="AU8" s="57" t="str">
        <f t="shared" si="80"/>
        <v>9</v>
      </c>
      <c r="AV8" s="57" t="str">
        <f t="shared" si="81"/>
        <v>11</v>
      </c>
      <c r="AW8" s="57" t="str">
        <f t="shared" si="82"/>
        <v>13</v>
      </c>
      <c r="AX8" s="57" t="str">
        <f t="shared" si="83"/>
        <v>Mib</v>
      </c>
      <c r="AY8" s="57" t="str">
        <f t="shared" si="84"/>
        <v>MibΔ</v>
      </c>
      <c r="AZ8" s="57" t="str">
        <f t="shared" si="85"/>
        <v>Mib9</v>
      </c>
      <c r="BA8" s="57" t="str">
        <f t="shared" si="86"/>
        <v>Mib11</v>
      </c>
      <c r="BB8" s="57" t="str">
        <f t="shared" si="87"/>
        <v>Mib13</v>
      </c>
      <c r="BD8" s="57">
        <f>1</f>
        <v>1</v>
      </c>
      <c r="BE8" s="57">
        <f t="shared" si="88"/>
        <v>3</v>
      </c>
      <c r="BF8" s="57">
        <f t="shared" si="89"/>
        <v>7</v>
      </c>
      <c r="BG8" s="57">
        <f t="shared" si="90"/>
        <v>10</v>
      </c>
      <c r="BH8" s="57">
        <f t="shared" si="91"/>
        <v>14</v>
      </c>
      <c r="BI8" s="57">
        <f t="shared" si="92"/>
        <v>17</v>
      </c>
      <c r="BJ8" s="57">
        <f t="shared" si="93"/>
        <v>21</v>
      </c>
      <c r="BK8" s="57" t="str">
        <f t="shared" si="94"/>
        <v>Mib</v>
      </c>
      <c r="BL8" s="57" t="str">
        <f t="shared" si="95"/>
        <v>m</v>
      </c>
      <c r="BM8" s="57" t="str">
        <f t="shared" si="96"/>
        <v/>
      </c>
      <c r="BN8" s="57" t="str">
        <f t="shared" si="97"/>
        <v>7</v>
      </c>
      <c r="BO8" s="57" t="str">
        <f t="shared" si="98"/>
        <v>9</v>
      </c>
      <c r="BP8" s="57" t="str">
        <f t="shared" si="99"/>
        <v>11</v>
      </c>
      <c r="BQ8" s="57" t="str">
        <f t="shared" si="100"/>
        <v>13</v>
      </c>
      <c r="BR8" s="57" t="str">
        <f t="shared" si="101"/>
        <v>Mibm</v>
      </c>
      <c r="BS8" s="57" t="str">
        <f t="shared" si="102"/>
        <v>Mibm7</v>
      </c>
      <c r="BT8" s="57" t="str">
        <f t="shared" si="103"/>
        <v>Mibm9</v>
      </c>
      <c r="BU8" s="57" t="str">
        <f t="shared" si="104"/>
        <v>Mibm11</v>
      </c>
      <c r="BV8" s="57" t="str">
        <f t="shared" si="105"/>
        <v>Mibm13</v>
      </c>
      <c r="BX8" s="57">
        <f>1</f>
        <v>1</v>
      </c>
      <c r="BY8" s="57">
        <f t="shared" si="106"/>
        <v>3</v>
      </c>
      <c r="BZ8" s="57">
        <f t="shared" si="107"/>
        <v>7</v>
      </c>
      <c r="CA8" s="57">
        <f t="shared" si="108"/>
        <v>10</v>
      </c>
      <c r="CB8" s="57">
        <f t="shared" si="109"/>
        <v>13</v>
      </c>
      <c r="CC8" s="57">
        <f t="shared" si="110"/>
        <v>17</v>
      </c>
      <c r="CD8" s="57">
        <f t="shared" si="111"/>
        <v>20</v>
      </c>
      <c r="CE8" s="57" t="str">
        <f t="shared" si="112"/>
        <v>Mib</v>
      </c>
      <c r="CF8" s="57" t="str">
        <f t="shared" si="113"/>
        <v>m</v>
      </c>
      <c r="CG8" s="57" t="str">
        <f t="shared" si="114"/>
        <v/>
      </c>
      <c r="CH8" s="57" t="str">
        <f t="shared" si="115"/>
        <v>7</v>
      </c>
      <c r="CI8" s="57" t="str">
        <f t="shared" si="116"/>
        <v>9b</v>
      </c>
      <c r="CJ8" s="57" t="str">
        <f t="shared" si="117"/>
        <v>11</v>
      </c>
      <c r="CK8" s="57" t="str">
        <f t="shared" si="118"/>
        <v>13b</v>
      </c>
      <c r="CL8" s="57" t="str">
        <f t="shared" si="119"/>
        <v>Mibm</v>
      </c>
      <c r="CM8" s="57" t="str">
        <f t="shared" si="120"/>
        <v>Mibm7</v>
      </c>
      <c r="CN8" s="57" t="str">
        <f t="shared" si="121"/>
        <v>Mibm9b</v>
      </c>
      <c r="CO8" s="57" t="str">
        <f t="shared" si="122"/>
        <v>Mibm11</v>
      </c>
      <c r="CP8" s="57" t="str">
        <f t="shared" si="123"/>
        <v>Mibm13b</v>
      </c>
      <c r="CR8" s="57">
        <f>1</f>
        <v>1</v>
      </c>
      <c r="CS8" s="57">
        <f t="shared" si="124"/>
        <v>4</v>
      </c>
      <c r="CT8" s="57">
        <f t="shared" si="125"/>
        <v>7</v>
      </c>
      <c r="CU8" s="57">
        <f t="shared" si="126"/>
        <v>11</v>
      </c>
      <c r="CV8" s="57">
        <f t="shared" si="127"/>
        <v>14</v>
      </c>
      <c r="CW8" s="57">
        <f t="shared" si="128"/>
        <v>18</v>
      </c>
      <c r="CX8" s="57">
        <f t="shared" si="129"/>
        <v>21</v>
      </c>
      <c r="CY8" s="57" t="str">
        <f t="shared" si="130"/>
        <v>Mib</v>
      </c>
      <c r="CZ8" s="57" t="str">
        <f t="shared" si="131"/>
        <v/>
      </c>
      <c r="DA8" s="57" t="str">
        <f t="shared" si="132"/>
        <v/>
      </c>
      <c r="DB8" s="57" t="str">
        <f t="shared" si="133"/>
        <v>Δ</v>
      </c>
      <c r="DC8" s="57" t="str">
        <f t="shared" si="134"/>
        <v>9</v>
      </c>
      <c r="DD8" s="57" t="str">
        <f t="shared" si="135"/>
        <v>11+</v>
      </c>
      <c r="DE8" s="57" t="str">
        <f t="shared" si="136"/>
        <v>13</v>
      </c>
      <c r="DF8" s="57" t="str">
        <f t="shared" si="137"/>
        <v>Mib</v>
      </c>
      <c r="DG8" s="57" t="str">
        <f t="shared" si="138"/>
        <v>MibΔ</v>
      </c>
      <c r="DH8" s="57" t="str">
        <f t="shared" si="139"/>
        <v>Mib9</v>
      </c>
      <c r="DI8" s="57" t="str">
        <f t="shared" si="140"/>
        <v>Mib11+</v>
      </c>
      <c r="DJ8" s="57" t="str">
        <f t="shared" si="141"/>
        <v>Mib13</v>
      </c>
      <c r="DL8" s="57">
        <f>1</f>
        <v>1</v>
      </c>
      <c r="DM8" s="57">
        <f t="shared" si="142"/>
        <v>4</v>
      </c>
      <c r="DN8" s="57">
        <f t="shared" si="143"/>
        <v>7</v>
      </c>
      <c r="DO8" s="57">
        <f t="shared" si="144"/>
        <v>10</v>
      </c>
      <c r="DP8" s="57">
        <f t="shared" si="145"/>
        <v>14</v>
      </c>
      <c r="DQ8" s="57">
        <f t="shared" si="146"/>
        <v>17</v>
      </c>
      <c r="DR8" s="57">
        <f t="shared" si="147"/>
        <v>21</v>
      </c>
      <c r="DS8" s="57" t="str">
        <f t="shared" si="148"/>
        <v>Mib</v>
      </c>
      <c r="DT8" s="57" t="str">
        <f t="shared" si="149"/>
        <v/>
      </c>
      <c r="DU8" s="57" t="str">
        <f t="shared" si="150"/>
        <v/>
      </c>
      <c r="DV8" s="57" t="str">
        <f t="shared" si="151"/>
        <v>7</v>
      </c>
      <c r="DW8" s="57" t="str">
        <f t="shared" si="152"/>
        <v>9</v>
      </c>
      <c r="DX8" s="57" t="str">
        <f t="shared" si="153"/>
        <v>11</v>
      </c>
      <c r="DY8" s="57" t="str">
        <f t="shared" si="154"/>
        <v>13</v>
      </c>
      <c r="DZ8" s="57" t="str">
        <f t="shared" si="155"/>
        <v>Mib</v>
      </c>
      <c r="EA8" s="57" t="str">
        <f t="shared" si="156"/>
        <v>Mib7</v>
      </c>
      <c r="EB8" s="57" t="str">
        <f t="shared" si="157"/>
        <v>Mib9</v>
      </c>
      <c r="EC8" s="57" t="str">
        <f t="shared" si="158"/>
        <v>Mib11</v>
      </c>
      <c r="ED8" s="57" t="str">
        <f t="shared" si="159"/>
        <v>Mib13</v>
      </c>
      <c r="EF8" s="57">
        <f>1</f>
        <v>1</v>
      </c>
      <c r="EG8" s="57">
        <f t="shared" si="160"/>
        <v>3</v>
      </c>
      <c r="EH8" s="57">
        <f t="shared" si="161"/>
        <v>7</v>
      </c>
      <c r="EI8" s="57">
        <f t="shared" si="162"/>
        <v>10</v>
      </c>
      <c r="EJ8" s="57">
        <f t="shared" si="163"/>
        <v>14</v>
      </c>
      <c r="EK8" s="57">
        <f t="shared" si="164"/>
        <v>17</v>
      </c>
      <c r="EL8" s="57">
        <f t="shared" si="165"/>
        <v>20</v>
      </c>
      <c r="EM8" s="57" t="str">
        <f t="shared" si="166"/>
        <v>Mib</v>
      </c>
      <c r="EN8" s="57" t="str">
        <f t="shared" si="167"/>
        <v>m</v>
      </c>
      <c r="EO8" s="57" t="str">
        <f t="shared" si="168"/>
        <v/>
      </c>
      <c r="EP8" s="57" t="str">
        <f t="shared" si="169"/>
        <v>7</v>
      </c>
      <c r="EQ8" s="57" t="str">
        <f t="shared" si="170"/>
        <v>9</v>
      </c>
      <c r="ER8" s="57" t="str">
        <f t="shared" si="171"/>
        <v>11</v>
      </c>
      <c r="ES8" s="57" t="str">
        <f t="shared" si="172"/>
        <v>13b</v>
      </c>
      <c r="ET8" s="57" t="str">
        <f t="shared" si="173"/>
        <v>Mibm</v>
      </c>
      <c r="EU8" s="57" t="str">
        <f t="shared" si="174"/>
        <v>Mibm7</v>
      </c>
      <c r="EV8" s="57" t="str">
        <f t="shared" si="175"/>
        <v>Mibm9</v>
      </c>
      <c r="EW8" s="57" t="str">
        <f t="shared" si="176"/>
        <v>Mibm11</v>
      </c>
      <c r="EX8" s="57" t="str">
        <f t="shared" si="177"/>
        <v>Mibm13b</v>
      </c>
      <c r="EZ8" s="57">
        <f>1</f>
        <v>1</v>
      </c>
      <c r="FA8" s="57">
        <f t="shared" si="178"/>
        <v>3</v>
      </c>
      <c r="FB8" s="57">
        <f t="shared" si="179"/>
        <v>6</v>
      </c>
      <c r="FC8" s="57">
        <f t="shared" si="180"/>
        <v>10</v>
      </c>
      <c r="FD8" s="57">
        <f t="shared" si="181"/>
        <v>13</v>
      </c>
      <c r="FE8" s="57">
        <f t="shared" si="182"/>
        <v>17</v>
      </c>
      <c r="FF8" s="57">
        <f t="shared" si="183"/>
        <v>20</v>
      </c>
      <c r="FG8" s="57" t="str">
        <f t="shared" si="184"/>
        <v>Mib</v>
      </c>
      <c r="FH8" s="57" t="str">
        <f t="shared" si="185"/>
        <v>m</v>
      </c>
      <c r="FI8" s="57" t="str">
        <f t="shared" si="186"/>
        <v>5b</v>
      </c>
      <c r="FJ8" s="57" t="str">
        <f t="shared" si="187"/>
        <v>7</v>
      </c>
      <c r="FK8" s="57" t="str">
        <f t="shared" si="188"/>
        <v>9b</v>
      </c>
      <c r="FL8" s="57" t="str">
        <f t="shared" si="189"/>
        <v>11</v>
      </c>
      <c r="FM8" s="57" t="str">
        <f t="shared" si="190"/>
        <v>13b</v>
      </c>
      <c r="FN8" s="57" t="str">
        <f t="shared" si="191"/>
        <v>Mibm5b</v>
      </c>
      <c r="FO8" s="57" t="str">
        <f t="shared" si="192"/>
        <v>Mibm5b7</v>
      </c>
      <c r="FP8" s="57" t="str">
        <f t="shared" si="193"/>
        <v>Mibm5b9b</v>
      </c>
      <c r="FQ8" s="57" t="str">
        <f t="shared" si="194"/>
        <v>Mibm5b11</v>
      </c>
      <c r="FR8" s="57" t="str">
        <f t="shared" si="195"/>
        <v>Mibm5b13b</v>
      </c>
      <c r="FT8" s="2" t="str">
        <f t="shared" si="196"/>
        <v>Mib</v>
      </c>
      <c r="FU8" s="2" t="str">
        <f t="shared" si="22"/>
        <v>MibΔ</v>
      </c>
      <c r="FV8" s="2" t="str">
        <f t="shared" si="22"/>
        <v>Mib9</v>
      </c>
      <c r="FW8" s="2" t="str">
        <f t="shared" si="22"/>
        <v>Mib11</v>
      </c>
      <c r="FX8" s="2" t="str">
        <f t="shared" si="22"/>
        <v>Mib13</v>
      </c>
      <c r="FY8" s="2" t="str">
        <f t="shared" si="197"/>
        <v>Mibm</v>
      </c>
      <c r="FZ8" s="2" t="str">
        <f t="shared" si="23"/>
        <v>Mibm7</v>
      </c>
      <c r="GA8" s="2" t="str">
        <f t="shared" si="23"/>
        <v>Mibm9</v>
      </c>
      <c r="GB8" s="2" t="str">
        <f t="shared" si="23"/>
        <v>Mibm11</v>
      </c>
      <c r="GC8" s="2" t="str">
        <f t="shared" si="23"/>
        <v>Mibm13</v>
      </c>
      <c r="GD8" s="2" t="str">
        <f t="shared" si="198"/>
        <v>Mibm</v>
      </c>
      <c r="GE8" s="2" t="str">
        <f t="shared" si="24"/>
        <v>Mibm7</v>
      </c>
      <c r="GF8" s="2" t="str">
        <f t="shared" si="24"/>
        <v>Mibm9b</v>
      </c>
      <c r="GG8" s="2" t="str">
        <f t="shared" si="24"/>
        <v>Mibm11</v>
      </c>
      <c r="GH8" s="2" t="str">
        <f t="shared" si="24"/>
        <v>Mibm13b</v>
      </c>
      <c r="GI8" s="2" t="str">
        <f t="shared" si="199"/>
        <v>Mib</v>
      </c>
      <c r="GJ8" s="2" t="str">
        <f t="shared" si="25"/>
        <v>MibΔ</v>
      </c>
      <c r="GK8" s="2" t="str">
        <f t="shared" si="25"/>
        <v>Mib9</v>
      </c>
      <c r="GL8" s="2" t="str">
        <f t="shared" si="25"/>
        <v>Mib11+</v>
      </c>
      <c r="GM8" s="2" t="str">
        <f t="shared" si="25"/>
        <v>Mib13</v>
      </c>
      <c r="GN8" s="2" t="str">
        <f t="shared" si="200"/>
        <v>Mib</v>
      </c>
      <c r="GO8" s="2" t="str">
        <f t="shared" si="26"/>
        <v>Mib7</v>
      </c>
      <c r="GP8" s="2" t="str">
        <f t="shared" si="26"/>
        <v>Mib9</v>
      </c>
      <c r="GQ8" s="2" t="str">
        <f t="shared" si="26"/>
        <v>Mib11</v>
      </c>
      <c r="GR8" s="2" t="str">
        <f t="shared" si="26"/>
        <v>Mib13</v>
      </c>
      <c r="GS8" s="2" t="str">
        <f t="shared" si="201"/>
        <v>Mibm</v>
      </c>
      <c r="GT8" s="2" t="str">
        <f t="shared" si="27"/>
        <v>Mibm7</v>
      </c>
      <c r="GU8" s="2" t="str">
        <f t="shared" si="27"/>
        <v>Mibm9</v>
      </c>
      <c r="GV8" s="2" t="str">
        <f t="shared" si="27"/>
        <v>Mibm11</v>
      </c>
      <c r="GW8" s="2" t="str">
        <f t="shared" si="27"/>
        <v>Mibm13b</v>
      </c>
      <c r="GX8" s="2" t="str">
        <f t="shared" si="202"/>
        <v>Mibm5b</v>
      </c>
      <c r="GY8" s="2" t="str">
        <f t="shared" si="28"/>
        <v>Mibm5b7</v>
      </c>
      <c r="GZ8" s="2" t="str">
        <f t="shared" si="28"/>
        <v>Mibm5b9b</v>
      </c>
      <c r="HA8" s="2" t="str">
        <f t="shared" si="28"/>
        <v>Mibm5b11</v>
      </c>
      <c r="HB8" s="2" t="str">
        <f t="shared" si="28"/>
        <v>Mibm5b13b</v>
      </c>
      <c r="HD8" s="2">
        <f t="shared" si="215"/>
        <v>4</v>
      </c>
      <c r="HE8" s="2" t="str" cm="1">
        <f t="array" ref="HE8">INDEX(patti,$HD8,IP8)</f>
        <v>Mib</v>
      </c>
      <c r="HF8" s="2" t="str" cm="1">
        <f t="array" ref="HF8">INDEX(patti,$HD8,IQ8)</f>
        <v>Mibm</v>
      </c>
      <c r="HG8" s="2" t="str" cm="1">
        <f t="array" ref="HG8">INDEX(patti,$HD8,IR8)</f>
        <v>Mibm</v>
      </c>
      <c r="HH8" s="2" t="str" cm="1">
        <f t="array" ref="HH8">INDEX(patti,$HD8,IS8)</f>
        <v>Mib</v>
      </c>
      <c r="HI8" s="2" t="str" cm="1">
        <f t="array" ref="HI8">INDEX(patti,$HD8,IT8)</f>
        <v>Mib</v>
      </c>
      <c r="HJ8" s="2" t="str" cm="1">
        <f t="array" ref="HJ8">INDEX(patti,$HD8,IU8)</f>
        <v>Mibm</v>
      </c>
      <c r="HK8" s="2" t="str" cm="1">
        <f t="array" ref="HK8">INDEX(patti,$HD8,IV8)</f>
        <v>Mibm5b</v>
      </c>
      <c r="HL8" s="2" t="str" cm="1">
        <f t="array" ref="HL8">INDEX(patti,$HD8,IW8)</f>
        <v>MibΔ</v>
      </c>
      <c r="HM8" s="2" t="str" cm="1">
        <f t="array" ref="HM8">INDEX(patti,$HD8,IX8)</f>
        <v>Mibm7</v>
      </c>
      <c r="HN8" s="2" t="str" cm="1">
        <f t="array" ref="HN8">INDEX(patti,$HD8,IY8)</f>
        <v>Mibm7</v>
      </c>
      <c r="HO8" s="2" t="str" cm="1">
        <f t="array" ref="HO8">INDEX(patti,$HD8,IZ8)</f>
        <v>MibΔ</v>
      </c>
      <c r="HP8" s="2" t="str" cm="1">
        <f t="array" ref="HP8">INDEX(patti,$HD8,JA8)</f>
        <v>Mib7</v>
      </c>
      <c r="HQ8" s="2" t="str" cm="1">
        <f t="array" ref="HQ8">INDEX(patti,$HD8,JB8)</f>
        <v>Mibm7</v>
      </c>
      <c r="HR8" s="2" t="str" cm="1">
        <f t="array" ref="HR8">INDEX(patti,$HD8,JC8)</f>
        <v>Mibm5b7</v>
      </c>
      <c r="HS8" s="2" t="str" cm="1">
        <f t="array" ref="HS8">INDEX(patti,$HD8,JD8)</f>
        <v>Mib9</v>
      </c>
      <c r="HT8" s="2" t="str" cm="1">
        <f t="array" ref="HT8">INDEX(patti,$HD8,JE8)</f>
        <v>Mibm9</v>
      </c>
      <c r="HU8" s="2" t="str" cm="1">
        <f t="array" ref="HU8">INDEX(patti,$HD8,JF8)</f>
        <v>Mibm9b</v>
      </c>
      <c r="HV8" s="2" t="str" cm="1">
        <f t="array" ref="HV8">INDEX(patti,$HD8,JG8)</f>
        <v>Mib9</v>
      </c>
      <c r="HW8" s="2" t="str" cm="1">
        <f t="array" ref="HW8">INDEX(patti,$HD8,JH8)</f>
        <v>Mib9</v>
      </c>
      <c r="HX8" s="2" t="str" cm="1">
        <f t="array" ref="HX8">INDEX(patti,$HD8,JI8)</f>
        <v>Mibm9</v>
      </c>
      <c r="HY8" s="2" t="str" cm="1">
        <f t="array" ref="HY8">INDEX(patti,$HD8,JJ8)</f>
        <v>Mibm5b9b</v>
      </c>
      <c r="HZ8" s="2" t="str" cm="1">
        <f t="array" ref="HZ8">INDEX(patti,$HD8,JK8)</f>
        <v>Mib11</v>
      </c>
      <c r="IA8" s="2" t="str" cm="1">
        <f t="array" ref="IA8">INDEX(patti,$HD8,JL8)</f>
        <v>Mibm11</v>
      </c>
      <c r="IB8" s="2" t="str" cm="1">
        <f t="array" ref="IB8">INDEX(patti,$HD8,JM8)</f>
        <v>Mibm11</v>
      </c>
      <c r="IC8" s="2" t="str" cm="1">
        <f t="array" ref="IC8">INDEX(patti,$HD8,JN8)</f>
        <v>Mib11+</v>
      </c>
      <c r="ID8" s="2" t="str" cm="1">
        <f t="array" ref="ID8">INDEX(patti,$HD8,JO8)</f>
        <v>Mib11</v>
      </c>
      <c r="IE8" s="2" t="str" cm="1">
        <f t="array" ref="IE8">INDEX(patti,$HD8,JP8)</f>
        <v>Mibm11</v>
      </c>
      <c r="IF8" s="2" t="str" cm="1">
        <f t="array" ref="IF8">INDEX(patti,$HD8,JQ8)</f>
        <v>Mibm5b11</v>
      </c>
      <c r="IG8" s="2" t="str" cm="1">
        <f t="array" ref="IG8">INDEX(patti,$HD8,JR8)</f>
        <v>Mib13</v>
      </c>
      <c r="IH8" s="2" t="str" cm="1">
        <f t="array" ref="IH8">INDEX(patti,$HD8,JS8)</f>
        <v>Mibm13</v>
      </c>
      <c r="II8" s="2" t="str" cm="1">
        <f t="array" ref="II8">INDEX(patti,$HD8,JT8)</f>
        <v>Mibm13b</v>
      </c>
      <c r="IJ8" s="2" t="str" cm="1">
        <f t="array" ref="IJ8">INDEX(patti,$HD8,JU8)</f>
        <v>Mib13</v>
      </c>
      <c r="IK8" s="2" t="str" cm="1">
        <f t="array" ref="IK8">INDEX(patti,$HD8,JV8)</f>
        <v>Mib13</v>
      </c>
      <c r="IL8" s="2" t="str" cm="1">
        <f t="array" ref="IL8">INDEX(patti,$HD8,JW8)</f>
        <v>Mibm13b</v>
      </c>
      <c r="IM8" s="2" t="str" cm="1">
        <f t="array" ref="IM8">INDEX(patti,$HD8,JX8)</f>
        <v>Mibm5b13b</v>
      </c>
      <c r="IN8" t="s">
        <v>117</v>
      </c>
      <c r="IP8">
        <v>1</v>
      </c>
      <c r="IQ8">
        <f t="shared" si="203"/>
        <v>6</v>
      </c>
      <c r="IR8">
        <f t="shared" si="203"/>
        <v>11</v>
      </c>
      <c r="IS8">
        <f t="shared" si="203"/>
        <v>16</v>
      </c>
      <c r="IT8">
        <f t="shared" si="203"/>
        <v>21</v>
      </c>
      <c r="IU8">
        <f t="shared" si="203"/>
        <v>26</v>
      </c>
      <c r="IV8">
        <f t="shared" si="203"/>
        <v>31</v>
      </c>
      <c r="IW8">
        <f t="shared" si="204"/>
        <v>2</v>
      </c>
      <c r="IX8">
        <f t="shared" si="30"/>
        <v>7</v>
      </c>
      <c r="IY8">
        <f t="shared" si="30"/>
        <v>12</v>
      </c>
      <c r="IZ8">
        <f t="shared" si="30"/>
        <v>17</v>
      </c>
      <c r="JA8">
        <f t="shared" si="30"/>
        <v>22</v>
      </c>
      <c r="JB8">
        <f t="shared" si="30"/>
        <v>27</v>
      </c>
      <c r="JC8">
        <f t="shared" si="30"/>
        <v>32</v>
      </c>
      <c r="JD8">
        <f t="shared" si="30"/>
        <v>3</v>
      </c>
      <c r="JE8">
        <f t="shared" si="30"/>
        <v>8</v>
      </c>
      <c r="JF8">
        <f t="shared" si="30"/>
        <v>13</v>
      </c>
      <c r="JG8">
        <f t="shared" si="30"/>
        <v>18</v>
      </c>
      <c r="JH8">
        <f t="shared" si="30"/>
        <v>23</v>
      </c>
      <c r="JI8">
        <f t="shared" si="30"/>
        <v>28</v>
      </c>
      <c r="JJ8">
        <f t="shared" si="30"/>
        <v>33</v>
      </c>
      <c r="JK8">
        <f t="shared" si="30"/>
        <v>4</v>
      </c>
      <c r="JL8">
        <f t="shared" si="30"/>
        <v>9</v>
      </c>
      <c r="JM8">
        <f t="shared" si="30"/>
        <v>14</v>
      </c>
      <c r="JN8">
        <f t="shared" si="30"/>
        <v>19</v>
      </c>
      <c r="JO8">
        <f t="shared" si="30"/>
        <v>24</v>
      </c>
      <c r="JP8">
        <f t="shared" si="30"/>
        <v>29</v>
      </c>
      <c r="JQ8">
        <f t="shared" si="30"/>
        <v>34</v>
      </c>
      <c r="JR8">
        <f t="shared" si="30"/>
        <v>5</v>
      </c>
      <c r="JS8">
        <f t="shared" si="30"/>
        <v>10</v>
      </c>
      <c r="JT8">
        <f t="shared" si="30"/>
        <v>15</v>
      </c>
      <c r="JU8">
        <f t="shared" si="30"/>
        <v>20</v>
      </c>
      <c r="JV8">
        <f t="shared" si="30"/>
        <v>25</v>
      </c>
      <c r="JW8">
        <f t="shared" si="30"/>
        <v>30</v>
      </c>
      <c r="JX8">
        <f t="shared" si="30"/>
        <v>35</v>
      </c>
      <c r="JY8" t="s">
        <v>117</v>
      </c>
      <c r="JZ8" t="str">
        <f t="shared" si="216"/>
        <v>MAGGIORE</v>
      </c>
      <c r="KA8">
        <f t="shared" si="6"/>
        <v>0</v>
      </c>
      <c r="KB8" cm="1">
        <f t="array" ref="KB8">IF(TYPE(_xlfn._xlws.FILTER(HE$1:IM$1,HE8:IM8=KA8))=16,0,_xlfn._xlws.FILTER(HE$1:IM$1,HE8:IM8=KA8))</f>
        <v>0</v>
      </c>
      <c r="KG8">
        <f t="shared" si="205"/>
        <v>0</v>
      </c>
      <c r="KH8" s="35">
        <f t="shared" si="31"/>
        <v>0</v>
      </c>
      <c r="KI8">
        <f t="shared" si="217"/>
        <v>4</v>
      </c>
      <c r="KJ8">
        <f t="shared" si="32"/>
        <v>0</v>
      </c>
      <c r="KK8">
        <f t="shared" si="33"/>
        <v>0</v>
      </c>
      <c r="KL8">
        <f t="shared" si="206"/>
        <v>0</v>
      </c>
      <c r="KM8" s="2">
        <f t="shared" si="34"/>
        <v>0</v>
      </c>
      <c r="KN8" s="2">
        <f t="shared" si="34"/>
        <v>0</v>
      </c>
      <c r="KO8" s="2">
        <f t="shared" si="34"/>
        <v>0</v>
      </c>
      <c r="KP8" s="2">
        <f t="shared" si="34"/>
        <v>0</v>
      </c>
      <c r="KQ8" s="2">
        <f t="shared" si="34"/>
        <v>0</v>
      </c>
      <c r="KR8" s="2">
        <f t="shared" si="34"/>
        <v>0</v>
      </c>
      <c r="KS8" s="2">
        <f t="shared" si="34"/>
        <v>0</v>
      </c>
      <c r="KT8" s="2" t="str">
        <f t="shared" si="207"/>
        <v>0</v>
      </c>
      <c r="KU8" s="2" t="str">
        <f t="shared" si="208"/>
        <v>0</v>
      </c>
      <c r="KV8" s="2" t="str">
        <f t="shared" si="209"/>
        <v>0</v>
      </c>
      <c r="KW8" s="55" t="str">
        <f t="shared" si="210"/>
        <v>0</v>
      </c>
      <c r="KX8" s="60">
        <f t="shared" si="211"/>
        <v>0</v>
      </c>
      <c r="KY8" s="60">
        <f t="shared" si="35"/>
        <v>0</v>
      </c>
      <c r="KZ8" s="60">
        <f t="shared" si="35"/>
        <v>0</v>
      </c>
      <c r="LA8" s="60">
        <f t="shared" si="35"/>
        <v>0</v>
      </c>
      <c r="LB8" s="60">
        <f t="shared" si="35"/>
        <v>0</v>
      </c>
      <c r="LC8" s="60">
        <f t="shared" si="35"/>
        <v>0</v>
      </c>
      <c r="LD8" s="60">
        <f t="shared" si="35"/>
        <v>0</v>
      </c>
      <c r="LE8" s="64">
        <f t="shared" si="36"/>
        <v>0</v>
      </c>
      <c r="LF8" s="55">
        <f t="shared" si="37"/>
        <v>0</v>
      </c>
      <c r="LG8" s="55">
        <f t="shared" si="38"/>
        <v>0</v>
      </c>
      <c r="LH8" s="55">
        <f t="shared" si="39"/>
        <v>0</v>
      </c>
      <c r="LI8" s="55">
        <f t="shared" si="40"/>
        <v>0</v>
      </c>
      <c r="LJ8" s="55">
        <f t="shared" si="41"/>
        <v>0</v>
      </c>
      <c r="LK8" s="55">
        <f t="shared" si="42"/>
        <v>0</v>
      </c>
      <c r="LL8" s="55">
        <f t="shared" si="43"/>
        <v>0</v>
      </c>
      <c r="LM8" s="64">
        <f t="shared" si="212"/>
        <v>0</v>
      </c>
      <c r="LN8" s="64">
        <f t="shared" si="44"/>
        <v>0</v>
      </c>
      <c r="LO8" s="64">
        <f t="shared" si="44"/>
        <v>0</v>
      </c>
      <c r="LP8" s="64">
        <f t="shared" si="44"/>
        <v>0</v>
      </c>
      <c r="LQ8" s="64">
        <f t="shared" si="44"/>
        <v>0</v>
      </c>
      <c r="LR8" s="64">
        <f t="shared" si="44"/>
        <v>0</v>
      </c>
      <c r="LS8" s="64">
        <f t="shared" si="44"/>
        <v>0</v>
      </c>
      <c r="LT8" s="60">
        <f t="shared" si="213"/>
        <v>0</v>
      </c>
      <c r="LU8" s="60">
        <f t="shared" si="45"/>
        <v>0</v>
      </c>
      <c r="LV8" s="60">
        <f t="shared" si="46"/>
        <v>0</v>
      </c>
      <c r="LY8" s="180"/>
      <c r="LZ8" s="180"/>
      <c r="MA8" s="180"/>
      <c r="MB8" s="180"/>
      <c r="MC8" s="180"/>
      <c r="MD8" s="180"/>
      <c r="ME8" s="180"/>
      <c r="MF8" s="180"/>
      <c r="MG8" s="180"/>
      <c r="MH8" s="180"/>
      <c r="MI8" s="180"/>
      <c r="MJ8" s="180"/>
      <c r="MK8" s="180"/>
      <c r="ML8" s="180"/>
      <c r="MM8" s="180"/>
      <c r="MN8" s="180"/>
      <c r="MO8" s="180"/>
      <c r="MP8" s="180"/>
      <c r="MQ8" s="180"/>
      <c r="MR8" s="180"/>
      <c r="MS8" s="180"/>
      <c r="MT8" s="180"/>
      <c r="MU8" s="180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73"/>
      <c r="NR8" s="73"/>
      <c r="NS8" s="73"/>
      <c r="NT8" s="73"/>
      <c r="NU8" s="73"/>
      <c r="NV8" s="73"/>
      <c r="NW8" s="73"/>
      <c r="NX8" s="73"/>
      <c r="NY8" s="73"/>
      <c r="NZ8" s="73"/>
      <c r="OA8" s="73"/>
      <c r="OB8" s="73"/>
      <c r="OC8" s="73"/>
      <c r="OD8" s="73"/>
      <c r="OE8" s="73"/>
    </row>
    <row r="9" spans="1:395" x14ac:dyDescent="0.3">
      <c r="A9" s="190"/>
      <c r="B9" t="s">
        <v>3</v>
      </c>
      <c r="C9" s="16" t="s">
        <v>37</v>
      </c>
      <c r="D9" s="16" t="s">
        <v>37</v>
      </c>
      <c r="E9" s="16" t="s">
        <v>38</v>
      </c>
      <c r="F9" s="16" t="s">
        <v>37</v>
      </c>
      <c r="G9" s="16" t="s">
        <v>37</v>
      </c>
      <c r="H9" s="16" t="s">
        <v>37</v>
      </c>
      <c r="I9" s="16" t="s">
        <v>38</v>
      </c>
      <c r="J9" s="4">
        <f t="shared" si="21"/>
        <v>5</v>
      </c>
      <c r="K9" s="57">
        <f t="shared" si="47"/>
        <v>7</v>
      </c>
      <c r="L9" s="57">
        <f t="shared" si="48"/>
        <v>9</v>
      </c>
      <c r="M9" s="57">
        <f t="shared" si="49"/>
        <v>10</v>
      </c>
      <c r="N9" s="57">
        <f t="shared" si="50"/>
        <v>12</v>
      </c>
      <c r="O9" s="57">
        <f t="shared" si="51"/>
        <v>14</v>
      </c>
      <c r="P9" s="57">
        <f t="shared" si="52"/>
        <v>16</v>
      </c>
      <c r="Q9" s="57">
        <f t="shared" si="53"/>
        <v>17</v>
      </c>
      <c r="R9" s="57">
        <f t="shared" si="54"/>
        <v>19</v>
      </c>
      <c r="S9" s="57">
        <f t="shared" si="55"/>
        <v>21</v>
      </c>
      <c r="T9" s="57">
        <f t="shared" si="56"/>
        <v>22</v>
      </c>
      <c r="U9" s="57">
        <f t="shared" si="57"/>
        <v>24</v>
      </c>
      <c r="V9" s="57">
        <f t="shared" si="58"/>
        <v>26</v>
      </c>
      <c r="W9" s="57">
        <f t="shared" si="59"/>
        <v>28</v>
      </c>
      <c r="X9" s="57">
        <f t="shared" si="60"/>
        <v>29</v>
      </c>
      <c r="Y9" s="57">
        <f t="shared" si="61"/>
        <v>31</v>
      </c>
      <c r="Z9" s="57">
        <f t="shared" si="62"/>
        <v>33</v>
      </c>
      <c r="AA9" s="57">
        <f t="shared" si="63"/>
        <v>34</v>
      </c>
      <c r="AB9" s="57">
        <f t="shared" si="64"/>
        <v>36</v>
      </c>
      <c r="AC9" s="57">
        <f t="shared" si="65"/>
        <v>38</v>
      </c>
      <c r="AD9" s="57">
        <f t="shared" si="66"/>
        <v>40</v>
      </c>
      <c r="AE9" s="57">
        <f t="shared" si="67"/>
        <v>41</v>
      </c>
      <c r="AF9" s="57">
        <f t="shared" si="68"/>
        <v>43</v>
      </c>
      <c r="AG9" s="57">
        <f t="shared" si="69"/>
        <v>45</v>
      </c>
      <c r="AH9" s="57">
        <f t="shared" si="70"/>
        <v>46</v>
      </c>
      <c r="AI9" s="57"/>
      <c r="AJ9" s="57">
        <f>1</f>
        <v>1</v>
      </c>
      <c r="AK9" s="57">
        <f t="shared" si="71"/>
        <v>4</v>
      </c>
      <c r="AL9" s="57">
        <f t="shared" si="72"/>
        <v>7</v>
      </c>
      <c r="AM9" s="57">
        <f t="shared" si="73"/>
        <v>11</v>
      </c>
      <c r="AN9" s="57">
        <f t="shared" si="74"/>
        <v>14</v>
      </c>
      <c r="AO9" s="57">
        <f t="shared" si="75"/>
        <v>17</v>
      </c>
      <c r="AP9" s="57">
        <f t="shared" si="76"/>
        <v>21</v>
      </c>
      <c r="AQ9" s="57" t="str">
        <f t="shared" si="214"/>
        <v>MI</v>
      </c>
      <c r="AR9" s="57" t="str">
        <f t="shared" si="77"/>
        <v/>
      </c>
      <c r="AS9" s="57" t="str">
        <f t="shared" si="78"/>
        <v/>
      </c>
      <c r="AT9" s="57" t="str">
        <f t="shared" si="79"/>
        <v>Δ</v>
      </c>
      <c r="AU9" s="57" t="str">
        <f t="shared" si="80"/>
        <v>9</v>
      </c>
      <c r="AV9" s="57" t="str">
        <f t="shared" si="81"/>
        <v>11</v>
      </c>
      <c r="AW9" s="57" t="str">
        <f t="shared" si="82"/>
        <v>13</v>
      </c>
      <c r="AX9" s="57" t="str">
        <f t="shared" si="83"/>
        <v>MI</v>
      </c>
      <c r="AY9" s="57" t="str">
        <f t="shared" si="84"/>
        <v>MIΔ</v>
      </c>
      <c r="AZ9" s="57" t="str">
        <f t="shared" si="85"/>
        <v>MI9</v>
      </c>
      <c r="BA9" s="57" t="str">
        <f t="shared" si="86"/>
        <v>MI11</v>
      </c>
      <c r="BB9" s="57" t="str">
        <f t="shared" si="87"/>
        <v>MI13</v>
      </c>
      <c r="BD9" s="57">
        <f>1</f>
        <v>1</v>
      </c>
      <c r="BE9" s="57">
        <f t="shared" si="88"/>
        <v>3</v>
      </c>
      <c r="BF9" s="57">
        <f t="shared" si="89"/>
        <v>7</v>
      </c>
      <c r="BG9" s="57">
        <f t="shared" si="90"/>
        <v>10</v>
      </c>
      <c r="BH9" s="57">
        <f t="shared" si="91"/>
        <v>14</v>
      </c>
      <c r="BI9" s="57">
        <f t="shared" si="92"/>
        <v>17</v>
      </c>
      <c r="BJ9" s="57">
        <f t="shared" si="93"/>
        <v>21</v>
      </c>
      <c r="BK9" s="57" t="str">
        <f t="shared" si="94"/>
        <v>MI</v>
      </c>
      <c r="BL9" s="57" t="str">
        <f t="shared" si="95"/>
        <v>m</v>
      </c>
      <c r="BM9" s="57" t="str">
        <f t="shared" si="96"/>
        <v/>
      </c>
      <c r="BN9" s="57" t="str">
        <f t="shared" si="97"/>
        <v>7</v>
      </c>
      <c r="BO9" s="57" t="str">
        <f t="shared" si="98"/>
        <v>9</v>
      </c>
      <c r="BP9" s="57" t="str">
        <f t="shared" si="99"/>
        <v>11</v>
      </c>
      <c r="BQ9" s="57" t="str">
        <f t="shared" si="100"/>
        <v>13</v>
      </c>
      <c r="BR9" s="57" t="str">
        <f t="shared" si="101"/>
        <v>MIm</v>
      </c>
      <c r="BS9" s="57" t="str">
        <f t="shared" si="102"/>
        <v>MIm7</v>
      </c>
      <c r="BT9" s="57" t="str">
        <f t="shared" si="103"/>
        <v>MIm9</v>
      </c>
      <c r="BU9" s="57" t="str">
        <f t="shared" si="104"/>
        <v>MIm11</v>
      </c>
      <c r="BV9" s="57" t="str">
        <f t="shared" si="105"/>
        <v>MIm13</v>
      </c>
      <c r="BX9" s="57">
        <f>1</f>
        <v>1</v>
      </c>
      <c r="BY9" s="57">
        <f t="shared" si="106"/>
        <v>3</v>
      </c>
      <c r="BZ9" s="57">
        <f t="shared" si="107"/>
        <v>7</v>
      </c>
      <c r="CA9" s="57">
        <f t="shared" si="108"/>
        <v>10</v>
      </c>
      <c r="CB9" s="57">
        <f t="shared" si="109"/>
        <v>13</v>
      </c>
      <c r="CC9" s="57">
        <f t="shared" si="110"/>
        <v>17</v>
      </c>
      <c r="CD9" s="57">
        <f t="shared" si="111"/>
        <v>20</v>
      </c>
      <c r="CE9" s="57" t="str">
        <f t="shared" si="112"/>
        <v>MI</v>
      </c>
      <c r="CF9" s="57" t="str">
        <f t="shared" si="113"/>
        <v>m</v>
      </c>
      <c r="CG9" s="57" t="str">
        <f t="shared" si="114"/>
        <v/>
      </c>
      <c r="CH9" s="57" t="str">
        <f t="shared" si="115"/>
        <v>7</v>
      </c>
      <c r="CI9" s="57" t="str">
        <f t="shared" si="116"/>
        <v>9b</v>
      </c>
      <c r="CJ9" s="57" t="str">
        <f t="shared" si="117"/>
        <v>11</v>
      </c>
      <c r="CK9" s="57" t="str">
        <f t="shared" si="118"/>
        <v>13b</v>
      </c>
      <c r="CL9" s="57" t="str">
        <f t="shared" si="119"/>
        <v>MIm</v>
      </c>
      <c r="CM9" s="57" t="str">
        <f t="shared" si="120"/>
        <v>MIm7</v>
      </c>
      <c r="CN9" s="57" t="str">
        <f t="shared" si="121"/>
        <v>MIm9b</v>
      </c>
      <c r="CO9" s="57" t="str">
        <f t="shared" si="122"/>
        <v>MIm11</v>
      </c>
      <c r="CP9" s="57" t="str">
        <f t="shared" si="123"/>
        <v>MIm13b</v>
      </c>
      <c r="CR9" s="57">
        <f>1</f>
        <v>1</v>
      </c>
      <c r="CS9" s="57">
        <f t="shared" si="124"/>
        <v>4</v>
      </c>
      <c r="CT9" s="57">
        <f t="shared" si="125"/>
        <v>7</v>
      </c>
      <c r="CU9" s="57">
        <f t="shared" si="126"/>
        <v>11</v>
      </c>
      <c r="CV9" s="57">
        <f t="shared" si="127"/>
        <v>14</v>
      </c>
      <c r="CW9" s="57">
        <f t="shared" si="128"/>
        <v>18</v>
      </c>
      <c r="CX9" s="57">
        <f t="shared" si="129"/>
        <v>21</v>
      </c>
      <c r="CY9" s="57" t="str">
        <f t="shared" si="130"/>
        <v>MI</v>
      </c>
      <c r="CZ9" s="57" t="str">
        <f t="shared" si="131"/>
        <v/>
      </c>
      <c r="DA9" s="57" t="str">
        <f t="shared" si="132"/>
        <v/>
      </c>
      <c r="DB9" s="57" t="str">
        <f t="shared" si="133"/>
        <v>Δ</v>
      </c>
      <c r="DC9" s="57" t="str">
        <f t="shared" si="134"/>
        <v>9</v>
      </c>
      <c r="DD9" s="57" t="str">
        <f t="shared" si="135"/>
        <v>11+</v>
      </c>
      <c r="DE9" s="57" t="str">
        <f t="shared" si="136"/>
        <v>13</v>
      </c>
      <c r="DF9" s="57" t="str">
        <f t="shared" si="137"/>
        <v>MI</v>
      </c>
      <c r="DG9" s="57" t="str">
        <f t="shared" si="138"/>
        <v>MIΔ</v>
      </c>
      <c r="DH9" s="57" t="str">
        <f t="shared" si="139"/>
        <v>MI9</v>
      </c>
      <c r="DI9" s="57" t="str">
        <f t="shared" si="140"/>
        <v>MI11+</v>
      </c>
      <c r="DJ9" s="57" t="str">
        <f t="shared" si="141"/>
        <v>MI13</v>
      </c>
      <c r="DL9" s="57">
        <f>1</f>
        <v>1</v>
      </c>
      <c r="DM9" s="57">
        <f t="shared" si="142"/>
        <v>4</v>
      </c>
      <c r="DN9" s="57">
        <f t="shared" si="143"/>
        <v>7</v>
      </c>
      <c r="DO9" s="57">
        <f t="shared" si="144"/>
        <v>10</v>
      </c>
      <c r="DP9" s="57">
        <f t="shared" si="145"/>
        <v>14</v>
      </c>
      <c r="DQ9" s="57">
        <f t="shared" si="146"/>
        <v>17</v>
      </c>
      <c r="DR9" s="57">
        <f t="shared" si="147"/>
        <v>21</v>
      </c>
      <c r="DS9" s="57" t="str">
        <f t="shared" si="148"/>
        <v>MI</v>
      </c>
      <c r="DT9" s="57" t="str">
        <f t="shared" si="149"/>
        <v/>
      </c>
      <c r="DU9" s="57" t="str">
        <f t="shared" si="150"/>
        <v/>
      </c>
      <c r="DV9" s="57" t="str">
        <f t="shared" si="151"/>
        <v>7</v>
      </c>
      <c r="DW9" s="57" t="str">
        <f t="shared" si="152"/>
        <v>9</v>
      </c>
      <c r="DX9" s="57" t="str">
        <f t="shared" si="153"/>
        <v>11</v>
      </c>
      <c r="DY9" s="57" t="str">
        <f t="shared" si="154"/>
        <v>13</v>
      </c>
      <c r="DZ9" s="57" t="str">
        <f t="shared" si="155"/>
        <v>MI</v>
      </c>
      <c r="EA9" s="57" t="str">
        <f t="shared" si="156"/>
        <v>MI7</v>
      </c>
      <c r="EB9" s="57" t="str">
        <f t="shared" si="157"/>
        <v>MI9</v>
      </c>
      <c r="EC9" s="57" t="str">
        <f t="shared" si="158"/>
        <v>MI11</v>
      </c>
      <c r="ED9" s="57" t="str">
        <f t="shared" si="159"/>
        <v>MI13</v>
      </c>
      <c r="EF9" s="57">
        <f>1</f>
        <v>1</v>
      </c>
      <c r="EG9" s="57">
        <f t="shared" si="160"/>
        <v>3</v>
      </c>
      <c r="EH9" s="57">
        <f t="shared" si="161"/>
        <v>7</v>
      </c>
      <c r="EI9" s="57">
        <f t="shared" si="162"/>
        <v>10</v>
      </c>
      <c r="EJ9" s="57">
        <f t="shared" si="163"/>
        <v>14</v>
      </c>
      <c r="EK9" s="57">
        <f t="shared" si="164"/>
        <v>17</v>
      </c>
      <c r="EL9" s="57">
        <f t="shared" si="165"/>
        <v>20</v>
      </c>
      <c r="EM9" s="57" t="str">
        <f t="shared" si="166"/>
        <v>MI</v>
      </c>
      <c r="EN9" s="57" t="str">
        <f t="shared" si="167"/>
        <v>m</v>
      </c>
      <c r="EO9" s="57" t="str">
        <f t="shared" si="168"/>
        <v/>
      </c>
      <c r="EP9" s="57" t="str">
        <f t="shared" si="169"/>
        <v>7</v>
      </c>
      <c r="EQ9" s="57" t="str">
        <f t="shared" si="170"/>
        <v>9</v>
      </c>
      <c r="ER9" s="57" t="str">
        <f t="shared" si="171"/>
        <v>11</v>
      </c>
      <c r="ES9" s="57" t="str">
        <f t="shared" si="172"/>
        <v>13b</v>
      </c>
      <c r="ET9" s="57" t="str">
        <f t="shared" si="173"/>
        <v>MIm</v>
      </c>
      <c r="EU9" s="57" t="str">
        <f t="shared" si="174"/>
        <v>MIm7</v>
      </c>
      <c r="EV9" s="57" t="str">
        <f t="shared" si="175"/>
        <v>MIm9</v>
      </c>
      <c r="EW9" s="57" t="str">
        <f t="shared" si="176"/>
        <v>MIm11</v>
      </c>
      <c r="EX9" s="57" t="str">
        <f t="shared" si="177"/>
        <v>MIm13b</v>
      </c>
      <c r="EZ9" s="57">
        <f>1</f>
        <v>1</v>
      </c>
      <c r="FA9" s="57">
        <f t="shared" si="178"/>
        <v>3</v>
      </c>
      <c r="FB9" s="57">
        <f t="shared" si="179"/>
        <v>6</v>
      </c>
      <c r="FC9" s="57">
        <f t="shared" si="180"/>
        <v>10</v>
      </c>
      <c r="FD9" s="57">
        <f t="shared" si="181"/>
        <v>13</v>
      </c>
      <c r="FE9" s="57">
        <f t="shared" si="182"/>
        <v>17</v>
      </c>
      <c r="FF9" s="57">
        <f t="shared" si="183"/>
        <v>20</v>
      </c>
      <c r="FG9" s="57" t="str">
        <f t="shared" si="184"/>
        <v>MI</v>
      </c>
      <c r="FH9" s="57" t="str">
        <f t="shared" si="185"/>
        <v>m</v>
      </c>
      <c r="FI9" s="57" t="str">
        <f t="shared" si="186"/>
        <v>5b</v>
      </c>
      <c r="FJ9" s="57" t="str">
        <f t="shared" si="187"/>
        <v>7</v>
      </c>
      <c r="FK9" s="57" t="str">
        <f t="shared" si="188"/>
        <v>9b</v>
      </c>
      <c r="FL9" s="57" t="str">
        <f t="shared" si="189"/>
        <v>11</v>
      </c>
      <c r="FM9" s="57" t="str">
        <f t="shared" si="190"/>
        <v>13b</v>
      </c>
      <c r="FN9" s="57" t="str">
        <f t="shared" si="191"/>
        <v>MIm5b</v>
      </c>
      <c r="FO9" s="57" t="str">
        <f t="shared" si="192"/>
        <v>MIm5b7</v>
      </c>
      <c r="FP9" s="57" t="str">
        <f t="shared" si="193"/>
        <v>MIm5b9b</v>
      </c>
      <c r="FQ9" s="57" t="str">
        <f t="shared" si="194"/>
        <v>MIm5b11</v>
      </c>
      <c r="FR9" s="57" t="str">
        <f t="shared" si="195"/>
        <v>MIm5b13b</v>
      </c>
      <c r="FT9" s="2" t="str">
        <f t="shared" si="196"/>
        <v>MI</v>
      </c>
      <c r="FU9" s="2" t="str">
        <f t="shared" si="22"/>
        <v>MIΔ</v>
      </c>
      <c r="FV9" s="2" t="str">
        <f t="shared" si="22"/>
        <v>MI9</v>
      </c>
      <c r="FW9" s="2" t="str">
        <f t="shared" si="22"/>
        <v>MI11</v>
      </c>
      <c r="FX9" s="2" t="str">
        <f t="shared" si="22"/>
        <v>MI13</v>
      </c>
      <c r="FY9" s="2" t="str">
        <f t="shared" si="197"/>
        <v>MIm</v>
      </c>
      <c r="FZ9" s="2" t="str">
        <f t="shared" si="23"/>
        <v>MIm7</v>
      </c>
      <c r="GA9" s="2" t="str">
        <f t="shared" si="23"/>
        <v>MIm9</v>
      </c>
      <c r="GB9" s="2" t="str">
        <f t="shared" si="23"/>
        <v>MIm11</v>
      </c>
      <c r="GC9" s="2" t="str">
        <f t="shared" si="23"/>
        <v>MIm13</v>
      </c>
      <c r="GD9" s="2" t="str">
        <f t="shared" si="198"/>
        <v>MIm</v>
      </c>
      <c r="GE9" s="2" t="str">
        <f t="shared" si="24"/>
        <v>MIm7</v>
      </c>
      <c r="GF9" s="2" t="str">
        <f t="shared" si="24"/>
        <v>MIm9b</v>
      </c>
      <c r="GG9" s="2" t="str">
        <f t="shared" si="24"/>
        <v>MIm11</v>
      </c>
      <c r="GH9" s="2" t="str">
        <f t="shared" si="24"/>
        <v>MIm13b</v>
      </c>
      <c r="GI9" s="2" t="str">
        <f t="shared" si="199"/>
        <v>MI</v>
      </c>
      <c r="GJ9" s="2" t="str">
        <f t="shared" si="25"/>
        <v>MIΔ</v>
      </c>
      <c r="GK9" s="2" t="str">
        <f t="shared" si="25"/>
        <v>MI9</v>
      </c>
      <c r="GL9" s="2" t="str">
        <f t="shared" si="25"/>
        <v>MI11+</v>
      </c>
      <c r="GM9" s="2" t="str">
        <f t="shared" si="25"/>
        <v>MI13</v>
      </c>
      <c r="GN9" s="2" t="str">
        <f t="shared" si="200"/>
        <v>MI</v>
      </c>
      <c r="GO9" s="2" t="str">
        <f t="shared" si="26"/>
        <v>MI7</v>
      </c>
      <c r="GP9" s="2" t="str">
        <f t="shared" si="26"/>
        <v>MI9</v>
      </c>
      <c r="GQ9" s="2" t="str">
        <f t="shared" si="26"/>
        <v>MI11</v>
      </c>
      <c r="GR9" s="2" t="str">
        <f t="shared" si="26"/>
        <v>MI13</v>
      </c>
      <c r="GS9" s="2" t="str">
        <f t="shared" si="201"/>
        <v>MIm</v>
      </c>
      <c r="GT9" s="2" t="str">
        <f t="shared" si="27"/>
        <v>MIm7</v>
      </c>
      <c r="GU9" s="2" t="str">
        <f t="shared" si="27"/>
        <v>MIm9</v>
      </c>
      <c r="GV9" s="2" t="str">
        <f t="shared" si="27"/>
        <v>MIm11</v>
      </c>
      <c r="GW9" s="2" t="str">
        <f t="shared" si="27"/>
        <v>MIm13b</v>
      </c>
      <c r="GX9" s="2" t="str">
        <f t="shared" si="202"/>
        <v>MIm5b</v>
      </c>
      <c r="GY9" s="2" t="str">
        <f t="shared" si="28"/>
        <v>MIm5b7</v>
      </c>
      <c r="GZ9" s="2" t="str">
        <f t="shared" si="28"/>
        <v>MIm5b9b</v>
      </c>
      <c r="HA9" s="2" t="str">
        <f t="shared" si="28"/>
        <v>MIm5b11</v>
      </c>
      <c r="HB9" s="2" t="str">
        <f t="shared" si="28"/>
        <v>MIm5b13b</v>
      </c>
      <c r="HD9" s="2">
        <f t="shared" si="215"/>
        <v>5</v>
      </c>
      <c r="HE9" s="2" t="str" cm="1">
        <f t="array" ref="HE9">INDEX(patti,$HD9,IP9)</f>
        <v>MI</v>
      </c>
      <c r="HF9" s="2" t="str" cm="1">
        <f t="array" ref="HF9">INDEX(patti,$HD9,IQ9)</f>
        <v>MIm</v>
      </c>
      <c r="HG9" s="2" t="str" cm="1">
        <f t="array" ref="HG9">INDEX(patti,$HD9,IR9)</f>
        <v>MIm</v>
      </c>
      <c r="HH9" s="2" t="str" cm="1">
        <f t="array" ref="HH9">INDEX(patti,$HD9,IS9)</f>
        <v>MI</v>
      </c>
      <c r="HI9" s="2" t="str" cm="1">
        <f t="array" ref="HI9">INDEX(patti,$HD9,IT9)</f>
        <v>MI</v>
      </c>
      <c r="HJ9" s="2" t="str" cm="1">
        <f t="array" ref="HJ9">INDEX(patti,$HD9,IU9)</f>
        <v>MIm</v>
      </c>
      <c r="HK9" s="2" t="str" cm="1">
        <f t="array" ref="HK9">INDEX(patti,$HD9,IV9)</f>
        <v>MIm5b</v>
      </c>
      <c r="HL9" s="2" t="str" cm="1">
        <f t="array" ref="HL9">INDEX(patti,$HD9,IW9)</f>
        <v>MIΔ</v>
      </c>
      <c r="HM9" s="2" t="str" cm="1">
        <f t="array" ref="HM9">INDEX(patti,$HD9,IX9)</f>
        <v>MIm7</v>
      </c>
      <c r="HN9" s="2" t="str" cm="1">
        <f t="array" ref="HN9">INDEX(patti,$HD9,IY9)</f>
        <v>MIm7</v>
      </c>
      <c r="HO9" s="2" t="str" cm="1">
        <f t="array" ref="HO9">INDEX(patti,$HD9,IZ9)</f>
        <v>MIΔ</v>
      </c>
      <c r="HP9" s="2" t="str" cm="1">
        <f t="array" ref="HP9">INDEX(patti,$HD9,JA9)</f>
        <v>MI7</v>
      </c>
      <c r="HQ9" s="2" t="str" cm="1">
        <f t="array" ref="HQ9">INDEX(patti,$HD9,JB9)</f>
        <v>MIm7</v>
      </c>
      <c r="HR9" s="2" t="str" cm="1">
        <f t="array" ref="HR9">INDEX(patti,$HD9,JC9)</f>
        <v>MIm5b7</v>
      </c>
      <c r="HS9" s="2" t="str" cm="1">
        <f t="array" ref="HS9">INDEX(patti,$HD9,JD9)</f>
        <v>MI9</v>
      </c>
      <c r="HT9" s="2" t="str" cm="1">
        <f t="array" ref="HT9">INDEX(patti,$HD9,JE9)</f>
        <v>MIm9</v>
      </c>
      <c r="HU9" s="2" t="str" cm="1">
        <f t="array" ref="HU9">INDEX(patti,$HD9,JF9)</f>
        <v>MIm9b</v>
      </c>
      <c r="HV9" s="2" t="str" cm="1">
        <f t="array" ref="HV9">INDEX(patti,$HD9,JG9)</f>
        <v>MI9</v>
      </c>
      <c r="HW9" s="2" t="str" cm="1">
        <f t="array" ref="HW9">INDEX(patti,$HD9,JH9)</f>
        <v>MI9</v>
      </c>
      <c r="HX9" s="2" t="str" cm="1">
        <f t="array" ref="HX9">INDEX(patti,$HD9,JI9)</f>
        <v>MIm9</v>
      </c>
      <c r="HY9" s="2" t="str" cm="1">
        <f t="array" ref="HY9">INDEX(patti,$HD9,JJ9)</f>
        <v>MIm5b9b</v>
      </c>
      <c r="HZ9" s="2" t="str" cm="1">
        <f t="array" ref="HZ9">INDEX(patti,$HD9,JK9)</f>
        <v>MI11</v>
      </c>
      <c r="IA9" s="2" t="str" cm="1">
        <f t="array" ref="IA9">INDEX(patti,$HD9,JL9)</f>
        <v>MIm11</v>
      </c>
      <c r="IB9" s="2" t="str" cm="1">
        <f t="array" ref="IB9">INDEX(patti,$HD9,JM9)</f>
        <v>MIm11</v>
      </c>
      <c r="IC9" s="2" t="str" cm="1">
        <f t="array" ref="IC9">INDEX(patti,$HD9,JN9)</f>
        <v>MI11+</v>
      </c>
      <c r="ID9" s="2" t="str" cm="1">
        <f t="array" ref="ID9">INDEX(patti,$HD9,JO9)</f>
        <v>MI11</v>
      </c>
      <c r="IE9" s="2" t="str" cm="1">
        <f t="array" ref="IE9">INDEX(patti,$HD9,JP9)</f>
        <v>MIm11</v>
      </c>
      <c r="IF9" s="2" t="str" cm="1">
        <f t="array" ref="IF9">INDEX(patti,$HD9,JQ9)</f>
        <v>MIm5b11</v>
      </c>
      <c r="IG9" s="2" t="str" cm="1">
        <f t="array" ref="IG9">INDEX(patti,$HD9,JR9)</f>
        <v>MI13</v>
      </c>
      <c r="IH9" s="2" t="str" cm="1">
        <f t="array" ref="IH9">INDEX(patti,$HD9,JS9)</f>
        <v>MIm13</v>
      </c>
      <c r="II9" s="2" t="str" cm="1">
        <f t="array" ref="II9">INDEX(patti,$HD9,JT9)</f>
        <v>MIm13b</v>
      </c>
      <c r="IJ9" s="2" t="str" cm="1">
        <f t="array" ref="IJ9">INDEX(patti,$HD9,JU9)</f>
        <v>MI13</v>
      </c>
      <c r="IK9" s="2" t="str" cm="1">
        <f t="array" ref="IK9">INDEX(patti,$HD9,JV9)</f>
        <v>MI13</v>
      </c>
      <c r="IL9" s="2" t="str" cm="1">
        <f t="array" ref="IL9">INDEX(patti,$HD9,JW9)</f>
        <v>MIm13b</v>
      </c>
      <c r="IM9" s="2" t="str" cm="1">
        <f t="array" ref="IM9">INDEX(patti,$HD9,JX9)</f>
        <v>MIm5b13b</v>
      </c>
      <c r="IN9" t="s">
        <v>117</v>
      </c>
      <c r="IP9">
        <v>1</v>
      </c>
      <c r="IQ9">
        <f t="shared" si="203"/>
        <v>6</v>
      </c>
      <c r="IR9">
        <f t="shared" si="203"/>
        <v>11</v>
      </c>
      <c r="IS9">
        <f t="shared" si="203"/>
        <v>16</v>
      </c>
      <c r="IT9">
        <f t="shared" si="203"/>
        <v>21</v>
      </c>
      <c r="IU9">
        <f t="shared" si="203"/>
        <v>26</v>
      </c>
      <c r="IV9">
        <f t="shared" si="203"/>
        <v>31</v>
      </c>
      <c r="IW9">
        <f t="shared" si="204"/>
        <v>2</v>
      </c>
      <c r="IX9">
        <f t="shared" si="30"/>
        <v>7</v>
      </c>
      <c r="IY9">
        <f t="shared" si="30"/>
        <v>12</v>
      </c>
      <c r="IZ9">
        <f t="shared" si="30"/>
        <v>17</v>
      </c>
      <c r="JA9">
        <f t="shared" si="30"/>
        <v>22</v>
      </c>
      <c r="JB9">
        <f t="shared" si="30"/>
        <v>27</v>
      </c>
      <c r="JC9">
        <f t="shared" si="30"/>
        <v>32</v>
      </c>
      <c r="JD9">
        <f t="shared" si="30"/>
        <v>3</v>
      </c>
      <c r="JE9">
        <f t="shared" si="30"/>
        <v>8</v>
      </c>
      <c r="JF9">
        <f t="shared" si="30"/>
        <v>13</v>
      </c>
      <c r="JG9">
        <f t="shared" si="30"/>
        <v>18</v>
      </c>
      <c r="JH9">
        <f t="shared" si="30"/>
        <v>23</v>
      </c>
      <c r="JI9">
        <f t="shared" si="30"/>
        <v>28</v>
      </c>
      <c r="JJ9">
        <f t="shared" si="30"/>
        <v>33</v>
      </c>
      <c r="JK9">
        <f t="shared" si="30"/>
        <v>4</v>
      </c>
      <c r="JL9">
        <f t="shared" si="30"/>
        <v>9</v>
      </c>
      <c r="JM9">
        <f t="shared" si="30"/>
        <v>14</v>
      </c>
      <c r="JN9">
        <f t="shared" si="30"/>
        <v>19</v>
      </c>
      <c r="JO9">
        <f t="shared" si="30"/>
        <v>24</v>
      </c>
      <c r="JP9">
        <f t="shared" si="30"/>
        <v>29</v>
      </c>
      <c r="JQ9">
        <f t="shared" si="30"/>
        <v>34</v>
      </c>
      <c r="JR9">
        <f t="shared" si="30"/>
        <v>5</v>
      </c>
      <c r="JS9">
        <f t="shared" si="30"/>
        <v>10</v>
      </c>
      <c r="JT9">
        <f t="shared" si="30"/>
        <v>15</v>
      </c>
      <c r="JU9">
        <f t="shared" si="30"/>
        <v>20</v>
      </c>
      <c r="JV9">
        <f t="shared" si="30"/>
        <v>25</v>
      </c>
      <c r="JW9">
        <f t="shared" si="30"/>
        <v>30</v>
      </c>
      <c r="JX9">
        <f t="shared" si="30"/>
        <v>35</v>
      </c>
      <c r="JY9" t="s">
        <v>117</v>
      </c>
      <c r="JZ9" t="str">
        <f t="shared" si="216"/>
        <v>MAGGIORE</v>
      </c>
      <c r="KA9">
        <f t="shared" si="6"/>
        <v>0</v>
      </c>
      <c r="KB9" cm="1">
        <f t="array" ref="KB9">IF(TYPE(_xlfn._xlws.FILTER(HE$1:IM$1,HE9:IM9=KA9))=16,0,_xlfn._xlws.FILTER(HE$1:IM$1,HE9:IM9=KA9))</f>
        <v>0</v>
      </c>
      <c r="KG9">
        <f t="shared" si="205"/>
        <v>0</v>
      </c>
      <c r="KH9" s="35">
        <f t="shared" si="31"/>
        <v>0</v>
      </c>
      <c r="KI9">
        <f t="shared" si="217"/>
        <v>5</v>
      </c>
      <c r="KJ9">
        <f t="shared" si="32"/>
        <v>0</v>
      </c>
      <c r="KK9">
        <f>IF(TYPE(_xlfn.TEXTAFTER(KJ9,"scala "))=16,0,_xlfn.TEXTAFTER(KJ9,"scala "))</f>
        <v>0</v>
      </c>
      <c r="KL9">
        <f t="shared" si="206"/>
        <v>0</v>
      </c>
      <c r="KM9" s="2">
        <f t="shared" si="34"/>
        <v>0</v>
      </c>
      <c r="KN9" s="2">
        <f t="shared" si="34"/>
        <v>0</v>
      </c>
      <c r="KO9" s="2">
        <f t="shared" si="34"/>
        <v>0</v>
      </c>
      <c r="KP9" s="2">
        <f t="shared" si="34"/>
        <v>0</v>
      </c>
      <c r="KQ9" s="2">
        <f t="shared" si="34"/>
        <v>0</v>
      </c>
      <c r="KR9" s="2">
        <f t="shared" si="34"/>
        <v>0</v>
      </c>
      <c r="KS9" s="2">
        <f t="shared" si="34"/>
        <v>0</v>
      </c>
      <c r="KT9" s="2" t="str">
        <f t="shared" si="207"/>
        <v>0</v>
      </c>
      <c r="KU9" s="2" t="str">
        <f t="shared" si="208"/>
        <v>0</v>
      </c>
      <c r="KV9" s="2" t="str">
        <f t="shared" si="209"/>
        <v>0</v>
      </c>
      <c r="KW9" s="55" t="str">
        <f t="shared" si="210"/>
        <v>0</v>
      </c>
      <c r="KX9" s="60">
        <f t="shared" si="211"/>
        <v>0</v>
      </c>
      <c r="KY9" s="60">
        <f t="shared" si="35"/>
        <v>0</v>
      </c>
      <c r="KZ9" s="60">
        <f t="shared" si="35"/>
        <v>0</v>
      </c>
      <c r="LA9" s="60">
        <f t="shared" si="35"/>
        <v>0</v>
      </c>
      <c r="LB9" s="60">
        <f t="shared" si="35"/>
        <v>0</v>
      </c>
      <c r="LC9" s="60">
        <f t="shared" si="35"/>
        <v>0</v>
      </c>
      <c r="LD9" s="60">
        <f t="shared" si="35"/>
        <v>0</v>
      </c>
      <c r="LE9" s="64">
        <f t="shared" si="36"/>
        <v>0</v>
      </c>
      <c r="LF9" s="55">
        <f t="shared" si="37"/>
        <v>0</v>
      </c>
      <c r="LG9" s="55">
        <f t="shared" si="38"/>
        <v>0</v>
      </c>
      <c r="LH9" s="55">
        <f t="shared" si="39"/>
        <v>0</v>
      </c>
      <c r="LI9" s="55">
        <f t="shared" si="40"/>
        <v>0</v>
      </c>
      <c r="LJ9" s="55">
        <f t="shared" si="41"/>
        <v>0</v>
      </c>
      <c r="LK9" s="55">
        <f t="shared" si="42"/>
        <v>0</v>
      </c>
      <c r="LL9" s="55">
        <f t="shared" si="43"/>
        <v>0</v>
      </c>
      <c r="LM9" s="64">
        <f t="shared" si="212"/>
        <v>0</v>
      </c>
      <c r="LN9" s="64">
        <f t="shared" si="44"/>
        <v>0</v>
      </c>
      <c r="LO9" s="64">
        <f t="shared" si="44"/>
        <v>0</v>
      </c>
      <c r="LP9" s="64">
        <f t="shared" si="44"/>
        <v>0</v>
      </c>
      <c r="LQ9" s="64">
        <f t="shared" si="44"/>
        <v>0</v>
      </c>
      <c r="LR9" s="64">
        <f t="shared" si="44"/>
        <v>0</v>
      </c>
      <c r="LS9" s="64">
        <f t="shared" si="44"/>
        <v>0</v>
      </c>
      <c r="LT9" s="60">
        <f t="shared" si="213"/>
        <v>0</v>
      </c>
      <c r="LU9" s="60">
        <f t="shared" si="45"/>
        <v>0</v>
      </c>
      <c r="LV9" s="60">
        <f t="shared" si="46"/>
        <v>0</v>
      </c>
      <c r="LY9" s="180"/>
      <c r="LZ9" s="180"/>
      <c r="MA9" s="180"/>
      <c r="MB9" s="180"/>
      <c r="MC9" s="180"/>
      <c r="MD9" s="180"/>
      <c r="ME9" s="180"/>
      <c r="MF9" s="180"/>
      <c r="MG9" s="180"/>
      <c r="MH9" s="180"/>
      <c r="MI9" s="180"/>
      <c r="MJ9" s="180"/>
      <c r="MK9" s="180"/>
      <c r="ML9" s="180"/>
      <c r="MM9" s="180"/>
      <c r="MN9" s="180"/>
      <c r="MO9" s="180"/>
      <c r="MP9" s="180"/>
      <c r="MQ9" s="180"/>
      <c r="MR9" s="180"/>
      <c r="MS9" s="180"/>
      <c r="MT9" s="180"/>
      <c r="MU9" s="180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73"/>
      <c r="NR9" s="73"/>
      <c r="NS9" s="73"/>
      <c r="NT9" s="73"/>
      <c r="NU9" s="73"/>
      <c r="NV9" s="73"/>
      <c r="NW9" s="73"/>
      <c r="NX9" s="73"/>
      <c r="NY9" s="73"/>
      <c r="NZ9" s="73"/>
      <c r="OA9" s="73"/>
      <c r="OB9" s="73"/>
      <c r="OC9" s="73"/>
      <c r="OD9" s="73"/>
      <c r="OE9" s="73"/>
    </row>
    <row r="10" spans="1:395" x14ac:dyDescent="0.3">
      <c r="A10" s="190"/>
      <c r="B10" t="s">
        <v>32</v>
      </c>
      <c r="C10" s="16" t="s">
        <v>37</v>
      </c>
      <c r="D10" s="16" t="s">
        <v>37</v>
      </c>
      <c r="E10" s="16" t="s">
        <v>38</v>
      </c>
      <c r="F10" s="16" t="s">
        <v>37</v>
      </c>
      <c r="G10" s="16" t="s">
        <v>37</v>
      </c>
      <c r="H10" s="16" t="s">
        <v>37</v>
      </c>
      <c r="I10" s="16" t="s">
        <v>38</v>
      </c>
      <c r="J10" s="4">
        <f t="shared" si="21"/>
        <v>6</v>
      </c>
      <c r="K10" s="57">
        <f t="shared" si="47"/>
        <v>8</v>
      </c>
      <c r="L10" s="57">
        <f t="shared" si="48"/>
        <v>10</v>
      </c>
      <c r="M10" s="57">
        <f t="shared" si="49"/>
        <v>11</v>
      </c>
      <c r="N10" s="57">
        <f t="shared" si="50"/>
        <v>13</v>
      </c>
      <c r="O10" s="57">
        <f t="shared" si="51"/>
        <v>15</v>
      </c>
      <c r="P10" s="57">
        <f t="shared" si="52"/>
        <v>17</v>
      </c>
      <c r="Q10" s="57">
        <f t="shared" si="53"/>
        <v>18</v>
      </c>
      <c r="R10" s="57">
        <f t="shared" si="54"/>
        <v>20</v>
      </c>
      <c r="S10" s="57">
        <f t="shared" si="55"/>
        <v>22</v>
      </c>
      <c r="T10" s="57">
        <f t="shared" si="56"/>
        <v>23</v>
      </c>
      <c r="U10" s="57">
        <f t="shared" si="57"/>
        <v>25</v>
      </c>
      <c r="V10" s="57">
        <f t="shared" si="58"/>
        <v>27</v>
      </c>
      <c r="W10" s="57">
        <f t="shared" si="59"/>
        <v>29</v>
      </c>
      <c r="X10" s="57">
        <f t="shared" si="60"/>
        <v>30</v>
      </c>
      <c r="Y10" s="57">
        <f t="shared" si="61"/>
        <v>32</v>
      </c>
      <c r="Z10" s="57">
        <f t="shared" si="62"/>
        <v>34</v>
      </c>
      <c r="AA10" s="57">
        <f t="shared" si="63"/>
        <v>35</v>
      </c>
      <c r="AB10" s="57">
        <f t="shared" si="64"/>
        <v>37</v>
      </c>
      <c r="AC10" s="57">
        <f t="shared" si="65"/>
        <v>39</v>
      </c>
      <c r="AD10" s="57">
        <f t="shared" si="66"/>
        <v>41</v>
      </c>
      <c r="AE10" s="57">
        <f t="shared" si="67"/>
        <v>42</v>
      </c>
      <c r="AF10" s="57">
        <f t="shared" si="68"/>
        <v>44</v>
      </c>
      <c r="AG10" s="57">
        <f t="shared" si="69"/>
        <v>46</v>
      </c>
      <c r="AH10" s="57">
        <f t="shared" si="70"/>
        <v>47</v>
      </c>
      <c r="AI10" s="57"/>
      <c r="AJ10" s="57">
        <f>1</f>
        <v>1</v>
      </c>
      <c r="AK10" s="57">
        <f t="shared" si="71"/>
        <v>4</v>
      </c>
      <c r="AL10" s="57">
        <f t="shared" si="72"/>
        <v>7</v>
      </c>
      <c r="AM10" s="57">
        <f t="shared" si="73"/>
        <v>11</v>
      </c>
      <c r="AN10" s="57">
        <f t="shared" si="74"/>
        <v>14</v>
      </c>
      <c r="AO10" s="57">
        <f t="shared" si="75"/>
        <v>17</v>
      </c>
      <c r="AP10" s="57">
        <f t="shared" si="76"/>
        <v>21</v>
      </c>
      <c r="AQ10" s="57" t="str">
        <f t="shared" si="214"/>
        <v>FA</v>
      </c>
      <c r="AR10" s="57" t="str">
        <f t="shared" si="77"/>
        <v/>
      </c>
      <c r="AS10" s="57" t="str">
        <f t="shared" si="78"/>
        <v/>
      </c>
      <c r="AT10" s="57" t="str">
        <f t="shared" si="79"/>
        <v>Δ</v>
      </c>
      <c r="AU10" s="57" t="str">
        <f t="shared" si="80"/>
        <v>9</v>
      </c>
      <c r="AV10" s="57" t="str">
        <f t="shared" si="81"/>
        <v>11</v>
      </c>
      <c r="AW10" s="57" t="str">
        <f t="shared" si="82"/>
        <v>13</v>
      </c>
      <c r="AX10" s="57" t="str">
        <f t="shared" si="83"/>
        <v>FA</v>
      </c>
      <c r="AY10" s="57" t="str">
        <f t="shared" si="84"/>
        <v>FAΔ</v>
      </c>
      <c r="AZ10" s="57" t="str">
        <f t="shared" si="85"/>
        <v>FA9</v>
      </c>
      <c r="BA10" s="57" t="str">
        <f t="shared" si="86"/>
        <v>FA11</v>
      </c>
      <c r="BB10" s="57" t="str">
        <f t="shared" si="87"/>
        <v>FA13</v>
      </c>
      <c r="BD10" s="57">
        <f>1</f>
        <v>1</v>
      </c>
      <c r="BE10" s="57">
        <f t="shared" si="88"/>
        <v>3</v>
      </c>
      <c r="BF10" s="57">
        <f t="shared" si="89"/>
        <v>7</v>
      </c>
      <c r="BG10" s="57">
        <f t="shared" si="90"/>
        <v>10</v>
      </c>
      <c r="BH10" s="57">
        <f t="shared" si="91"/>
        <v>14</v>
      </c>
      <c r="BI10" s="57">
        <f t="shared" si="92"/>
        <v>17</v>
      </c>
      <c r="BJ10" s="57">
        <f t="shared" si="93"/>
        <v>21</v>
      </c>
      <c r="BK10" s="57" t="str">
        <f t="shared" si="94"/>
        <v>FA</v>
      </c>
      <c r="BL10" s="57" t="str">
        <f t="shared" si="95"/>
        <v>m</v>
      </c>
      <c r="BM10" s="57" t="str">
        <f t="shared" si="96"/>
        <v/>
      </c>
      <c r="BN10" s="57" t="str">
        <f t="shared" si="97"/>
        <v>7</v>
      </c>
      <c r="BO10" s="57" t="str">
        <f t="shared" si="98"/>
        <v>9</v>
      </c>
      <c r="BP10" s="57" t="str">
        <f t="shared" si="99"/>
        <v>11</v>
      </c>
      <c r="BQ10" s="57" t="str">
        <f t="shared" si="100"/>
        <v>13</v>
      </c>
      <c r="BR10" s="57" t="str">
        <f t="shared" si="101"/>
        <v>FAm</v>
      </c>
      <c r="BS10" s="57" t="str">
        <f t="shared" si="102"/>
        <v>FAm7</v>
      </c>
      <c r="BT10" s="57" t="str">
        <f t="shared" si="103"/>
        <v>FAm9</v>
      </c>
      <c r="BU10" s="57" t="str">
        <f t="shared" si="104"/>
        <v>FAm11</v>
      </c>
      <c r="BV10" s="57" t="str">
        <f t="shared" si="105"/>
        <v>FAm13</v>
      </c>
      <c r="BX10" s="57">
        <f>1</f>
        <v>1</v>
      </c>
      <c r="BY10" s="57">
        <f t="shared" si="106"/>
        <v>3</v>
      </c>
      <c r="BZ10" s="57">
        <f t="shared" si="107"/>
        <v>7</v>
      </c>
      <c r="CA10" s="57">
        <f t="shared" si="108"/>
        <v>10</v>
      </c>
      <c r="CB10" s="57">
        <f t="shared" si="109"/>
        <v>13</v>
      </c>
      <c r="CC10" s="57">
        <f t="shared" si="110"/>
        <v>17</v>
      </c>
      <c r="CD10" s="57">
        <f t="shared" si="111"/>
        <v>20</v>
      </c>
      <c r="CE10" s="57" t="str">
        <f t="shared" si="112"/>
        <v>FA</v>
      </c>
      <c r="CF10" s="57" t="str">
        <f t="shared" si="113"/>
        <v>m</v>
      </c>
      <c r="CG10" s="57" t="str">
        <f t="shared" si="114"/>
        <v/>
      </c>
      <c r="CH10" s="57" t="str">
        <f t="shared" si="115"/>
        <v>7</v>
      </c>
      <c r="CI10" s="57" t="str">
        <f t="shared" si="116"/>
        <v>9b</v>
      </c>
      <c r="CJ10" s="57" t="str">
        <f t="shared" si="117"/>
        <v>11</v>
      </c>
      <c r="CK10" s="57" t="str">
        <f t="shared" si="118"/>
        <v>13b</v>
      </c>
      <c r="CL10" s="57" t="str">
        <f t="shared" si="119"/>
        <v>FAm</v>
      </c>
      <c r="CM10" s="57" t="str">
        <f t="shared" si="120"/>
        <v>FAm7</v>
      </c>
      <c r="CN10" s="57" t="str">
        <f t="shared" si="121"/>
        <v>FAm9b</v>
      </c>
      <c r="CO10" s="57" t="str">
        <f t="shared" si="122"/>
        <v>FAm11</v>
      </c>
      <c r="CP10" s="57" t="str">
        <f t="shared" si="123"/>
        <v>FAm13b</v>
      </c>
      <c r="CR10" s="57">
        <f>1</f>
        <v>1</v>
      </c>
      <c r="CS10" s="57">
        <f t="shared" si="124"/>
        <v>4</v>
      </c>
      <c r="CT10" s="57">
        <f t="shared" si="125"/>
        <v>7</v>
      </c>
      <c r="CU10" s="57">
        <f t="shared" si="126"/>
        <v>11</v>
      </c>
      <c r="CV10" s="57">
        <f t="shared" si="127"/>
        <v>14</v>
      </c>
      <c r="CW10" s="57">
        <f t="shared" si="128"/>
        <v>18</v>
      </c>
      <c r="CX10" s="57">
        <f t="shared" si="129"/>
        <v>21</v>
      </c>
      <c r="CY10" s="57" t="str">
        <f t="shared" si="130"/>
        <v>FA</v>
      </c>
      <c r="CZ10" s="57" t="str">
        <f t="shared" si="131"/>
        <v/>
      </c>
      <c r="DA10" s="57" t="str">
        <f t="shared" si="132"/>
        <v/>
      </c>
      <c r="DB10" s="57" t="str">
        <f t="shared" si="133"/>
        <v>Δ</v>
      </c>
      <c r="DC10" s="57" t="str">
        <f t="shared" si="134"/>
        <v>9</v>
      </c>
      <c r="DD10" s="57" t="str">
        <f t="shared" si="135"/>
        <v>11+</v>
      </c>
      <c r="DE10" s="57" t="str">
        <f t="shared" si="136"/>
        <v>13</v>
      </c>
      <c r="DF10" s="57" t="str">
        <f t="shared" si="137"/>
        <v>FA</v>
      </c>
      <c r="DG10" s="57" t="str">
        <f t="shared" si="138"/>
        <v>FAΔ</v>
      </c>
      <c r="DH10" s="57" t="str">
        <f t="shared" si="139"/>
        <v>FA9</v>
      </c>
      <c r="DI10" s="57" t="str">
        <f t="shared" si="140"/>
        <v>FA11+</v>
      </c>
      <c r="DJ10" s="57" t="str">
        <f t="shared" si="141"/>
        <v>FA13</v>
      </c>
      <c r="DL10" s="57">
        <f>1</f>
        <v>1</v>
      </c>
      <c r="DM10" s="57">
        <f t="shared" si="142"/>
        <v>4</v>
      </c>
      <c r="DN10" s="57">
        <f t="shared" si="143"/>
        <v>7</v>
      </c>
      <c r="DO10" s="57">
        <f t="shared" si="144"/>
        <v>10</v>
      </c>
      <c r="DP10" s="57">
        <f t="shared" si="145"/>
        <v>14</v>
      </c>
      <c r="DQ10" s="57">
        <f t="shared" si="146"/>
        <v>17</v>
      </c>
      <c r="DR10" s="57">
        <f t="shared" si="147"/>
        <v>21</v>
      </c>
      <c r="DS10" s="57" t="str">
        <f t="shared" si="148"/>
        <v>FA</v>
      </c>
      <c r="DT10" s="57" t="str">
        <f t="shared" si="149"/>
        <v/>
      </c>
      <c r="DU10" s="57" t="str">
        <f t="shared" si="150"/>
        <v/>
      </c>
      <c r="DV10" s="57" t="str">
        <f t="shared" si="151"/>
        <v>7</v>
      </c>
      <c r="DW10" s="57" t="str">
        <f t="shared" si="152"/>
        <v>9</v>
      </c>
      <c r="DX10" s="57" t="str">
        <f t="shared" si="153"/>
        <v>11</v>
      </c>
      <c r="DY10" s="57" t="str">
        <f t="shared" si="154"/>
        <v>13</v>
      </c>
      <c r="DZ10" s="57" t="str">
        <f t="shared" si="155"/>
        <v>FA</v>
      </c>
      <c r="EA10" s="57" t="str">
        <f t="shared" si="156"/>
        <v>FA7</v>
      </c>
      <c r="EB10" s="57" t="str">
        <f t="shared" si="157"/>
        <v>FA9</v>
      </c>
      <c r="EC10" s="57" t="str">
        <f t="shared" si="158"/>
        <v>FA11</v>
      </c>
      <c r="ED10" s="57" t="str">
        <f t="shared" si="159"/>
        <v>FA13</v>
      </c>
      <c r="EF10" s="57">
        <f>1</f>
        <v>1</v>
      </c>
      <c r="EG10" s="57">
        <f t="shared" si="160"/>
        <v>3</v>
      </c>
      <c r="EH10" s="57">
        <f t="shared" si="161"/>
        <v>7</v>
      </c>
      <c r="EI10" s="57">
        <f t="shared" si="162"/>
        <v>10</v>
      </c>
      <c r="EJ10" s="57">
        <f t="shared" si="163"/>
        <v>14</v>
      </c>
      <c r="EK10" s="57">
        <f t="shared" si="164"/>
        <v>17</v>
      </c>
      <c r="EL10" s="57">
        <f t="shared" si="165"/>
        <v>20</v>
      </c>
      <c r="EM10" s="57" t="str">
        <f t="shared" si="166"/>
        <v>FA</v>
      </c>
      <c r="EN10" s="57" t="str">
        <f t="shared" si="167"/>
        <v>m</v>
      </c>
      <c r="EO10" s="57" t="str">
        <f t="shared" si="168"/>
        <v/>
      </c>
      <c r="EP10" s="57" t="str">
        <f t="shared" si="169"/>
        <v>7</v>
      </c>
      <c r="EQ10" s="57" t="str">
        <f t="shared" si="170"/>
        <v>9</v>
      </c>
      <c r="ER10" s="57" t="str">
        <f t="shared" si="171"/>
        <v>11</v>
      </c>
      <c r="ES10" s="57" t="str">
        <f t="shared" si="172"/>
        <v>13b</v>
      </c>
      <c r="ET10" s="57" t="str">
        <f t="shared" si="173"/>
        <v>FAm</v>
      </c>
      <c r="EU10" s="57" t="str">
        <f t="shared" si="174"/>
        <v>FAm7</v>
      </c>
      <c r="EV10" s="57" t="str">
        <f t="shared" si="175"/>
        <v>FAm9</v>
      </c>
      <c r="EW10" s="57" t="str">
        <f t="shared" si="176"/>
        <v>FAm11</v>
      </c>
      <c r="EX10" s="57" t="str">
        <f t="shared" si="177"/>
        <v>FAm13b</v>
      </c>
      <c r="EZ10" s="57">
        <f>1</f>
        <v>1</v>
      </c>
      <c r="FA10" s="57">
        <f t="shared" si="178"/>
        <v>3</v>
      </c>
      <c r="FB10" s="57">
        <f t="shared" si="179"/>
        <v>6</v>
      </c>
      <c r="FC10" s="57">
        <f t="shared" si="180"/>
        <v>10</v>
      </c>
      <c r="FD10" s="57">
        <f t="shared" si="181"/>
        <v>13</v>
      </c>
      <c r="FE10" s="57">
        <f t="shared" si="182"/>
        <v>17</v>
      </c>
      <c r="FF10" s="57">
        <f t="shared" si="183"/>
        <v>20</v>
      </c>
      <c r="FG10" s="57" t="str">
        <f t="shared" si="184"/>
        <v>FA</v>
      </c>
      <c r="FH10" s="57" t="str">
        <f t="shared" si="185"/>
        <v>m</v>
      </c>
      <c r="FI10" s="57" t="str">
        <f t="shared" si="186"/>
        <v>5b</v>
      </c>
      <c r="FJ10" s="57" t="str">
        <f t="shared" si="187"/>
        <v>7</v>
      </c>
      <c r="FK10" s="57" t="str">
        <f t="shared" si="188"/>
        <v>9b</v>
      </c>
      <c r="FL10" s="57" t="str">
        <f t="shared" si="189"/>
        <v>11</v>
      </c>
      <c r="FM10" s="57" t="str">
        <f t="shared" si="190"/>
        <v>13b</v>
      </c>
      <c r="FN10" s="57" t="str">
        <f t="shared" si="191"/>
        <v>FAm5b</v>
      </c>
      <c r="FO10" s="57" t="str">
        <f t="shared" si="192"/>
        <v>FAm5b7</v>
      </c>
      <c r="FP10" s="57" t="str">
        <f t="shared" si="193"/>
        <v>FAm5b9b</v>
      </c>
      <c r="FQ10" s="57" t="str">
        <f t="shared" si="194"/>
        <v>FAm5b11</v>
      </c>
      <c r="FR10" s="57" t="str">
        <f t="shared" si="195"/>
        <v>FAm5b13b</v>
      </c>
      <c r="FT10" s="2" t="str">
        <f t="shared" si="196"/>
        <v>FA</v>
      </c>
      <c r="FU10" s="2" t="str">
        <f t="shared" si="22"/>
        <v>FAΔ</v>
      </c>
      <c r="FV10" s="2" t="str">
        <f t="shared" si="22"/>
        <v>FA9</v>
      </c>
      <c r="FW10" s="2" t="str">
        <f t="shared" si="22"/>
        <v>FA11</v>
      </c>
      <c r="FX10" s="2" t="str">
        <f t="shared" si="22"/>
        <v>FA13</v>
      </c>
      <c r="FY10" s="2" t="str">
        <f t="shared" si="197"/>
        <v>FAm</v>
      </c>
      <c r="FZ10" s="2" t="str">
        <f t="shared" si="23"/>
        <v>FAm7</v>
      </c>
      <c r="GA10" s="2" t="str">
        <f t="shared" si="23"/>
        <v>FAm9</v>
      </c>
      <c r="GB10" s="2" t="str">
        <f t="shared" si="23"/>
        <v>FAm11</v>
      </c>
      <c r="GC10" s="2" t="str">
        <f t="shared" si="23"/>
        <v>FAm13</v>
      </c>
      <c r="GD10" s="2" t="str">
        <f t="shared" si="198"/>
        <v>FAm</v>
      </c>
      <c r="GE10" s="2" t="str">
        <f t="shared" si="24"/>
        <v>FAm7</v>
      </c>
      <c r="GF10" s="2" t="str">
        <f t="shared" si="24"/>
        <v>FAm9b</v>
      </c>
      <c r="GG10" s="2" t="str">
        <f t="shared" si="24"/>
        <v>FAm11</v>
      </c>
      <c r="GH10" s="2" t="str">
        <f t="shared" si="24"/>
        <v>FAm13b</v>
      </c>
      <c r="GI10" s="2" t="str">
        <f t="shared" si="199"/>
        <v>FA</v>
      </c>
      <c r="GJ10" s="2" t="str">
        <f t="shared" si="25"/>
        <v>FAΔ</v>
      </c>
      <c r="GK10" s="2" t="str">
        <f t="shared" si="25"/>
        <v>FA9</v>
      </c>
      <c r="GL10" s="2" t="str">
        <f t="shared" si="25"/>
        <v>FA11+</v>
      </c>
      <c r="GM10" s="2" t="str">
        <f t="shared" si="25"/>
        <v>FA13</v>
      </c>
      <c r="GN10" s="2" t="str">
        <f t="shared" si="200"/>
        <v>FA</v>
      </c>
      <c r="GO10" s="2" t="str">
        <f t="shared" si="26"/>
        <v>FA7</v>
      </c>
      <c r="GP10" s="2" t="str">
        <f t="shared" si="26"/>
        <v>FA9</v>
      </c>
      <c r="GQ10" s="2" t="str">
        <f t="shared" si="26"/>
        <v>FA11</v>
      </c>
      <c r="GR10" s="2" t="str">
        <f t="shared" si="26"/>
        <v>FA13</v>
      </c>
      <c r="GS10" s="2" t="str">
        <f t="shared" si="201"/>
        <v>FAm</v>
      </c>
      <c r="GT10" s="2" t="str">
        <f t="shared" si="27"/>
        <v>FAm7</v>
      </c>
      <c r="GU10" s="2" t="str">
        <f t="shared" si="27"/>
        <v>FAm9</v>
      </c>
      <c r="GV10" s="2" t="str">
        <f t="shared" si="27"/>
        <v>FAm11</v>
      </c>
      <c r="GW10" s="2" t="str">
        <f t="shared" si="27"/>
        <v>FAm13b</v>
      </c>
      <c r="GX10" s="2" t="str">
        <f t="shared" si="202"/>
        <v>FAm5b</v>
      </c>
      <c r="GY10" s="2" t="str">
        <f t="shared" si="28"/>
        <v>FAm5b7</v>
      </c>
      <c r="GZ10" s="2" t="str">
        <f t="shared" si="28"/>
        <v>FAm5b9b</v>
      </c>
      <c r="HA10" s="2" t="str">
        <f t="shared" si="28"/>
        <v>FAm5b11</v>
      </c>
      <c r="HB10" s="2" t="str">
        <f t="shared" si="28"/>
        <v>FAm5b13b</v>
      </c>
      <c r="HD10" s="2">
        <f t="shared" si="215"/>
        <v>6</v>
      </c>
      <c r="HE10" s="2" t="str" cm="1">
        <f t="array" ref="HE10">INDEX(patti,$HD10,IP10)</f>
        <v>FA</v>
      </c>
      <c r="HF10" s="2" t="str" cm="1">
        <f t="array" ref="HF10">INDEX(patti,$HD10,IQ10)</f>
        <v>FAm</v>
      </c>
      <c r="HG10" s="2" t="str" cm="1">
        <f t="array" ref="HG10">INDEX(patti,$HD10,IR10)</f>
        <v>FAm</v>
      </c>
      <c r="HH10" s="2" t="str" cm="1">
        <f t="array" ref="HH10">INDEX(patti,$HD10,IS10)</f>
        <v>FA</v>
      </c>
      <c r="HI10" s="2" t="str" cm="1">
        <f t="array" ref="HI10">INDEX(patti,$HD10,IT10)</f>
        <v>FA</v>
      </c>
      <c r="HJ10" s="2" t="str" cm="1">
        <f t="array" ref="HJ10">INDEX(patti,$HD10,IU10)</f>
        <v>FAm</v>
      </c>
      <c r="HK10" s="2" t="str" cm="1">
        <f t="array" ref="HK10">INDEX(patti,$HD10,IV10)</f>
        <v>FAm5b</v>
      </c>
      <c r="HL10" s="2" t="str" cm="1">
        <f t="array" ref="HL10">INDEX(patti,$HD10,IW10)</f>
        <v>FAΔ</v>
      </c>
      <c r="HM10" s="2" t="str" cm="1">
        <f t="array" ref="HM10">INDEX(patti,$HD10,IX10)</f>
        <v>FAm7</v>
      </c>
      <c r="HN10" s="2" t="str" cm="1">
        <f t="array" ref="HN10">INDEX(patti,$HD10,IY10)</f>
        <v>FAm7</v>
      </c>
      <c r="HO10" s="2" t="str" cm="1">
        <f t="array" ref="HO10">INDEX(patti,$HD10,IZ10)</f>
        <v>FAΔ</v>
      </c>
      <c r="HP10" s="2" t="str" cm="1">
        <f t="array" ref="HP10">INDEX(patti,$HD10,JA10)</f>
        <v>FA7</v>
      </c>
      <c r="HQ10" s="2" t="str" cm="1">
        <f t="array" ref="HQ10">INDEX(patti,$HD10,JB10)</f>
        <v>FAm7</v>
      </c>
      <c r="HR10" s="2" t="str" cm="1">
        <f t="array" ref="HR10">INDEX(patti,$HD10,JC10)</f>
        <v>FAm5b7</v>
      </c>
      <c r="HS10" s="2" t="str" cm="1">
        <f t="array" ref="HS10">INDEX(patti,$HD10,JD10)</f>
        <v>FA9</v>
      </c>
      <c r="HT10" s="2" t="str" cm="1">
        <f t="array" ref="HT10">INDEX(patti,$HD10,JE10)</f>
        <v>FAm9</v>
      </c>
      <c r="HU10" s="2" t="str" cm="1">
        <f t="array" ref="HU10">INDEX(patti,$HD10,JF10)</f>
        <v>FAm9b</v>
      </c>
      <c r="HV10" s="2" t="str" cm="1">
        <f t="array" ref="HV10">INDEX(patti,$HD10,JG10)</f>
        <v>FA9</v>
      </c>
      <c r="HW10" s="2" t="str" cm="1">
        <f t="array" ref="HW10">INDEX(patti,$HD10,JH10)</f>
        <v>FA9</v>
      </c>
      <c r="HX10" s="2" t="str" cm="1">
        <f t="array" ref="HX10">INDEX(patti,$HD10,JI10)</f>
        <v>FAm9</v>
      </c>
      <c r="HY10" s="2" t="str" cm="1">
        <f t="array" ref="HY10">INDEX(patti,$HD10,JJ10)</f>
        <v>FAm5b9b</v>
      </c>
      <c r="HZ10" s="2" t="str" cm="1">
        <f t="array" ref="HZ10">INDEX(patti,$HD10,JK10)</f>
        <v>FA11</v>
      </c>
      <c r="IA10" s="2" t="str" cm="1">
        <f t="array" ref="IA10">INDEX(patti,$HD10,JL10)</f>
        <v>FAm11</v>
      </c>
      <c r="IB10" s="2" t="str" cm="1">
        <f t="array" ref="IB10">INDEX(patti,$HD10,JM10)</f>
        <v>FAm11</v>
      </c>
      <c r="IC10" s="2" t="str" cm="1">
        <f t="array" ref="IC10">INDEX(patti,$HD10,JN10)</f>
        <v>FA11+</v>
      </c>
      <c r="ID10" s="2" t="str" cm="1">
        <f t="array" ref="ID10">INDEX(patti,$HD10,JO10)</f>
        <v>FA11</v>
      </c>
      <c r="IE10" s="2" t="str" cm="1">
        <f t="array" ref="IE10">INDEX(patti,$HD10,JP10)</f>
        <v>FAm11</v>
      </c>
      <c r="IF10" s="2" t="str" cm="1">
        <f t="array" ref="IF10">INDEX(patti,$HD10,JQ10)</f>
        <v>FAm5b11</v>
      </c>
      <c r="IG10" s="2" t="str" cm="1">
        <f t="array" ref="IG10">INDEX(patti,$HD10,JR10)</f>
        <v>FA13</v>
      </c>
      <c r="IH10" s="2" t="str" cm="1">
        <f t="array" ref="IH10">INDEX(patti,$HD10,JS10)</f>
        <v>FAm13</v>
      </c>
      <c r="II10" s="2" t="str" cm="1">
        <f t="array" ref="II10">INDEX(patti,$HD10,JT10)</f>
        <v>FAm13b</v>
      </c>
      <c r="IJ10" s="2" t="str" cm="1">
        <f t="array" ref="IJ10">INDEX(patti,$HD10,JU10)</f>
        <v>FA13</v>
      </c>
      <c r="IK10" s="2" t="str" cm="1">
        <f t="array" ref="IK10">INDEX(patti,$HD10,JV10)</f>
        <v>FA13</v>
      </c>
      <c r="IL10" s="2" t="str" cm="1">
        <f t="array" ref="IL10">INDEX(patti,$HD10,JW10)</f>
        <v>FAm13b</v>
      </c>
      <c r="IM10" s="2" t="str" cm="1">
        <f t="array" ref="IM10">INDEX(patti,$HD10,JX10)</f>
        <v>FAm5b13b</v>
      </c>
      <c r="IN10" t="s">
        <v>117</v>
      </c>
      <c r="IP10">
        <v>1</v>
      </c>
      <c r="IQ10">
        <f t="shared" si="203"/>
        <v>6</v>
      </c>
      <c r="IR10">
        <f t="shared" si="203"/>
        <v>11</v>
      </c>
      <c r="IS10">
        <f t="shared" si="203"/>
        <v>16</v>
      </c>
      <c r="IT10">
        <f t="shared" si="203"/>
        <v>21</v>
      </c>
      <c r="IU10">
        <f t="shared" si="203"/>
        <v>26</v>
      </c>
      <c r="IV10">
        <f t="shared" si="203"/>
        <v>31</v>
      </c>
      <c r="IW10">
        <f t="shared" si="204"/>
        <v>2</v>
      </c>
      <c r="IX10">
        <f t="shared" si="30"/>
        <v>7</v>
      </c>
      <c r="IY10">
        <f t="shared" si="30"/>
        <v>12</v>
      </c>
      <c r="IZ10">
        <f t="shared" si="30"/>
        <v>17</v>
      </c>
      <c r="JA10">
        <f t="shared" si="30"/>
        <v>22</v>
      </c>
      <c r="JB10">
        <f t="shared" si="30"/>
        <v>27</v>
      </c>
      <c r="JC10">
        <f t="shared" si="30"/>
        <v>32</v>
      </c>
      <c r="JD10">
        <f t="shared" si="30"/>
        <v>3</v>
      </c>
      <c r="JE10">
        <f t="shared" si="30"/>
        <v>8</v>
      </c>
      <c r="JF10">
        <f t="shared" si="30"/>
        <v>13</v>
      </c>
      <c r="JG10">
        <f t="shared" si="30"/>
        <v>18</v>
      </c>
      <c r="JH10">
        <f t="shared" si="30"/>
        <v>23</v>
      </c>
      <c r="JI10">
        <f t="shared" si="30"/>
        <v>28</v>
      </c>
      <c r="JJ10">
        <f t="shared" si="30"/>
        <v>33</v>
      </c>
      <c r="JK10">
        <f t="shared" si="30"/>
        <v>4</v>
      </c>
      <c r="JL10">
        <f t="shared" si="30"/>
        <v>9</v>
      </c>
      <c r="JM10">
        <f t="shared" si="30"/>
        <v>14</v>
      </c>
      <c r="JN10">
        <f t="shared" si="30"/>
        <v>19</v>
      </c>
      <c r="JO10">
        <f t="shared" si="30"/>
        <v>24</v>
      </c>
      <c r="JP10">
        <f t="shared" si="30"/>
        <v>29</v>
      </c>
      <c r="JQ10">
        <f t="shared" si="30"/>
        <v>34</v>
      </c>
      <c r="JR10">
        <f t="shared" si="30"/>
        <v>5</v>
      </c>
      <c r="JS10">
        <f t="shared" si="30"/>
        <v>10</v>
      </c>
      <c r="JT10">
        <f t="shared" si="30"/>
        <v>15</v>
      </c>
      <c r="JU10">
        <f t="shared" si="30"/>
        <v>20</v>
      </c>
      <c r="JV10">
        <f t="shared" si="30"/>
        <v>25</v>
      </c>
      <c r="JW10">
        <f t="shared" si="30"/>
        <v>30</v>
      </c>
      <c r="JX10">
        <f t="shared" si="30"/>
        <v>35</v>
      </c>
      <c r="JY10" t="s">
        <v>117</v>
      </c>
      <c r="JZ10" t="str">
        <f t="shared" si="216"/>
        <v>MAGGIORE</v>
      </c>
      <c r="KA10">
        <f t="shared" si="6"/>
        <v>0</v>
      </c>
      <c r="KB10" cm="1">
        <f t="array" ref="KB10">IF(TYPE(_xlfn._xlws.FILTER(HE$1:IM$1,HE10:IM10=KA10))=16,0,_xlfn._xlws.FILTER(HE$1:IM$1,HE10:IM10=KA10))</f>
        <v>0</v>
      </c>
      <c r="KG10">
        <f t="shared" si="205"/>
        <v>0</v>
      </c>
      <c r="KH10" s="35">
        <f t="shared" si="31"/>
        <v>0</v>
      </c>
      <c r="KI10">
        <f t="shared" si="217"/>
        <v>6</v>
      </c>
      <c r="KJ10">
        <f t="shared" si="32"/>
        <v>0</v>
      </c>
      <c r="KK10">
        <f t="shared" ref="KK10:KK20" si="218">IF(TYPE(_xlfn.TEXTAFTER(KJ10,"scala "))=16,0,_xlfn.TEXTAFTER(KJ10,"scala "))</f>
        <v>0</v>
      </c>
      <c r="KL10">
        <f t="shared" si="206"/>
        <v>0</v>
      </c>
      <c r="KM10" s="2">
        <f t="shared" si="34"/>
        <v>0</v>
      </c>
      <c r="KN10" s="2">
        <f t="shared" si="34"/>
        <v>0</v>
      </c>
      <c r="KO10" s="2">
        <f t="shared" si="34"/>
        <v>0</v>
      </c>
      <c r="KP10" s="2">
        <f t="shared" si="34"/>
        <v>0</v>
      </c>
      <c r="KQ10" s="2">
        <f t="shared" si="34"/>
        <v>0</v>
      </c>
      <c r="KR10" s="2">
        <f t="shared" si="34"/>
        <v>0</v>
      </c>
      <c r="KS10" s="2">
        <f t="shared" si="34"/>
        <v>0</v>
      </c>
      <c r="KT10" s="2" t="str">
        <f t="shared" si="207"/>
        <v>0</v>
      </c>
      <c r="KU10" s="2" t="str">
        <f t="shared" si="208"/>
        <v>0</v>
      </c>
      <c r="KV10" s="2" t="str">
        <f t="shared" si="209"/>
        <v>0</v>
      </c>
      <c r="KW10" s="55" t="str">
        <f t="shared" si="210"/>
        <v>0</v>
      </c>
      <c r="KX10" s="60">
        <f t="shared" si="211"/>
        <v>0</v>
      </c>
      <c r="KY10" s="60">
        <f t="shared" si="35"/>
        <v>0</v>
      </c>
      <c r="KZ10" s="60">
        <f t="shared" si="35"/>
        <v>0</v>
      </c>
      <c r="LA10" s="60">
        <f t="shared" si="35"/>
        <v>0</v>
      </c>
      <c r="LB10" s="60">
        <f t="shared" si="35"/>
        <v>0</v>
      </c>
      <c r="LC10" s="60">
        <f t="shared" si="35"/>
        <v>0</v>
      </c>
      <c r="LD10" s="60">
        <f t="shared" si="35"/>
        <v>0</v>
      </c>
      <c r="LE10" s="64">
        <f t="shared" si="36"/>
        <v>0</v>
      </c>
      <c r="LF10" s="55">
        <f t="shared" si="37"/>
        <v>0</v>
      </c>
      <c r="LG10" s="55">
        <f t="shared" si="38"/>
        <v>0</v>
      </c>
      <c r="LH10" s="55">
        <f t="shared" si="39"/>
        <v>0</v>
      </c>
      <c r="LI10" s="55">
        <f t="shared" si="40"/>
        <v>0</v>
      </c>
      <c r="LJ10" s="55">
        <f t="shared" si="41"/>
        <v>0</v>
      </c>
      <c r="LK10" s="55">
        <f t="shared" si="42"/>
        <v>0</v>
      </c>
      <c r="LL10" s="55">
        <f t="shared" si="43"/>
        <v>0</v>
      </c>
      <c r="LM10" s="64">
        <f t="shared" si="212"/>
        <v>0</v>
      </c>
      <c r="LN10" s="64">
        <f t="shared" si="44"/>
        <v>0</v>
      </c>
      <c r="LO10" s="64">
        <f t="shared" si="44"/>
        <v>0</v>
      </c>
      <c r="LP10" s="64">
        <f t="shared" si="44"/>
        <v>0</v>
      </c>
      <c r="LQ10" s="64">
        <f t="shared" si="44"/>
        <v>0</v>
      </c>
      <c r="LR10" s="64">
        <f t="shared" si="44"/>
        <v>0</v>
      </c>
      <c r="LS10" s="64">
        <f t="shared" si="44"/>
        <v>0</v>
      </c>
      <c r="LT10" s="60">
        <f t="shared" si="213"/>
        <v>0</v>
      </c>
      <c r="LU10" s="60">
        <f t="shared" si="45"/>
        <v>0</v>
      </c>
      <c r="LV10" s="60">
        <f t="shared" si="46"/>
        <v>0</v>
      </c>
      <c r="LY10" s="180"/>
      <c r="LZ10" s="180"/>
      <c r="MA10" s="180"/>
      <c r="MB10" s="180"/>
      <c r="MC10" s="180"/>
      <c r="MD10" s="180"/>
      <c r="ME10" s="180"/>
      <c r="MF10" s="180"/>
      <c r="MG10" s="180"/>
      <c r="MH10" s="180"/>
      <c r="MI10" s="180"/>
      <c r="MJ10" s="180"/>
      <c r="MK10" s="180"/>
      <c r="ML10" s="180"/>
      <c r="MM10" s="180"/>
      <c r="MN10" s="180"/>
      <c r="MO10" s="180"/>
      <c r="MP10" s="180"/>
      <c r="MQ10" s="180"/>
      <c r="MR10" s="180"/>
      <c r="MS10" s="180"/>
      <c r="MT10" s="180"/>
      <c r="MU10" s="180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</row>
    <row r="11" spans="1:395" x14ac:dyDescent="0.3">
      <c r="A11" s="190"/>
      <c r="B11" t="s">
        <v>97</v>
      </c>
      <c r="C11" s="16" t="s">
        <v>37</v>
      </c>
      <c r="D11" s="16" t="s">
        <v>37</v>
      </c>
      <c r="E11" s="16" t="s">
        <v>38</v>
      </c>
      <c r="F11" s="16" t="s">
        <v>37</v>
      </c>
      <c r="G11" s="16" t="s">
        <v>37</v>
      </c>
      <c r="H11" s="16" t="s">
        <v>37</v>
      </c>
      <c r="I11" s="16" t="s">
        <v>38</v>
      </c>
      <c r="J11" s="4">
        <f t="shared" si="21"/>
        <v>7</v>
      </c>
      <c r="K11" s="57">
        <f t="shared" si="47"/>
        <v>9</v>
      </c>
      <c r="L11" s="57">
        <f t="shared" si="48"/>
        <v>11</v>
      </c>
      <c r="M11" s="57">
        <f t="shared" si="49"/>
        <v>12</v>
      </c>
      <c r="N11" s="57">
        <f t="shared" si="50"/>
        <v>14</v>
      </c>
      <c r="O11" s="57">
        <f t="shared" si="51"/>
        <v>16</v>
      </c>
      <c r="P11" s="57">
        <f t="shared" si="52"/>
        <v>18</v>
      </c>
      <c r="Q11" s="57">
        <f t="shared" si="53"/>
        <v>19</v>
      </c>
      <c r="R11" s="57">
        <f t="shared" si="54"/>
        <v>21</v>
      </c>
      <c r="S11" s="57">
        <f t="shared" si="55"/>
        <v>23</v>
      </c>
      <c r="T11" s="57">
        <f t="shared" si="56"/>
        <v>24</v>
      </c>
      <c r="U11" s="57">
        <f t="shared" si="57"/>
        <v>26</v>
      </c>
      <c r="V11" s="57">
        <f t="shared" si="58"/>
        <v>28</v>
      </c>
      <c r="W11" s="57">
        <f t="shared" si="59"/>
        <v>30</v>
      </c>
      <c r="X11" s="57">
        <f t="shared" si="60"/>
        <v>31</v>
      </c>
      <c r="Y11" s="57">
        <f t="shared" si="61"/>
        <v>33</v>
      </c>
      <c r="Z11" s="57">
        <f t="shared" si="62"/>
        <v>35</v>
      </c>
      <c r="AA11" s="57">
        <f t="shared" si="63"/>
        <v>36</v>
      </c>
      <c r="AB11" s="57">
        <f t="shared" si="64"/>
        <v>38</v>
      </c>
      <c r="AC11" s="57">
        <f t="shared" si="65"/>
        <v>40</v>
      </c>
      <c r="AD11" s="57">
        <f t="shared" si="66"/>
        <v>42</v>
      </c>
      <c r="AE11" s="57">
        <f t="shared" si="67"/>
        <v>43</v>
      </c>
      <c r="AF11" s="57">
        <f t="shared" si="68"/>
        <v>45</v>
      </c>
      <c r="AG11" s="57">
        <f t="shared" si="69"/>
        <v>47</v>
      </c>
      <c r="AH11" s="57">
        <f t="shared" si="70"/>
        <v>48</v>
      </c>
      <c r="AI11" s="57"/>
      <c r="AJ11" s="57">
        <f>1</f>
        <v>1</v>
      </c>
      <c r="AK11" s="57">
        <f t="shared" si="71"/>
        <v>4</v>
      </c>
      <c r="AL11" s="57">
        <f t="shared" si="72"/>
        <v>7</v>
      </c>
      <c r="AM11" s="57">
        <f t="shared" si="73"/>
        <v>11</v>
      </c>
      <c r="AN11" s="57">
        <f t="shared" si="74"/>
        <v>14</v>
      </c>
      <c r="AO11" s="57">
        <f t="shared" si="75"/>
        <v>17</v>
      </c>
      <c r="AP11" s="57">
        <f t="shared" si="76"/>
        <v>21</v>
      </c>
      <c r="AQ11" s="57" t="str">
        <f t="shared" si="214"/>
        <v>FA#</v>
      </c>
      <c r="AR11" s="57" t="str">
        <f t="shared" si="77"/>
        <v/>
      </c>
      <c r="AS11" s="57" t="str">
        <f t="shared" si="78"/>
        <v/>
      </c>
      <c r="AT11" s="57" t="str">
        <f t="shared" si="79"/>
        <v>Δ</v>
      </c>
      <c r="AU11" s="57" t="str">
        <f t="shared" si="80"/>
        <v>9</v>
      </c>
      <c r="AV11" s="57" t="str">
        <f t="shared" si="81"/>
        <v>11</v>
      </c>
      <c r="AW11" s="57" t="str">
        <f t="shared" si="82"/>
        <v>13</v>
      </c>
      <c r="AX11" s="57" t="str">
        <f t="shared" si="83"/>
        <v>FA#</v>
      </c>
      <c r="AY11" s="57" t="str">
        <f t="shared" si="84"/>
        <v>FA#Δ</v>
      </c>
      <c r="AZ11" s="57" t="str">
        <f t="shared" si="85"/>
        <v>FA#9</v>
      </c>
      <c r="BA11" s="57" t="str">
        <f t="shared" si="86"/>
        <v>FA#11</v>
      </c>
      <c r="BB11" s="57" t="str">
        <f t="shared" si="87"/>
        <v>FA#13</v>
      </c>
      <c r="BD11" s="57">
        <f>1</f>
        <v>1</v>
      </c>
      <c r="BE11" s="57">
        <f t="shared" si="88"/>
        <v>3</v>
      </c>
      <c r="BF11" s="57">
        <f t="shared" si="89"/>
        <v>7</v>
      </c>
      <c r="BG11" s="57">
        <f t="shared" si="90"/>
        <v>10</v>
      </c>
      <c r="BH11" s="57">
        <f t="shared" si="91"/>
        <v>14</v>
      </c>
      <c r="BI11" s="57">
        <f t="shared" si="92"/>
        <v>17</v>
      </c>
      <c r="BJ11" s="57">
        <f t="shared" si="93"/>
        <v>21</v>
      </c>
      <c r="BK11" s="57" t="str">
        <f t="shared" si="94"/>
        <v>FA#</v>
      </c>
      <c r="BL11" s="57" t="str">
        <f t="shared" si="95"/>
        <v>m</v>
      </c>
      <c r="BM11" s="57" t="str">
        <f t="shared" si="96"/>
        <v/>
      </c>
      <c r="BN11" s="57" t="str">
        <f t="shared" si="97"/>
        <v>7</v>
      </c>
      <c r="BO11" s="57" t="str">
        <f t="shared" si="98"/>
        <v>9</v>
      </c>
      <c r="BP11" s="57" t="str">
        <f t="shared" si="99"/>
        <v>11</v>
      </c>
      <c r="BQ11" s="57" t="str">
        <f t="shared" si="100"/>
        <v>13</v>
      </c>
      <c r="BR11" s="57" t="str">
        <f t="shared" si="101"/>
        <v>FA#m</v>
      </c>
      <c r="BS11" s="57" t="str">
        <f t="shared" si="102"/>
        <v>FA#m7</v>
      </c>
      <c r="BT11" s="57" t="str">
        <f t="shared" si="103"/>
        <v>FA#m9</v>
      </c>
      <c r="BU11" s="57" t="str">
        <f t="shared" si="104"/>
        <v>FA#m11</v>
      </c>
      <c r="BV11" s="57" t="str">
        <f t="shared" si="105"/>
        <v>FA#m13</v>
      </c>
      <c r="BX11" s="57">
        <f>1</f>
        <v>1</v>
      </c>
      <c r="BY11" s="57">
        <f t="shared" si="106"/>
        <v>3</v>
      </c>
      <c r="BZ11" s="57">
        <f t="shared" si="107"/>
        <v>7</v>
      </c>
      <c r="CA11" s="57">
        <f t="shared" si="108"/>
        <v>10</v>
      </c>
      <c r="CB11" s="57">
        <f t="shared" si="109"/>
        <v>13</v>
      </c>
      <c r="CC11" s="57">
        <f t="shared" si="110"/>
        <v>17</v>
      </c>
      <c r="CD11" s="57">
        <f t="shared" si="111"/>
        <v>20</v>
      </c>
      <c r="CE11" s="57" t="str">
        <f t="shared" si="112"/>
        <v>FA#</v>
      </c>
      <c r="CF11" s="57" t="str">
        <f t="shared" si="113"/>
        <v>m</v>
      </c>
      <c r="CG11" s="57" t="str">
        <f t="shared" si="114"/>
        <v/>
      </c>
      <c r="CH11" s="57" t="str">
        <f t="shared" si="115"/>
        <v>7</v>
      </c>
      <c r="CI11" s="57" t="str">
        <f t="shared" si="116"/>
        <v>9b</v>
      </c>
      <c r="CJ11" s="57" t="str">
        <f t="shared" si="117"/>
        <v>11</v>
      </c>
      <c r="CK11" s="57" t="str">
        <f t="shared" si="118"/>
        <v>13b</v>
      </c>
      <c r="CL11" s="57" t="str">
        <f t="shared" si="119"/>
        <v>FA#m</v>
      </c>
      <c r="CM11" s="57" t="str">
        <f t="shared" si="120"/>
        <v>FA#m7</v>
      </c>
      <c r="CN11" s="57" t="str">
        <f t="shared" si="121"/>
        <v>FA#m9b</v>
      </c>
      <c r="CO11" s="57" t="str">
        <f t="shared" si="122"/>
        <v>FA#m11</v>
      </c>
      <c r="CP11" s="57" t="str">
        <f t="shared" si="123"/>
        <v>FA#m13b</v>
      </c>
      <c r="CR11" s="57">
        <f>1</f>
        <v>1</v>
      </c>
      <c r="CS11" s="57">
        <f t="shared" si="124"/>
        <v>4</v>
      </c>
      <c r="CT11" s="57">
        <f t="shared" si="125"/>
        <v>7</v>
      </c>
      <c r="CU11" s="57">
        <f t="shared" si="126"/>
        <v>11</v>
      </c>
      <c r="CV11" s="57">
        <f t="shared" si="127"/>
        <v>14</v>
      </c>
      <c r="CW11" s="57">
        <f t="shared" si="128"/>
        <v>18</v>
      </c>
      <c r="CX11" s="57">
        <f t="shared" si="129"/>
        <v>21</v>
      </c>
      <c r="CY11" s="57" t="str">
        <f t="shared" si="130"/>
        <v>FA#</v>
      </c>
      <c r="CZ11" s="57" t="str">
        <f t="shared" si="131"/>
        <v/>
      </c>
      <c r="DA11" s="57" t="str">
        <f t="shared" si="132"/>
        <v/>
      </c>
      <c r="DB11" s="57" t="str">
        <f t="shared" si="133"/>
        <v>Δ</v>
      </c>
      <c r="DC11" s="57" t="str">
        <f t="shared" si="134"/>
        <v>9</v>
      </c>
      <c r="DD11" s="57" t="str">
        <f t="shared" si="135"/>
        <v>11+</v>
      </c>
      <c r="DE11" s="57" t="str">
        <f t="shared" si="136"/>
        <v>13</v>
      </c>
      <c r="DF11" s="57" t="str">
        <f t="shared" si="137"/>
        <v>FA#</v>
      </c>
      <c r="DG11" s="57" t="str">
        <f t="shared" si="138"/>
        <v>FA#Δ</v>
      </c>
      <c r="DH11" s="57" t="str">
        <f t="shared" si="139"/>
        <v>FA#9</v>
      </c>
      <c r="DI11" s="57" t="str">
        <f t="shared" si="140"/>
        <v>FA#11+</v>
      </c>
      <c r="DJ11" s="57" t="str">
        <f t="shared" si="141"/>
        <v>FA#13</v>
      </c>
      <c r="DL11" s="57">
        <f>1</f>
        <v>1</v>
      </c>
      <c r="DM11" s="57">
        <f t="shared" si="142"/>
        <v>4</v>
      </c>
      <c r="DN11" s="57">
        <f t="shared" si="143"/>
        <v>7</v>
      </c>
      <c r="DO11" s="57">
        <f t="shared" si="144"/>
        <v>10</v>
      </c>
      <c r="DP11" s="57">
        <f t="shared" si="145"/>
        <v>14</v>
      </c>
      <c r="DQ11" s="57">
        <f t="shared" si="146"/>
        <v>17</v>
      </c>
      <c r="DR11" s="57">
        <f t="shared" si="147"/>
        <v>21</v>
      </c>
      <c r="DS11" s="57" t="str">
        <f t="shared" si="148"/>
        <v>FA#</v>
      </c>
      <c r="DT11" s="57" t="str">
        <f t="shared" si="149"/>
        <v/>
      </c>
      <c r="DU11" s="57" t="str">
        <f t="shared" si="150"/>
        <v/>
      </c>
      <c r="DV11" s="57" t="str">
        <f t="shared" si="151"/>
        <v>7</v>
      </c>
      <c r="DW11" s="57" t="str">
        <f t="shared" si="152"/>
        <v>9</v>
      </c>
      <c r="DX11" s="57" t="str">
        <f t="shared" si="153"/>
        <v>11</v>
      </c>
      <c r="DY11" s="57" t="str">
        <f t="shared" si="154"/>
        <v>13</v>
      </c>
      <c r="DZ11" s="57" t="str">
        <f t="shared" si="155"/>
        <v>FA#</v>
      </c>
      <c r="EA11" s="57" t="str">
        <f t="shared" si="156"/>
        <v>FA#7</v>
      </c>
      <c r="EB11" s="57" t="str">
        <f t="shared" si="157"/>
        <v>FA#9</v>
      </c>
      <c r="EC11" s="57" t="str">
        <f t="shared" si="158"/>
        <v>FA#11</v>
      </c>
      <c r="ED11" s="57" t="str">
        <f t="shared" si="159"/>
        <v>FA#13</v>
      </c>
      <c r="EF11" s="57">
        <f>1</f>
        <v>1</v>
      </c>
      <c r="EG11" s="57">
        <f t="shared" si="160"/>
        <v>3</v>
      </c>
      <c r="EH11" s="57">
        <f t="shared" si="161"/>
        <v>7</v>
      </c>
      <c r="EI11" s="57">
        <f t="shared" si="162"/>
        <v>10</v>
      </c>
      <c r="EJ11" s="57">
        <f t="shared" si="163"/>
        <v>14</v>
      </c>
      <c r="EK11" s="57">
        <f t="shared" si="164"/>
        <v>17</v>
      </c>
      <c r="EL11" s="57">
        <f t="shared" si="165"/>
        <v>20</v>
      </c>
      <c r="EM11" s="57" t="str">
        <f t="shared" si="166"/>
        <v>FA#</v>
      </c>
      <c r="EN11" s="57" t="str">
        <f t="shared" si="167"/>
        <v>m</v>
      </c>
      <c r="EO11" s="57" t="str">
        <f t="shared" si="168"/>
        <v/>
      </c>
      <c r="EP11" s="57" t="str">
        <f t="shared" si="169"/>
        <v>7</v>
      </c>
      <c r="EQ11" s="57" t="str">
        <f t="shared" si="170"/>
        <v>9</v>
      </c>
      <c r="ER11" s="57" t="str">
        <f t="shared" si="171"/>
        <v>11</v>
      </c>
      <c r="ES11" s="57" t="str">
        <f t="shared" si="172"/>
        <v>13b</v>
      </c>
      <c r="ET11" s="57" t="str">
        <f t="shared" si="173"/>
        <v>FA#m</v>
      </c>
      <c r="EU11" s="57" t="str">
        <f t="shared" si="174"/>
        <v>FA#m7</v>
      </c>
      <c r="EV11" s="57" t="str">
        <f t="shared" si="175"/>
        <v>FA#m9</v>
      </c>
      <c r="EW11" s="57" t="str">
        <f t="shared" si="176"/>
        <v>FA#m11</v>
      </c>
      <c r="EX11" s="57" t="str">
        <f t="shared" si="177"/>
        <v>FA#m13b</v>
      </c>
      <c r="EZ11" s="57">
        <f>1</f>
        <v>1</v>
      </c>
      <c r="FA11" s="57">
        <f t="shared" si="178"/>
        <v>3</v>
      </c>
      <c r="FB11" s="57">
        <f t="shared" si="179"/>
        <v>6</v>
      </c>
      <c r="FC11" s="57">
        <f t="shared" si="180"/>
        <v>10</v>
      </c>
      <c r="FD11" s="57">
        <f t="shared" si="181"/>
        <v>13</v>
      </c>
      <c r="FE11" s="57">
        <f t="shared" si="182"/>
        <v>17</v>
      </c>
      <c r="FF11" s="57">
        <f t="shared" si="183"/>
        <v>20</v>
      </c>
      <c r="FG11" s="57" t="str">
        <f t="shared" si="184"/>
        <v>FA#</v>
      </c>
      <c r="FH11" s="57" t="str">
        <f t="shared" si="185"/>
        <v>m</v>
      </c>
      <c r="FI11" s="57" t="str">
        <f t="shared" si="186"/>
        <v>5b</v>
      </c>
      <c r="FJ11" s="57" t="str">
        <f t="shared" si="187"/>
        <v>7</v>
      </c>
      <c r="FK11" s="57" t="str">
        <f t="shared" si="188"/>
        <v>9b</v>
      </c>
      <c r="FL11" s="57" t="str">
        <f t="shared" si="189"/>
        <v>11</v>
      </c>
      <c r="FM11" s="57" t="str">
        <f t="shared" si="190"/>
        <v>13b</v>
      </c>
      <c r="FN11" s="57" t="str">
        <f t="shared" si="191"/>
        <v>FA#m5b</v>
      </c>
      <c r="FO11" s="57" t="str">
        <f t="shared" si="192"/>
        <v>FA#m5b7</v>
      </c>
      <c r="FP11" s="57" t="str">
        <f t="shared" si="193"/>
        <v>FA#m5b9b</v>
      </c>
      <c r="FQ11" s="57" t="str">
        <f t="shared" si="194"/>
        <v>FA#m5b11</v>
      </c>
      <c r="FR11" s="57" t="str">
        <f t="shared" si="195"/>
        <v>FA#m5b13b</v>
      </c>
      <c r="FT11" s="2" t="str">
        <f t="shared" si="196"/>
        <v>FA#</v>
      </c>
      <c r="FU11" s="2" t="str">
        <f t="shared" si="22"/>
        <v>FA#Δ</v>
      </c>
      <c r="FV11" s="2" t="str">
        <f t="shared" si="22"/>
        <v>FA#9</v>
      </c>
      <c r="FW11" s="2" t="str">
        <f t="shared" si="22"/>
        <v>FA#11</v>
      </c>
      <c r="FX11" s="2" t="str">
        <f t="shared" si="22"/>
        <v>FA#13</v>
      </c>
      <c r="FY11" s="2" t="str">
        <f t="shared" si="197"/>
        <v>FA#m</v>
      </c>
      <c r="FZ11" s="2" t="str">
        <f t="shared" si="23"/>
        <v>FA#m7</v>
      </c>
      <c r="GA11" s="2" t="str">
        <f t="shared" si="23"/>
        <v>FA#m9</v>
      </c>
      <c r="GB11" s="2" t="str">
        <f t="shared" si="23"/>
        <v>FA#m11</v>
      </c>
      <c r="GC11" s="2" t="str">
        <f t="shared" si="23"/>
        <v>FA#m13</v>
      </c>
      <c r="GD11" s="2" t="str">
        <f t="shared" si="198"/>
        <v>FA#m</v>
      </c>
      <c r="GE11" s="2" t="str">
        <f t="shared" si="24"/>
        <v>FA#m7</v>
      </c>
      <c r="GF11" s="2" t="str">
        <f t="shared" si="24"/>
        <v>FA#m9b</v>
      </c>
      <c r="GG11" s="2" t="str">
        <f t="shared" si="24"/>
        <v>FA#m11</v>
      </c>
      <c r="GH11" s="2" t="str">
        <f t="shared" si="24"/>
        <v>FA#m13b</v>
      </c>
      <c r="GI11" s="2" t="str">
        <f t="shared" si="199"/>
        <v>FA#</v>
      </c>
      <c r="GJ11" s="2" t="str">
        <f t="shared" si="25"/>
        <v>FA#Δ</v>
      </c>
      <c r="GK11" s="2" t="str">
        <f t="shared" si="25"/>
        <v>FA#9</v>
      </c>
      <c r="GL11" s="2" t="str">
        <f t="shared" si="25"/>
        <v>FA#11+</v>
      </c>
      <c r="GM11" s="2" t="str">
        <f t="shared" si="25"/>
        <v>FA#13</v>
      </c>
      <c r="GN11" s="2" t="str">
        <f t="shared" si="200"/>
        <v>FA#</v>
      </c>
      <c r="GO11" s="2" t="str">
        <f t="shared" si="26"/>
        <v>FA#7</v>
      </c>
      <c r="GP11" s="2" t="str">
        <f t="shared" si="26"/>
        <v>FA#9</v>
      </c>
      <c r="GQ11" s="2" t="str">
        <f t="shared" si="26"/>
        <v>FA#11</v>
      </c>
      <c r="GR11" s="2" t="str">
        <f t="shared" si="26"/>
        <v>FA#13</v>
      </c>
      <c r="GS11" s="2" t="str">
        <f t="shared" si="201"/>
        <v>FA#m</v>
      </c>
      <c r="GT11" s="2" t="str">
        <f t="shared" si="27"/>
        <v>FA#m7</v>
      </c>
      <c r="GU11" s="2" t="str">
        <f t="shared" si="27"/>
        <v>FA#m9</v>
      </c>
      <c r="GV11" s="2" t="str">
        <f t="shared" si="27"/>
        <v>FA#m11</v>
      </c>
      <c r="GW11" s="2" t="str">
        <f t="shared" si="27"/>
        <v>FA#m13b</v>
      </c>
      <c r="GX11" s="2" t="str">
        <f t="shared" si="202"/>
        <v>FA#m5b</v>
      </c>
      <c r="GY11" s="2" t="str">
        <f t="shared" si="28"/>
        <v>FA#m5b7</v>
      </c>
      <c r="GZ11" s="2" t="str">
        <f t="shared" si="28"/>
        <v>FA#m5b9b</v>
      </c>
      <c r="HA11" s="2" t="str">
        <f t="shared" si="28"/>
        <v>FA#m5b11</v>
      </c>
      <c r="HB11" s="2" t="str">
        <f t="shared" si="28"/>
        <v>FA#m5b13b</v>
      </c>
      <c r="HD11" s="2">
        <f t="shared" si="215"/>
        <v>7</v>
      </c>
      <c r="HE11" s="2" t="str" cm="1">
        <f t="array" ref="HE11">INDEX(patti,$HD11,IP11)</f>
        <v>FA#</v>
      </c>
      <c r="HF11" s="2" t="str" cm="1">
        <f t="array" ref="HF11">INDEX(patti,$HD11,IQ11)</f>
        <v>FA#m</v>
      </c>
      <c r="HG11" s="2" t="str" cm="1">
        <f t="array" ref="HG11">INDEX(patti,$HD11,IR11)</f>
        <v>FA#m</v>
      </c>
      <c r="HH11" s="2" t="str" cm="1">
        <f t="array" ref="HH11">INDEX(patti,$HD11,IS11)</f>
        <v>FA#</v>
      </c>
      <c r="HI11" s="2" t="str" cm="1">
        <f t="array" ref="HI11">INDEX(patti,$HD11,IT11)</f>
        <v>FA#</v>
      </c>
      <c r="HJ11" s="2" t="str" cm="1">
        <f t="array" ref="HJ11">INDEX(patti,$HD11,IU11)</f>
        <v>FA#m</v>
      </c>
      <c r="HK11" s="2" t="str" cm="1">
        <f t="array" ref="HK11">INDEX(patti,$HD11,IV11)</f>
        <v>FA#m5b</v>
      </c>
      <c r="HL11" s="2" t="str" cm="1">
        <f t="array" ref="HL11">INDEX(patti,$HD11,IW11)</f>
        <v>FA#Δ</v>
      </c>
      <c r="HM11" s="2" t="str" cm="1">
        <f t="array" ref="HM11">INDEX(patti,$HD11,IX11)</f>
        <v>FA#m7</v>
      </c>
      <c r="HN11" s="2" t="str" cm="1">
        <f t="array" ref="HN11">INDEX(patti,$HD11,IY11)</f>
        <v>FA#m7</v>
      </c>
      <c r="HO11" s="2" t="str" cm="1">
        <f t="array" ref="HO11">INDEX(patti,$HD11,IZ11)</f>
        <v>FA#Δ</v>
      </c>
      <c r="HP11" s="2" t="str" cm="1">
        <f t="array" ref="HP11">INDEX(patti,$HD11,JA11)</f>
        <v>FA#7</v>
      </c>
      <c r="HQ11" s="2" t="str" cm="1">
        <f t="array" ref="HQ11">INDEX(patti,$HD11,JB11)</f>
        <v>FA#m7</v>
      </c>
      <c r="HR11" s="2" t="str" cm="1">
        <f t="array" ref="HR11">INDEX(patti,$HD11,JC11)</f>
        <v>FA#m5b7</v>
      </c>
      <c r="HS11" s="2" t="str" cm="1">
        <f t="array" ref="HS11">INDEX(patti,$HD11,JD11)</f>
        <v>FA#9</v>
      </c>
      <c r="HT11" s="2" t="str" cm="1">
        <f t="array" ref="HT11">INDEX(patti,$HD11,JE11)</f>
        <v>FA#m9</v>
      </c>
      <c r="HU11" s="2" t="str" cm="1">
        <f t="array" ref="HU11">INDEX(patti,$HD11,JF11)</f>
        <v>FA#m9b</v>
      </c>
      <c r="HV11" s="2" t="str" cm="1">
        <f t="array" ref="HV11">INDEX(patti,$HD11,JG11)</f>
        <v>FA#9</v>
      </c>
      <c r="HW11" s="2" t="str" cm="1">
        <f t="array" ref="HW11">INDEX(patti,$HD11,JH11)</f>
        <v>FA#9</v>
      </c>
      <c r="HX11" s="2" t="str" cm="1">
        <f t="array" ref="HX11">INDEX(patti,$HD11,JI11)</f>
        <v>FA#m9</v>
      </c>
      <c r="HY11" s="2" t="str" cm="1">
        <f t="array" ref="HY11">INDEX(patti,$HD11,JJ11)</f>
        <v>FA#m5b9b</v>
      </c>
      <c r="HZ11" s="2" t="str" cm="1">
        <f t="array" ref="HZ11">INDEX(patti,$HD11,JK11)</f>
        <v>FA#11</v>
      </c>
      <c r="IA11" s="2" t="str" cm="1">
        <f t="array" ref="IA11">INDEX(patti,$HD11,JL11)</f>
        <v>FA#m11</v>
      </c>
      <c r="IB11" s="2" t="str" cm="1">
        <f t="array" ref="IB11">INDEX(patti,$HD11,JM11)</f>
        <v>FA#m11</v>
      </c>
      <c r="IC11" s="2" t="str" cm="1">
        <f t="array" ref="IC11">INDEX(patti,$HD11,JN11)</f>
        <v>FA#11+</v>
      </c>
      <c r="ID11" s="2" t="str" cm="1">
        <f t="array" ref="ID11">INDEX(patti,$HD11,JO11)</f>
        <v>FA#11</v>
      </c>
      <c r="IE11" s="2" t="str" cm="1">
        <f t="array" ref="IE11">INDEX(patti,$HD11,JP11)</f>
        <v>FA#m11</v>
      </c>
      <c r="IF11" s="2" t="str" cm="1">
        <f t="array" ref="IF11">INDEX(patti,$HD11,JQ11)</f>
        <v>FA#m5b11</v>
      </c>
      <c r="IG11" s="2" t="str" cm="1">
        <f t="array" ref="IG11">INDEX(patti,$HD11,JR11)</f>
        <v>FA#13</v>
      </c>
      <c r="IH11" s="2" t="str" cm="1">
        <f t="array" ref="IH11">INDEX(patti,$HD11,JS11)</f>
        <v>FA#m13</v>
      </c>
      <c r="II11" s="2" t="str" cm="1">
        <f t="array" ref="II11">INDEX(patti,$HD11,JT11)</f>
        <v>FA#m13b</v>
      </c>
      <c r="IJ11" s="2" t="str" cm="1">
        <f t="array" ref="IJ11">INDEX(patti,$HD11,JU11)</f>
        <v>FA#13</v>
      </c>
      <c r="IK11" s="2" t="str" cm="1">
        <f t="array" ref="IK11">INDEX(patti,$HD11,JV11)</f>
        <v>FA#13</v>
      </c>
      <c r="IL11" s="2" t="str" cm="1">
        <f t="array" ref="IL11">INDEX(patti,$HD11,JW11)</f>
        <v>FA#m13b</v>
      </c>
      <c r="IM11" s="2" t="str" cm="1">
        <f t="array" ref="IM11">INDEX(patti,$HD11,JX11)</f>
        <v>FA#m5b13b</v>
      </c>
      <c r="IN11" t="s">
        <v>117</v>
      </c>
      <c r="IP11">
        <v>1</v>
      </c>
      <c r="IQ11">
        <f t="shared" si="203"/>
        <v>6</v>
      </c>
      <c r="IR11">
        <f t="shared" si="203"/>
        <v>11</v>
      </c>
      <c r="IS11">
        <f t="shared" si="203"/>
        <v>16</v>
      </c>
      <c r="IT11">
        <f t="shared" si="203"/>
        <v>21</v>
      </c>
      <c r="IU11">
        <f t="shared" si="203"/>
        <v>26</v>
      </c>
      <c r="IV11">
        <f t="shared" si="203"/>
        <v>31</v>
      </c>
      <c r="IW11">
        <f t="shared" si="204"/>
        <v>2</v>
      </c>
      <c r="IX11">
        <f t="shared" si="30"/>
        <v>7</v>
      </c>
      <c r="IY11">
        <f t="shared" si="30"/>
        <v>12</v>
      </c>
      <c r="IZ11">
        <f t="shared" si="30"/>
        <v>17</v>
      </c>
      <c r="JA11">
        <f t="shared" si="30"/>
        <v>22</v>
      </c>
      <c r="JB11">
        <f t="shared" si="30"/>
        <v>27</v>
      </c>
      <c r="JC11">
        <f t="shared" si="30"/>
        <v>32</v>
      </c>
      <c r="JD11">
        <f t="shared" si="30"/>
        <v>3</v>
      </c>
      <c r="JE11">
        <f t="shared" si="30"/>
        <v>8</v>
      </c>
      <c r="JF11">
        <f t="shared" si="30"/>
        <v>13</v>
      </c>
      <c r="JG11">
        <f t="shared" si="30"/>
        <v>18</v>
      </c>
      <c r="JH11">
        <f t="shared" si="30"/>
        <v>23</v>
      </c>
      <c r="JI11">
        <f t="shared" si="30"/>
        <v>28</v>
      </c>
      <c r="JJ11">
        <f t="shared" si="30"/>
        <v>33</v>
      </c>
      <c r="JK11">
        <f t="shared" si="30"/>
        <v>4</v>
      </c>
      <c r="JL11">
        <f t="shared" si="30"/>
        <v>9</v>
      </c>
      <c r="JM11">
        <f t="shared" si="30"/>
        <v>14</v>
      </c>
      <c r="JN11">
        <f t="shared" si="30"/>
        <v>19</v>
      </c>
      <c r="JO11">
        <f t="shared" si="30"/>
        <v>24</v>
      </c>
      <c r="JP11">
        <f t="shared" si="30"/>
        <v>29</v>
      </c>
      <c r="JQ11">
        <f t="shared" si="30"/>
        <v>34</v>
      </c>
      <c r="JR11">
        <f t="shared" si="30"/>
        <v>5</v>
      </c>
      <c r="JS11">
        <f t="shared" si="30"/>
        <v>10</v>
      </c>
      <c r="JT11">
        <f t="shared" si="30"/>
        <v>15</v>
      </c>
      <c r="JU11">
        <f t="shared" si="30"/>
        <v>20</v>
      </c>
      <c r="JV11">
        <f t="shared" si="30"/>
        <v>25</v>
      </c>
      <c r="JW11">
        <f t="shared" si="30"/>
        <v>30</v>
      </c>
      <c r="JX11">
        <f t="shared" si="30"/>
        <v>35</v>
      </c>
      <c r="JY11" t="s">
        <v>117</v>
      </c>
      <c r="JZ11" t="str">
        <f t="shared" si="216"/>
        <v>MAGGIORE</v>
      </c>
      <c r="KA11">
        <f t="shared" si="6"/>
        <v>0</v>
      </c>
      <c r="KB11" cm="1">
        <f t="array" ref="KB11">IF(TYPE(_xlfn._xlws.FILTER(HE$1:IM$1,HE11:IM11=KA11))=16,0,_xlfn._xlws.FILTER(HE$1:IM$1,HE11:IM11=KA11))</f>
        <v>0</v>
      </c>
      <c r="KG11">
        <f t="shared" si="205"/>
        <v>0</v>
      </c>
      <c r="KH11" s="35">
        <f t="shared" si="31"/>
        <v>0</v>
      </c>
      <c r="KI11">
        <f t="shared" si="217"/>
        <v>7</v>
      </c>
      <c r="KJ11">
        <f t="shared" si="32"/>
        <v>0</v>
      </c>
      <c r="KK11">
        <f t="shared" si="218"/>
        <v>0</v>
      </c>
      <c r="KL11">
        <f t="shared" si="206"/>
        <v>0</v>
      </c>
      <c r="KM11" s="2">
        <f t="shared" si="34"/>
        <v>0</v>
      </c>
      <c r="KN11" s="2">
        <f t="shared" si="34"/>
        <v>0</v>
      </c>
      <c r="KO11" s="2">
        <f t="shared" si="34"/>
        <v>0</v>
      </c>
      <c r="KP11" s="2">
        <f t="shared" si="34"/>
        <v>0</v>
      </c>
      <c r="KQ11" s="2">
        <f t="shared" si="34"/>
        <v>0</v>
      </c>
      <c r="KR11" s="2">
        <f t="shared" si="34"/>
        <v>0</v>
      </c>
      <c r="KS11" s="2">
        <f t="shared" si="34"/>
        <v>0</v>
      </c>
      <c r="KT11" s="2" t="str">
        <f t="shared" si="207"/>
        <v>0</v>
      </c>
      <c r="KU11" s="2" t="str">
        <f t="shared" si="208"/>
        <v>0</v>
      </c>
      <c r="KV11" s="2" t="str">
        <f t="shared" si="209"/>
        <v>0</v>
      </c>
      <c r="KW11" s="55" t="str">
        <f t="shared" si="210"/>
        <v>0</v>
      </c>
      <c r="KX11" s="60">
        <f t="shared" si="211"/>
        <v>0</v>
      </c>
      <c r="KY11" s="60">
        <f t="shared" si="35"/>
        <v>0</v>
      </c>
      <c r="KZ11" s="60">
        <f t="shared" si="35"/>
        <v>0</v>
      </c>
      <c r="LA11" s="60">
        <f t="shared" si="35"/>
        <v>0</v>
      </c>
      <c r="LB11" s="60">
        <f t="shared" si="35"/>
        <v>0</v>
      </c>
      <c r="LC11" s="60">
        <f t="shared" si="35"/>
        <v>0</v>
      </c>
      <c r="LD11" s="60">
        <f t="shared" si="35"/>
        <v>0</v>
      </c>
      <c r="LE11" s="64">
        <f t="shared" si="36"/>
        <v>0</v>
      </c>
      <c r="LF11" s="55">
        <f t="shared" si="37"/>
        <v>0</v>
      </c>
      <c r="LG11" s="55">
        <f t="shared" si="38"/>
        <v>0</v>
      </c>
      <c r="LH11" s="55">
        <f t="shared" si="39"/>
        <v>0</v>
      </c>
      <c r="LI11" s="55">
        <f t="shared" si="40"/>
        <v>0</v>
      </c>
      <c r="LJ11" s="55">
        <f t="shared" si="41"/>
        <v>0</v>
      </c>
      <c r="LK11" s="55">
        <f t="shared" si="42"/>
        <v>0</v>
      </c>
      <c r="LL11" s="55">
        <f t="shared" si="43"/>
        <v>0</v>
      </c>
      <c r="LM11" s="64">
        <f t="shared" si="212"/>
        <v>0</v>
      </c>
      <c r="LN11" s="64">
        <f t="shared" si="44"/>
        <v>0</v>
      </c>
      <c r="LO11" s="64">
        <f t="shared" si="44"/>
        <v>0</v>
      </c>
      <c r="LP11" s="64">
        <f t="shared" si="44"/>
        <v>0</v>
      </c>
      <c r="LQ11" s="64">
        <f t="shared" si="44"/>
        <v>0</v>
      </c>
      <c r="LR11" s="64">
        <f t="shared" si="44"/>
        <v>0</v>
      </c>
      <c r="LS11" s="64">
        <f t="shared" si="44"/>
        <v>0</v>
      </c>
      <c r="LT11" s="60">
        <f t="shared" si="213"/>
        <v>0</v>
      </c>
      <c r="LU11" s="60">
        <f t="shared" si="45"/>
        <v>0</v>
      </c>
      <c r="LV11" s="60">
        <f t="shared" si="46"/>
        <v>0</v>
      </c>
      <c r="LY11" s="180"/>
      <c r="LZ11" s="180"/>
      <c r="MA11" s="180"/>
      <c r="MB11" s="180"/>
      <c r="MC11" s="180"/>
      <c r="MD11" s="180"/>
      <c r="ME11" s="180"/>
      <c r="MF11" s="180"/>
      <c r="MG11" s="180"/>
      <c r="MH11" s="180"/>
      <c r="MI11" s="180"/>
      <c r="MJ11" s="180"/>
      <c r="MK11" s="180"/>
      <c r="ML11" s="180"/>
      <c r="MM11" s="180"/>
      <c r="MN11" s="180"/>
      <c r="MO11" s="180"/>
      <c r="MP11" s="180"/>
      <c r="MQ11" s="180"/>
      <c r="MR11" s="180"/>
      <c r="MS11" s="180"/>
      <c r="MT11" s="180"/>
      <c r="MU11" s="180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51"/>
      <c r="NP11" s="51"/>
      <c r="NQ11" s="73"/>
      <c r="NR11" s="73"/>
      <c r="NS11" s="73"/>
      <c r="NT11" s="73"/>
      <c r="NU11" s="73"/>
      <c r="NV11" s="73"/>
      <c r="NW11" s="73"/>
      <c r="NX11" s="73"/>
      <c r="NY11" s="73"/>
      <c r="NZ11" s="73"/>
      <c r="OA11" s="73"/>
      <c r="OB11" s="73"/>
      <c r="OC11" s="73"/>
      <c r="OD11" s="73"/>
      <c r="OE11" s="73"/>
    </row>
    <row r="12" spans="1:395" x14ac:dyDescent="0.3">
      <c r="A12" s="190"/>
      <c r="B12" t="s">
        <v>0</v>
      </c>
      <c r="C12" s="16" t="s">
        <v>37</v>
      </c>
      <c r="D12" s="16" t="s">
        <v>37</v>
      </c>
      <c r="E12" s="16" t="s">
        <v>38</v>
      </c>
      <c r="F12" s="16" t="s">
        <v>37</v>
      </c>
      <c r="G12" s="16" t="s">
        <v>37</v>
      </c>
      <c r="H12" s="16" t="s">
        <v>37</v>
      </c>
      <c r="I12" s="16" t="s">
        <v>38</v>
      </c>
      <c r="J12" s="4">
        <f t="shared" si="21"/>
        <v>8</v>
      </c>
      <c r="K12" s="57">
        <f t="shared" si="47"/>
        <v>10</v>
      </c>
      <c r="L12" s="57">
        <f t="shared" si="48"/>
        <v>12</v>
      </c>
      <c r="M12" s="57">
        <f t="shared" si="49"/>
        <v>13</v>
      </c>
      <c r="N12" s="57">
        <f t="shared" si="50"/>
        <v>15</v>
      </c>
      <c r="O12" s="57">
        <f t="shared" si="51"/>
        <v>17</v>
      </c>
      <c r="P12" s="57">
        <f t="shared" si="52"/>
        <v>19</v>
      </c>
      <c r="Q12" s="57">
        <f t="shared" si="53"/>
        <v>20</v>
      </c>
      <c r="R12" s="57">
        <f t="shared" si="54"/>
        <v>22</v>
      </c>
      <c r="S12" s="57">
        <f t="shared" si="55"/>
        <v>24</v>
      </c>
      <c r="T12" s="57">
        <f t="shared" si="56"/>
        <v>25</v>
      </c>
      <c r="U12" s="57">
        <f t="shared" si="57"/>
        <v>27</v>
      </c>
      <c r="V12" s="57">
        <f t="shared" si="58"/>
        <v>29</v>
      </c>
      <c r="W12" s="57">
        <f t="shared" si="59"/>
        <v>31</v>
      </c>
      <c r="X12" s="57">
        <f t="shared" si="60"/>
        <v>32</v>
      </c>
      <c r="Y12" s="57">
        <f t="shared" si="61"/>
        <v>34</v>
      </c>
      <c r="Z12" s="57">
        <f t="shared" si="62"/>
        <v>36</v>
      </c>
      <c r="AA12" s="57">
        <f t="shared" si="63"/>
        <v>37</v>
      </c>
      <c r="AB12" s="57">
        <f t="shared" si="64"/>
        <v>39</v>
      </c>
      <c r="AC12" s="57">
        <f t="shared" si="65"/>
        <v>41</v>
      </c>
      <c r="AD12" s="57">
        <f t="shared" si="66"/>
        <v>43</v>
      </c>
      <c r="AE12" s="57">
        <f t="shared" si="67"/>
        <v>44</v>
      </c>
      <c r="AF12" s="57">
        <f t="shared" si="68"/>
        <v>46</v>
      </c>
      <c r="AG12" s="57">
        <f t="shared" si="69"/>
        <v>48</v>
      </c>
      <c r="AH12" s="57">
        <f t="shared" si="70"/>
        <v>49</v>
      </c>
      <c r="AI12" s="57"/>
      <c r="AJ12" s="57">
        <f>1</f>
        <v>1</v>
      </c>
      <c r="AK12" s="57">
        <f t="shared" si="71"/>
        <v>4</v>
      </c>
      <c r="AL12" s="57">
        <f t="shared" si="72"/>
        <v>7</v>
      </c>
      <c r="AM12" s="57">
        <f t="shared" si="73"/>
        <v>11</v>
      </c>
      <c r="AN12" s="57">
        <f t="shared" si="74"/>
        <v>14</v>
      </c>
      <c r="AO12" s="57">
        <f t="shared" si="75"/>
        <v>17</v>
      </c>
      <c r="AP12" s="57">
        <f t="shared" si="76"/>
        <v>21</v>
      </c>
      <c r="AQ12" s="57" t="str">
        <f t="shared" si="214"/>
        <v>SOL</v>
      </c>
      <c r="AR12" s="57" t="str">
        <f t="shared" si="77"/>
        <v/>
      </c>
      <c r="AS12" s="57" t="str">
        <f t="shared" si="78"/>
        <v/>
      </c>
      <c r="AT12" s="57" t="str">
        <f t="shared" si="79"/>
        <v>Δ</v>
      </c>
      <c r="AU12" s="57" t="str">
        <f t="shared" si="80"/>
        <v>9</v>
      </c>
      <c r="AV12" s="57" t="str">
        <f t="shared" si="81"/>
        <v>11</v>
      </c>
      <c r="AW12" s="57" t="str">
        <f t="shared" si="82"/>
        <v>13</v>
      </c>
      <c r="AX12" s="57" t="str">
        <f t="shared" si="83"/>
        <v>SOL</v>
      </c>
      <c r="AY12" s="57" t="str">
        <f t="shared" si="84"/>
        <v>SOLΔ</v>
      </c>
      <c r="AZ12" s="57" t="str">
        <f t="shared" si="85"/>
        <v>SOL9</v>
      </c>
      <c r="BA12" s="57" t="str">
        <f t="shared" si="86"/>
        <v>SOL11</v>
      </c>
      <c r="BB12" s="57" t="str">
        <f t="shared" si="87"/>
        <v>SOL13</v>
      </c>
      <c r="BD12" s="57">
        <f>1</f>
        <v>1</v>
      </c>
      <c r="BE12" s="57">
        <f t="shared" si="88"/>
        <v>3</v>
      </c>
      <c r="BF12" s="57">
        <f t="shared" si="89"/>
        <v>7</v>
      </c>
      <c r="BG12" s="57">
        <f t="shared" si="90"/>
        <v>10</v>
      </c>
      <c r="BH12" s="57">
        <f t="shared" si="91"/>
        <v>14</v>
      </c>
      <c r="BI12" s="57">
        <f t="shared" si="92"/>
        <v>17</v>
      </c>
      <c r="BJ12" s="57">
        <f t="shared" si="93"/>
        <v>21</v>
      </c>
      <c r="BK12" s="57" t="str">
        <f t="shared" si="94"/>
        <v>SOL</v>
      </c>
      <c r="BL12" s="57" t="str">
        <f t="shared" si="95"/>
        <v>m</v>
      </c>
      <c r="BM12" s="57" t="str">
        <f t="shared" si="96"/>
        <v/>
      </c>
      <c r="BN12" s="57" t="str">
        <f t="shared" si="97"/>
        <v>7</v>
      </c>
      <c r="BO12" s="57" t="str">
        <f t="shared" si="98"/>
        <v>9</v>
      </c>
      <c r="BP12" s="57" t="str">
        <f t="shared" si="99"/>
        <v>11</v>
      </c>
      <c r="BQ12" s="57" t="str">
        <f t="shared" si="100"/>
        <v>13</v>
      </c>
      <c r="BR12" s="57" t="str">
        <f t="shared" si="101"/>
        <v>SOLm</v>
      </c>
      <c r="BS12" s="57" t="str">
        <f t="shared" si="102"/>
        <v>SOLm7</v>
      </c>
      <c r="BT12" s="57" t="str">
        <f t="shared" si="103"/>
        <v>SOLm9</v>
      </c>
      <c r="BU12" s="57" t="str">
        <f t="shared" si="104"/>
        <v>SOLm11</v>
      </c>
      <c r="BV12" s="57" t="str">
        <f t="shared" si="105"/>
        <v>SOLm13</v>
      </c>
      <c r="BX12" s="57">
        <f>1</f>
        <v>1</v>
      </c>
      <c r="BY12" s="57">
        <f t="shared" si="106"/>
        <v>3</v>
      </c>
      <c r="BZ12" s="57">
        <f t="shared" si="107"/>
        <v>7</v>
      </c>
      <c r="CA12" s="57">
        <f t="shared" si="108"/>
        <v>10</v>
      </c>
      <c r="CB12" s="57">
        <f t="shared" si="109"/>
        <v>13</v>
      </c>
      <c r="CC12" s="57">
        <f t="shared" si="110"/>
        <v>17</v>
      </c>
      <c r="CD12" s="57">
        <f t="shared" si="111"/>
        <v>20</v>
      </c>
      <c r="CE12" s="57" t="str">
        <f t="shared" si="112"/>
        <v>SOL</v>
      </c>
      <c r="CF12" s="57" t="str">
        <f t="shared" si="113"/>
        <v>m</v>
      </c>
      <c r="CG12" s="57" t="str">
        <f t="shared" si="114"/>
        <v/>
      </c>
      <c r="CH12" s="57" t="str">
        <f t="shared" si="115"/>
        <v>7</v>
      </c>
      <c r="CI12" s="57" t="str">
        <f t="shared" si="116"/>
        <v>9b</v>
      </c>
      <c r="CJ12" s="57" t="str">
        <f t="shared" si="117"/>
        <v>11</v>
      </c>
      <c r="CK12" s="57" t="str">
        <f t="shared" si="118"/>
        <v>13b</v>
      </c>
      <c r="CL12" s="57" t="str">
        <f t="shared" si="119"/>
        <v>SOLm</v>
      </c>
      <c r="CM12" s="57" t="str">
        <f t="shared" si="120"/>
        <v>SOLm7</v>
      </c>
      <c r="CN12" s="57" t="str">
        <f t="shared" si="121"/>
        <v>SOLm9b</v>
      </c>
      <c r="CO12" s="57" t="str">
        <f t="shared" si="122"/>
        <v>SOLm11</v>
      </c>
      <c r="CP12" s="57" t="str">
        <f t="shared" si="123"/>
        <v>SOLm13b</v>
      </c>
      <c r="CR12" s="57">
        <f>1</f>
        <v>1</v>
      </c>
      <c r="CS12" s="57">
        <f t="shared" si="124"/>
        <v>4</v>
      </c>
      <c r="CT12" s="57">
        <f t="shared" si="125"/>
        <v>7</v>
      </c>
      <c r="CU12" s="57">
        <f t="shared" si="126"/>
        <v>11</v>
      </c>
      <c r="CV12" s="57">
        <f t="shared" si="127"/>
        <v>14</v>
      </c>
      <c r="CW12" s="57">
        <f t="shared" si="128"/>
        <v>18</v>
      </c>
      <c r="CX12" s="57">
        <f t="shared" si="129"/>
        <v>21</v>
      </c>
      <c r="CY12" s="57" t="str">
        <f t="shared" si="130"/>
        <v>SOL</v>
      </c>
      <c r="CZ12" s="57" t="str">
        <f t="shared" si="131"/>
        <v/>
      </c>
      <c r="DA12" s="57" t="str">
        <f t="shared" si="132"/>
        <v/>
      </c>
      <c r="DB12" s="57" t="str">
        <f t="shared" si="133"/>
        <v>Δ</v>
      </c>
      <c r="DC12" s="57" t="str">
        <f t="shared" si="134"/>
        <v>9</v>
      </c>
      <c r="DD12" s="57" t="str">
        <f t="shared" si="135"/>
        <v>11+</v>
      </c>
      <c r="DE12" s="57" t="str">
        <f t="shared" si="136"/>
        <v>13</v>
      </c>
      <c r="DF12" s="57" t="str">
        <f t="shared" si="137"/>
        <v>SOL</v>
      </c>
      <c r="DG12" s="57" t="str">
        <f t="shared" si="138"/>
        <v>SOLΔ</v>
      </c>
      <c r="DH12" s="57" t="str">
        <f t="shared" si="139"/>
        <v>SOL9</v>
      </c>
      <c r="DI12" s="57" t="str">
        <f t="shared" si="140"/>
        <v>SOL11+</v>
      </c>
      <c r="DJ12" s="57" t="str">
        <f t="shared" si="141"/>
        <v>SOL13</v>
      </c>
      <c r="DL12" s="57">
        <f>1</f>
        <v>1</v>
      </c>
      <c r="DM12" s="57">
        <f t="shared" si="142"/>
        <v>4</v>
      </c>
      <c r="DN12" s="57">
        <f t="shared" si="143"/>
        <v>7</v>
      </c>
      <c r="DO12" s="57">
        <f t="shared" si="144"/>
        <v>10</v>
      </c>
      <c r="DP12" s="57">
        <f t="shared" si="145"/>
        <v>14</v>
      </c>
      <c r="DQ12" s="57">
        <f t="shared" si="146"/>
        <v>17</v>
      </c>
      <c r="DR12" s="57">
        <f t="shared" si="147"/>
        <v>21</v>
      </c>
      <c r="DS12" s="57" t="str">
        <f t="shared" si="148"/>
        <v>SOL</v>
      </c>
      <c r="DT12" s="57" t="str">
        <f t="shared" si="149"/>
        <v/>
      </c>
      <c r="DU12" s="57" t="str">
        <f t="shared" si="150"/>
        <v/>
      </c>
      <c r="DV12" s="57" t="str">
        <f t="shared" si="151"/>
        <v>7</v>
      </c>
      <c r="DW12" s="57" t="str">
        <f t="shared" si="152"/>
        <v>9</v>
      </c>
      <c r="DX12" s="57" t="str">
        <f t="shared" si="153"/>
        <v>11</v>
      </c>
      <c r="DY12" s="57" t="str">
        <f t="shared" si="154"/>
        <v>13</v>
      </c>
      <c r="DZ12" s="57" t="str">
        <f t="shared" si="155"/>
        <v>SOL</v>
      </c>
      <c r="EA12" s="57" t="str">
        <f t="shared" si="156"/>
        <v>SOL7</v>
      </c>
      <c r="EB12" s="57" t="str">
        <f t="shared" si="157"/>
        <v>SOL9</v>
      </c>
      <c r="EC12" s="57" t="str">
        <f t="shared" si="158"/>
        <v>SOL11</v>
      </c>
      <c r="ED12" s="57" t="str">
        <f t="shared" si="159"/>
        <v>SOL13</v>
      </c>
      <c r="EF12" s="57">
        <f>1</f>
        <v>1</v>
      </c>
      <c r="EG12" s="57">
        <f t="shared" si="160"/>
        <v>3</v>
      </c>
      <c r="EH12" s="57">
        <f t="shared" si="161"/>
        <v>7</v>
      </c>
      <c r="EI12" s="57">
        <f t="shared" si="162"/>
        <v>10</v>
      </c>
      <c r="EJ12" s="57">
        <f t="shared" si="163"/>
        <v>14</v>
      </c>
      <c r="EK12" s="57">
        <f t="shared" si="164"/>
        <v>17</v>
      </c>
      <c r="EL12" s="57">
        <f t="shared" si="165"/>
        <v>20</v>
      </c>
      <c r="EM12" s="57" t="str">
        <f t="shared" si="166"/>
        <v>SOL</v>
      </c>
      <c r="EN12" s="57" t="str">
        <f t="shared" si="167"/>
        <v>m</v>
      </c>
      <c r="EO12" s="57" t="str">
        <f t="shared" si="168"/>
        <v/>
      </c>
      <c r="EP12" s="57" t="str">
        <f t="shared" si="169"/>
        <v>7</v>
      </c>
      <c r="EQ12" s="57" t="str">
        <f t="shared" si="170"/>
        <v>9</v>
      </c>
      <c r="ER12" s="57" t="str">
        <f t="shared" si="171"/>
        <v>11</v>
      </c>
      <c r="ES12" s="57" t="str">
        <f t="shared" si="172"/>
        <v>13b</v>
      </c>
      <c r="ET12" s="57" t="str">
        <f t="shared" si="173"/>
        <v>SOLm</v>
      </c>
      <c r="EU12" s="57" t="str">
        <f t="shared" si="174"/>
        <v>SOLm7</v>
      </c>
      <c r="EV12" s="57" t="str">
        <f t="shared" si="175"/>
        <v>SOLm9</v>
      </c>
      <c r="EW12" s="57" t="str">
        <f t="shared" si="176"/>
        <v>SOLm11</v>
      </c>
      <c r="EX12" s="57" t="str">
        <f t="shared" si="177"/>
        <v>SOLm13b</v>
      </c>
      <c r="EZ12" s="57">
        <f>1</f>
        <v>1</v>
      </c>
      <c r="FA12" s="57">
        <f t="shared" si="178"/>
        <v>3</v>
      </c>
      <c r="FB12" s="57">
        <f t="shared" si="179"/>
        <v>6</v>
      </c>
      <c r="FC12" s="57">
        <f t="shared" si="180"/>
        <v>10</v>
      </c>
      <c r="FD12" s="57">
        <f t="shared" si="181"/>
        <v>13</v>
      </c>
      <c r="FE12" s="57">
        <f t="shared" si="182"/>
        <v>17</v>
      </c>
      <c r="FF12" s="57">
        <f t="shared" si="183"/>
        <v>20</v>
      </c>
      <c r="FG12" s="57" t="str">
        <f t="shared" si="184"/>
        <v>SOL</v>
      </c>
      <c r="FH12" s="57" t="str">
        <f t="shared" si="185"/>
        <v>m</v>
      </c>
      <c r="FI12" s="57" t="str">
        <f t="shared" si="186"/>
        <v>5b</v>
      </c>
      <c r="FJ12" s="57" t="str">
        <f t="shared" si="187"/>
        <v>7</v>
      </c>
      <c r="FK12" s="57" t="str">
        <f t="shared" si="188"/>
        <v>9b</v>
      </c>
      <c r="FL12" s="57" t="str">
        <f t="shared" si="189"/>
        <v>11</v>
      </c>
      <c r="FM12" s="57" t="str">
        <f t="shared" si="190"/>
        <v>13b</v>
      </c>
      <c r="FN12" s="57" t="str">
        <f t="shared" si="191"/>
        <v>SOLm5b</v>
      </c>
      <c r="FO12" s="57" t="str">
        <f t="shared" si="192"/>
        <v>SOLm5b7</v>
      </c>
      <c r="FP12" s="57" t="str">
        <f t="shared" si="193"/>
        <v>SOLm5b9b</v>
      </c>
      <c r="FQ12" s="57" t="str">
        <f t="shared" si="194"/>
        <v>SOLm5b11</v>
      </c>
      <c r="FR12" s="57" t="str">
        <f t="shared" si="195"/>
        <v>SOLm5b13b</v>
      </c>
      <c r="FT12" s="2" t="str">
        <f t="shared" si="196"/>
        <v>SOL</v>
      </c>
      <c r="FU12" s="2" t="str">
        <f t="shared" si="22"/>
        <v>SOLΔ</v>
      </c>
      <c r="FV12" s="2" t="str">
        <f t="shared" si="22"/>
        <v>SOL9</v>
      </c>
      <c r="FW12" s="2" t="str">
        <f t="shared" si="22"/>
        <v>SOL11</v>
      </c>
      <c r="FX12" s="2" t="str">
        <f t="shared" si="22"/>
        <v>SOL13</v>
      </c>
      <c r="FY12" s="2" t="str">
        <f t="shared" si="197"/>
        <v>SOLm</v>
      </c>
      <c r="FZ12" s="2" t="str">
        <f t="shared" si="23"/>
        <v>SOLm7</v>
      </c>
      <c r="GA12" s="2" t="str">
        <f t="shared" si="23"/>
        <v>SOLm9</v>
      </c>
      <c r="GB12" s="2" t="str">
        <f t="shared" si="23"/>
        <v>SOLm11</v>
      </c>
      <c r="GC12" s="2" t="str">
        <f t="shared" si="23"/>
        <v>SOLm13</v>
      </c>
      <c r="GD12" s="2" t="str">
        <f t="shared" si="198"/>
        <v>SOLm</v>
      </c>
      <c r="GE12" s="2" t="str">
        <f t="shared" si="24"/>
        <v>SOLm7</v>
      </c>
      <c r="GF12" s="2" t="str">
        <f t="shared" si="24"/>
        <v>SOLm9b</v>
      </c>
      <c r="GG12" s="2" t="str">
        <f t="shared" si="24"/>
        <v>SOLm11</v>
      </c>
      <c r="GH12" s="2" t="str">
        <f t="shared" si="24"/>
        <v>SOLm13b</v>
      </c>
      <c r="GI12" s="2" t="str">
        <f t="shared" si="199"/>
        <v>SOL</v>
      </c>
      <c r="GJ12" s="2" t="str">
        <f t="shared" si="25"/>
        <v>SOLΔ</v>
      </c>
      <c r="GK12" s="2" t="str">
        <f t="shared" si="25"/>
        <v>SOL9</v>
      </c>
      <c r="GL12" s="2" t="str">
        <f t="shared" si="25"/>
        <v>SOL11+</v>
      </c>
      <c r="GM12" s="2" t="str">
        <f t="shared" si="25"/>
        <v>SOL13</v>
      </c>
      <c r="GN12" s="2" t="str">
        <f t="shared" si="200"/>
        <v>SOL</v>
      </c>
      <c r="GO12" s="2" t="str">
        <f t="shared" si="26"/>
        <v>SOL7</v>
      </c>
      <c r="GP12" s="2" t="str">
        <f t="shared" si="26"/>
        <v>SOL9</v>
      </c>
      <c r="GQ12" s="2" t="str">
        <f t="shared" si="26"/>
        <v>SOL11</v>
      </c>
      <c r="GR12" s="2" t="str">
        <f t="shared" si="26"/>
        <v>SOL13</v>
      </c>
      <c r="GS12" s="2" t="str">
        <f t="shared" si="201"/>
        <v>SOLm</v>
      </c>
      <c r="GT12" s="2" t="str">
        <f t="shared" si="27"/>
        <v>SOLm7</v>
      </c>
      <c r="GU12" s="2" t="str">
        <f t="shared" si="27"/>
        <v>SOLm9</v>
      </c>
      <c r="GV12" s="2" t="str">
        <f t="shared" si="27"/>
        <v>SOLm11</v>
      </c>
      <c r="GW12" s="2" t="str">
        <f t="shared" si="27"/>
        <v>SOLm13b</v>
      </c>
      <c r="GX12" s="2" t="str">
        <f t="shared" si="202"/>
        <v>SOLm5b</v>
      </c>
      <c r="GY12" s="2" t="str">
        <f t="shared" si="28"/>
        <v>SOLm5b7</v>
      </c>
      <c r="GZ12" s="2" t="str">
        <f t="shared" si="28"/>
        <v>SOLm5b9b</v>
      </c>
      <c r="HA12" s="2" t="str">
        <f t="shared" si="28"/>
        <v>SOLm5b11</v>
      </c>
      <c r="HB12" s="2" t="str">
        <f t="shared" si="28"/>
        <v>SOLm5b13b</v>
      </c>
      <c r="HD12" s="2">
        <f t="shared" si="215"/>
        <v>8</v>
      </c>
      <c r="HE12" s="2" t="str" cm="1">
        <f t="array" ref="HE12">INDEX(patti,$HD12,IP12)</f>
        <v>SOL</v>
      </c>
      <c r="HF12" s="2" t="str" cm="1">
        <f t="array" ref="HF12">INDEX(patti,$HD12,IQ12)</f>
        <v>SOLm</v>
      </c>
      <c r="HG12" s="2" t="str" cm="1">
        <f t="array" ref="HG12">INDEX(patti,$HD12,IR12)</f>
        <v>SOLm</v>
      </c>
      <c r="HH12" s="2" t="str" cm="1">
        <f t="array" ref="HH12">INDEX(patti,$HD12,IS12)</f>
        <v>SOL</v>
      </c>
      <c r="HI12" s="2" t="str" cm="1">
        <f t="array" ref="HI12">INDEX(patti,$HD12,IT12)</f>
        <v>SOL</v>
      </c>
      <c r="HJ12" s="2" t="str" cm="1">
        <f t="array" ref="HJ12">INDEX(patti,$HD12,IU12)</f>
        <v>SOLm</v>
      </c>
      <c r="HK12" s="2" t="str" cm="1">
        <f t="array" ref="HK12">INDEX(patti,$HD12,IV12)</f>
        <v>SOLm5b</v>
      </c>
      <c r="HL12" s="2" t="str" cm="1">
        <f t="array" ref="HL12">INDEX(patti,$HD12,IW12)</f>
        <v>SOLΔ</v>
      </c>
      <c r="HM12" s="2" t="str" cm="1">
        <f t="array" ref="HM12">INDEX(patti,$HD12,IX12)</f>
        <v>SOLm7</v>
      </c>
      <c r="HN12" s="2" t="str" cm="1">
        <f t="array" ref="HN12">INDEX(patti,$HD12,IY12)</f>
        <v>SOLm7</v>
      </c>
      <c r="HO12" s="2" t="str" cm="1">
        <f t="array" ref="HO12">INDEX(patti,$HD12,IZ12)</f>
        <v>SOLΔ</v>
      </c>
      <c r="HP12" s="2" t="str" cm="1">
        <f t="array" ref="HP12">INDEX(patti,$HD12,JA12)</f>
        <v>SOL7</v>
      </c>
      <c r="HQ12" s="2" t="str" cm="1">
        <f t="array" ref="HQ12">INDEX(patti,$HD12,JB12)</f>
        <v>SOLm7</v>
      </c>
      <c r="HR12" s="2" t="str" cm="1">
        <f t="array" ref="HR12">INDEX(patti,$HD12,JC12)</f>
        <v>SOLm5b7</v>
      </c>
      <c r="HS12" s="2" t="str" cm="1">
        <f t="array" ref="HS12">INDEX(patti,$HD12,JD12)</f>
        <v>SOL9</v>
      </c>
      <c r="HT12" s="2" t="str" cm="1">
        <f t="array" ref="HT12">INDEX(patti,$HD12,JE12)</f>
        <v>SOLm9</v>
      </c>
      <c r="HU12" s="2" t="str" cm="1">
        <f t="array" ref="HU12">INDEX(patti,$HD12,JF12)</f>
        <v>SOLm9b</v>
      </c>
      <c r="HV12" s="2" t="str" cm="1">
        <f t="array" ref="HV12">INDEX(patti,$HD12,JG12)</f>
        <v>SOL9</v>
      </c>
      <c r="HW12" s="2" t="str" cm="1">
        <f t="array" ref="HW12">INDEX(patti,$HD12,JH12)</f>
        <v>SOL9</v>
      </c>
      <c r="HX12" s="2" t="str" cm="1">
        <f t="array" ref="HX12">INDEX(patti,$HD12,JI12)</f>
        <v>SOLm9</v>
      </c>
      <c r="HY12" s="2" t="str" cm="1">
        <f t="array" ref="HY12">INDEX(patti,$HD12,JJ12)</f>
        <v>SOLm5b9b</v>
      </c>
      <c r="HZ12" s="2" t="str" cm="1">
        <f t="array" ref="HZ12">INDEX(patti,$HD12,JK12)</f>
        <v>SOL11</v>
      </c>
      <c r="IA12" s="2" t="str" cm="1">
        <f t="array" ref="IA12">INDEX(patti,$HD12,JL12)</f>
        <v>SOLm11</v>
      </c>
      <c r="IB12" s="2" t="str" cm="1">
        <f t="array" ref="IB12">INDEX(patti,$HD12,JM12)</f>
        <v>SOLm11</v>
      </c>
      <c r="IC12" s="2" t="str" cm="1">
        <f t="array" ref="IC12">INDEX(patti,$HD12,JN12)</f>
        <v>SOL11+</v>
      </c>
      <c r="ID12" s="2" t="str" cm="1">
        <f t="array" ref="ID12">INDEX(patti,$HD12,JO12)</f>
        <v>SOL11</v>
      </c>
      <c r="IE12" s="2" t="str" cm="1">
        <f t="array" ref="IE12">INDEX(patti,$HD12,JP12)</f>
        <v>SOLm11</v>
      </c>
      <c r="IF12" s="2" t="str" cm="1">
        <f t="array" ref="IF12">INDEX(patti,$HD12,JQ12)</f>
        <v>SOLm5b11</v>
      </c>
      <c r="IG12" s="2" t="str" cm="1">
        <f t="array" ref="IG12">INDEX(patti,$HD12,JR12)</f>
        <v>SOL13</v>
      </c>
      <c r="IH12" s="2" t="str" cm="1">
        <f t="array" ref="IH12">INDEX(patti,$HD12,JS12)</f>
        <v>SOLm13</v>
      </c>
      <c r="II12" s="2" t="str" cm="1">
        <f t="array" ref="II12">INDEX(patti,$HD12,JT12)</f>
        <v>SOLm13b</v>
      </c>
      <c r="IJ12" s="2" t="str" cm="1">
        <f t="array" ref="IJ12">INDEX(patti,$HD12,JU12)</f>
        <v>SOL13</v>
      </c>
      <c r="IK12" s="2" t="str" cm="1">
        <f t="array" ref="IK12">INDEX(patti,$HD12,JV12)</f>
        <v>SOL13</v>
      </c>
      <c r="IL12" s="2" t="str" cm="1">
        <f t="array" ref="IL12">INDEX(patti,$HD12,JW12)</f>
        <v>SOLm13b</v>
      </c>
      <c r="IM12" s="2" t="str" cm="1">
        <f t="array" ref="IM12">INDEX(patti,$HD12,JX12)</f>
        <v>SOLm5b13b</v>
      </c>
      <c r="IN12" t="s">
        <v>117</v>
      </c>
      <c r="IP12">
        <v>1</v>
      </c>
      <c r="IQ12">
        <f t="shared" si="203"/>
        <v>6</v>
      </c>
      <c r="IR12">
        <f t="shared" si="203"/>
        <v>11</v>
      </c>
      <c r="IS12">
        <f t="shared" si="203"/>
        <v>16</v>
      </c>
      <c r="IT12">
        <f t="shared" si="203"/>
        <v>21</v>
      </c>
      <c r="IU12">
        <f t="shared" si="203"/>
        <v>26</v>
      </c>
      <c r="IV12">
        <f t="shared" si="203"/>
        <v>31</v>
      </c>
      <c r="IW12">
        <f t="shared" si="204"/>
        <v>2</v>
      </c>
      <c r="IX12">
        <f t="shared" si="30"/>
        <v>7</v>
      </c>
      <c r="IY12">
        <f t="shared" si="30"/>
        <v>12</v>
      </c>
      <c r="IZ12">
        <f t="shared" si="30"/>
        <v>17</v>
      </c>
      <c r="JA12">
        <f t="shared" si="30"/>
        <v>22</v>
      </c>
      <c r="JB12">
        <f t="shared" si="30"/>
        <v>27</v>
      </c>
      <c r="JC12">
        <f t="shared" si="30"/>
        <v>32</v>
      </c>
      <c r="JD12">
        <f t="shared" si="30"/>
        <v>3</v>
      </c>
      <c r="JE12">
        <f t="shared" si="30"/>
        <v>8</v>
      </c>
      <c r="JF12">
        <f t="shared" si="30"/>
        <v>13</v>
      </c>
      <c r="JG12">
        <f t="shared" si="30"/>
        <v>18</v>
      </c>
      <c r="JH12">
        <f t="shared" si="30"/>
        <v>23</v>
      </c>
      <c r="JI12">
        <f t="shared" si="30"/>
        <v>28</v>
      </c>
      <c r="JJ12">
        <f t="shared" si="30"/>
        <v>33</v>
      </c>
      <c r="JK12">
        <f t="shared" si="30"/>
        <v>4</v>
      </c>
      <c r="JL12">
        <f t="shared" si="30"/>
        <v>9</v>
      </c>
      <c r="JM12">
        <f t="shared" si="30"/>
        <v>14</v>
      </c>
      <c r="JN12">
        <f t="shared" si="30"/>
        <v>19</v>
      </c>
      <c r="JO12">
        <f t="shared" si="30"/>
        <v>24</v>
      </c>
      <c r="JP12">
        <f t="shared" si="30"/>
        <v>29</v>
      </c>
      <c r="JQ12">
        <f t="shared" si="30"/>
        <v>34</v>
      </c>
      <c r="JR12">
        <f t="shared" si="30"/>
        <v>5</v>
      </c>
      <c r="JS12">
        <f t="shared" si="30"/>
        <v>10</v>
      </c>
      <c r="JT12">
        <f t="shared" si="30"/>
        <v>15</v>
      </c>
      <c r="JU12">
        <f t="shared" si="30"/>
        <v>20</v>
      </c>
      <c r="JV12">
        <f t="shared" si="30"/>
        <v>25</v>
      </c>
      <c r="JW12">
        <f t="shared" si="30"/>
        <v>30</v>
      </c>
      <c r="JX12">
        <f t="shared" si="30"/>
        <v>35</v>
      </c>
      <c r="JY12" t="s">
        <v>117</v>
      </c>
      <c r="JZ12" t="str">
        <f t="shared" si="216"/>
        <v>MAGGIORE</v>
      </c>
      <c r="KA12">
        <f t="shared" si="6"/>
        <v>0</v>
      </c>
      <c r="KB12" cm="1">
        <f t="array" ref="KB12">IF(TYPE(_xlfn._xlws.FILTER(HE$1:IM$1,HE12:IM12=KA12))=16,0,_xlfn._xlws.FILTER(HE$1:IM$1,HE12:IM12=KA12))</f>
        <v>0</v>
      </c>
      <c r="KG12">
        <f t="shared" si="205"/>
        <v>0</v>
      </c>
      <c r="KH12" s="35">
        <f t="shared" si="31"/>
        <v>0</v>
      </c>
      <c r="KI12">
        <f t="shared" si="217"/>
        <v>8</v>
      </c>
      <c r="KJ12">
        <f t="shared" si="32"/>
        <v>0</v>
      </c>
      <c r="KK12">
        <f t="shared" si="218"/>
        <v>0</v>
      </c>
      <c r="KL12">
        <f t="shared" si="206"/>
        <v>0</v>
      </c>
      <c r="KM12" s="2">
        <f t="shared" si="34"/>
        <v>0</v>
      </c>
      <c r="KN12" s="2">
        <f t="shared" si="34"/>
        <v>0</v>
      </c>
      <c r="KO12" s="2">
        <f t="shared" si="34"/>
        <v>0</v>
      </c>
      <c r="KP12" s="2">
        <f t="shared" si="34"/>
        <v>0</v>
      </c>
      <c r="KQ12" s="2">
        <f t="shared" si="34"/>
        <v>0</v>
      </c>
      <c r="KR12" s="2">
        <f t="shared" si="34"/>
        <v>0</v>
      </c>
      <c r="KS12" s="2">
        <f t="shared" si="34"/>
        <v>0</v>
      </c>
      <c r="KT12" s="2" t="str">
        <f t="shared" si="207"/>
        <v>0</v>
      </c>
      <c r="KU12" s="2" t="str">
        <f t="shared" si="208"/>
        <v>0</v>
      </c>
      <c r="KV12" s="2" t="str">
        <f t="shared" si="209"/>
        <v>0</v>
      </c>
      <c r="KW12" s="55" t="str">
        <f t="shared" si="210"/>
        <v>0</v>
      </c>
      <c r="KX12" s="60">
        <f t="shared" si="211"/>
        <v>0</v>
      </c>
      <c r="KY12" s="60">
        <f t="shared" si="35"/>
        <v>0</v>
      </c>
      <c r="KZ12" s="60">
        <f t="shared" si="35"/>
        <v>0</v>
      </c>
      <c r="LA12" s="60">
        <f t="shared" si="35"/>
        <v>0</v>
      </c>
      <c r="LB12" s="60">
        <f t="shared" si="35"/>
        <v>0</v>
      </c>
      <c r="LC12" s="60">
        <f t="shared" si="35"/>
        <v>0</v>
      </c>
      <c r="LD12" s="60">
        <f t="shared" si="35"/>
        <v>0</v>
      </c>
      <c r="LE12" s="64">
        <f t="shared" si="36"/>
        <v>0</v>
      </c>
      <c r="LF12" s="55">
        <f t="shared" si="37"/>
        <v>0</v>
      </c>
      <c r="LG12" s="55">
        <f t="shared" si="38"/>
        <v>0</v>
      </c>
      <c r="LH12" s="55">
        <f t="shared" si="39"/>
        <v>0</v>
      </c>
      <c r="LI12" s="55">
        <f t="shared" si="40"/>
        <v>0</v>
      </c>
      <c r="LJ12" s="55">
        <f t="shared" si="41"/>
        <v>0</v>
      </c>
      <c r="LK12" s="55">
        <f t="shared" si="42"/>
        <v>0</v>
      </c>
      <c r="LL12" s="55">
        <f t="shared" si="43"/>
        <v>0</v>
      </c>
      <c r="LM12" s="64">
        <f t="shared" si="212"/>
        <v>0</v>
      </c>
      <c r="LN12" s="64">
        <f t="shared" si="44"/>
        <v>0</v>
      </c>
      <c r="LO12" s="64">
        <f t="shared" si="44"/>
        <v>0</v>
      </c>
      <c r="LP12" s="64">
        <f t="shared" si="44"/>
        <v>0</v>
      </c>
      <c r="LQ12" s="64">
        <f t="shared" si="44"/>
        <v>0</v>
      </c>
      <c r="LR12" s="64">
        <f t="shared" si="44"/>
        <v>0</v>
      </c>
      <c r="LS12" s="64">
        <f t="shared" si="44"/>
        <v>0</v>
      </c>
      <c r="LT12" s="60">
        <f t="shared" si="213"/>
        <v>0</v>
      </c>
      <c r="LU12" s="60">
        <f t="shared" si="45"/>
        <v>0</v>
      </c>
      <c r="LV12" s="60">
        <f t="shared" si="46"/>
        <v>0</v>
      </c>
      <c r="LY12" s="180"/>
      <c r="LZ12" s="180"/>
      <c r="MA12" s="180"/>
      <c r="MB12" s="180"/>
      <c r="MC12" s="180"/>
      <c r="MD12" s="180"/>
      <c r="ME12" s="180"/>
      <c r="MF12" s="180"/>
      <c r="MG12" s="180"/>
      <c r="MH12" s="180"/>
      <c r="MI12" s="180"/>
      <c r="MJ12" s="180"/>
      <c r="MK12" s="180"/>
      <c r="ML12" s="180"/>
      <c r="MM12" s="180"/>
      <c r="MN12" s="180"/>
      <c r="MO12" s="180"/>
      <c r="MP12" s="180"/>
      <c r="MQ12" s="180"/>
      <c r="MR12" s="180"/>
      <c r="MS12" s="180"/>
      <c r="MT12" s="180"/>
      <c r="MU12" s="180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</row>
    <row r="13" spans="1:395" x14ac:dyDescent="0.3">
      <c r="A13" s="190"/>
      <c r="B13" t="s">
        <v>20</v>
      </c>
      <c r="C13" s="16" t="s">
        <v>37</v>
      </c>
      <c r="D13" s="16" t="s">
        <v>37</v>
      </c>
      <c r="E13" s="16" t="s">
        <v>38</v>
      </c>
      <c r="F13" s="16" t="s">
        <v>37</v>
      </c>
      <c r="G13" s="16" t="s">
        <v>37</v>
      </c>
      <c r="H13" s="16" t="s">
        <v>37</v>
      </c>
      <c r="I13" s="16" t="s">
        <v>38</v>
      </c>
      <c r="J13" s="4">
        <f t="shared" si="21"/>
        <v>9</v>
      </c>
      <c r="K13" s="57">
        <f t="shared" si="47"/>
        <v>11</v>
      </c>
      <c r="L13" s="57">
        <f t="shared" si="48"/>
        <v>13</v>
      </c>
      <c r="M13" s="57">
        <f t="shared" si="49"/>
        <v>14</v>
      </c>
      <c r="N13" s="57">
        <f t="shared" si="50"/>
        <v>16</v>
      </c>
      <c r="O13" s="57">
        <f t="shared" si="51"/>
        <v>18</v>
      </c>
      <c r="P13" s="57">
        <f t="shared" si="52"/>
        <v>20</v>
      </c>
      <c r="Q13" s="57">
        <f t="shared" si="53"/>
        <v>21</v>
      </c>
      <c r="R13" s="57">
        <f t="shared" si="54"/>
        <v>23</v>
      </c>
      <c r="S13" s="57">
        <f t="shared" si="55"/>
        <v>25</v>
      </c>
      <c r="T13" s="57">
        <f t="shared" si="56"/>
        <v>26</v>
      </c>
      <c r="U13" s="57">
        <f t="shared" si="57"/>
        <v>28</v>
      </c>
      <c r="V13" s="57">
        <f t="shared" si="58"/>
        <v>30</v>
      </c>
      <c r="W13" s="57">
        <f t="shared" si="59"/>
        <v>32</v>
      </c>
      <c r="X13" s="57">
        <f t="shared" si="60"/>
        <v>33</v>
      </c>
      <c r="Y13" s="57">
        <f t="shared" si="61"/>
        <v>35</v>
      </c>
      <c r="Z13" s="57">
        <f t="shared" si="62"/>
        <v>37</v>
      </c>
      <c r="AA13" s="57">
        <f t="shared" si="63"/>
        <v>38</v>
      </c>
      <c r="AB13" s="57">
        <f t="shared" si="64"/>
        <v>40</v>
      </c>
      <c r="AC13" s="57">
        <f t="shared" si="65"/>
        <v>42</v>
      </c>
      <c r="AD13" s="57">
        <f t="shared" si="66"/>
        <v>44</v>
      </c>
      <c r="AE13" s="57">
        <f t="shared" si="67"/>
        <v>45</v>
      </c>
      <c r="AF13" s="57">
        <f t="shared" si="68"/>
        <v>47</v>
      </c>
      <c r="AG13" s="57">
        <f t="shared" si="69"/>
        <v>49</v>
      </c>
      <c r="AH13" s="57">
        <f t="shared" si="70"/>
        <v>50</v>
      </c>
      <c r="AI13" s="57"/>
      <c r="AJ13" s="57">
        <f>1</f>
        <v>1</v>
      </c>
      <c r="AK13" s="57">
        <f t="shared" si="71"/>
        <v>4</v>
      </c>
      <c r="AL13" s="57">
        <f t="shared" si="72"/>
        <v>7</v>
      </c>
      <c r="AM13" s="57">
        <f t="shared" si="73"/>
        <v>11</v>
      </c>
      <c r="AN13" s="57">
        <f t="shared" si="74"/>
        <v>14</v>
      </c>
      <c r="AO13" s="57">
        <f t="shared" si="75"/>
        <v>17</v>
      </c>
      <c r="AP13" s="57">
        <f t="shared" si="76"/>
        <v>21</v>
      </c>
      <c r="AQ13" s="57" t="str">
        <f t="shared" si="214"/>
        <v>Lab</v>
      </c>
      <c r="AR13" s="57" t="str">
        <f t="shared" si="77"/>
        <v/>
      </c>
      <c r="AS13" s="57" t="str">
        <f t="shared" si="78"/>
        <v/>
      </c>
      <c r="AT13" s="57" t="str">
        <f t="shared" si="79"/>
        <v>Δ</v>
      </c>
      <c r="AU13" s="57" t="str">
        <f t="shared" si="80"/>
        <v>9</v>
      </c>
      <c r="AV13" s="57" t="str">
        <f t="shared" si="81"/>
        <v>11</v>
      </c>
      <c r="AW13" s="57" t="str">
        <f t="shared" si="82"/>
        <v>13</v>
      </c>
      <c r="AX13" s="57" t="str">
        <f t="shared" si="83"/>
        <v>Lab</v>
      </c>
      <c r="AY13" s="57" t="str">
        <f t="shared" si="84"/>
        <v>LabΔ</v>
      </c>
      <c r="AZ13" s="57" t="str">
        <f t="shared" si="85"/>
        <v>Lab9</v>
      </c>
      <c r="BA13" s="57" t="str">
        <f t="shared" si="86"/>
        <v>Lab11</v>
      </c>
      <c r="BB13" s="57" t="str">
        <f t="shared" si="87"/>
        <v>Lab13</v>
      </c>
      <c r="BD13" s="57">
        <f>1</f>
        <v>1</v>
      </c>
      <c r="BE13" s="57">
        <f t="shared" si="88"/>
        <v>3</v>
      </c>
      <c r="BF13" s="57">
        <f t="shared" si="89"/>
        <v>7</v>
      </c>
      <c r="BG13" s="57">
        <f t="shared" si="90"/>
        <v>10</v>
      </c>
      <c r="BH13" s="57">
        <f t="shared" si="91"/>
        <v>14</v>
      </c>
      <c r="BI13" s="57">
        <f t="shared" si="92"/>
        <v>17</v>
      </c>
      <c r="BJ13" s="57">
        <f t="shared" si="93"/>
        <v>21</v>
      </c>
      <c r="BK13" s="57" t="str">
        <f t="shared" si="94"/>
        <v>Lab</v>
      </c>
      <c r="BL13" s="57" t="str">
        <f t="shared" si="95"/>
        <v>m</v>
      </c>
      <c r="BM13" s="57" t="str">
        <f t="shared" si="96"/>
        <v/>
      </c>
      <c r="BN13" s="57" t="str">
        <f t="shared" si="97"/>
        <v>7</v>
      </c>
      <c r="BO13" s="57" t="str">
        <f t="shared" si="98"/>
        <v>9</v>
      </c>
      <c r="BP13" s="57" t="str">
        <f t="shared" si="99"/>
        <v>11</v>
      </c>
      <c r="BQ13" s="57" t="str">
        <f t="shared" si="100"/>
        <v>13</v>
      </c>
      <c r="BR13" s="57" t="str">
        <f t="shared" si="101"/>
        <v>Labm</v>
      </c>
      <c r="BS13" s="57" t="str">
        <f t="shared" si="102"/>
        <v>Labm7</v>
      </c>
      <c r="BT13" s="57" t="str">
        <f t="shared" si="103"/>
        <v>Labm9</v>
      </c>
      <c r="BU13" s="57" t="str">
        <f t="shared" si="104"/>
        <v>Labm11</v>
      </c>
      <c r="BV13" s="57" t="str">
        <f t="shared" si="105"/>
        <v>Labm13</v>
      </c>
      <c r="BX13" s="57">
        <f>1</f>
        <v>1</v>
      </c>
      <c r="BY13" s="57">
        <f t="shared" si="106"/>
        <v>3</v>
      </c>
      <c r="BZ13" s="57">
        <f t="shared" si="107"/>
        <v>7</v>
      </c>
      <c r="CA13" s="57">
        <f t="shared" si="108"/>
        <v>10</v>
      </c>
      <c r="CB13" s="57">
        <f t="shared" si="109"/>
        <v>13</v>
      </c>
      <c r="CC13" s="57">
        <f t="shared" si="110"/>
        <v>17</v>
      </c>
      <c r="CD13" s="57">
        <f t="shared" si="111"/>
        <v>20</v>
      </c>
      <c r="CE13" s="57" t="str">
        <f t="shared" si="112"/>
        <v>Lab</v>
      </c>
      <c r="CF13" s="57" t="str">
        <f t="shared" si="113"/>
        <v>m</v>
      </c>
      <c r="CG13" s="57" t="str">
        <f t="shared" si="114"/>
        <v/>
      </c>
      <c r="CH13" s="57" t="str">
        <f t="shared" si="115"/>
        <v>7</v>
      </c>
      <c r="CI13" s="57" t="str">
        <f t="shared" si="116"/>
        <v>9b</v>
      </c>
      <c r="CJ13" s="57" t="str">
        <f t="shared" si="117"/>
        <v>11</v>
      </c>
      <c r="CK13" s="57" t="str">
        <f t="shared" si="118"/>
        <v>13b</v>
      </c>
      <c r="CL13" s="57" t="str">
        <f t="shared" si="119"/>
        <v>Labm</v>
      </c>
      <c r="CM13" s="57" t="str">
        <f t="shared" si="120"/>
        <v>Labm7</v>
      </c>
      <c r="CN13" s="57" t="str">
        <f t="shared" si="121"/>
        <v>Labm9b</v>
      </c>
      <c r="CO13" s="57" t="str">
        <f t="shared" si="122"/>
        <v>Labm11</v>
      </c>
      <c r="CP13" s="57" t="str">
        <f t="shared" si="123"/>
        <v>Labm13b</v>
      </c>
      <c r="CR13" s="57">
        <f>1</f>
        <v>1</v>
      </c>
      <c r="CS13" s="57">
        <f t="shared" si="124"/>
        <v>4</v>
      </c>
      <c r="CT13" s="57">
        <f t="shared" si="125"/>
        <v>7</v>
      </c>
      <c r="CU13" s="57">
        <f t="shared" si="126"/>
        <v>11</v>
      </c>
      <c r="CV13" s="57">
        <f t="shared" si="127"/>
        <v>14</v>
      </c>
      <c r="CW13" s="57">
        <f t="shared" si="128"/>
        <v>18</v>
      </c>
      <c r="CX13" s="57">
        <f t="shared" si="129"/>
        <v>21</v>
      </c>
      <c r="CY13" s="57" t="str">
        <f t="shared" si="130"/>
        <v>Lab</v>
      </c>
      <c r="CZ13" s="57" t="str">
        <f t="shared" si="131"/>
        <v/>
      </c>
      <c r="DA13" s="57" t="str">
        <f t="shared" si="132"/>
        <v/>
      </c>
      <c r="DB13" s="57" t="str">
        <f t="shared" si="133"/>
        <v>Δ</v>
      </c>
      <c r="DC13" s="57" t="str">
        <f t="shared" si="134"/>
        <v>9</v>
      </c>
      <c r="DD13" s="57" t="str">
        <f t="shared" si="135"/>
        <v>11+</v>
      </c>
      <c r="DE13" s="57" t="str">
        <f t="shared" si="136"/>
        <v>13</v>
      </c>
      <c r="DF13" s="57" t="str">
        <f t="shared" si="137"/>
        <v>Lab</v>
      </c>
      <c r="DG13" s="57" t="str">
        <f t="shared" si="138"/>
        <v>LabΔ</v>
      </c>
      <c r="DH13" s="57" t="str">
        <f t="shared" si="139"/>
        <v>Lab9</v>
      </c>
      <c r="DI13" s="57" t="str">
        <f t="shared" si="140"/>
        <v>Lab11+</v>
      </c>
      <c r="DJ13" s="57" t="str">
        <f t="shared" si="141"/>
        <v>Lab13</v>
      </c>
      <c r="DL13" s="57">
        <f>1</f>
        <v>1</v>
      </c>
      <c r="DM13" s="57">
        <f t="shared" si="142"/>
        <v>4</v>
      </c>
      <c r="DN13" s="57">
        <f t="shared" si="143"/>
        <v>7</v>
      </c>
      <c r="DO13" s="57">
        <f t="shared" si="144"/>
        <v>10</v>
      </c>
      <c r="DP13" s="57">
        <f t="shared" si="145"/>
        <v>14</v>
      </c>
      <c r="DQ13" s="57">
        <f t="shared" si="146"/>
        <v>17</v>
      </c>
      <c r="DR13" s="57">
        <f t="shared" si="147"/>
        <v>21</v>
      </c>
      <c r="DS13" s="57" t="str">
        <f t="shared" si="148"/>
        <v>Lab</v>
      </c>
      <c r="DT13" s="57" t="str">
        <f t="shared" si="149"/>
        <v/>
      </c>
      <c r="DU13" s="57" t="str">
        <f t="shared" si="150"/>
        <v/>
      </c>
      <c r="DV13" s="57" t="str">
        <f t="shared" si="151"/>
        <v>7</v>
      </c>
      <c r="DW13" s="57" t="str">
        <f t="shared" si="152"/>
        <v>9</v>
      </c>
      <c r="DX13" s="57" t="str">
        <f t="shared" si="153"/>
        <v>11</v>
      </c>
      <c r="DY13" s="57" t="str">
        <f t="shared" si="154"/>
        <v>13</v>
      </c>
      <c r="DZ13" s="57" t="str">
        <f t="shared" si="155"/>
        <v>Lab</v>
      </c>
      <c r="EA13" s="57" t="str">
        <f t="shared" si="156"/>
        <v>Lab7</v>
      </c>
      <c r="EB13" s="57" t="str">
        <f t="shared" si="157"/>
        <v>Lab9</v>
      </c>
      <c r="EC13" s="57" t="str">
        <f t="shared" si="158"/>
        <v>Lab11</v>
      </c>
      <c r="ED13" s="57" t="str">
        <f t="shared" si="159"/>
        <v>Lab13</v>
      </c>
      <c r="EF13" s="57">
        <f>1</f>
        <v>1</v>
      </c>
      <c r="EG13" s="57">
        <f t="shared" si="160"/>
        <v>3</v>
      </c>
      <c r="EH13" s="57">
        <f t="shared" si="161"/>
        <v>7</v>
      </c>
      <c r="EI13" s="57">
        <f t="shared" si="162"/>
        <v>10</v>
      </c>
      <c r="EJ13" s="57">
        <f t="shared" si="163"/>
        <v>14</v>
      </c>
      <c r="EK13" s="57">
        <f t="shared" si="164"/>
        <v>17</v>
      </c>
      <c r="EL13" s="57">
        <f t="shared" si="165"/>
        <v>20</v>
      </c>
      <c r="EM13" s="57" t="str">
        <f t="shared" si="166"/>
        <v>Lab</v>
      </c>
      <c r="EN13" s="57" t="str">
        <f t="shared" si="167"/>
        <v>m</v>
      </c>
      <c r="EO13" s="57" t="str">
        <f t="shared" si="168"/>
        <v/>
      </c>
      <c r="EP13" s="57" t="str">
        <f t="shared" si="169"/>
        <v>7</v>
      </c>
      <c r="EQ13" s="57" t="str">
        <f t="shared" si="170"/>
        <v>9</v>
      </c>
      <c r="ER13" s="57" t="str">
        <f t="shared" si="171"/>
        <v>11</v>
      </c>
      <c r="ES13" s="57" t="str">
        <f t="shared" si="172"/>
        <v>13b</v>
      </c>
      <c r="ET13" s="57" t="str">
        <f t="shared" si="173"/>
        <v>Labm</v>
      </c>
      <c r="EU13" s="57" t="str">
        <f t="shared" si="174"/>
        <v>Labm7</v>
      </c>
      <c r="EV13" s="57" t="str">
        <f t="shared" si="175"/>
        <v>Labm9</v>
      </c>
      <c r="EW13" s="57" t="str">
        <f t="shared" si="176"/>
        <v>Labm11</v>
      </c>
      <c r="EX13" s="57" t="str">
        <f t="shared" si="177"/>
        <v>Labm13b</v>
      </c>
      <c r="EZ13" s="57">
        <f>1</f>
        <v>1</v>
      </c>
      <c r="FA13" s="57">
        <f t="shared" si="178"/>
        <v>3</v>
      </c>
      <c r="FB13" s="57">
        <f t="shared" si="179"/>
        <v>6</v>
      </c>
      <c r="FC13" s="57">
        <f t="shared" si="180"/>
        <v>10</v>
      </c>
      <c r="FD13" s="57">
        <f t="shared" si="181"/>
        <v>13</v>
      </c>
      <c r="FE13" s="57">
        <f t="shared" si="182"/>
        <v>17</v>
      </c>
      <c r="FF13" s="57">
        <f t="shared" si="183"/>
        <v>20</v>
      </c>
      <c r="FG13" s="57" t="str">
        <f t="shared" si="184"/>
        <v>Lab</v>
      </c>
      <c r="FH13" s="57" t="str">
        <f t="shared" si="185"/>
        <v>m</v>
      </c>
      <c r="FI13" s="57" t="str">
        <f t="shared" si="186"/>
        <v>5b</v>
      </c>
      <c r="FJ13" s="57" t="str">
        <f t="shared" si="187"/>
        <v>7</v>
      </c>
      <c r="FK13" s="57" t="str">
        <f t="shared" si="188"/>
        <v>9b</v>
      </c>
      <c r="FL13" s="57" t="str">
        <f t="shared" si="189"/>
        <v>11</v>
      </c>
      <c r="FM13" s="57" t="str">
        <f t="shared" si="190"/>
        <v>13b</v>
      </c>
      <c r="FN13" s="57" t="str">
        <f t="shared" si="191"/>
        <v>Labm5b</v>
      </c>
      <c r="FO13" s="57" t="str">
        <f t="shared" si="192"/>
        <v>Labm5b7</v>
      </c>
      <c r="FP13" s="57" t="str">
        <f t="shared" si="193"/>
        <v>Labm5b9b</v>
      </c>
      <c r="FQ13" s="57" t="str">
        <f t="shared" si="194"/>
        <v>Labm5b11</v>
      </c>
      <c r="FR13" s="57" t="str">
        <f t="shared" si="195"/>
        <v>Labm5b13b</v>
      </c>
      <c r="FT13" s="2" t="str">
        <f t="shared" si="196"/>
        <v>Lab</v>
      </c>
      <c r="FU13" s="2" t="str">
        <f t="shared" si="22"/>
        <v>LabΔ</v>
      </c>
      <c r="FV13" s="2" t="str">
        <f t="shared" si="22"/>
        <v>Lab9</v>
      </c>
      <c r="FW13" s="2" t="str">
        <f t="shared" si="22"/>
        <v>Lab11</v>
      </c>
      <c r="FX13" s="2" t="str">
        <f t="shared" si="22"/>
        <v>Lab13</v>
      </c>
      <c r="FY13" s="2" t="str">
        <f t="shared" si="197"/>
        <v>Labm</v>
      </c>
      <c r="FZ13" s="2" t="str">
        <f t="shared" si="23"/>
        <v>Labm7</v>
      </c>
      <c r="GA13" s="2" t="str">
        <f t="shared" si="23"/>
        <v>Labm9</v>
      </c>
      <c r="GB13" s="2" t="str">
        <f t="shared" si="23"/>
        <v>Labm11</v>
      </c>
      <c r="GC13" s="2" t="str">
        <f t="shared" si="23"/>
        <v>Labm13</v>
      </c>
      <c r="GD13" s="2" t="str">
        <f t="shared" si="198"/>
        <v>Labm</v>
      </c>
      <c r="GE13" s="2" t="str">
        <f t="shared" si="24"/>
        <v>Labm7</v>
      </c>
      <c r="GF13" s="2" t="str">
        <f t="shared" si="24"/>
        <v>Labm9b</v>
      </c>
      <c r="GG13" s="2" t="str">
        <f t="shared" si="24"/>
        <v>Labm11</v>
      </c>
      <c r="GH13" s="2" t="str">
        <f t="shared" si="24"/>
        <v>Labm13b</v>
      </c>
      <c r="GI13" s="2" t="str">
        <f t="shared" si="199"/>
        <v>Lab</v>
      </c>
      <c r="GJ13" s="2" t="str">
        <f t="shared" si="25"/>
        <v>LabΔ</v>
      </c>
      <c r="GK13" s="2" t="str">
        <f t="shared" si="25"/>
        <v>Lab9</v>
      </c>
      <c r="GL13" s="2" t="str">
        <f t="shared" si="25"/>
        <v>Lab11+</v>
      </c>
      <c r="GM13" s="2" t="str">
        <f t="shared" si="25"/>
        <v>Lab13</v>
      </c>
      <c r="GN13" s="2" t="str">
        <f t="shared" si="200"/>
        <v>Lab</v>
      </c>
      <c r="GO13" s="2" t="str">
        <f t="shared" si="26"/>
        <v>Lab7</v>
      </c>
      <c r="GP13" s="2" t="str">
        <f t="shared" si="26"/>
        <v>Lab9</v>
      </c>
      <c r="GQ13" s="2" t="str">
        <f t="shared" si="26"/>
        <v>Lab11</v>
      </c>
      <c r="GR13" s="2" t="str">
        <f t="shared" si="26"/>
        <v>Lab13</v>
      </c>
      <c r="GS13" s="2" t="str">
        <f t="shared" si="201"/>
        <v>Labm</v>
      </c>
      <c r="GT13" s="2" t="str">
        <f t="shared" si="27"/>
        <v>Labm7</v>
      </c>
      <c r="GU13" s="2" t="str">
        <f t="shared" si="27"/>
        <v>Labm9</v>
      </c>
      <c r="GV13" s="2" t="str">
        <f t="shared" si="27"/>
        <v>Labm11</v>
      </c>
      <c r="GW13" s="2" t="str">
        <f t="shared" si="27"/>
        <v>Labm13b</v>
      </c>
      <c r="GX13" s="2" t="str">
        <f t="shared" si="202"/>
        <v>Labm5b</v>
      </c>
      <c r="GY13" s="2" t="str">
        <f t="shared" si="28"/>
        <v>Labm5b7</v>
      </c>
      <c r="GZ13" s="2" t="str">
        <f t="shared" si="28"/>
        <v>Labm5b9b</v>
      </c>
      <c r="HA13" s="2" t="str">
        <f t="shared" si="28"/>
        <v>Labm5b11</v>
      </c>
      <c r="HB13" s="2" t="str">
        <f t="shared" si="28"/>
        <v>Labm5b13b</v>
      </c>
      <c r="HD13" s="2">
        <f t="shared" si="215"/>
        <v>9</v>
      </c>
      <c r="HE13" s="2" t="str" cm="1">
        <f t="array" ref="HE13">INDEX(patti,$HD13,IP13)</f>
        <v>Lab</v>
      </c>
      <c r="HF13" s="2" t="str" cm="1">
        <f t="array" ref="HF13">INDEX(patti,$HD13,IQ13)</f>
        <v>Labm</v>
      </c>
      <c r="HG13" s="2" t="str" cm="1">
        <f t="array" ref="HG13">INDEX(patti,$HD13,IR13)</f>
        <v>Labm</v>
      </c>
      <c r="HH13" s="2" t="str" cm="1">
        <f t="array" ref="HH13">INDEX(patti,$HD13,IS13)</f>
        <v>Lab</v>
      </c>
      <c r="HI13" s="2" t="str" cm="1">
        <f t="array" ref="HI13">INDEX(patti,$HD13,IT13)</f>
        <v>Lab</v>
      </c>
      <c r="HJ13" s="2" t="str" cm="1">
        <f t="array" ref="HJ13">INDEX(patti,$HD13,IU13)</f>
        <v>Labm</v>
      </c>
      <c r="HK13" s="2" t="str" cm="1">
        <f t="array" ref="HK13">INDEX(patti,$HD13,IV13)</f>
        <v>Labm5b</v>
      </c>
      <c r="HL13" s="2" t="str" cm="1">
        <f t="array" ref="HL13">INDEX(patti,$HD13,IW13)</f>
        <v>LabΔ</v>
      </c>
      <c r="HM13" s="2" t="str" cm="1">
        <f t="array" ref="HM13">INDEX(patti,$HD13,IX13)</f>
        <v>Labm7</v>
      </c>
      <c r="HN13" s="2" t="str" cm="1">
        <f t="array" ref="HN13">INDEX(patti,$HD13,IY13)</f>
        <v>Labm7</v>
      </c>
      <c r="HO13" s="2" t="str" cm="1">
        <f t="array" ref="HO13">INDEX(patti,$HD13,IZ13)</f>
        <v>LabΔ</v>
      </c>
      <c r="HP13" s="2" t="str" cm="1">
        <f t="array" ref="HP13">INDEX(patti,$HD13,JA13)</f>
        <v>Lab7</v>
      </c>
      <c r="HQ13" s="2" t="str" cm="1">
        <f t="array" ref="HQ13">INDEX(patti,$HD13,JB13)</f>
        <v>Labm7</v>
      </c>
      <c r="HR13" s="2" t="str" cm="1">
        <f t="array" ref="HR13">INDEX(patti,$HD13,JC13)</f>
        <v>Labm5b7</v>
      </c>
      <c r="HS13" s="2" t="str" cm="1">
        <f t="array" ref="HS13">INDEX(patti,$HD13,JD13)</f>
        <v>Lab9</v>
      </c>
      <c r="HT13" s="2" t="str" cm="1">
        <f t="array" ref="HT13">INDEX(patti,$HD13,JE13)</f>
        <v>Labm9</v>
      </c>
      <c r="HU13" s="2" t="str" cm="1">
        <f t="array" ref="HU13">INDEX(patti,$HD13,JF13)</f>
        <v>Labm9b</v>
      </c>
      <c r="HV13" s="2" t="str" cm="1">
        <f t="array" ref="HV13">INDEX(patti,$HD13,JG13)</f>
        <v>Lab9</v>
      </c>
      <c r="HW13" s="2" t="str" cm="1">
        <f t="array" ref="HW13">INDEX(patti,$HD13,JH13)</f>
        <v>Lab9</v>
      </c>
      <c r="HX13" s="2" t="str" cm="1">
        <f t="array" ref="HX13">INDEX(patti,$HD13,JI13)</f>
        <v>Labm9</v>
      </c>
      <c r="HY13" s="2" t="str" cm="1">
        <f t="array" ref="HY13">INDEX(patti,$HD13,JJ13)</f>
        <v>Labm5b9b</v>
      </c>
      <c r="HZ13" s="2" t="str" cm="1">
        <f t="array" ref="HZ13">INDEX(patti,$HD13,JK13)</f>
        <v>Lab11</v>
      </c>
      <c r="IA13" s="2" t="str" cm="1">
        <f t="array" ref="IA13">INDEX(patti,$HD13,JL13)</f>
        <v>Labm11</v>
      </c>
      <c r="IB13" s="2" t="str" cm="1">
        <f t="array" ref="IB13">INDEX(patti,$HD13,JM13)</f>
        <v>Labm11</v>
      </c>
      <c r="IC13" s="2" t="str" cm="1">
        <f t="array" ref="IC13">INDEX(patti,$HD13,JN13)</f>
        <v>Lab11+</v>
      </c>
      <c r="ID13" s="2" t="str" cm="1">
        <f t="array" ref="ID13">INDEX(patti,$HD13,JO13)</f>
        <v>Lab11</v>
      </c>
      <c r="IE13" s="2" t="str" cm="1">
        <f t="array" ref="IE13">INDEX(patti,$HD13,JP13)</f>
        <v>Labm11</v>
      </c>
      <c r="IF13" s="2" t="str" cm="1">
        <f t="array" ref="IF13">INDEX(patti,$HD13,JQ13)</f>
        <v>Labm5b11</v>
      </c>
      <c r="IG13" s="2" t="str" cm="1">
        <f t="array" ref="IG13">INDEX(patti,$HD13,JR13)</f>
        <v>Lab13</v>
      </c>
      <c r="IH13" s="2" t="str" cm="1">
        <f t="array" ref="IH13">INDEX(patti,$HD13,JS13)</f>
        <v>Labm13</v>
      </c>
      <c r="II13" s="2" t="str" cm="1">
        <f t="array" ref="II13">INDEX(patti,$HD13,JT13)</f>
        <v>Labm13b</v>
      </c>
      <c r="IJ13" s="2" t="str" cm="1">
        <f t="array" ref="IJ13">INDEX(patti,$HD13,JU13)</f>
        <v>Lab13</v>
      </c>
      <c r="IK13" s="2" t="str" cm="1">
        <f t="array" ref="IK13">INDEX(patti,$HD13,JV13)</f>
        <v>Lab13</v>
      </c>
      <c r="IL13" s="2" t="str" cm="1">
        <f t="array" ref="IL13">INDEX(patti,$HD13,JW13)</f>
        <v>Labm13b</v>
      </c>
      <c r="IM13" s="2" t="str" cm="1">
        <f t="array" ref="IM13">INDEX(patti,$HD13,JX13)</f>
        <v>Labm5b13b</v>
      </c>
      <c r="IN13" t="s">
        <v>117</v>
      </c>
      <c r="IP13">
        <v>1</v>
      </c>
      <c r="IQ13">
        <f t="shared" si="203"/>
        <v>6</v>
      </c>
      <c r="IR13">
        <f t="shared" si="203"/>
        <v>11</v>
      </c>
      <c r="IS13">
        <f t="shared" si="203"/>
        <v>16</v>
      </c>
      <c r="IT13">
        <f t="shared" si="203"/>
        <v>21</v>
      </c>
      <c r="IU13">
        <f t="shared" si="203"/>
        <v>26</v>
      </c>
      <c r="IV13">
        <f t="shared" si="203"/>
        <v>31</v>
      </c>
      <c r="IW13">
        <f t="shared" si="204"/>
        <v>2</v>
      </c>
      <c r="IX13">
        <f t="shared" si="30"/>
        <v>7</v>
      </c>
      <c r="IY13">
        <f t="shared" si="30"/>
        <v>12</v>
      </c>
      <c r="IZ13">
        <f t="shared" si="30"/>
        <v>17</v>
      </c>
      <c r="JA13">
        <f t="shared" si="30"/>
        <v>22</v>
      </c>
      <c r="JB13">
        <f t="shared" si="30"/>
        <v>27</v>
      </c>
      <c r="JC13">
        <f t="shared" si="30"/>
        <v>32</v>
      </c>
      <c r="JD13">
        <f t="shared" si="30"/>
        <v>3</v>
      </c>
      <c r="JE13">
        <f t="shared" si="30"/>
        <v>8</v>
      </c>
      <c r="JF13">
        <f t="shared" si="30"/>
        <v>13</v>
      </c>
      <c r="JG13">
        <f t="shared" si="30"/>
        <v>18</v>
      </c>
      <c r="JH13">
        <f t="shared" si="30"/>
        <v>23</v>
      </c>
      <c r="JI13">
        <f t="shared" si="30"/>
        <v>28</v>
      </c>
      <c r="JJ13">
        <f t="shared" si="30"/>
        <v>33</v>
      </c>
      <c r="JK13">
        <f t="shared" si="30"/>
        <v>4</v>
      </c>
      <c r="JL13">
        <f t="shared" si="30"/>
        <v>9</v>
      </c>
      <c r="JM13">
        <f t="shared" si="30"/>
        <v>14</v>
      </c>
      <c r="JN13">
        <f t="shared" si="30"/>
        <v>19</v>
      </c>
      <c r="JO13">
        <f t="shared" si="30"/>
        <v>24</v>
      </c>
      <c r="JP13">
        <f t="shared" si="30"/>
        <v>29</v>
      </c>
      <c r="JQ13">
        <f t="shared" si="30"/>
        <v>34</v>
      </c>
      <c r="JR13">
        <f t="shared" si="30"/>
        <v>5</v>
      </c>
      <c r="JS13">
        <f t="shared" si="30"/>
        <v>10</v>
      </c>
      <c r="JT13">
        <f t="shared" si="30"/>
        <v>15</v>
      </c>
      <c r="JU13">
        <f t="shared" si="30"/>
        <v>20</v>
      </c>
      <c r="JV13">
        <f t="shared" si="30"/>
        <v>25</v>
      </c>
      <c r="JW13">
        <f t="shared" si="30"/>
        <v>30</v>
      </c>
      <c r="JX13">
        <f t="shared" si="30"/>
        <v>35</v>
      </c>
      <c r="JY13" t="s">
        <v>117</v>
      </c>
      <c r="JZ13" t="str">
        <f t="shared" si="216"/>
        <v>MAGGIORE</v>
      </c>
      <c r="KA13">
        <f t="shared" si="6"/>
        <v>0</v>
      </c>
      <c r="KB13" cm="1">
        <f t="array" ref="KB13">IF(TYPE(_xlfn._xlws.FILTER(HE$1:IM$1,HE13:IM13=KA13))=16,0,_xlfn._xlws.FILTER(HE$1:IM$1,HE13:IM13=KA13))</f>
        <v>0</v>
      </c>
      <c r="KG13">
        <f t="shared" si="205"/>
        <v>0</v>
      </c>
      <c r="KH13" s="35">
        <f t="shared" si="31"/>
        <v>0</v>
      </c>
      <c r="KI13">
        <f t="shared" si="217"/>
        <v>9</v>
      </c>
      <c r="KJ13">
        <f t="shared" si="32"/>
        <v>0</v>
      </c>
      <c r="KK13">
        <f t="shared" si="218"/>
        <v>0</v>
      </c>
      <c r="KL13">
        <f t="shared" si="206"/>
        <v>0</v>
      </c>
      <c r="KM13" s="2">
        <f t="shared" si="34"/>
        <v>0</v>
      </c>
      <c r="KN13" s="2">
        <f t="shared" si="34"/>
        <v>0</v>
      </c>
      <c r="KO13" s="2">
        <f t="shared" si="34"/>
        <v>0</v>
      </c>
      <c r="KP13" s="2">
        <f t="shared" si="34"/>
        <v>0</v>
      </c>
      <c r="KQ13" s="2">
        <f t="shared" si="34"/>
        <v>0</v>
      </c>
      <c r="KR13" s="2">
        <f t="shared" si="34"/>
        <v>0</v>
      </c>
      <c r="KS13" s="2">
        <f t="shared" si="34"/>
        <v>0</v>
      </c>
      <c r="KT13" s="2" t="str">
        <f t="shared" si="207"/>
        <v>0</v>
      </c>
      <c r="KU13" s="2" t="str">
        <f t="shared" si="208"/>
        <v>0</v>
      </c>
      <c r="KV13" s="2" t="str">
        <f t="shared" si="209"/>
        <v>0</v>
      </c>
      <c r="KW13" s="55" t="str">
        <f t="shared" si="210"/>
        <v>0</v>
      </c>
      <c r="KX13" s="60">
        <f t="shared" si="211"/>
        <v>0</v>
      </c>
      <c r="KY13" s="60">
        <f t="shared" si="35"/>
        <v>0</v>
      </c>
      <c r="KZ13" s="60">
        <f t="shared" si="35"/>
        <v>0</v>
      </c>
      <c r="LA13" s="60">
        <f t="shared" si="35"/>
        <v>0</v>
      </c>
      <c r="LB13" s="60">
        <f t="shared" si="35"/>
        <v>0</v>
      </c>
      <c r="LC13" s="60">
        <f t="shared" si="35"/>
        <v>0</v>
      </c>
      <c r="LD13" s="60">
        <f t="shared" si="35"/>
        <v>0</v>
      </c>
      <c r="LE13" s="64">
        <f t="shared" si="36"/>
        <v>0</v>
      </c>
      <c r="LF13" s="55">
        <f t="shared" si="37"/>
        <v>0</v>
      </c>
      <c r="LG13" s="55">
        <f t="shared" si="38"/>
        <v>0</v>
      </c>
      <c r="LH13" s="55">
        <f t="shared" si="39"/>
        <v>0</v>
      </c>
      <c r="LI13" s="55">
        <f t="shared" si="40"/>
        <v>0</v>
      </c>
      <c r="LJ13" s="55">
        <f t="shared" si="41"/>
        <v>0</v>
      </c>
      <c r="LK13" s="55">
        <f t="shared" si="42"/>
        <v>0</v>
      </c>
      <c r="LL13" s="55">
        <f t="shared" si="43"/>
        <v>0</v>
      </c>
      <c r="LM13" s="64">
        <f t="shared" si="212"/>
        <v>0</v>
      </c>
      <c r="LN13" s="64">
        <f t="shared" si="44"/>
        <v>0</v>
      </c>
      <c r="LO13" s="64">
        <f t="shared" si="44"/>
        <v>0</v>
      </c>
      <c r="LP13" s="64">
        <f t="shared" si="44"/>
        <v>0</v>
      </c>
      <c r="LQ13" s="64">
        <f t="shared" si="44"/>
        <v>0</v>
      </c>
      <c r="LR13" s="64">
        <f t="shared" si="44"/>
        <v>0</v>
      </c>
      <c r="LS13" s="64">
        <f t="shared" si="44"/>
        <v>0</v>
      </c>
      <c r="LT13" s="60">
        <f t="shared" si="213"/>
        <v>0</v>
      </c>
      <c r="LU13" s="60">
        <f t="shared" si="45"/>
        <v>0</v>
      </c>
      <c r="LV13" s="60">
        <f t="shared" si="46"/>
        <v>0</v>
      </c>
      <c r="LY13" s="180"/>
      <c r="LZ13" s="180"/>
      <c r="MA13" s="180"/>
      <c r="MB13" s="180"/>
      <c r="MC13" s="180"/>
      <c r="MD13" s="180"/>
      <c r="ME13" s="180"/>
      <c r="MF13" s="180"/>
      <c r="MG13" s="180"/>
      <c r="MH13" s="180"/>
      <c r="MI13" s="180"/>
      <c r="MJ13" s="180"/>
      <c r="MK13" s="180"/>
      <c r="ML13" s="180"/>
      <c r="MM13" s="180"/>
      <c r="MN13" s="180"/>
      <c r="MO13" s="180"/>
      <c r="MP13" s="180"/>
      <c r="MQ13" s="180"/>
      <c r="MR13" s="180"/>
      <c r="MS13" s="180"/>
      <c r="MT13" s="180"/>
      <c r="MU13" s="180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</row>
    <row r="14" spans="1:395" x14ac:dyDescent="0.3">
      <c r="A14" s="190"/>
      <c r="B14" t="s">
        <v>2</v>
      </c>
      <c r="C14" s="16" t="s">
        <v>37</v>
      </c>
      <c r="D14" s="16" t="s">
        <v>37</v>
      </c>
      <c r="E14" s="16" t="s">
        <v>38</v>
      </c>
      <c r="F14" s="16" t="s">
        <v>37</v>
      </c>
      <c r="G14" s="16" t="s">
        <v>37</v>
      </c>
      <c r="H14" s="16" t="s">
        <v>37</v>
      </c>
      <c r="I14" s="16" t="s">
        <v>38</v>
      </c>
      <c r="J14" s="4">
        <f t="shared" si="21"/>
        <v>10</v>
      </c>
      <c r="K14" s="57">
        <f t="shared" si="47"/>
        <v>12</v>
      </c>
      <c r="L14" s="57">
        <f t="shared" si="48"/>
        <v>14</v>
      </c>
      <c r="M14" s="57">
        <f t="shared" si="49"/>
        <v>15</v>
      </c>
      <c r="N14" s="57">
        <f t="shared" si="50"/>
        <v>17</v>
      </c>
      <c r="O14" s="57">
        <f t="shared" si="51"/>
        <v>19</v>
      </c>
      <c r="P14" s="57">
        <f t="shared" si="52"/>
        <v>21</v>
      </c>
      <c r="Q14" s="57">
        <f t="shared" si="53"/>
        <v>22</v>
      </c>
      <c r="R14" s="57">
        <f t="shared" si="54"/>
        <v>24</v>
      </c>
      <c r="S14" s="57">
        <f t="shared" si="55"/>
        <v>26</v>
      </c>
      <c r="T14" s="57">
        <f t="shared" si="56"/>
        <v>27</v>
      </c>
      <c r="U14" s="57">
        <f t="shared" si="57"/>
        <v>29</v>
      </c>
      <c r="V14" s="57">
        <f t="shared" si="58"/>
        <v>31</v>
      </c>
      <c r="W14" s="57">
        <f t="shared" si="59"/>
        <v>33</v>
      </c>
      <c r="X14" s="57">
        <f t="shared" si="60"/>
        <v>34</v>
      </c>
      <c r="Y14" s="57">
        <f t="shared" si="61"/>
        <v>36</v>
      </c>
      <c r="Z14" s="57">
        <f t="shared" si="62"/>
        <v>38</v>
      </c>
      <c r="AA14" s="57">
        <f t="shared" si="63"/>
        <v>39</v>
      </c>
      <c r="AB14" s="57">
        <f t="shared" si="64"/>
        <v>41</v>
      </c>
      <c r="AC14" s="57">
        <f t="shared" si="65"/>
        <v>43</v>
      </c>
      <c r="AD14" s="57">
        <f t="shared" si="66"/>
        <v>45</v>
      </c>
      <c r="AE14" s="57">
        <f t="shared" si="67"/>
        <v>46</v>
      </c>
      <c r="AF14" s="57">
        <f t="shared" si="68"/>
        <v>48</v>
      </c>
      <c r="AG14" s="57">
        <f t="shared" si="69"/>
        <v>50</v>
      </c>
      <c r="AH14" s="57">
        <f t="shared" si="70"/>
        <v>51</v>
      </c>
      <c r="AI14" s="57"/>
      <c r="AJ14" s="57">
        <f>1</f>
        <v>1</v>
      </c>
      <c r="AK14" s="57">
        <f t="shared" si="71"/>
        <v>4</v>
      </c>
      <c r="AL14" s="57">
        <f t="shared" si="72"/>
        <v>7</v>
      </c>
      <c r="AM14" s="57">
        <f t="shared" si="73"/>
        <v>11</v>
      </c>
      <c r="AN14" s="57">
        <f t="shared" si="74"/>
        <v>14</v>
      </c>
      <c r="AO14" s="57">
        <f t="shared" si="75"/>
        <v>17</v>
      </c>
      <c r="AP14" s="57">
        <f t="shared" si="76"/>
        <v>21</v>
      </c>
      <c r="AQ14" s="57" t="str">
        <f t="shared" si="214"/>
        <v>LA</v>
      </c>
      <c r="AR14" s="57" t="str">
        <f t="shared" si="77"/>
        <v/>
      </c>
      <c r="AS14" s="57" t="str">
        <f t="shared" si="78"/>
        <v/>
      </c>
      <c r="AT14" s="57" t="str">
        <f t="shared" si="79"/>
        <v>Δ</v>
      </c>
      <c r="AU14" s="57" t="str">
        <f t="shared" si="80"/>
        <v>9</v>
      </c>
      <c r="AV14" s="57" t="str">
        <f t="shared" si="81"/>
        <v>11</v>
      </c>
      <c r="AW14" s="57" t="str">
        <f t="shared" si="82"/>
        <v>13</v>
      </c>
      <c r="AX14" s="57" t="str">
        <f t="shared" si="83"/>
        <v>LA</v>
      </c>
      <c r="AY14" s="57" t="str">
        <f t="shared" si="84"/>
        <v>LAΔ</v>
      </c>
      <c r="AZ14" s="57" t="str">
        <f t="shared" si="85"/>
        <v>LA9</v>
      </c>
      <c r="BA14" s="57" t="str">
        <f t="shared" si="86"/>
        <v>LA11</v>
      </c>
      <c r="BB14" s="57" t="str">
        <f t="shared" si="87"/>
        <v>LA13</v>
      </c>
      <c r="BD14" s="57">
        <f>1</f>
        <v>1</v>
      </c>
      <c r="BE14" s="57">
        <f t="shared" si="88"/>
        <v>3</v>
      </c>
      <c r="BF14" s="57">
        <f t="shared" si="89"/>
        <v>7</v>
      </c>
      <c r="BG14" s="57">
        <f t="shared" si="90"/>
        <v>10</v>
      </c>
      <c r="BH14" s="57">
        <f t="shared" si="91"/>
        <v>14</v>
      </c>
      <c r="BI14" s="57">
        <f t="shared" si="92"/>
        <v>17</v>
      </c>
      <c r="BJ14" s="57">
        <f t="shared" si="93"/>
        <v>21</v>
      </c>
      <c r="BK14" s="57" t="str">
        <f t="shared" si="94"/>
        <v>LA</v>
      </c>
      <c r="BL14" s="57" t="str">
        <f t="shared" si="95"/>
        <v>m</v>
      </c>
      <c r="BM14" s="57" t="str">
        <f t="shared" si="96"/>
        <v/>
      </c>
      <c r="BN14" s="57" t="str">
        <f t="shared" si="97"/>
        <v>7</v>
      </c>
      <c r="BO14" s="57" t="str">
        <f t="shared" si="98"/>
        <v>9</v>
      </c>
      <c r="BP14" s="57" t="str">
        <f t="shared" si="99"/>
        <v>11</v>
      </c>
      <c r="BQ14" s="57" t="str">
        <f t="shared" si="100"/>
        <v>13</v>
      </c>
      <c r="BR14" s="57" t="str">
        <f t="shared" si="101"/>
        <v>LAm</v>
      </c>
      <c r="BS14" s="57" t="str">
        <f t="shared" si="102"/>
        <v>LAm7</v>
      </c>
      <c r="BT14" s="57" t="str">
        <f t="shared" si="103"/>
        <v>LAm9</v>
      </c>
      <c r="BU14" s="57" t="str">
        <f t="shared" si="104"/>
        <v>LAm11</v>
      </c>
      <c r="BV14" s="57" t="str">
        <f t="shared" si="105"/>
        <v>LAm13</v>
      </c>
      <c r="BX14" s="57">
        <f>1</f>
        <v>1</v>
      </c>
      <c r="BY14" s="57">
        <f t="shared" si="106"/>
        <v>3</v>
      </c>
      <c r="BZ14" s="57">
        <f t="shared" si="107"/>
        <v>7</v>
      </c>
      <c r="CA14" s="57">
        <f t="shared" si="108"/>
        <v>10</v>
      </c>
      <c r="CB14" s="57">
        <f t="shared" si="109"/>
        <v>13</v>
      </c>
      <c r="CC14" s="57">
        <f t="shared" si="110"/>
        <v>17</v>
      </c>
      <c r="CD14" s="57">
        <f t="shared" si="111"/>
        <v>20</v>
      </c>
      <c r="CE14" s="57" t="str">
        <f t="shared" si="112"/>
        <v>LA</v>
      </c>
      <c r="CF14" s="57" t="str">
        <f t="shared" si="113"/>
        <v>m</v>
      </c>
      <c r="CG14" s="57" t="str">
        <f t="shared" si="114"/>
        <v/>
      </c>
      <c r="CH14" s="57" t="str">
        <f t="shared" si="115"/>
        <v>7</v>
      </c>
      <c r="CI14" s="57" t="str">
        <f t="shared" si="116"/>
        <v>9b</v>
      </c>
      <c r="CJ14" s="57" t="str">
        <f t="shared" si="117"/>
        <v>11</v>
      </c>
      <c r="CK14" s="57" t="str">
        <f t="shared" si="118"/>
        <v>13b</v>
      </c>
      <c r="CL14" s="57" t="str">
        <f t="shared" si="119"/>
        <v>LAm</v>
      </c>
      <c r="CM14" s="57" t="str">
        <f t="shared" si="120"/>
        <v>LAm7</v>
      </c>
      <c r="CN14" s="57" t="str">
        <f t="shared" si="121"/>
        <v>LAm9b</v>
      </c>
      <c r="CO14" s="57" t="str">
        <f t="shared" si="122"/>
        <v>LAm11</v>
      </c>
      <c r="CP14" s="57" t="str">
        <f t="shared" si="123"/>
        <v>LAm13b</v>
      </c>
      <c r="CR14" s="57">
        <f>1</f>
        <v>1</v>
      </c>
      <c r="CS14" s="57">
        <f t="shared" si="124"/>
        <v>4</v>
      </c>
      <c r="CT14" s="57">
        <f t="shared" si="125"/>
        <v>7</v>
      </c>
      <c r="CU14" s="57">
        <f t="shared" si="126"/>
        <v>11</v>
      </c>
      <c r="CV14" s="57">
        <f t="shared" si="127"/>
        <v>14</v>
      </c>
      <c r="CW14" s="57">
        <f t="shared" si="128"/>
        <v>18</v>
      </c>
      <c r="CX14" s="57">
        <f t="shared" si="129"/>
        <v>21</v>
      </c>
      <c r="CY14" s="57" t="str">
        <f t="shared" si="130"/>
        <v>LA</v>
      </c>
      <c r="CZ14" s="57" t="str">
        <f t="shared" si="131"/>
        <v/>
      </c>
      <c r="DA14" s="57" t="str">
        <f t="shared" si="132"/>
        <v/>
      </c>
      <c r="DB14" s="57" t="str">
        <f t="shared" si="133"/>
        <v>Δ</v>
      </c>
      <c r="DC14" s="57" t="str">
        <f t="shared" si="134"/>
        <v>9</v>
      </c>
      <c r="DD14" s="57" t="str">
        <f t="shared" si="135"/>
        <v>11+</v>
      </c>
      <c r="DE14" s="57" t="str">
        <f t="shared" si="136"/>
        <v>13</v>
      </c>
      <c r="DF14" s="57" t="str">
        <f t="shared" si="137"/>
        <v>LA</v>
      </c>
      <c r="DG14" s="57" t="str">
        <f t="shared" si="138"/>
        <v>LAΔ</v>
      </c>
      <c r="DH14" s="57" t="str">
        <f t="shared" si="139"/>
        <v>LA9</v>
      </c>
      <c r="DI14" s="57" t="str">
        <f t="shared" si="140"/>
        <v>LA11+</v>
      </c>
      <c r="DJ14" s="57" t="str">
        <f t="shared" si="141"/>
        <v>LA13</v>
      </c>
      <c r="DL14" s="57">
        <f>1</f>
        <v>1</v>
      </c>
      <c r="DM14" s="57">
        <f t="shared" si="142"/>
        <v>4</v>
      </c>
      <c r="DN14" s="57">
        <f t="shared" si="143"/>
        <v>7</v>
      </c>
      <c r="DO14" s="57">
        <f t="shared" si="144"/>
        <v>10</v>
      </c>
      <c r="DP14" s="57">
        <f t="shared" si="145"/>
        <v>14</v>
      </c>
      <c r="DQ14" s="57">
        <f t="shared" si="146"/>
        <v>17</v>
      </c>
      <c r="DR14" s="57">
        <f t="shared" si="147"/>
        <v>21</v>
      </c>
      <c r="DS14" s="57" t="str">
        <f t="shared" si="148"/>
        <v>LA</v>
      </c>
      <c r="DT14" s="57" t="str">
        <f t="shared" si="149"/>
        <v/>
      </c>
      <c r="DU14" s="57" t="str">
        <f t="shared" si="150"/>
        <v/>
      </c>
      <c r="DV14" s="57" t="str">
        <f t="shared" si="151"/>
        <v>7</v>
      </c>
      <c r="DW14" s="57" t="str">
        <f t="shared" si="152"/>
        <v>9</v>
      </c>
      <c r="DX14" s="57" t="str">
        <f t="shared" si="153"/>
        <v>11</v>
      </c>
      <c r="DY14" s="57" t="str">
        <f t="shared" si="154"/>
        <v>13</v>
      </c>
      <c r="DZ14" s="57" t="str">
        <f t="shared" si="155"/>
        <v>LA</v>
      </c>
      <c r="EA14" s="57" t="str">
        <f t="shared" si="156"/>
        <v>LA7</v>
      </c>
      <c r="EB14" s="57" t="str">
        <f t="shared" si="157"/>
        <v>LA9</v>
      </c>
      <c r="EC14" s="57" t="str">
        <f t="shared" si="158"/>
        <v>LA11</v>
      </c>
      <c r="ED14" s="57" t="str">
        <f t="shared" si="159"/>
        <v>LA13</v>
      </c>
      <c r="EF14" s="57">
        <f>1</f>
        <v>1</v>
      </c>
      <c r="EG14" s="57">
        <f t="shared" si="160"/>
        <v>3</v>
      </c>
      <c r="EH14" s="57">
        <f t="shared" si="161"/>
        <v>7</v>
      </c>
      <c r="EI14" s="57">
        <f t="shared" si="162"/>
        <v>10</v>
      </c>
      <c r="EJ14" s="57">
        <f t="shared" si="163"/>
        <v>14</v>
      </c>
      <c r="EK14" s="57">
        <f t="shared" si="164"/>
        <v>17</v>
      </c>
      <c r="EL14" s="57">
        <f t="shared" si="165"/>
        <v>20</v>
      </c>
      <c r="EM14" s="57" t="str">
        <f t="shared" si="166"/>
        <v>LA</v>
      </c>
      <c r="EN14" s="57" t="str">
        <f t="shared" si="167"/>
        <v>m</v>
      </c>
      <c r="EO14" s="57" t="str">
        <f t="shared" si="168"/>
        <v/>
      </c>
      <c r="EP14" s="57" t="str">
        <f t="shared" si="169"/>
        <v>7</v>
      </c>
      <c r="EQ14" s="57" t="str">
        <f t="shared" si="170"/>
        <v>9</v>
      </c>
      <c r="ER14" s="57" t="str">
        <f t="shared" si="171"/>
        <v>11</v>
      </c>
      <c r="ES14" s="57" t="str">
        <f t="shared" si="172"/>
        <v>13b</v>
      </c>
      <c r="ET14" s="57" t="str">
        <f t="shared" si="173"/>
        <v>LAm</v>
      </c>
      <c r="EU14" s="57" t="str">
        <f t="shared" si="174"/>
        <v>LAm7</v>
      </c>
      <c r="EV14" s="57" t="str">
        <f t="shared" si="175"/>
        <v>LAm9</v>
      </c>
      <c r="EW14" s="57" t="str">
        <f t="shared" si="176"/>
        <v>LAm11</v>
      </c>
      <c r="EX14" s="57" t="str">
        <f t="shared" si="177"/>
        <v>LAm13b</v>
      </c>
      <c r="EZ14" s="57">
        <f>1</f>
        <v>1</v>
      </c>
      <c r="FA14" s="57">
        <f t="shared" si="178"/>
        <v>3</v>
      </c>
      <c r="FB14" s="57">
        <f t="shared" si="179"/>
        <v>6</v>
      </c>
      <c r="FC14" s="57">
        <f t="shared" si="180"/>
        <v>10</v>
      </c>
      <c r="FD14" s="57">
        <f t="shared" si="181"/>
        <v>13</v>
      </c>
      <c r="FE14" s="57">
        <f t="shared" si="182"/>
        <v>17</v>
      </c>
      <c r="FF14" s="57">
        <f t="shared" si="183"/>
        <v>20</v>
      </c>
      <c r="FG14" s="57" t="str">
        <f t="shared" si="184"/>
        <v>LA</v>
      </c>
      <c r="FH14" s="57" t="str">
        <f t="shared" si="185"/>
        <v>m</v>
      </c>
      <c r="FI14" s="57" t="str">
        <f t="shared" si="186"/>
        <v>5b</v>
      </c>
      <c r="FJ14" s="57" t="str">
        <f t="shared" si="187"/>
        <v>7</v>
      </c>
      <c r="FK14" s="57" t="str">
        <f t="shared" si="188"/>
        <v>9b</v>
      </c>
      <c r="FL14" s="57" t="str">
        <f t="shared" si="189"/>
        <v>11</v>
      </c>
      <c r="FM14" s="57" t="str">
        <f t="shared" si="190"/>
        <v>13b</v>
      </c>
      <c r="FN14" s="57" t="str">
        <f t="shared" si="191"/>
        <v>LAm5b</v>
      </c>
      <c r="FO14" s="57" t="str">
        <f t="shared" si="192"/>
        <v>LAm5b7</v>
      </c>
      <c r="FP14" s="57" t="str">
        <f t="shared" si="193"/>
        <v>LAm5b9b</v>
      </c>
      <c r="FQ14" s="57" t="str">
        <f t="shared" si="194"/>
        <v>LAm5b11</v>
      </c>
      <c r="FR14" s="57" t="str">
        <f t="shared" si="195"/>
        <v>LAm5b13b</v>
      </c>
      <c r="FT14" s="2" t="str">
        <f t="shared" si="196"/>
        <v>LA</v>
      </c>
      <c r="FU14" s="2" t="str">
        <f t="shared" si="22"/>
        <v>LAΔ</v>
      </c>
      <c r="FV14" s="2" t="str">
        <f t="shared" si="22"/>
        <v>LA9</v>
      </c>
      <c r="FW14" s="2" t="str">
        <f t="shared" si="22"/>
        <v>LA11</v>
      </c>
      <c r="FX14" s="2" t="str">
        <f t="shared" si="22"/>
        <v>LA13</v>
      </c>
      <c r="FY14" s="2" t="str">
        <f t="shared" si="197"/>
        <v>LAm</v>
      </c>
      <c r="FZ14" s="2" t="str">
        <f t="shared" si="23"/>
        <v>LAm7</v>
      </c>
      <c r="GA14" s="2" t="str">
        <f t="shared" si="23"/>
        <v>LAm9</v>
      </c>
      <c r="GB14" s="2" t="str">
        <f t="shared" si="23"/>
        <v>LAm11</v>
      </c>
      <c r="GC14" s="2" t="str">
        <f t="shared" si="23"/>
        <v>LAm13</v>
      </c>
      <c r="GD14" s="2" t="str">
        <f t="shared" si="198"/>
        <v>LAm</v>
      </c>
      <c r="GE14" s="2" t="str">
        <f t="shared" si="24"/>
        <v>LAm7</v>
      </c>
      <c r="GF14" s="2" t="str">
        <f t="shared" si="24"/>
        <v>LAm9b</v>
      </c>
      <c r="GG14" s="2" t="str">
        <f t="shared" si="24"/>
        <v>LAm11</v>
      </c>
      <c r="GH14" s="2" t="str">
        <f t="shared" si="24"/>
        <v>LAm13b</v>
      </c>
      <c r="GI14" s="2" t="str">
        <f t="shared" si="199"/>
        <v>LA</v>
      </c>
      <c r="GJ14" s="2" t="str">
        <f t="shared" si="25"/>
        <v>LAΔ</v>
      </c>
      <c r="GK14" s="2" t="str">
        <f t="shared" si="25"/>
        <v>LA9</v>
      </c>
      <c r="GL14" s="2" t="str">
        <f t="shared" si="25"/>
        <v>LA11+</v>
      </c>
      <c r="GM14" s="2" t="str">
        <f t="shared" si="25"/>
        <v>LA13</v>
      </c>
      <c r="GN14" s="2" t="str">
        <f t="shared" si="200"/>
        <v>LA</v>
      </c>
      <c r="GO14" s="2" t="str">
        <f t="shared" si="26"/>
        <v>LA7</v>
      </c>
      <c r="GP14" s="2" t="str">
        <f t="shared" si="26"/>
        <v>LA9</v>
      </c>
      <c r="GQ14" s="2" t="str">
        <f t="shared" si="26"/>
        <v>LA11</v>
      </c>
      <c r="GR14" s="2" t="str">
        <f t="shared" si="26"/>
        <v>LA13</v>
      </c>
      <c r="GS14" s="2" t="str">
        <f t="shared" si="201"/>
        <v>LAm</v>
      </c>
      <c r="GT14" s="2" t="str">
        <f t="shared" si="27"/>
        <v>LAm7</v>
      </c>
      <c r="GU14" s="2" t="str">
        <f t="shared" si="27"/>
        <v>LAm9</v>
      </c>
      <c r="GV14" s="2" t="str">
        <f t="shared" si="27"/>
        <v>LAm11</v>
      </c>
      <c r="GW14" s="2" t="str">
        <f t="shared" si="27"/>
        <v>LAm13b</v>
      </c>
      <c r="GX14" s="2" t="str">
        <f t="shared" si="202"/>
        <v>LAm5b</v>
      </c>
      <c r="GY14" s="2" t="str">
        <f t="shared" si="28"/>
        <v>LAm5b7</v>
      </c>
      <c r="GZ14" s="2" t="str">
        <f t="shared" si="28"/>
        <v>LAm5b9b</v>
      </c>
      <c r="HA14" s="2" t="str">
        <f t="shared" si="28"/>
        <v>LAm5b11</v>
      </c>
      <c r="HB14" s="2" t="str">
        <f t="shared" si="28"/>
        <v>LAm5b13b</v>
      </c>
      <c r="HD14" s="2">
        <f t="shared" si="215"/>
        <v>10</v>
      </c>
      <c r="HE14" s="2" t="str" cm="1">
        <f t="array" ref="HE14">INDEX(patti,$HD14,IP14)</f>
        <v>LA</v>
      </c>
      <c r="HF14" s="2" t="str" cm="1">
        <f t="array" ref="HF14">INDEX(patti,$HD14,IQ14)</f>
        <v>LAm</v>
      </c>
      <c r="HG14" s="2" t="str" cm="1">
        <f t="array" ref="HG14">INDEX(patti,$HD14,IR14)</f>
        <v>LAm</v>
      </c>
      <c r="HH14" s="2" t="str" cm="1">
        <f t="array" ref="HH14">INDEX(patti,$HD14,IS14)</f>
        <v>LA</v>
      </c>
      <c r="HI14" s="2" t="str" cm="1">
        <f t="array" ref="HI14">INDEX(patti,$HD14,IT14)</f>
        <v>LA</v>
      </c>
      <c r="HJ14" s="2" t="str" cm="1">
        <f t="array" ref="HJ14">INDEX(patti,$HD14,IU14)</f>
        <v>LAm</v>
      </c>
      <c r="HK14" s="2" t="str" cm="1">
        <f t="array" ref="HK14">INDEX(patti,$HD14,IV14)</f>
        <v>LAm5b</v>
      </c>
      <c r="HL14" s="2" t="str" cm="1">
        <f t="array" ref="HL14">INDEX(patti,$HD14,IW14)</f>
        <v>LAΔ</v>
      </c>
      <c r="HM14" s="2" t="str" cm="1">
        <f t="array" ref="HM14">INDEX(patti,$HD14,IX14)</f>
        <v>LAm7</v>
      </c>
      <c r="HN14" s="2" t="str" cm="1">
        <f t="array" ref="HN14">INDEX(patti,$HD14,IY14)</f>
        <v>LAm7</v>
      </c>
      <c r="HO14" s="2" t="str" cm="1">
        <f t="array" ref="HO14">INDEX(patti,$HD14,IZ14)</f>
        <v>LAΔ</v>
      </c>
      <c r="HP14" s="2" t="str" cm="1">
        <f t="array" ref="HP14">INDEX(patti,$HD14,JA14)</f>
        <v>LA7</v>
      </c>
      <c r="HQ14" s="2" t="str" cm="1">
        <f t="array" ref="HQ14">INDEX(patti,$HD14,JB14)</f>
        <v>LAm7</v>
      </c>
      <c r="HR14" s="2" t="str" cm="1">
        <f t="array" ref="HR14">INDEX(patti,$HD14,JC14)</f>
        <v>LAm5b7</v>
      </c>
      <c r="HS14" s="2" t="str" cm="1">
        <f t="array" ref="HS14">INDEX(patti,$HD14,JD14)</f>
        <v>LA9</v>
      </c>
      <c r="HT14" s="2" t="str" cm="1">
        <f t="array" ref="HT14">INDEX(patti,$HD14,JE14)</f>
        <v>LAm9</v>
      </c>
      <c r="HU14" s="2" t="str" cm="1">
        <f t="array" ref="HU14">INDEX(patti,$HD14,JF14)</f>
        <v>LAm9b</v>
      </c>
      <c r="HV14" s="2" t="str" cm="1">
        <f t="array" ref="HV14">INDEX(patti,$HD14,JG14)</f>
        <v>LA9</v>
      </c>
      <c r="HW14" s="2" t="str" cm="1">
        <f t="array" ref="HW14">INDEX(patti,$HD14,JH14)</f>
        <v>LA9</v>
      </c>
      <c r="HX14" s="2" t="str" cm="1">
        <f t="array" ref="HX14">INDEX(patti,$HD14,JI14)</f>
        <v>LAm9</v>
      </c>
      <c r="HY14" s="2" t="str" cm="1">
        <f t="array" ref="HY14">INDEX(patti,$HD14,JJ14)</f>
        <v>LAm5b9b</v>
      </c>
      <c r="HZ14" s="2" t="str" cm="1">
        <f t="array" ref="HZ14">INDEX(patti,$HD14,JK14)</f>
        <v>LA11</v>
      </c>
      <c r="IA14" s="2" t="str" cm="1">
        <f t="array" ref="IA14">INDEX(patti,$HD14,JL14)</f>
        <v>LAm11</v>
      </c>
      <c r="IB14" s="2" t="str" cm="1">
        <f t="array" ref="IB14">INDEX(patti,$HD14,JM14)</f>
        <v>LAm11</v>
      </c>
      <c r="IC14" s="2" t="str" cm="1">
        <f t="array" ref="IC14">INDEX(patti,$HD14,JN14)</f>
        <v>LA11+</v>
      </c>
      <c r="ID14" s="2" t="str" cm="1">
        <f t="array" ref="ID14">INDEX(patti,$HD14,JO14)</f>
        <v>LA11</v>
      </c>
      <c r="IE14" s="2" t="str" cm="1">
        <f t="array" ref="IE14">INDEX(patti,$HD14,JP14)</f>
        <v>LAm11</v>
      </c>
      <c r="IF14" s="2" t="str" cm="1">
        <f t="array" ref="IF14">INDEX(patti,$HD14,JQ14)</f>
        <v>LAm5b11</v>
      </c>
      <c r="IG14" s="2" t="str" cm="1">
        <f t="array" ref="IG14">INDEX(patti,$HD14,JR14)</f>
        <v>LA13</v>
      </c>
      <c r="IH14" s="2" t="str" cm="1">
        <f t="array" ref="IH14">INDEX(patti,$HD14,JS14)</f>
        <v>LAm13</v>
      </c>
      <c r="II14" s="2" t="str" cm="1">
        <f t="array" ref="II14">INDEX(patti,$HD14,JT14)</f>
        <v>LAm13b</v>
      </c>
      <c r="IJ14" s="2" t="str" cm="1">
        <f t="array" ref="IJ14">INDEX(patti,$HD14,JU14)</f>
        <v>LA13</v>
      </c>
      <c r="IK14" s="2" t="str" cm="1">
        <f t="array" ref="IK14">INDEX(patti,$HD14,JV14)</f>
        <v>LA13</v>
      </c>
      <c r="IL14" s="2" t="str" cm="1">
        <f t="array" ref="IL14">INDEX(patti,$HD14,JW14)</f>
        <v>LAm13b</v>
      </c>
      <c r="IM14" s="2" t="str" cm="1">
        <f t="array" ref="IM14">INDEX(patti,$HD14,JX14)</f>
        <v>LAm5b13b</v>
      </c>
      <c r="IN14" t="s">
        <v>117</v>
      </c>
      <c r="IP14">
        <v>1</v>
      </c>
      <c r="IQ14">
        <f t="shared" si="203"/>
        <v>6</v>
      </c>
      <c r="IR14">
        <f t="shared" si="203"/>
        <v>11</v>
      </c>
      <c r="IS14">
        <f t="shared" si="203"/>
        <v>16</v>
      </c>
      <c r="IT14">
        <f t="shared" si="203"/>
        <v>21</v>
      </c>
      <c r="IU14">
        <f t="shared" si="203"/>
        <v>26</v>
      </c>
      <c r="IV14">
        <f t="shared" si="203"/>
        <v>31</v>
      </c>
      <c r="IW14">
        <f t="shared" si="204"/>
        <v>2</v>
      </c>
      <c r="IX14">
        <f t="shared" si="30"/>
        <v>7</v>
      </c>
      <c r="IY14">
        <f t="shared" si="30"/>
        <v>12</v>
      </c>
      <c r="IZ14">
        <f t="shared" si="30"/>
        <v>17</v>
      </c>
      <c r="JA14">
        <f t="shared" si="30"/>
        <v>22</v>
      </c>
      <c r="JB14">
        <f t="shared" si="30"/>
        <v>27</v>
      </c>
      <c r="JC14">
        <f t="shared" si="30"/>
        <v>32</v>
      </c>
      <c r="JD14">
        <f t="shared" si="30"/>
        <v>3</v>
      </c>
      <c r="JE14">
        <f t="shared" si="30"/>
        <v>8</v>
      </c>
      <c r="JF14">
        <f t="shared" si="30"/>
        <v>13</v>
      </c>
      <c r="JG14">
        <f t="shared" si="30"/>
        <v>18</v>
      </c>
      <c r="JH14">
        <f t="shared" si="30"/>
        <v>23</v>
      </c>
      <c r="JI14">
        <f t="shared" si="30"/>
        <v>28</v>
      </c>
      <c r="JJ14">
        <f t="shared" ref="JJ14:JX30" si="219">JC14+1</f>
        <v>33</v>
      </c>
      <c r="JK14">
        <f t="shared" si="219"/>
        <v>4</v>
      </c>
      <c r="JL14">
        <f t="shared" si="219"/>
        <v>9</v>
      </c>
      <c r="JM14">
        <f t="shared" si="219"/>
        <v>14</v>
      </c>
      <c r="JN14">
        <f t="shared" si="219"/>
        <v>19</v>
      </c>
      <c r="JO14">
        <f t="shared" si="219"/>
        <v>24</v>
      </c>
      <c r="JP14">
        <f t="shared" si="219"/>
        <v>29</v>
      </c>
      <c r="JQ14">
        <f t="shared" si="219"/>
        <v>34</v>
      </c>
      <c r="JR14">
        <f t="shared" si="219"/>
        <v>5</v>
      </c>
      <c r="JS14">
        <f t="shared" si="219"/>
        <v>10</v>
      </c>
      <c r="JT14">
        <f t="shared" si="219"/>
        <v>15</v>
      </c>
      <c r="JU14">
        <f t="shared" si="219"/>
        <v>20</v>
      </c>
      <c r="JV14">
        <f t="shared" si="219"/>
        <v>25</v>
      </c>
      <c r="JW14">
        <f t="shared" si="219"/>
        <v>30</v>
      </c>
      <c r="JX14">
        <f t="shared" si="219"/>
        <v>35</v>
      </c>
      <c r="JY14" t="s">
        <v>117</v>
      </c>
      <c r="JZ14" t="str">
        <f t="shared" si="216"/>
        <v>MAGGIORE</v>
      </c>
      <c r="KA14">
        <f t="shared" si="6"/>
        <v>0</v>
      </c>
      <c r="KB14" cm="1">
        <f t="array" ref="KB14">IF(TYPE(_xlfn._xlws.FILTER(HE$1:IM$1,HE14:IM14=KA14))=16,0,_xlfn._xlws.FILTER(HE$1:IM$1,HE14:IM14=KA14))</f>
        <v>0</v>
      </c>
      <c r="KG14">
        <f t="shared" si="205"/>
        <v>0</v>
      </c>
      <c r="KH14" s="35">
        <f t="shared" si="31"/>
        <v>0</v>
      </c>
      <c r="KI14">
        <f t="shared" si="217"/>
        <v>10</v>
      </c>
      <c r="KJ14">
        <f t="shared" si="32"/>
        <v>0</v>
      </c>
      <c r="KK14">
        <f t="shared" si="218"/>
        <v>0</v>
      </c>
      <c r="KL14">
        <f t="shared" si="206"/>
        <v>0</v>
      </c>
      <c r="KM14" s="2">
        <f t="shared" si="34"/>
        <v>0</v>
      </c>
      <c r="KN14" s="2">
        <f t="shared" si="34"/>
        <v>0</v>
      </c>
      <c r="KO14" s="2">
        <f t="shared" si="34"/>
        <v>0</v>
      </c>
      <c r="KP14" s="2">
        <f t="shared" si="34"/>
        <v>0</v>
      </c>
      <c r="KQ14" s="2">
        <f t="shared" si="34"/>
        <v>0</v>
      </c>
      <c r="KR14" s="2">
        <f t="shared" si="34"/>
        <v>0</v>
      </c>
      <c r="KS14" s="2">
        <f t="shared" si="34"/>
        <v>0</v>
      </c>
      <c r="KT14" s="2" t="str">
        <f t="shared" si="207"/>
        <v>0</v>
      </c>
      <c r="KU14" s="2" t="str">
        <f t="shared" si="208"/>
        <v>0</v>
      </c>
      <c r="KV14" s="2" t="str">
        <f t="shared" si="209"/>
        <v>0</v>
      </c>
      <c r="KW14" s="55" t="str">
        <f t="shared" si="210"/>
        <v>0</v>
      </c>
      <c r="KX14" s="60">
        <f t="shared" si="211"/>
        <v>0</v>
      </c>
      <c r="KY14" s="60">
        <f t="shared" si="35"/>
        <v>0</v>
      </c>
      <c r="KZ14" s="60">
        <f t="shared" si="35"/>
        <v>0</v>
      </c>
      <c r="LA14" s="60">
        <f t="shared" si="35"/>
        <v>0</v>
      </c>
      <c r="LB14" s="60">
        <f t="shared" si="35"/>
        <v>0</v>
      </c>
      <c r="LC14" s="60">
        <f t="shared" si="35"/>
        <v>0</v>
      </c>
      <c r="LD14" s="60">
        <f t="shared" si="35"/>
        <v>0</v>
      </c>
      <c r="LE14" s="64">
        <f t="shared" si="36"/>
        <v>0</v>
      </c>
      <c r="LF14" s="55">
        <f t="shared" si="37"/>
        <v>0</v>
      </c>
      <c r="LG14" s="55">
        <f t="shared" si="38"/>
        <v>0</v>
      </c>
      <c r="LH14" s="55">
        <f t="shared" si="39"/>
        <v>0</v>
      </c>
      <c r="LI14" s="55">
        <f t="shared" si="40"/>
        <v>0</v>
      </c>
      <c r="LJ14" s="55">
        <f t="shared" si="41"/>
        <v>0</v>
      </c>
      <c r="LK14" s="55">
        <f t="shared" si="42"/>
        <v>0</v>
      </c>
      <c r="LL14" s="55">
        <f t="shared" si="43"/>
        <v>0</v>
      </c>
      <c r="LM14" s="64">
        <f t="shared" si="212"/>
        <v>0</v>
      </c>
      <c r="LN14" s="64">
        <f t="shared" si="44"/>
        <v>0</v>
      </c>
      <c r="LO14" s="64">
        <f t="shared" si="44"/>
        <v>0</v>
      </c>
      <c r="LP14" s="64">
        <f t="shared" si="44"/>
        <v>0</v>
      </c>
      <c r="LQ14" s="64">
        <f t="shared" si="44"/>
        <v>0</v>
      </c>
      <c r="LR14" s="64">
        <f t="shared" si="44"/>
        <v>0</v>
      </c>
      <c r="LS14" s="64">
        <f t="shared" si="44"/>
        <v>0</v>
      </c>
      <c r="LT14" s="60">
        <f t="shared" si="213"/>
        <v>0</v>
      </c>
      <c r="LU14" s="60">
        <f t="shared" si="45"/>
        <v>0</v>
      </c>
      <c r="LV14" s="60">
        <f t="shared" si="46"/>
        <v>0</v>
      </c>
      <c r="LY14" s="180"/>
      <c r="LZ14" s="180"/>
      <c r="MA14" s="180"/>
      <c r="MB14" s="180"/>
      <c r="MC14" s="180"/>
      <c r="MD14" s="180"/>
      <c r="ME14" s="180"/>
      <c r="MF14" s="180"/>
      <c r="MG14" s="180"/>
      <c r="MH14" s="180"/>
      <c r="MI14" s="180"/>
      <c r="MJ14" s="180"/>
      <c r="MK14" s="180"/>
      <c r="ML14" s="180"/>
      <c r="MM14" s="180"/>
      <c r="MN14" s="180"/>
      <c r="MO14" s="180"/>
      <c r="MP14" s="180"/>
      <c r="MQ14" s="180"/>
      <c r="MR14" s="180"/>
      <c r="MS14" s="180"/>
      <c r="MT14" s="180"/>
      <c r="MU14" s="180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51"/>
      <c r="NP14" s="51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</row>
    <row r="15" spans="1:395" x14ac:dyDescent="0.3">
      <c r="A15" s="190"/>
      <c r="B15" t="s">
        <v>21</v>
      </c>
      <c r="C15" s="16" t="s">
        <v>37</v>
      </c>
      <c r="D15" s="16" t="s">
        <v>37</v>
      </c>
      <c r="E15" s="16" t="s">
        <v>38</v>
      </c>
      <c r="F15" s="16" t="s">
        <v>37</v>
      </c>
      <c r="G15" s="16" t="s">
        <v>37</v>
      </c>
      <c r="H15" s="16" t="s">
        <v>37</v>
      </c>
      <c r="I15" s="16" t="s">
        <v>38</v>
      </c>
      <c r="J15" s="4">
        <f t="shared" si="21"/>
        <v>11</v>
      </c>
      <c r="K15" s="57">
        <f t="shared" si="47"/>
        <v>13</v>
      </c>
      <c r="L15" s="57">
        <f t="shared" si="48"/>
        <v>15</v>
      </c>
      <c r="M15" s="57">
        <f t="shared" si="49"/>
        <v>16</v>
      </c>
      <c r="N15" s="57">
        <f t="shared" si="50"/>
        <v>18</v>
      </c>
      <c r="O15" s="57">
        <f t="shared" si="51"/>
        <v>20</v>
      </c>
      <c r="P15" s="57">
        <f t="shared" si="52"/>
        <v>22</v>
      </c>
      <c r="Q15" s="57">
        <f t="shared" si="53"/>
        <v>23</v>
      </c>
      <c r="R15" s="57">
        <f t="shared" si="54"/>
        <v>25</v>
      </c>
      <c r="S15" s="57">
        <f t="shared" si="55"/>
        <v>27</v>
      </c>
      <c r="T15" s="57">
        <f t="shared" si="56"/>
        <v>28</v>
      </c>
      <c r="U15" s="57">
        <f t="shared" si="57"/>
        <v>30</v>
      </c>
      <c r="V15" s="57">
        <f t="shared" si="58"/>
        <v>32</v>
      </c>
      <c r="W15" s="57">
        <f t="shared" si="59"/>
        <v>34</v>
      </c>
      <c r="X15" s="57">
        <f t="shared" si="60"/>
        <v>35</v>
      </c>
      <c r="Y15" s="57">
        <f t="shared" si="61"/>
        <v>37</v>
      </c>
      <c r="Z15" s="57">
        <f t="shared" si="62"/>
        <v>39</v>
      </c>
      <c r="AA15" s="57">
        <f t="shared" si="63"/>
        <v>40</v>
      </c>
      <c r="AB15" s="57">
        <f t="shared" si="64"/>
        <v>42</v>
      </c>
      <c r="AC15" s="57">
        <f t="shared" si="65"/>
        <v>44</v>
      </c>
      <c r="AD15" s="57">
        <f t="shared" si="66"/>
        <v>46</v>
      </c>
      <c r="AE15" s="57">
        <f t="shared" si="67"/>
        <v>47</v>
      </c>
      <c r="AF15" s="57">
        <f t="shared" si="68"/>
        <v>49</v>
      </c>
      <c r="AG15" s="57">
        <f t="shared" si="69"/>
        <v>51</v>
      </c>
      <c r="AH15" s="57">
        <f t="shared" si="70"/>
        <v>52</v>
      </c>
      <c r="AI15" s="57"/>
      <c r="AJ15" s="57">
        <f>1</f>
        <v>1</v>
      </c>
      <c r="AK15" s="57">
        <f t="shared" si="71"/>
        <v>4</v>
      </c>
      <c r="AL15" s="57">
        <f t="shared" si="72"/>
        <v>7</v>
      </c>
      <c r="AM15" s="57">
        <f t="shared" si="73"/>
        <v>11</v>
      </c>
      <c r="AN15" s="57">
        <f t="shared" si="74"/>
        <v>14</v>
      </c>
      <c r="AO15" s="57">
        <f t="shared" si="75"/>
        <v>17</v>
      </c>
      <c r="AP15" s="57">
        <f t="shared" si="76"/>
        <v>21</v>
      </c>
      <c r="AQ15" s="57" t="str">
        <f t="shared" si="214"/>
        <v>Sib</v>
      </c>
      <c r="AR15" s="57" t="str">
        <f t="shared" si="77"/>
        <v/>
      </c>
      <c r="AS15" s="57" t="str">
        <f t="shared" si="78"/>
        <v/>
      </c>
      <c r="AT15" s="57" t="str">
        <f t="shared" si="79"/>
        <v>Δ</v>
      </c>
      <c r="AU15" s="57" t="str">
        <f t="shared" si="80"/>
        <v>9</v>
      </c>
      <c r="AV15" s="57" t="str">
        <f t="shared" si="81"/>
        <v>11</v>
      </c>
      <c r="AW15" s="57" t="str">
        <f t="shared" si="82"/>
        <v>13</v>
      </c>
      <c r="AX15" s="57" t="str">
        <f t="shared" si="83"/>
        <v>Sib</v>
      </c>
      <c r="AY15" s="57" t="str">
        <f t="shared" si="84"/>
        <v>SibΔ</v>
      </c>
      <c r="AZ15" s="57" t="str">
        <f t="shared" si="85"/>
        <v>Sib9</v>
      </c>
      <c r="BA15" s="57" t="str">
        <f t="shared" si="86"/>
        <v>Sib11</v>
      </c>
      <c r="BB15" s="57" t="str">
        <f t="shared" si="87"/>
        <v>Sib13</v>
      </c>
      <c r="BD15" s="57">
        <f>1</f>
        <v>1</v>
      </c>
      <c r="BE15" s="57">
        <f t="shared" si="88"/>
        <v>3</v>
      </c>
      <c r="BF15" s="57">
        <f t="shared" si="89"/>
        <v>7</v>
      </c>
      <c r="BG15" s="57">
        <f t="shared" si="90"/>
        <v>10</v>
      </c>
      <c r="BH15" s="57">
        <f t="shared" si="91"/>
        <v>14</v>
      </c>
      <c r="BI15" s="57">
        <f t="shared" si="92"/>
        <v>17</v>
      </c>
      <c r="BJ15" s="57">
        <f t="shared" si="93"/>
        <v>21</v>
      </c>
      <c r="BK15" s="57" t="str">
        <f t="shared" si="94"/>
        <v>Sib</v>
      </c>
      <c r="BL15" s="57" t="str">
        <f t="shared" si="95"/>
        <v>m</v>
      </c>
      <c r="BM15" s="57" t="str">
        <f t="shared" si="96"/>
        <v/>
      </c>
      <c r="BN15" s="57" t="str">
        <f t="shared" si="97"/>
        <v>7</v>
      </c>
      <c r="BO15" s="57" t="str">
        <f t="shared" si="98"/>
        <v>9</v>
      </c>
      <c r="BP15" s="57" t="str">
        <f t="shared" si="99"/>
        <v>11</v>
      </c>
      <c r="BQ15" s="57" t="str">
        <f t="shared" si="100"/>
        <v>13</v>
      </c>
      <c r="BR15" s="57" t="str">
        <f t="shared" si="101"/>
        <v>Sibm</v>
      </c>
      <c r="BS15" s="57" t="str">
        <f t="shared" si="102"/>
        <v>Sibm7</v>
      </c>
      <c r="BT15" s="57" t="str">
        <f t="shared" si="103"/>
        <v>Sibm9</v>
      </c>
      <c r="BU15" s="57" t="str">
        <f t="shared" si="104"/>
        <v>Sibm11</v>
      </c>
      <c r="BV15" s="57" t="str">
        <f t="shared" si="105"/>
        <v>Sibm13</v>
      </c>
      <c r="BX15" s="57">
        <f>1</f>
        <v>1</v>
      </c>
      <c r="BY15" s="57">
        <f t="shared" si="106"/>
        <v>3</v>
      </c>
      <c r="BZ15" s="57">
        <f t="shared" si="107"/>
        <v>7</v>
      </c>
      <c r="CA15" s="57">
        <f t="shared" si="108"/>
        <v>10</v>
      </c>
      <c r="CB15" s="57">
        <f t="shared" si="109"/>
        <v>13</v>
      </c>
      <c r="CC15" s="57">
        <f t="shared" si="110"/>
        <v>17</v>
      </c>
      <c r="CD15" s="57">
        <f t="shared" si="111"/>
        <v>20</v>
      </c>
      <c r="CE15" s="57" t="str">
        <f t="shared" si="112"/>
        <v>Sib</v>
      </c>
      <c r="CF15" s="57" t="str">
        <f t="shared" si="113"/>
        <v>m</v>
      </c>
      <c r="CG15" s="57" t="str">
        <f t="shared" si="114"/>
        <v/>
      </c>
      <c r="CH15" s="57" t="str">
        <f t="shared" si="115"/>
        <v>7</v>
      </c>
      <c r="CI15" s="57" t="str">
        <f t="shared" si="116"/>
        <v>9b</v>
      </c>
      <c r="CJ15" s="57" t="str">
        <f t="shared" si="117"/>
        <v>11</v>
      </c>
      <c r="CK15" s="57" t="str">
        <f t="shared" si="118"/>
        <v>13b</v>
      </c>
      <c r="CL15" s="57" t="str">
        <f t="shared" si="119"/>
        <v>Sibm</v>
      </c>
      <c r="CM15" s="57" t="str">
        <f t="shared" si="120"/>
        <v>Sibm7</v>
      </c>
      <c r="CN15" s="57" t="str">
        <f t="shared" si="121"/>
        <v>Sibm9b</v>
      </c>
      <c r="CO15" s="57" t="str">
        <f t="shared" si="122"/>
        <v>Sibm11</v>
      </c>
      <c r="CP15" s="57" t="str">
        <f t="shared" si="123"/>
        <v>Sibm13b</v>
      </c>
      <c r="CR15" s="57">
        <f>1</f>
        <v>1</v>
      </c>
      <c r="CS15" s="57">
        <f t="shared" si="124"/>
        <v>4</v>
      </c>
      <c r="CT15" s="57">
        <f t="shared" si="125"/>
        <v>7</v>
      </c>
      <c r="CU15" s="57">
        <f t="shared" si="126"/>
        <v>11</v>
      </c>
      <c r="CV15" s="57">
        <f t="shared" si="127"/>
        <v>14</v>
      </c>
      <c r="CW15" s="57">
        <f t="shared" si="128"/>
        <v>18</v>
      </c>
      <c r="CX15" s="57">
        <f t="shared" si="129"/>
        <v>21</v>
      </c>
      <c r="CY15" s="57" t="str">
        <f t="shared" si="130"/>
        <v>Sib</v>
      </c>
      <c r="CZ15" s="57" t="str">
        <f t="shared" si="131"/>
        <v/>
      </c>
      <c r="DA15" s="57" t="str">
        <f t="shared" si="132"/>
        <v/>
      </c>
      <c r="DB15" s="57" t="str">
        <f t="shared" si="133"/>
        <v>Δ</v>
      </c>
      <c r="DC15" s="57" t="str">
        <f t="shared" si="134"/>
        <v>9</v>
      </c>
      <c r="DD15" s="57" t="str">
        <f t="shared" si="135"/>
        <v>11+</v>
      </c>
      <c r="DE15" s="57" t="str">
        <f t="shared" si="136"/>
        <v>13</v>
      </c>
      <c r="DF15" s="57" t="str">
        <f t="shared" si="137"/>
        <v>Sib</v>
      </c>
      <c r="DG15" s="57" t="str">
        <f t="shared" si="138"/>
        <v>SibΔ</v>
      </c>
      <c r="DH15" s="57" t="str">
        <f t="shared" si="139"/>
        <v>Sib9</v>
      </c>
      <c r="DI15" s="57" t="str">
        <f t="shared" si="140"/>
        <v>Sib11+</v>
      </c>
      <c r="DJ15" s="57" t="str">
        <f t="shared" si="141"/>
        <v>Sib13</v>
      </c>
      <c r="DL15" s="57">
        <f>1</f>
        <v>1</v>
      </c>
      <c r="DM15" s="57">
        <f t="shared" si="142"/>
        <v>4</v>
      </c>
      <c r="DN15" s="57">
        <f t="shared" si="143"/>
        <v>7</v>
      </c>
      <c r="DO15" s="57">
        <f t="shared" si="144"/>
        <v>10</v>
      </c>
      <c r="DP15" s="57">
        <f t="shared" si="145"/>
        <v>14</v>
      </c>
      <c r="DQ15" s="57">
        <f t="shared" si="146"/>
        <v>17</v>
      </c>
      <c r="DR15" s="57">
        <f t="shared" si="147"/>
        <v>21</v>
      </c>
      <c r="DS15" s="57" t="str">
        <f t="shared" si="148"/>
        <v>Sib</v>
      </c>
      <c r="DT15" s="57" t="str">
        <f t="shared" si="149"/>
        <v/>
      </c>
      <c r="DU15" s="57" t="str">
        <f t="shared" si="150"/>
        <v/>
      </c>
      <c r="DV15" s="57" t="str">
        <f t="shared" si="151"/>
        <v>7</v>
      </c>
      <c r="DW15" s="57" t="str">
        <f t="shared" si="152"/>
        <v>9</v>
      </c>
      <c r="DX15" s="57" t="str">
        <f t="shared" si="153"/>
        <v>11</v>
      </c>
      <c r="DY15" s="57" t="str">
        <f t="shared" si="154"/>
        <v>13</v>
      </c>
      <c r="DZ15" s="57" t="str">
        <f t="shared" si="155"/>
        <v>Sib</v>
      </c>
      <c r="EA15" s="57" t="str">
        <f t="shared" si="156"/>
        <v>Sib7</v>
      </c>
      <c r="EB15" s="57" t="str">
        <f t="shared" si="157"/>
        <v>Sib9</v>
      </c>
      <c r="EC15" s="57" t="str">
        <f t="shared" si="158"/>
        <v>Sib11</v>
      </c>
      <c r="ED15" s="57" t="str">
        <f t="shared" si="159"/>
        <v>Sib13</v>
      </c>
      <c r="EF15" s="57">
        <f>1</f>
        <v>1</v>
      </c>
      <c r="EG15" s="57">
        <f t="shared" si="160"/>
        <v>3</v>
      </c>
      <c r="EH15" s="57">
        <f t="shared" si="161"/>
        <v>7</v>
      </c>
      <c r="EI15" s="57">
        <f t="shared" si="162"/>
        <v>10</v>
      </c>
      <c r="EJ15" s="57">
        <f t="shared" si="163"/>
        <v>14</v>
      </c>
      <c r="EK15" s="57">
        <f t="shared" si="164"/>
        <v>17</v>
      </c>
      <c r="EL15" s="57">
        <f t="shared" si="165"/>
        <v>20</v>
      </c>
      <c r="EM15" s="57" t="str">
        <f t="shared" si="166"/>
        <v>Sib</v>
      </c>
      <c r="EN15" s="57" t="str">
        <f t="shared" si="167"/>
        <v>m</v>
      </c>
      <c r="EO15" s="57" t="str">
        <f t="shared" si="168"/>
        <v/>
      </c>
      <c r="EP15" s="57" t="str">
        <f t="shared" si="169"/>
        <v>7</v>
      </c>
      <c r="EQ15" s="57" t="str">
        <f t="shared" si="170"/>
        <v>9</v>
      </c>
      <c r="ER15" s="57" t="str">
        <f t="shared" si="171"/>
        <v>11</v>
      </c>
      <c r="ES15" s="57" t="str">
        <f t="shared" si="172"/>
        <v>13b</v>
      </c>
      <c r="ET15" s="57" t="str">
        <f t="shared" si="173"/>
        <v>Sibm</v>
      </c>
      <c r="EU15" s="57" t="str">
        <f t="shared" si="174"/>
        <v>Sibm7</v>
      </c>
      <c r="EV15" s="57" t="str">
        <f t="shared" si="175"/>
        <v>Sibm9</v>
      </c>
      <c r="EW15" s="57" t="str">
        <f t="shared" si="176"/>
        <v>Sibm11</v>
      </c>
      <c r="EX15" s="57" t="str">
        <f t="shared" si="177"/>
        <v>Sibm13b</v>
      </c>
      <c r="EZ15" s="57">
        <f>1</f>
        <v>1</v>
      </c>
      <c r="FA15" s="57">
        <f t="shared" si="178"/>
        <v>3</v>
      </c>
      <c r="FB15" s="57">
        <f t="shared" si="179"/>
        <v>6</v>
      </c>
      <c r="FC15" s="57">
        <f t="shared" si="180"/>
        <v>10</v>
      </c>
      <c r="FD15" s="57">
        <f t="shared" si="181"/>
        <v>13</v>
      </c>
      <c r="FE15" s="57">
        <f t="shared" si="182"/>
        <v>17</v>
      </c>
      <c r="FF15" s="57">
        <f t="shared" si="183"/>
        <v>20</v>
      </c>
      <c r="FG15" s="57" t="str">
        <f t="shared" si="184"/>
        <v>Sib</v>
      </c>
      <c r="FH15" s="57" t="str">
        <f t="shared" si="185"/>
        <v>m</v>
      </c>
      <c r="FI15" s="57" t="str">
        <f t="shared" si="186"/>
        <v>5b</v>
      </c>
      <c r="FJ15" s="57" t="str">
        <f t="shared" si="187"/>
        <v>7</v>
      </c>
      <c r="FK15" s="57" t="str">
        <f t="shared" si="188"/>
        <v>9b</v>
      </c>
      <c r="FL15" s="57" t="str">
        <f t="shared" si="189"/>
        <v>11</v>
      </c>
      <c r="FM15" s="57" t="str">
        <f t="shared" si="190"/>
        <v>13b</v>
      </c>
      <c r="FN15" s="57" t="str">
        <f t="shared" si="191"/>
        <v>Sibm5b</v>
      </c>
      <c r="FO15" s="57" t="str">
        <f t="shared" si="192"/>
        <v>Sibm5b7</v>
      </c>
      <c r="FP15" s="57" t="str">
        <f t="shared" si="193"/>
        <v>Sibm5b9b</v>
      </c>
      <c r="FQ15" s="57" t="str">
        <f t="shared" si="194"/>
        <v>Sibm5b11</v>
      </c>
      <c r="FR15" s="57" t="str">
        <f t="shared" si="195"/>
        <v>Sibm5b13b</v>
      </c>
      <c r="FT15" s="2" t="str">
        <f t="shared" si="196"/>
        <v>Sib</v>
      </c>
      <c r="FU15" s="2" t="str">
        <f t="shared" si="22"/>
        <v>SibΔ</v>
      </c>
      <c r="FV15" s="2" t="str">
        <f t="shared" si="22"/>
        <v>Sib9</v>
      </c>
      <c r="FW15" s="2" t="str">
        <f t="shared" si="22"/>
        <v>Sib11</v>
      </c>
      <c r="FX15" s="2" t="str">
        <f t="shared" si="22"/>
        <v>Sib13</v>
      </c>
      <c r="FY15" s="2" t="str">
        <f t="shared" si="197"/>
        <v>Sibm</v>
      </c>
      <c r="FZ15" s="2" t="str">
        <f t="shared" si="23"/>
        <v>Sibm7</v>
      </c>
      <c r="GA15" s="2" t="str">
        <f t="shared" si="23"/>
        <v>Sibm9</v>
      </c>
      <c r="GB15" s="2" t="str">
        <f t="shared" si="23"/>
        <v>Sibm11</v>
      </c>
      <c r="GC15" s="2" t="str">
        <f t="shared" si="23"/>
        <v>Sibm13</v>
      </c>
      <c r="GD15" s="2" t="str">
        <f t="shared" si="198"/>
        <v>Sibm</v>
      </c>
      <c r="GE15" s="2" t="str">
        <f t="shared" si="24"/>
        <v>Sibm7</v>
      </c>
      <c r="GF15" s="2" t="str">
        <f t="shared" si="24"/>
        <v>Sibm9b</v>
      </c>
      <c r="GG15" s="2" t="str">
        <f t="shared" si="24"/>
        <v>Sibm11</v>
      </c>
      <c r="GH15" s="2" t="str">
        <f t="shared" si="24"/>
        <v>Sibm13b</v>
      </c>
      <c r="GI15" s="2" t="str">
        <f t="shared" si="199"/>
        <v>Sib</v>
      </c>
      <c r="GJ15" s="2" t="str">
        <f t="shared" si="25"/>
        <v>SibΔ</v>
      </c>
      <c r="GK15" s="2" t="str">
        <f t="shared" si="25"/>
        <v>Sib9</v>
      </c>
      <c r="GL15" s="2" t="str">
        <f t="shared" si="25"/>
        <v>Sib11+</v>
      </c>
      <c r="GM15" s="2" t="str">
        <f t="shared" si="25"/>
        <v>Sib13</v>
      </c>
      <c r="GN15" s="2" t="str">
        <f t="shared" si="200"/>
        <v>Sib</v>
      </c>
      <c r="GO15" s="2" t="str">
        <f t="shared" si="26"/>
        <v>Sib7</v>
      </c>
      <c r="GP15" s="2" t="str">
        <f t="shared" si="26"/>
        <v>Sib9</v>
      </c>
      <c r="GQ15" s="2" t="str">
        <f t="shared" si="26"/>
        <v>Sib11</v>
      </c>
      <c r="GR15" s="2" t="str">
        <f t="shared" si="26"/>
        <v>Sib13</v>
      </c>
      <c r="GS15" s="2" t="str">
        <f t="shared" si="201"/>
        <v>Sibm</v>
      </c>
      <c r="GT15" s="2" t="str">
        <f t="shared" si="27"/>
        <v>Sibm7</v>
      </c>
      <c r="GU15" s="2" t="str">
        <f t="shared" si="27"/>
        <v>Sibm9</v>
      </c>
      <c r="GV15" s="2" t="str">
        <f t="shared" si="27"/>
        <v>Sibm11</v>
      </c>
      <c r="GW15" s="2" t="str">
        <f t="shared" si="27"/>
        <v>Sibm13b</v>
      </c>
      <c r="GX15" s="2" t="str">
        <f t="shared" si="202"/>
        <v>Sibm5b</v>
      </c>
      <c r="GY15" s="2" t="str">
        <f t="shared" si="28"/>
        <v>Sibm5b7</v>
      </c>
      <c r="GZ15" s="2" t="str">
        <f t="shared" si="28"/>
        <v>Sibm5b9b</v>
      </c>
      <c r="HA15" s="2" t="str">
        <f t="shared" si="28"/>
        <v>Sibm5b11</v>
      </c>
      <c r="HB15" s="2" t="str">
        <f t="shared" si="28"/>
        <v>Sibm5b13b</v>
      </c>
      <c r="HD15" s="2">
        <f t="shared" si="215"/>
        <v>11</v>
      </c>
      <c r="HE15" s="2" t="str" cm="1">
        <f t="array" ref="HE15">INDEX(patti,$HD15,IP15)</f>
        <v>Sib</v>
      </c>
      <c r="HF15" s="2" t="str" cm="1">
        <f t="array" ref="HF15">INDEX(patti,$HD15,IQ15)</f>
        <v>Sibm</v>
      </c>
      <c r="HG15" s="2" t="str" cm="1">
        <f t="array" ref="HG15">INDEX(patti,$HD15,IR15)</f>
        <v>Sibm</v>
      </c>
      <c r="HH15" s="2" t="str" cm="1">
        <f t="array" ref="HH15">INDEX(patti,$HD15,IS15)</f>
        <v>Sib</v>
      </c>
      <c r="HI15" s="2" t="str" cm="1">
        <f t="array" ref="HI15">INDEX(patti,$HD15,IT15)</f>
        <v>Sib</v>
      </c>
      <c r="HJ15" s="2" t="str" cm="1">
        <f t="array" ref="HJ15">INDEX(patti,$HD15,IU15)</f>
        <v>Sibm</v>
      </c>
      <c r="HK15" s="2" t="str" cm="1">
        <f t="array" ref="HK15">INDEX(patti,$HD15,IV15)</f>
        <v>Sibm5b</v>
      </c>
      <c r="HL15" s="2" t="str" cm="1">
        <f t="array" ref="HL15">INDEX(patti,$HD15,IW15)</f>
        <v>SibΔ</v>
      </c>
      <c r="HM15" s="2" t="str" cm="1">
        <f t="array" ref="HM15">INDEX(patti,$HD15,IX15)</f>
        <v>Sibm7</v>
      </c>
      <c r="HN15" s="2" t="str" cm="1">
        <f t="array" ref="HN15">INDEX(patti,$HD15,IY15)</f>
        <v>Sibm7</v>
      </c>
      <c r="HO15" s="2" t="str" cm="1">
        <f t="array" ref="HO15">INDEX(patti,$HD15,IZ15)</f>
        <v>SibΔ</v>
      </c>
      <c r="HP15" s="2" t="str" cm="1">
        <f t="array" ref="HP15">INDEX(patti,$HD15,JA15)</f>
        <v>Sib7</v>
      </c>
      <c r="HQ15" s="2" t="str" cm="1">
        <f t="array" ref="HQ15">INDEX(patti,$HD15,JB15)</f>
        <v>Sibm7</v>
      </c>
      <c r="HR15" s="2" t="str" cm="1">
        <f t="array" ref="HR15">INDEX(patti,$HD15,JC15)</f>
        <v>Sibm5b7</v>
      </c>
      <c r="HS15" s="2" t="str" cm="1">
        <f t="array" ref="HS15">INDEX(patti,$HD15,JD15)</f>
        <v>Sib9</v>
      </c>
      <c r="HT15" s="2" t="str" cm="1">
        <f t="array" ref="HT15">INDEX(patti,$HD15,JE15)</f>
        <v>Sibm9</v>
      </c>
      <c r="HU15" s="2" t="str" cm="1">
        <f t="array" ref="HU15">INDEX(patti,$HD15,JF15)</f>
        <v>Sibm9b</v>
      </c>
      <c r="HV15" s="2" t="str" cm="1">
        <f t="array" ref="HV15">INDEX(patti,$HD15,JG15)</f>
        <v>Sib9</v>
      </c>
      <c r="HW15" s="2" t="str" cm="1">
        <f t="array" ref="HW15">INDEX(patti,$HD15,JH15)</f>
        <v>Sib9</v>
      </c>
      <c r="HX15" s="2" t="str" cm="1">
        <f t="array" ref="HX15">INDEX(patti,$HD15,JI15)</f>
        <v>Sibm9</v>
      </c>
      <c r="HY15" s="2" t="str" cm="1">
        <f t="array" ref="HY15">INDEX(patti,$HD15,JJ15)</f>
        <v>Sibm5b9b</v>
      </c>
      <c r="HZ15" s="2" t="str" cm="1">
        <f t="array" ref="HZ15">INDEX(patti,$HD15,JK15)</f>
        <v>Sib11</v>
      </c>
      <c r="IA15" s="2" t="str" cm="1">
        <f t="array" ref="IA15">INDEX(patti,$HD15,JL15)</f>
        <v>Sibm11</v>
      </c>
      <c r="IB15" s="2" t="str" cm="1">
        <f t="array" ref="IB15">INDEX(patti,$HD15,JM15)</f>
        <v>Sibm11</v>
      </c>
      <c r="IC15" s="2" t="str" cm="1">
        <f t="array" ref="IC15">INDEX(patti,$HD15,JN15)</f>
        <v>Sib11+</v>
      </c>
      <c r="ID15" s="2" t="str" cm="1">
        <f t="array" ref="ID15">INDEX(patti,$HD15,JO15)</f>
        <v>Sib11</v>
      </c>
      <c r="IE15" s="2" t="str" cm="1">
        <f t="array" ref="IE15">INDEX(patti,$HD15,JP15)</f>
        <v>Sibm11</v>
      </c>
      <c r="IF15" s="2" t="str" cm="1">
        <f t="array" ref="IF15">INDEX(patti,$HD15,JQ15)</f>
        <v>Sibm5b11</v>
      </c>
      <c r="IG15" s="2" t="str" cm="1">
        <f t="array" ref="IG15">INDEX(patti,$HD15,JR15)</f>
        <v>Sib13</v>
      </c>
      <c r="IH15" s="2" t="str" cm="1">
        <f t="array" ref="IH15">INDEX(patti,$HD15,JS15)</f>
        <v>Sibm13</v>
      </c>
      <c r="II15" s="2" t="str" cm="1">
        <f t="array" ref="II15">INDEX(patti,$HD15,JT15)</f>
        <v>Sibm13b</v>
      </c>
      <c r="IJ15" s="2" t="str" cm="1">
        <f t="array" ref="IJ15">INDEX(patti,$HD15,JU15)</f>
        <v>Sib13</v>
      </c>
      <c r="IK15" s="2" t="str" cm="1">
        <f t="array" ref="IK15">INDEX(patti,$HD15,JV15)</f>
        <v>Sib13</v>
      </c>
      <c r="IL15" s="2" t="str" cm="1">
        <f t="array" ref="IL15">INDEX(patti,$HD15,JW15)</f>
        <v>Sibm13b</v>
      </c>
      <c r="IM15" s="2" t="str" cm="1">
        <f t="array" ref="IM15">INDEX(patti,$HD15,JX15)</f>
        <v>Sibm5b13b</v>
      </c>
      <c r="IN15" t="s">
        <v>117</v>
      </c>
      <c r="IP15">
        <v>1</v>
      </c>
      <c r="IQ15">
        <f t="shared" si="203"/>
        <v>6</v>
      </c>
      <c r="IR15">
        <f t="shared" si="203"/>
        <v>11</v>
      </c>
      <c r="IS15">
        <f t="shared" si="203"/>
        <v>16</v>
      </c>
      <c r="IT15">
        <f t="shared" si="203"/>
        <v>21</v>
      </c>
      <c r="IU15">
        <f t="shared" si="203"/>
        <v>26</v>
      </c>
      <c r="IV15">
        <f t="shared" si="203"/>
        <v>31</v>
      </c>
      <c r="IW15">
        <f t="shared" si="204"/>
        <v>2</v>
      </c>
      <c r="IX15">
        <f t="shared" si="204"/>
        <v>7</v>
      </c>
      <c r="IY15">
        <f t="shared" si="204"/>
        <v>12</v>
      </c>
      <c r="IZ15">
        <f t="shared" si="204"/>
        <v>17</v>
      </c>
      <c r="JA15">
        <f t="shared" si="204"/>
        <v>22</v>
      </c>
      <c r="JB15">
        <f t="shared" si="204"/>
        <v>27</v>
      </c>
      <c r="JC15">
        <f t="shared" si="204"/>
        <v>32</v>
      </c>
      <c r="JD15">
        <f t="shared" si="204"/>
        <v>3</v>
      </c>
      <c r="JE15">
        <f t="shared" si="204"/>
        <v>8</v>
      </c>
      <c r="JF15">
        <f t="shared" si="204"/>
        <v>13</v>
      </c>
      <c r="JG15">
        <f t="shared" si="204"/>
        <v>18</v>
      </c>
      <c r="JH15">
        <f t="shared" si="204"/>
        <v>23</v>
      </c>
      <c r="JI15">
        <f t="shared" si="204"/>
        <v>28</v>
      </c>
      <c r="JJ15">
        <f t="shared" si="219"/>
        <v>33</v>
      </c>
      <c r="JK15">
        <f t="shared" si="219"/>
        <v>4</v>
      </c>
      <c r="JL15">
        <f t="shared" si="219"/>
        <v>9</v>
      </c>
      <c r="JM15">
        <f t="shared" si="219"/>
        <v>14</v>
      </c>
      <c r="JN15">
        <f t="shared" si="219"/>
        <v>19</v>
      </c>
      <c r="JO15">
        <f t="shared" si="219"/>
        <v>24</v>
      </c>
      <c r="JP15">
        <f t="shared" si="219"/>
        <v>29</v>
      </c>
      <c r="JQ15">
        <f t="shared" si="219"/>
        <v>34</v>
      </c>
      <c r="JR15">
        <f t="shared" si="219"/>
        <v>5</v>
      </c>
      <c r="JS15">
        <f t="shared" si="219"/>
        <v>10</v>
      </c>
      <c r="JT15">
        <f t="shared" si="219"/>
        <v>15</v>
      </c>
      <c r="JU15">
        <f t="shared" si="219"/>
        <v>20</v>
      </c>
      <c r="JV15">
        <f t="shared" si="219"/>
        <v>25</v>
      </c>
      <c r="JW15">
        <f t="shared" si="219"/>
        <v>30</v>
      </c>
      <c r="JX15">
        <f t="shared" si="219"/>
        <v>35</v>
      </c>
      <c r="JY15" t="s">
        <v>117</v>
      </c>
      <c r="JZ15" t="str">
        <f t="shared" si="216"/>
        <v>MAGGIORE</v>
      </c>
      <c r="KA15">
        <f t="shared" si="6"/>
        <v>0</v>
      </c>
      <c r="KB15" cm="1">
        <f t="array" ref="KB15">IF(TYPE(_xlfn._xlws.FILTER(HE$1:IM$1,HE15:IM15=KA15))=16,0,_xlfn._xlws.FILTER(HE$1:IM$1,HE15:IM15=KA15))</f>
        <v>0</v>
      </c>
      <c r="KG15">
        <f t="shared" si="205"/>
        <v>0</v>
      </c>
      <c r="KH15" s="35">
        <f t="shared" si="31"/>
        <v>0</v>
      </c>
      <c r="KI15">
        <f t="shared" si="217"/>
        <v>11</v>
      </c>
      <c r="KJ15">
        <f t="shared" si="32"/>
        <v>0</v>
      </c>
      <c r="KK15">
        <f t="shared" si="218"/>
        <v>0</v>
      </c>
      <c r="KL15">
        <f t="shared" si="206"/>
        <v>0</v>
      </c>
      <c r="KM15" s="2">
        <f t="shared" si="34"/>
        <v>0</v>
      </c>
      <c r="KN15" s="2">
        <f t="shared" si="34"/>
        <v>0</v>
      </c>
      <c r="KO15" s="2">
        <f t="shared" si="34"/>
        <v>0</v>
      </c>
      <c r="KP15" s="2">
        <f t="shared" si="34"/>
        <v>0</v>
      </c>
      <c r="KQ15" s="2">
        <f t="shared" si="34"/>
        <v>0</v>
      </c>
      <c r="KR15" s="2">
        <f t="shared" si="34"/>
        <v>0</v>
      </c>
      <c r="KS15" s="2">
        <f t="shared" si="34"/>
        <v>0</v>
      </c>
      <c r="KT15" s="2" t="str">
        <f t="shared" si="207"/>
        <v>0</v>
      </c>
      <c r="KU15" s="2" t="str">
        <f t="shared" si="208"/>
        <v>0</v>
      </c>
      <c r="KV15" s="2" t="str">
        <f t="shared" si="209"/>
        <v>0</v>
      </c>
      <c r="KW15" s="55" t="str">
        <f t="shared" si="210"/>
        <v>0</v>
      </c>
      <c r="KX15" s="60">
        <f t="shared" si="211"/>
        <v>0</v>
      </c>
      <c r="KY15" s="60">
        <f t="shared" si="35"/>
        <v>0</v>
      </c>
      <c r="KZ15" s="60">
        <f t="shared" si="35"/>
        <v>0</v>
      </c>
      <c r="LA15" s="60">
        <f t="shared" si="35"/>
        <v>0</v>
      </c>
      <c r="LB15" s="60">
        <f t="shared" si="35"/>
        <v>0</v>
      </c>
      <c r="LC15" s="60">
        <f t="shared" si="35"/>
        <v>0</v>
      </c>
      <c r="LD15" s="60">
        <f t="shared" si="35"/>
        <v>0</v>
      </c>
      <c r="LE15" s="64">
        <f t="shared" si="36"/>
        <v>0</v>
      </c>
      <c r="LF15" s="55">
        <f t="shared" si="37"/>
        <v>0</v>
      </c>
      <c r="LG15" s="55">
        <f t="shared" si="38"/>
        <v>0</v>
      </c>
      <c r="LH15" s="55">
        <f t="shared" si="39"/>
        <v>0</v>
      </c>
      <c r="LI15" s="55">
        <f t="shared" si="40"/>
        <v>0</v>
      </c>
      <c r="LJ15" s="55">
        <f t="shared" si="41"/>
        <v>0</v>
      </c>
      <c r="LK15" s="55">
        <f t="shared" si="42"/>
        <v>0</v>
      </c>
      <c r="LL15" s="55">
        <f t="shared" si="43"/>
        <v>0</v>
      </c>
      <c r="LM15" s="64">
        <f t="shared" si="212"/>
        <v>0</v>
      </c>
      <c r="LN15" s="64">
        <f t="shared" si="44"/>
        <v>0</v>
      </c>
      <c r="LO15" s="64">
        <f t="shared" si="44"/>
        <v>0</v>
      </c>
      <c r="LP15" s="64">
        <f t="shared" si="44"/>
        <v>0</v>
      </c>
      <c r="LQ15" s="64">
        <f t="shared" si="44"/>
        <v>0</v>
      </c>
      <c r="LR15" s="64">
        <f t="shared" si="44"/>
        <v>0</v>
      </c>
      <c r="LS15" s="64">
        <f t="shared" si="44"/>
        <v>0</v>
      </c>
      <c r="LT15" s="60">
        <f t="shared" si="213"/>
        <v>0</v>
      </c>
      <c r="LU15" s="60">
        <f t="shared" si="45"/>
        <v>0</v>
      </c>
      <c r="LV15" s="60">
        <f t="shared" si="46"/>
        <v>0</v>
      </c>
      <c r="LY15" s="180"/>
      <c r="LZ15" s="180"/>
      <c r="MA15" s="180"/>
      <c r="MB15" s="180"/>
      <c r="MC15" s="180"/>
      <c r="MD15" s="180"/>
      <c r="ME15" s="180"/>
      <c r="MF15" s="180"/>
      <c r="MG15" s="180"/>
      <c r="MH15" s="180"/>
      <c r="MI15" s="180"/>
      <c r="MJ15" s="180"/>
      <c r="MK15" s="180"/>
      <c r="ML15" s="180"/>
      <c r="MM15" s="180"/>
      <c r="MN15" s="180"/>
      <c r="MO15" s="180"/>
      <c r="MP15" s="180"/>
      <c r="MQ15" s="180"/>
      <c r="MR15" s="180"/>
      <c r="MS15" s="180"/>
      <c r="MT15" s="180"/>
      <c r="MU15" s="180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73"/>
      <c r="NR15" s="73"/>
      <c r="NS15" s="73"/>
      <c r="NT15" s="73"/>
      <c r="NU15" s="73"/>
      <c r="NV15" s="73"/>
      <c r="NW15" s="73"/>
      <c r="NX15" s="73"/>
      <c r="NY15" s="73"/>
      <c r="NZ15" s="73"/>
      <c r="OA15" s="73"/>
      <c r="OB15" s="73"/>
      <c r="OC15" s="73"/>
      <c r="OD15" s="73"/>
      <c r="OE15" s="73"/>
    </row>
    <row r="16" spans="1:395" x14ac:dyDescent="0.3">
      <c r="A16" s="190"/>
      <c r="B16" t="s">
        <v>4</v>
      </c>
      <c r="C16" s="16" t="s">
        <v>37</v>
      </c>
      <c r="D16" s="16" t="s">
        <v>37</v>
      </c>
      <c r="E16" s="16" t="s">
        <v>38</v>
      </c>
      <c r="F16" s="16" t="s">
        <v>37</v>
      </c>
      <c r="G16" s="16" t="s">
        <v>37</v>
      </c>
      <c r="H16" s="16" t="s">
        <v>37</v>
      </c>
      <c r="I16" s="16" t="s">
        <v>38</v>
      </c>
      <c r="J16" s="4">
        <f t="shared" si="21"/>
        <v>12</v>
      </c>
      <c r="K16" s="57">
        <f t="shared" si="47"/>
        <v>14</v>
      </c>
      <c r="L16" s="57">
        <f t="shared" si="48"/>
        <v>16</v>
      </c>
      <c r="M16" s="57">
        <f t="shared" si="49"/>
        <v>17</v>
      </c>
      <c r="N16" s="57">
        <f t="shared" si="50"/>
        <v>19</v>
      </c>
      <c r="O16" s="57">
        <f t="shared" si="51"/>
        <v>21</v>
      </c>
      <c r="P16" s="57">
        <f t="shared" si="52"/>
        <v>23</v>
      </c>
      <c r="Q16" s="57">
        <f t="shared" si="53"/>
        <v>24</v>
      </c>
      <c r="R16" s="57">
        <f t="shared" si="54"/>
        <v>26</v>
      </c>
      <c r="S16" s="57">
        <f t="shared" si="55"/>
        <v>28</v>
      </c>
      <c r="T16" s="57">
        <f t="shared" si="56"/>
        <v>29</v>
      </c>
      <c r="U16" s="57">
        <f t="shared" si="57"/>
        <v>31</v>
      </c>
      <c r="V16" s="57">
        <f t="shared" si="58"/>
        <v>33</v>
      </c>
      <c r="W16" s="57">
        <f t="shared" si="59"/>
        <v>35</v>
      </c>
      <c r="X16" s="57">
        <f t="shared" si="60"/>
        <v>36</v>
      </c>
      <c r="Y16" s="57">
        <f t="shared" si="61"/>
        <v>38</v>
      </c>
      <c r="Z16" s="57">
        <f t="shared" si="62"/>
        <v>40</v>
      </c>
      <c r="AA16" s="57">
        <f t="shared" si="63"/>
        <v>41</v>
      </c>
      <c r="AB16" s="57">
        <f t="shared" si="64"/>
        <v>43</v>
      </c>
      <c r="AC16" s="57">
        <f t="shared" si="65"/>
        <v>45</v>
      </c>
      <c r="AD16" s="57">
        <f t="shared" si="66"/>
        <v>47</v>
      </c>
      <c r="AE16" s="57">
        <f t="shared" si="67"/>
        <v>48</v>
      </c>
      <c r="AF16" s="57">
        <f t="shared" si="68"/>
        <v>50</v>
      </c>
      <c r="AG16" s="57">
        <f t="shared" si="69"/>
        <v>52</v>
      </c>
      <c r="AH16" s="57">
        <f t="shared" si="70"/>
        <v>53</v>
      </c>
      <c r="AI16" s="57"/>
      <c r="AJ16" s="57">
        <f>1</f>
        <v>1</v>
      </c>
      <c r="AK16" s="57">
        <f t="shared" si="71"/>
        <v>4</v>
      </c>
      <c r="AL16" s="57">
        <f t="shared" si="72"/>
        <v>7</v>
      </c>
      <c r="AM16" s="57">
        <f t="shared" si="73"/>
        <v>11</v>
      </c>
      <c r="AN16" s="57">
        <f t="shared" si="74"/>
        <v>14</v>
      </c>
      <c r="AO16" s="57">
        <f t="shared" si="75"/>
        <v>17</v>
      </c>
      <c r="AP16" s="57">
        <f t="shared" si="76"/>
        <v>21</v>
      </c>
      <c r="AQ16" s="57" t="str">
        <f t="shared" si="214"/>
        <v>SI</v>
      </c>
      <c r="AR16" s="57" t="str">
        <f t="shared" si="77"/>
        <v/>
      </c>
      <c r="AS16" s="57" t="str">
        <f t="shared" si="78"/>
        <v/>
      </c>
      <c r="AT16" s="57" t="str">
        <f t="shared" si="79"/>
        <v>Δ</v>
      </c>
      <c r="AU16" s="57" t="str">
        <f t="shared" si="80"/>
        <v>9</v>
      </c>
      <c r="AV16" s="57" t="str">
        <f t="shared" si="81"/>
        <v>11</v>
      </c>
      <c r="AW16" s="57" t="str">
        <f t="shared" si="82"/>
        <v>13</v>
      </c>
      <c r="AX16" s="57" t="str">
        <f t="shared" si="83"/>
        <v>SI</v>
      </c>
      <c r="AY16" s="57" t="str">
        <f t="shared" si="84"/>
        <v>SIΔ</v>
      </c>
      <c r="AZ16" s="57" t="str">
        <f t="shared" si="85"/>
        <v>SI9</v>
      </c>
      <c r="BA16" s="57" t="str">
        <f t="shared" si="86"/>
        <v>SI11</v>
      </c>
      <c r="BB16" s="57" t="str">
        <f t="shared" si="87"/>
        <v>SI13</v>
      </c>
      <c r="BD16" s="57">
        <f>1</f>
        <v>1</v>
      </c>
      <c r="BE16" s="57">
        <f t="shared" si="88"/>
        <v>3</v>
      </c>
      <c r="BF16" s="57">
        <f t="shared" si="89"/>
        <v>7</v>
      </c>
      <c r="BG16" s="57">
        <f t="shared" si="90"/>
        <v>10</v>
      </c>
      <c r="BH16" s="57">
        <f t="shared" si="91"/>
        <v>14</v>
      </c>
      <c r="BI16" s="57">
        <f t="shared" si="92"/>
        <v>17</v>
      </c>
      <c r="BJ16" s="57">
        <f t="shared" si="93"/>
        <v>21</v>
      </c>
      <c r="BK16" s="57" t="str">
        <f t="shared" si="94"/>
        <v>SI</v>
      </c>
      <c r="BL16" s="57" t="str">
        <f t="shared" si="95"/>
        <v>m</v>
      </c>
      <c r="BM16" s="57" t="str">
        <f t="shared" si="96"/>
        <v/>
      </c>
      <c r="BN16" s="57" t="str">
        <f t="shared" si="97"/>
        <v>7</v>
      </c>
      <c r="BO16" s="57" t="str">
        <f t="shared" si="98"/>
        <v>9</v>
      </c>
      <c r="BP16" s="57" t="str">
        <f t="shared" si="99"/>
        <v>11</v>
      </c>
      <c r="BQ16" s="57" t="str">
        <f t="shared" si="100"/>
        <v>13</v>
      </c>
      <c r="BR16" s="57" t="str">
        <f t="shared" si="101"/>
        <v>SIm</v>
      </c>
      <c r="BS16" s="57" t="str">
        <f t="shared" si="102"/>
        <v>SIm7</v>
      </c>
      <c r="BT16" s="57" t="str">
        <f t="shared" si="103"/>
        <v>SIm9</v>
      </c>
      <c r="BU16" s="57" t="str">
        <f t="shared" si="104"/>
        <v>SIm11</v>
      </c>
      <c r="BV16" s="57" t="str">
        <f t="shared" si="105"/>
        <v>SIm13</v>
      </c>
      <c r="BX16" s="57">
        <f>1</f>
        <v>1</v>
      </c>
      <c r="BY16" s="57">
        <f t="shared" si="106"/>
        <v>3</v>
      </c>
      <c r="BZ16" s="57">
        <f t="shared" si="107"/>
        <v>7</v>
      </c>
      <c r="CA16" s="57">
        <f t="shared" si="108"/>
        <v>10</v>
      </c>
      <c r="CB16" s="57">
        <f t="shared" si="109"/>
        <v>13</v>
      </c>
      <c r="CC16" s="57">
        <f t="shared" si="110"/>
        <v>17</v>
      </c>
      <c r="CD16" s="57">
        <f t="shared" si="111"/>
        <v>20</v>
      </c>
      <c r="CE16" s="57" t="str">
        <f t="shared" si="112"/>
        <v>SI</v>
      </c>
      <c r="CF16" s="57" t="str">
        <f t="shared" si="113"/>
        <v>m</v>
      </c>
      <c r="CG16" s="57" t="str">
        <f t="shared" si="114"/>
        <v/>
      </c>
      <c r="CH16" s="57" t="str">
        <f t="shared" si="115"/>
        <v>7</v>
      </c>
      <c r="CI16" s="57" t="str">
        <f t="shared" si="116"/>
        <v>9b</v>
      </c>
      <c r="CJ16" s="57" t="str">
        <f t="shared" si="117"/>
        <v>11</v>
      </c>
      <c r="CK16" s="57" t="str">
        <f t="shared" si="118"/>
        <v>13b</v>
      </c>
      <c r="CL16" s="57" t="str">
        <f t="shared" si="119"/>
        <v>SIm</v>
      </c>
      <c r="CM16" s="57" t="str">
        <f t="shared" si="120"/>
        <v>SIm7</v>
      </c>
      <c r="CN16" s="57" t="str">
        <f t="shared" si="121"/>
        <v>SIm9b</v>
      </c>
      <c r="CO16" s="57" t="str">
        <f t="shared" si="122"/>
        <v>SIm11</v>
      </c>
      <c r="CP16" s="57" t="str">
        <f t="shared" si="123"/>
        <v>SIm13b</v>
      </c>
      <c r="CR16" s="57">
        <f>1</f>
        <v>1</v>
      </c>
      <c r="CS16" s="57">
        <f t="shared" si="124"/>
        <v>4</v>
      </c>
      <c r="CT16" s="57">
        <f t="shared" si="125"/>
        <v>7</v>
      </c>
      <c r="CU16" s="57">
        <f t="shared" si="126"/>
        <v>11</v>
      </c>
      <c r="CV16" s="57">
        <f t="shared" si="127"/>
        <v>14</v>
      </c>
      <c r="CW16" s="57">
        <f t="shared" si="128"/>
        <v>18</v>
      </c>
      <c r="CX16" s="57">
        <f t="shared" si="129"/>
        <v>21</v>
      </c>
      <c r="CY16" s="57" t="str">
        <f t="shared" si="130"/>
        <v>SI</v>
      </c>
      <c r="CZ16" s="57" t="str">
        <f t="shared" si="131"/>
        <v/>
      </c>
      <c r="DA16" s="57" t="str">
        <f t="shared" si="132"/>
        <v/>
      </c>
      <c r="DB16" s="57" t="str">
        <f t="shared" si="133"/>
        <v>Δ</v>
      </c>
      <c r="DC16" s="57" t="str">
        <f t="shared" si="134"/>
        <v>9</v>
      </c>
      <c r="DD16" s="57" t="str">
        <f t="shared" si="135"/>
        <v>11+</v>
      </c>
      <c r="DE16" s="57" t="str">
        <f t="shared" si="136"/>
        <v>13</v>
      </c>
      <c r="DF16" s="57" t="str">
        <f t="shared" si="137"/>
        <v>SI</v>
      </c>
      <c r="DG16" s="57" t="str">
        <f t="shared" si="138"/>
        <v>SIΔ</v>
      </c>
      <c r="DH16" s="57" t="str">
        <f t="shared" si="139"/>
        <v>SI9</v>
      </c>
      <c r="DI16" s="57" t="str">
        <f t="shared" si="140"/>
        <v>SI11+</v>
      </c>
      <c r="DJ16" s="57" t="str">
        <f t="shared" si="141"/>
        <v>SI13</v>
      </c>
      <c r="DL16" s="57">
        <f>1</f>
        <v>1</v>
      </c>
      <c r="DM16" s="57">
        <f t="shared" si="142"/>
        <v>4</v>
      </c>
      <c r="DN16" s="57">
        <f t="shared" si="143"/>
        <v>7</v>
      </c>
      <c r="DO16" s="57">
        <f t="shared" si="144"/>
        <v>10</v>
      </c>
      <c r="DP16" s="57">
        <f t="shared" si="145"/>
        <v>14</v>
      </c>
      <c r="DQ16" s="57">
        <f t="shared" si="146"/>
        <v>17</v>
      </c>
      <c r="DR16" s="57">
        <f t="shared" si="147"/>
        <v>21</v>
      </c>
      <c r="DS16" s="57" t="str">
        <f t="shared" si="148"/>
        <v>SI</v>
      </c>
      <c r="DT16" s="57" t="str">
        <f t="shared" si="149"/>
        <v/>
      </c>
      <c r="DU16" s="57" t="str">
        <f t="shared" si="150"/>
        <v/>
      </c>
      <c r="DV16" s="57" t="str">
        <f t="shared" si="151"/>
        <v>7</v>
      </c>
      <c r="DW16" s="57" t="str">
        <f t="shared" si="152"/>
        <v>9</v>
      </c>
      <c r="DX16" s="57" t="str">
        <f t="shared" si="153"/>
        <v>11</v>
      </c>
      <c r="DY16" s="57" t="str">
        <f t="shared" si="154"/>
        <v>13</v>
      </c>
      <c r="DZ16" s="57" t="str">
        <f t="shared" si="155"/>
        <v>SI</v>
      </c>
      <c r="EA16" s="57" t="str">
        <f t="shared" si="156"/>
        <v>SI7</v>
      </c>
      <c r="EB16" s="57" t="str">
        <f t="shared" si="157"/>
        <v>SI9</v>
      </c>
      <c r="EC16" s="57" t="str">
        <f t="shared" si="158"/>
        <v>SI11</v>
      </c>
      <c r="ED16" s="57" t="str">
        <f t="shared" si="159"/>
        <v>SI13</v>
      </c>
      <c r="EF16" s="57">
        <f>1</f>
        <v>1</v>
      </c>
      <c r="EG16" s="57">
        <f t="shared" si="160"/>
        <v>3</v>
      </c>
      <c r="EH16" s="57">
        <f t="shared" si="161"/>
        <v>7</v>
      </c>
      <c r="EI16" s="57">
        <f t="shared" si="162"/>
        <v>10</v>
      </c>
      <c r="EJ16" s="57">
        <f t="shared" si="163"/>
        <v>14</v>
      </c>
      <c r="EK16" s="57">
        <f t="shared" si="164"/>
        <v>17</v>
      </c>
      <c r="EL16" s="57">
        <f t="shared" si="165"/>
        <v>20</v>
      </c>
      <c r="EM16" s="57" t="str">
        <f t="shared" si="166"/>
        <v>SI</v>
      </c>
      <c r="EN16" s="57" t="str">
        <f t="shared" si="167"/>
        <v>m</v>
      </c>
      <c r="EO16" s="57" t="str">
        <f t="shared" si="168"/>
        <v/>
      </c>
      <c r="EP16" s="57" t="str">
        <f t="shared" si="169"/>
        <v>7</v>
      </c>
      <c r="EQ16" s="57" t="str">
        <f t="shared" si="170"/>
        <v>9</v>
      </c>
      <c r="ER16" s="57" t="str">
        <f t="shared" si="171"/>
        <v>11</v>
      </c>
      <c r="ES16" s="57" t="str">
        <f t="shared" si="172"/>
        <v>13b</v>
      </c>
      <c r="ET16" s="57" t="str">
        <f t="shared" si="173"/>
        <v>SIm</v>
      </c>
      <c r="EU16" s="57" t="str">
        <f t="shared" si="174"/>
        <v>SIm7</v>
      </c>
      <c r="EV16" s="57" t="str">
        <f t="shared" si="175"/>
        <v>SIm9</v>
      </c>
      <c r="EW16" s="57" t="str">
        <f t="shared" si="176"/>
        <v>SIm11</v>
      </c>
      <c r="EX16" s="57" t="str">
        <f t="shared" si="177"/>
        <v>SIm13b</v>
      </c>
      <c r="EZ16" s="57">
        <f>1</f>
        <v>1</v>
      </c>
      <c r="FA16" s="57">
        <f t="shared" si="178"/>
        <v>3</v>
      </c>
      <c r="FB16" s="57">
        <f t="shared" si="179"/>
        <v>6</v>
      </c>
      <c r="FC16" s="57">
        <f t="shared" si="180"/>
        <v>10</v>
      </c>
      <c r="FD16" s="57">
        <f t="shared" si="181"/>
        <v>13</v>
      </c>
      <c r="FE16" s="57">
        <f t="shared" si="182"/>
        <v>17</v>
      </c>
      <c r="FF16" s="57">
        <f t="shared" si="183"/>
        <v>20</v>
      </c>
      <c r="FG16" s="57" t="str">
        <f t="shared" si="184"/>
        <v>SI</v>
      </c>
      <c r="FH16" s="57" t="str">
        <f t="shared" si="185"/>
        <v>m</v>
      </c>
      <c r="FI16" s="57" t="str">
        <f t="shared" si="186"/>
        <v>5b</v>
      </c>
      <c r="FJ16" s="57" t="str">
        <f t="shared" si="187"/>
        <v>7</v>
      </c>
      <c r="FK16" s="57" t="str">
        <f t="shared" si="188"/>
        <v>9b</v>
      </c>
      <c r="FL16" s="57" t="str">
        <f t="shared" si="189"/>
        <v>11</v>
      </c>
      <c r="FM16" s="57" t="str">
        <f t="shared" si="190"/>
        <v>13b</v>
      </c>
      <c r="FN16" s="57" t="str">
        <f t="shared" si="191"/>
        <v>SIm5b</v>
      </c>
      <c r="FO16" s="57" t="str">
        <f t="shared" si="192"/>
        <v>SIm5b7</v>
      </c>
      <c r="FP16" s="57" t="str">
        <f t="shared" si="193"/>
        <v>SIm5b9b</v>
      </c>
      <c r="FQ16" s="57" t="str">
        <f t="shared" si="194"/>
        <v>SIm5b11</v>
      </c>
      <c r="FR16" s="57" t="str">
        <f t="shared" si="195"/>
        <v>SIm5b13b</v>
      </c>
      <c r="FT16" s="2" t="str">
        <f t="shared" si="196"/>
        <v>SI</v>
      </c>
      <c r="FU16" s="2" t="str">
        <f t="shared" si="22"/>
        <v>SIΔ</v>
      </c>
      <c r="FV16" s="2" t="str">
        <f t="shared" si="22"/>
        <v>SI9</v>
      </c>
      <c r="FW16" s="2" t="str">
        <f t="shared" si="22"/>
        <v>SI11</v>
      </c>
      <c r="FX16" s="2" t="str">
        <f t="shared" si="22"/>
        <v>SI13</v>
      </c>
      <c r="FY16" s="2" t="str">
        <f t="shared" si="197"/>
        <v>SIm</v>
      </c>
      <c r="FZ16" s="2" t="str">
        <f t="shared" si="23"/>
        <v>SIm7</v>
      </c>
      <c r="GA16" s="2" t="str">
        <f t="shared" si="23"/>
        <v>SIm9</v>
      </c>
      <c r="GB16" s="2" t="str">
        <f t="shared" si="23"/>
        <v>SIm11</v>
      </c>
      <c r="GC16" s="2" t="str">
        <f t="shared" si="23"/>
        <v>SIm13</v>
      </c>
      <c r="GD16" s="2" t="str">
        <f t="shared" si="198"/>
        <v>SIm</v>
      </c>
      <c r="GE16" s="2" t="str">
        <f t="shared" si="24"/>
        <v>SIm7</v>
      </c>
      <c r="GF16" s="2" t="str">
        <f t="shared" si="24"/>
        <v>SIm9b</v>
      </c>
      <c r="GG16" s="2" t="str">
        <f t="shared" si="24"/>
        <v>SIm11</v>
      </c>
      <c r="GH16" s="2" t="str">
        <f t="shared" si="24"/>
        <v>SIm13b</v>
      </c>
      <c r="GI16" s="2" t="str">
        <f t="shared" si="199"/>
        <v>SI</v>
      </c>
      <c r="GJ16" s="2" t="str">
        <f t="shared" si="25"/>
        <v>SIΔ</v>
      </c>
      <c r="GK16" s="2" t="str">
        <f t="shared" si="25"/>
        <v>SI9</v>
      </c>
      <c r="GL16" s="2" t="str">
        <f t="shared" si="25"/>
        <v>SI11+</v>
      </c>
      <c r="GM16" s="2" t="str">
        <f t="shared" si="25"/>
        <v>SI13</v>
      </c>
      <c r="GN16" s="2" t="str">
        <f t="shared" si="200"/>
        <v>SI</v>
      </c>
      <c r="GO16" s="2" t="str">
        <f t="shared" si="26"/>
        <v>SI7</v>
      </c>
      <c r="GP16" s="2" t="str">
        <f t="shared" si="26"/>
        <v>SI9</v>
      </c>
      <c r="GQ16" s="2" t="str">
        <f t="shared" si="26"/>
        <v>SI11</v>
      </c>
      <c r="GR16" s="2" t="str">
        <f t="shared" si="26"/>
        <v>SI13</v>
      </c>
      <c r="GS16" s="2" t="str">
        <f t="shared" si="201"/>
        <v>SIm</v>
      </c>
      <c r="GT16" s="2" t="str">
        <f t="shared" si="27"/>
        <v>SIm7</v>
      </c>
      <c r="GU16" s="2" t="str">
        <f t="shared" si="27"/>
        <v>SIm9</v>
      </c>
      <c r="GV16" s="2" t="str">
        <f t="shared" si="27"/>
        <v>SIm11</v>
      </c>
      <c r="GW16" s="2" t="str">
        <f t="shared" si="27"/>
        <v>SIm13b</v>
      </c>
      <c r="GX16" s="2" t="str">
        <f t="shared" si="202"/>
        <v>SIm5b</v>
      </c>
      <c r="GY16" s="2" t="str">
        <f t="shared" si="28"/>
        <v>SIm5b7</v>
      </c>
      <c r="GZ16" s="2" t="str">
        <f t="shared" si="28"/>
        <v>SIm5b9b</v>
      </c>
      <c r="HA16" s="2" t="str">
        <f t="shared" si="28"/>
        <v>SIm5b11</v>
      </c>
      <c r="HB16" s="2" t="str">
        <f t="shared" si="28"/>
        <v>SIm5b13b</v>
      </c>
      <c r="HD16" s="2">
        <f t="shared" si="215"/>
        <v>12</v>
      </c>
      <c r="HE16" s="2" t="str" cm="1">
        <f t="array" ref="HE16">INDEX(patti,$HD16,IP16)</f>
        <v>SI</v>
      </c>
      <c r="HF16" s="2" t="str" cm="1">
        <f t="array" ref="HF16">INDEX(patti,$HD16,IQ16)</f>
        <v>SIm</v>
      </c>
      <c r="HG16" s="2" t="str" cm="1">
        <f t="array" ref="HG16">INDEX(patti,$HD16,IR16)</f>
        <v>SIm</v>
      </c>
      <c r="HH16" s="2" t="str" cm="1">
        <f t="array" ref="HH16">INDEX(patti,$HD16,IS16)</f>
        <v>SI</v>
      </c>
      <c r="HI16" s="2" t="str" cm="1">
        <f t="array" ref="HI16">INDEX(patti,$HD16,IT16)</f>
        <v>SI</v>
      </c>
      <c r="HJ16" s="2" t="str" cm="1">
        <f t="array" ref="HJ16">INDEX(patti,$HD16,IU16)</f>
        <v>SIm</v>
      </c>
      <c r="HK16" s="2" t="str" cm="1">
        <f t="array" ref="HK16">INDEX(patti,$HD16,IV16)</f>
        <v>SIm5b</v>
      </c>
      <c r="HL16" s="2" t="str" cm="1">
        <f t="array" ref="HL16">INDEX(patti,$HD16,IW16)</f>
        <v>SIΔ</v>
      </c>
      <c r="HM16" s="2" t="str" cm="1">
        <f t="array" ref="HM16">INDEX(patti,$HD16,IX16)</f>
        <v>SIm7</v>
      </c>
      <c r="HN16" s="2" t="str" cm="1">
        <f t="array" ref="HN16">INDEX(patti,$HD16,IY16)</f>
        <v>SIm7</v>
      </c>
      <c r="HO16" s="2" t="str" cm="1">
        <f t="array" ref="HO16">INDEX(patti,$HD16,IZ16)</f>
        <v>SIΔ</v>
      </c>
      <c r="HP16" s="2" t="str" cm="1">
        <f t="array" ref="HP16">INDEX(patti,$HD16,JA16)</f>
        <v>SI7</v>
      </c>
      <c r="HQ16" s="2" t="str" cm="1">
        <f t="array" ref="HQ16">INDEX(patti,$HD16,JB16)</f>
        <v>SIm7</v>
      </c>
      <c r="HR16" s="2" t="str" cm="1">
        <f t="array" ref="HR16">INDEX(patti,$HD16,JC16)</f>
        <v>SIm5b7</v>
      </c>
      <c r="HS16" s="2" t="str" cm="1">
        <f t="array" ref="HS16">INDEX(patti,$HD16,JD16)</f>
        <v>SI9</v>
      </c>
      <c r="HT16" s="2" t="str" cm="1">
        <f t="array" ref="HT16">INDEX(patti,$HD16,JE16)</f>
        <v>SIm9</v>
      </c>
      <c r="HU16" s="2" t="str" cm="1">
        <f t="array" ref="HU16">INDEX(patti,$HD16,JF16)</f>
        <v>SIm9b</v>
      </c>
      <c r="HV16" s="2" t="str" cm="1">
        <f t="array" ref="HV16">INDEX(patti,$HD16,JG16)</f>
        <v>SI9</v>
      </c>
      <c r="HW16" s="2" t="str" cm="1">
        <f t="array" ref="HW16">INDEX(patti,$HD16,JH16)</f>
        <v>SI9</v>
      </c>
      <c r="HX16" s="2" t="str" cm="1">
        <f t="array" ref="HX16">INDEX(patti,$HD16,JI16)</f>
        <v>SIm9</v>
      </c>
      <c r="HY16" s="2" t="str" cm="1">
        <f t="array" ref="HY16">INDEX(patti,$HD16,JJ16)</f>
        <v>SIm5b9b</v>
      </c>
      <c r="HZ16" s="2" t="str" cm="1">
        <f t="array" ref="HZ16">INDEX(patti,$HD16,JK16)</f>
        <v>SI11</v>
      </c>
      <c r="IA16" s="2" t="str" cm="1">
        <f t="array" ref="IA16">INDEX(patti,$HD16,JL16)</f>
        <v>SIm11</v>
      </c>
      <c r="IB16" s="2" t="str" cm="1">
        <f t="array" ref="IB16">INDEX(patti,$HD16,JM16)</f>
        <v>SIm11</v>
      </c>
      <c r="IC16" s="2" t="str" cm="1">
        <f t="array" ref="IC16">INDEX(patti,$HD16,JN16)</f>
        <v>SI11+</v>
      </c>
      <c r="ID16" s="2" t="str" cm="1">
        <f t="array" ref="ID16">INDEX(patti,$HD16,JO16)</f>
        <v>SI11</v>
      </c>
      <c r="IE16" s="2" t="str" cm="1">
        <f t="array" ref="IE16">INDEX(patti,$HD16,JP16)</f>
        <v>SIm11</v>
      </c>
      <c r="IF16" s="2" t="str" cm="1">
        <f t="array" ref="IF16">INDEX(patti,$HD16,JQ16)</f>
        <v>SIm5b11</v>
      </c>
      <c r="IG16" s="2" t="str" cm="1">
        <f t="array" ref="IG16">INDEX(patti,$HD16,JR16)</f>
        <v>SI13</v>
      </c>
      <c r="IH16" s="2" t="str" cm="1">
        <f t="array" ref="IH16">INDEX(patti,$HD16,JS16)</f>
        <v>SIm13</v>
      </c>
      <c r="II16" s="2" t="str" cm="1">
        <f t="array" ref="II16">INDEX(patti,$HD16,JT16)</f>
        <v>SIm13b</v>
      </c>
      <c r="IJ16" s="2" t="str" cm="1">
        <f t="array" ref="IJ16">INDEX(patti,$HD16,JU16)</f>
        <v>SI13</v>
      </c>
      <c r="IK16" s="2" t="str" cm="1">
        <f t="array" ref="IK16">INDEX(patti,$HD16,JV16)</f>
        <v>SI13</v>
      </c>
      <c r="IL16" s="2" t="str" cm="1">
        <f t="array" ref="IL16">INDEX(patti,$HD16,JW16)</f>
        <v>SIm13b</v>
      </c>
      <c r="IM16" s="2" t="str" cm="1">
        <f t="array" ref="IM16">INDEX(patti,$HD16,JX16)</f>
        <v>SIm5b13b</v>
      </c>
      <c r="IN16" t="s">
        <v>117</v>
      </c>
      <c r="IP16">
        <v>1</v>
      </c>
      <c r="IQ16">
        <f t="shared" si="203"/>
        <v>6</v>
      </c>
      <c r="IR16">
        <f t="shared" si="203"/>
        <v>11</v>
      </c>
      <c r="IS16">
        <f t="shared" si="203"/>
        <v>16</v>
      </c>
      <c r="IT16">
        <f t="shared" si="203"/>
        <v>21</v>
      </c>
      <c r="IU16">
        <f t="shared" si="203"/>
        <v>26</v>
      </c>
      <c r="IV16">
        <f t="shared" si="203"/>
        <v>31</v>
      </c>
      <c r="IW16">
        <f t="shared" si="204"/>
        <v>2</v>
      </c>
      <c r="IX16">
        <f t="shared" si="204"/>
        <v>7</v>
      </c>
      <c r="IY16">
        <f t="shared" si="204"/>
        <v>12</v>
      </c>
      <c r="IZ16">
        <f t="shared" si="204"/>
        <v>17</v>
      </c>
      <c r="JA16">
        <f t="shared" si="204"/>
        <v>22</v>
      </c>
      <c r="JB16">
        <f t="shared" si="204"/>
        <v>27</v>
      </c>
      <c r="JC16">
        <f t="shared" si="204"/>
        <v>32</v>
      </c>
      <c r="JD16">
        <f t="shared" si="204"/>
        <v>3</v>
      </c>
      <c r="JE16">
        <f t="shared" si="204"/>
        <v>8</v>
      </c>
      <c r="JF16">
        <f t="shared" si="204"/>
        <v>13</v>
      </c>
      <c r="JG16">
        <f t="shared" si="204"/>
        <v>18</v>
      </c>
      <c r="JH16">
        <f t="shared" si="204"/>
        <v>23</v>
      </c>
      <c r="JI16">
        <f t="shared" si="204"/>
        <v>28</v>
      </c>
      <c r="JJ16">
        <f t="shared" si="219"/>
        <v>33</v>
      </c>
      <c r="JK16">
        <f t="shared" si="219"/>
        <v>4</v>
      </c>
      <c r="JL16">
        <f t="shared" si="219"/>
        <v>9</v>
      </c>
      <c r="JM16">
        <f t="shared" si="219"/>
        <v>14</v>
      </c>
      <c r="JN16">
        <f t="shared" si="219"/>
        <v>19</v>
      </c>
      <c r="JO16">
        <f t="shared" si="219"/>
        <v>24</v>
      </c>
      <c r="JP16">
        <f t="shared" si="219"/>
        <v>29</v>
      </c>
      <c r="JQ16">
        <f t="shared" si="219"/>
        <v>34</v>
      </c>
      <c r="JR16">
        <f t="shared" si="219"/>
        <v>5</v>
      </c>
      <c r="JS16">
        <f t="shared" si="219"/>
        <v>10</v>
      </c>
      <c r="JT16">
        <f t="shared" si="219"/>
        <v>15</v>
      </c>
      <c r="JU16">
        <f t="shared" si="219"/>
        <v>20</v>
      </c>
      <c r="JV16">
        <f t="shared" si="219"/>
        <v>25</v>
      </c>
      <c r="JW16">
        <f t="shared" si="219"/>
        <v>30</v>
      </c>
      <c r="JX16">
        <f t="shared" si="219"/>
        <v>35</v>
      </c>
      <c r="JY16" t="s">
        <v>117</v>
      </c>
      <c r="JZ16" t="str">
        <f t="shared" si="216"/>
        <v>MAGGIORE</v>
      </c>
      <c r="KA16">
        <f t="shared" si="6"/>
        <v>0</v>
      </c>
      <c r="KB16" cm="1">
        <f t="array" ref="KB16">IF(TYPE(_xlfn._xlws.FILTER(HE$1:IM$1,HE16:IM16=KA16))=16,0,_xlfn._xlws.FILTER(HE$1:IM$1,HE16:IM16=KA16))</f>
        <v>0</v>
      </c>
      <c r="KG16">
        <f t="shared" si="205"/>
        <v>0</v>
      </c>
      <c r="KH16" s="35">
        <f t="shared" si="31"/>
        <v>0</v>
      </c>
      <c r="KI16">
        <f t="shared" si="217"/>
        <v>12</v>
      </c>
      <c r="KJ16">
        <f t="shared" si="32"/>
        <v>0</v>
      </c>
      <c r="KK16">
        <f t="shared" si="218"/>
        <v>0</v>
      </c>
      <c r="KL16">
        <f t="shared" si="206"/>
        <v>0</v>
      </c>
      <c r="KM16" s="2">
        <f t="shared" si="34"/>
        <v>0</v>
      </c>
      <c r="KN16" s="2">
        <f t="shared" si="34"/>
        <v>0</v>
      </c>
      <c r="KO16" s="2">
        <f t="shared" si="34"/>
        <v>0</v>
      </c>
      <c r="KP16" s="2">
        <f t="shared" si="34"/>
        <v>0</v>
      </c>
      <c r="KQ16" s="2">
        <f t="shared" si="34"/>
        <v>0</v>
      </c>
      <c r="KR16" s="2">
        <f t="shared" si="34"/>
        <v>0</v>
      </c>
      <c r="KS16" s="2">
        <f t="shared" si="34"/>
        <v>0</v>
      </c>
      <c r="KT16" s="2" t="str">
        <f t="shared" si="207"/>
        <v>0</v>
      </c>
      <c r="KU16" s="2" t="str">
        <f t="shared" si="208"/>
        <v>0</v>
      </c>
      <c r="KV16" s="2" t="str">
        <f t="shared" si="209"/>
        <v>0</v>
      </c>
      <c r="KW16" s="55" t="str">
        <f t="shared" si="210"/>
        <v>0</v>
      </c>
      <c r="KX16" s="60">
        <f t="shared" si="211"/>
        <v>0</v>
      </c>
      <c r="KY16" s="60">
        <f t="shared" si="35"/>
        <v>0</v>
      </c>
      <c r="KZ16" s="60">
        <f t="shared" si="35"/>
        <v>0</v>
      </c>
      <c r="LA16" s="60">
        <f t="shared" si="35"/>
        <v>0</v>
      </c>
      <c r="LB16" s="60">
        <f t="shared" si="35"/>
        <v>0</v>
      </c>
      <c r="LC16" s="60">
        <f t="shared" si="35"/>
        <v>0</v>
      </c>
      <c r="LD16" s="60">
        <f t="shared" si="35"/>
        <v>0</v>
      </c>
      <c r="LE16" s="64">
        <f t="shared" si="36"/>
        <v>0</v>
      </c>
      <c r="LF16" s="55">
        <f t="shared" si="37"/>
        <v>0</v>
      </c>
      <c r="LG16" s="55">
        <f t="shared" si="38"/>
        <v>0</v>
      </c>
      <c r="LH16" s="55">
        <f t="shared" si="39"/>
        <v>0</v>
      </c>
      <c r="LI16" s="55">
        <f t="shared" si="40"/>
        <v>0</v>
      </c>
      <c r="LJ16" s="55">
        <f t="shared" si="41"/>
        <v>0</v>
      </c>
      <c r="LK16" s="55">
        <f t="shared" si="42"/>
        <v>0</v>
      </c>
      <c r="LL16" s="55">
        <f t="shared" si="43"/>
        <v>0</v>
      </c>
      <c r="LM16" s="64">
        <f t="shared" si="212"/>
        <v>0</v>
      </c>
      <c r="LN16" s="64">
        <f t="shared" si="44"/>
        <v>0</v>
      </c>
      <c r="LO16" s="64">
        <f t="shared" si="44"/>
        <v>0</v>
      </c>
      <c r="LP16" s="64">
        <f t="shared" si="44"/>
        <v>0</v>
      </c>
      <c r="LQ16" s="64">
        <f t="shared" si="44"/>
        <v>0</v>
      </c>
      <c r="LR16" s="64">
        <f t="shared" si="44"/>
        <v>0</v>
      </c>
      <c r="LS16" s="64">
        <f t="shared" si="44"/>
        <v>0</v>
      </c>
      <c r="LT16" s="60">
        <f t="shared" si="213"/>
        <v>0</v>
      </c>
      <c r="LU16" s="60">
        <f t="shared" si="45"/>
        <v>0</v>
      </c>
      <c r="LV16" s="60">
        <f t="shared" si="46"/>
        <v>0</v>
      </c>
      <c r="LY16" s="180"/>
      <c r="LZ16" s="180"/>
      <c r="MA16" s="180"/>
      <c r="MB16" s="180"/>
      <c r="MC16" s="180"/>
      <c r="MD16" s="180"/>
      <c r="ME16" s="180"/>
      <c r="MF16" s="180"/>
      <c r="MG16" s="180"/>
      <c r="MH16" s="180"/>
      <c r="MI16" s="180"/>
      <c r="MJ16" s="180"/>
      <c r="MK16" s="180"/>
      <c r="ML16" s="180"/>
      <c r="MM16" s="180"/>
      <c r="MN16" s="180"/>
      <c r="MO16" s="180"/>
      <c r="MP16" s="180"/>
      <c r="MQ16" s="180"/>
      <c r="MR16" s="180"/>
      <c r="MS16" s="180"/>
      <c r="MT16" s="180"/>
      <c r="MU16" s="180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73"/>
      <c r="NR16" s="73"/>
      <c r="NS16" s="73"/>
      <c r="NT16" s="73"/>
      <c r="NU16" s="73"/>
      <c r="NV16" s="73"/>
      <c r="NW16" s="73"/>
      <c r="NX16" s="73"/>
      <c r="NY16" s="73"/>
      <c r="NZ16" s="73"/>
      <c r="OA16" s="73"/>
      <c r="OB16" s="73"/>
      <c r="OC16" s="73"/>
      <c r="OD16" s="73"/>
      <c r="OE16" s="73"/>
    </row>
    <row r="17" spans="1:395" x14ac:dyDescent="0.3">
      <c r="A17" s="190" t="s">
        <v>98</v>
      </c>
      <c r="B17" t="str">
        <f>B5</f>
        <v>DO</v>
      </c>
      <c r="C17" s="16" t="s">
        <v>37</v>
      </c>
      <c r="D17" s="16" t="s">
        <v>38</v>
      </c>
      <c r="E17" s="16" t="s">
        <v>37</v>
      </c>
      <c r="F17" s="16" t="s">
        <v>37</v>
      </c>
      <c r="G17" s="16" t="s">
        <v>37</v>
      </c>
      <c r="H17" s="16" t="s">
        <v>37</v>
      </c>
      <c r="I17" s="16" t="s">
        <v>38</v>
      </c>
      <c r="J17" s="4">
        <f>J5</f>
        <v>1</v>
      </c>
      <c r="K17" s="58">
        <f t="shared" si="47"/>
        <v>3</v>
      </c>
      <c r="L17" s="58">
        <f t="shared" si="48"/>
        <v>4</v>
      </c>
      <c r="M17" s="58">
        <f t="shared" si="49"/>
        <v>6</v>
      </c>
      <c r="N17" s="58">
        <f t="shared" si="50"/>
        <v>8</v>
      </c>
      <c r="O17" s="58">
        <f t="shared" si="51"/>
        <v>10</v>
      </c>
      <c r="P17" s="58">
        <f t="shared" si="52"/>
        <v>12</v>
      </c>
      <c r="Q17" s="57">
        <f t="shared" si="53"/>
        <v>13</v>
      </c>
      <c r="R17" s="58">
        <f t="shared" si="54"/>
        <v>15</v>
      </c>
      <c r="S17" s="58">
        <f t="shared" si="55"/>
        <v>16</v>
      </c>
      <c r="T17" s="58">
        <f t="shared" si="56"/>
        <v>18</v>
      </c>
      <c r="U17" s="58">
        <f t="shared" si="57"/>
        <v>20</v>
      </c>
      <c r="V17" s="58">
        <f t="shared" si="58"/>
        <v>22</v>
      </c>
      <c r="W17" s="58">
        <f t="shared" si="59"/>
        <v>24</v>
      </c>
      <c r="X17" s="57">
        <f t="shared" si="60"/>
        <v>25</v>
      </c>
      <c r="Y17" s="58">
        <f t="shared" si="61"/>
        <v>27</v>
      </c>
      <c r="Z17" s="58">
        <f t="shared" si="62"/>
        <v>28</v>
      </c>
      <c r="AA17" s="58">
        <f t="shared" si="63"/>
        <v>30</v>
      </c>
      <c r="AB17" s="58">
        <f t="shared" si="64"/>
        <v>32</v>
      </c>
      <c r="AC17" s="58">
        <f t="shared" si="65"/>
        <v>34</v>
      </c>
      <c r="AD17" s="58">
        <f t="shared" si="66"/>
        <v>36</v>
      </c>
      <c r="AE17" s="57">
        <f t="shared" si="67"/>
        <v>37</v>
      </c>
      <c r="AF17" s="58">
        <f t="shared" si="68"/>
        <v>39</v>
      </c>
      <c r="AG17" s="58">
        <f t="shared" si="69"/>
        <v>40</v>
      </c>
      <c r="AH17" s="58">
        <f t="shared" si="70"/>
        <v>42</v>
      </c>
      <c r="AI17" s="58"/>
      <c r="AJ17" s="58">
        <f>1</f>
        <v>1</v>
      </c>
      <c r="AK17" s="58">
        <f t="shared" si="71"/>
        <v>3</v>
      </c>
      <c r="AL17" s="58">
        <f t="shared" si="72"/>
        <v>7</v>
      </c>
      <c r="AM17" s="58">
        <f t="shared" si="73"/>
        <v>11</v>
      </c>
      <c r="AN17" s="58">
        <f t="shared" si="74"/>
        <v>14</v>
      </c>
      <c r="AO17" s="58">
        <f t="shared" si="75"/>
        <v>17</v>
      </c>
      <c r="AP17" s="58">
        <f t="shared" si="76"/>
        <v>21</v>
      </c>
      <c r="AQ17" s="58" t="str">
        <f t="shared" si="214"/>
        <v>DO</v>
      </c>
      <c r="AR17" s="58" t="str">
        <f t="shared" si="77"/>
        <v>m</v>
      </c>
      <c r="AS17" s="58" t="str">
        <f t="shared" si="78"/>
        <v/>
      </c>
      <c r="AT17" s="58" t="str">
        <f t="shared" si="79"/>
        <v>Δ</v>
      </c>
      <c r="AU17" s="57" t="str">
        <f t="shared" si="80"/>
        <v>9</v>
      </c>
      <c r="AV17" s="57" t="str">
        <f t="shared" si="81"/>
        <v>11</v>
      </c>
      <c r="AW17" s="57" t="str">
        <f t="shared" si="82"/>
        <v>13</v>
      </c>
      <c r="AX17" s="57" t="str">
        <f t="shared" si="83"/>
        <v>DOm</v>
      </c>
      <c r="AY17" s="57" t="str">
        <f t="shared" si="84"/>
        <v>DOmΔ</v>
      </c>
      <c r="AZ17" s="57" t="str">
        <f t="shared" si="85"/>
        <v>DOm9</v>
      </c>
      <c r="BA17" s="57" t="str">
        <f t="shared" si="86"/>
        <v>DOm11</v>
      </c>
      <c r="BB17" s="57" t="str">
        <f t="shared" si="87"/>
        <v>DOm13</v>
      </c>
      <c r="BD17" s="58">
        <f>1</f>
        <v>1</v>
      </c>
      <c r="BE17" s="57">
        <f t="shared" si="88"/>
        <v>3</v>
      </c>
      <c r="BF17" s="57">
        <f t="shared" si="89"/>
        <v>7</v>
      </c>
      <c r="BG17" s="57">
        <f t="shared" si="90"/>
        <v>10</v>
      </c>
      <c r="BH17" s="57">
        <f t="shared" si="91"/>
        <v>13</v>
      </c>
      <c r="BI17" s="57">
        <f t="shared" si="92"/>
        <v>17</v>
      </c>
      <c r="BJ17" s="57">
        <f t="shared" si="93"/>
        <v>21</v>
      </c>
      <c r="BK17" s="58" t="str">
        <f t="shared" si="94"/>
        <v>DO</v>
      </c>
      <c r="BL17" s="58" t="str">
        <f t="shared" si="95"/>
        <v>m</v>
      </c>
      <c r="BM17" s="58" t="str">
        <f t="shared" si="96"/>
        <v/>
      </c>
      <c r="BN17" s="58" t="str">
        <f t="shared" si="97"/>
        <v>7</v>
      </c>
      <c r="BO17" s="57" t="str">
        <f t="shared" si="98"/>
        <v>9b</v>
      </c>
      <c r="BP17" s="57" t="str">
        <f t="shared" si="99"/>
        <v>11</v>
      </c>
      <c r="BQ17" s="57" t="str">
        <f t="shared" si="100"/>
        <v>13</v>
      </c>
      <c r="BR17" s="57" t="str">
        <f t="shared" si="101"/>
        <v>DOm</v>
      </c>
      <c r="BS17" s="57" t="str">
        <f t="shared" si="102"/>
        <v>DOm7</v>
      </c>
      <c r="BT17" s="57" t="str">
        <f t="shared" si="103"/>
        <v>DOm9b</v>
      </c>
      <c r="BU17" s="57" t="str">
        <f t="shared" si="104"/>
        <v>DOm11</v>
      </c>
      <c r="BV17" s="57" t="str">
        <f t="shared" si="105"/>
        <v>DOm13</v>
      </c>
      <c r="BX17" s="58">
        <f>1</f>
        <v>1</v>
      </c>
      <c r="BY17" s="57">
        <f t="shared" si="106"/>
        <v>4</v>
      </c>
      <c r="BZ17" s="57">
        <f t="shared" si="107"/>
        <v>8</v>
      </c>
      <c r="CA17" s="57">
        <f t="shared" si="108"/>
        <v>11</v>
      </c>
      <c r="CB17" s="57">
        <f t="shared" si="109"/>
        <v>14</v>
      </c>
      <c r="CC17" s="57">
        <f t="shared" si="110"/>
        <v>18</v>
      </c>
      <c r="CD17" s="57">
        <f t="shared" si="111"/>
        <v>21</v>
      </c>
      <c r="CE17" s="58" t="str">
        <f t="shared" si="112"/>
        <v>DO</v>
      </c>
      <c r="CF17" s="58" t="str">
        <f t="shared" si="113"/>
        <v/>
      </c>
      <c r="CG17" s="58" t="str">
        <f t="shared" si="114"/>
        <v>5#</v>
      </c>
      <c r="CH17" s="58" t="str">
        <f t="shared" si="115"/>
        <v>Δ</v>
      </c>
      <c r="CI17" s="57" t="str">
        <f t="shared" si="116"/>
        <v>9</v>
      </c>
      <c r="CJ17" s="57" t="str">
        <f t="shared" si="117"/>
        <v>11+</v>
      </c>
      <c r="CK17" s="57" t="str">
        <f t="shared" si="118"/>
        <v>13</v>
      </c>
      <c r="CL17" s="57" t="str">
        <f t="shared" si="119"/>
        <v>DO5#</v>
      </c>
      <c r="CM17" s="57" t="str">
        <f t="shared" si="120"/>
        <v>DO5#Δ</v>
      </c>
      <c r="CN17" s="57" t="str">
        <f t="shared" si="121"/>
        <v>DO5#9</v>
      </c>
      <c r="CO17" s="57" t="str">
        <f t="shared" si="122"/>
        <v>DO5#11+</v>
      </c>
      <c r="CP17" s="57" t="str">
        <f t="shared" si="123"/>
        <v>DO5#13</v>
      </c>
      <c r="CR17" s="58">
        <f>1</f>
        <v>1</v>
      </c>
      <c r="CS17" s="57">
        <f t="shared" si="124"/>
        <v>4</v>
      </c>
      <c r="CT17" s="57">
        <f t="shared" si="125"/>
        <v>7</v>
      </c>
      <c r="CU17" s="57">
        <f t="shared" si="126"/>
        <v>10</v>
      </c>
      <c r="CV17" s="57">
        <f t="shared" si="127"/>
        <v>14</v>
      </c>
      <c r="CW17" s="57">
        <f t="shared" si="128"/>
        <v>18</v>
      </c>
      <c r="CX17" s="57">
        <f t="shared" si="129"/>
        <v>21</v>
      </c>
      <c r="CY17" s="58" t="str">
        <f t="shared" si="130"/>
        <v>DO</v>
      </c>
      <c r="CZ17" s="58" t="str">
        <f t="shared" si="131"/>
        <v/>
      </c>
      <c r="DA17" s="58" t="str">
        <f t="shared" si="132"/>
        <v/>
      </c>
      <c r="DB17" s="58" t="str">
        <f t="shared" si="133"/>
        <v>7</v>
      </c>
      <c r="DC17" s="57" t="str">
        <f t="shared" si="134"/>
        <v>9</v>
      </c>
      <c r="DD17" s="57" t="str">
        <f t="shared" si="135"/>
        <v>11+</v>
      </c>
      <c r="DE17" s="57" t="str">
        <f t="shared" si="136"/>
        <v>13</v>
      </c>
      <c r="DF17" s="57" t="str">
        <f t="shared" si="137"/>
        <v>DO</v>
      </c>
      <c r="DG17" s="57" t="str">
        <f t="shared" si="138"/>
        <v>DO7</v>
      </c>
      <c r="DH17" s="57" t="str">
        <f t="shared" si="139"/>
        <v>DO9</v>
      </c>
      <c r="DI17" s="57" t="str">
        <f t="shared" si="140"/>
        <v>DO11+</v>
      </c>
      <c r="DJ17" s="57" t="str">
        <f t="shared" si="141"/>
        <v>DO13</v>
      </c>
      <c r="DL17" s="58">
        <f>1</f>
        <v>1</v>
      </c>
      <c r="DM17" s="57">
        <f t="shared" si="142"/>
        <v>4</v>
      </c>
      <c r="DN17" s="57">
        <f t="shared" si="143"/>
        <v>7</v>
      </c>
      <c r="DO17" s="57">
        <f t="shared" si="144"/>
        <v>10</v>
      </c>
      <c r="DP17" s="57">
        <f t="shared" si="145"/>
        <v>14</v>
      </c>
      <c r="DQ17" s="57">
        <f t="shared" si="146"/>
        <v>17</v>
      </c>
      <c r="DR17" s="57">
        <f t="shared" si="147"/>
        <v>20</v>
      </c>
      <c r="DS17" s="58" t="str">
        <f t="shared" si="148"/>
        <v>DO</v>
      </c>
      <c r="DT17" s="58" t="str">
        <f t="shared" si="149"/>
        <v/>
      </c>
      <c r="DU17" s="58" t="str">
        <f t="shared" si="150"/>
        <v/>
      </c>
      <c r="DV17" s="58" t="str">
        <f t="shared" si="151"/>
        <v>7</v>
      </c>
      <c r="DW17" s="57" t="str">
        <f t="shared" si="152"/>
        <v>9</v>
      </c>
      <c r="DX17" s="57" t="str">
        <f t="shared" si="153"/>
        <v>11</v>
      </c>
      <c r="DY17" s="57" t="str">
        <f t="shared" si="154"/>
        <v>13b</v>
      </c>
      <c r="DZ17" s="57" t="str">
        <f t="shared" si="155"/>
        <v>DO</v>
      </c>
      <c r="EA17" s="57" t="str">
        <f t="shared" si="156"/>
        <v>DO7</v>
      </c>
      <c r="EB17" s="57" t="str">
        <f t="shared" si="157"/>
        <v>DO9</v>
      </c>
      <c r="EC17" s="57" t="str">
        <f t="shared" si="158"/>
        <v>DO11</v>
      </c>
      <c r="ED17" s="57" t="str">
        <f t="shared" si="159"/>
        <v>DO13b</v>
      </c>
      <c r="EF17" s="58">
        <f>1</f>
        <v>1</v>
      </c>
      <c r="EG17" s="57">
        <f t="shared" si="160"/>
        <v>3</v>
      </c>
      <c r="EH17" s="57">
        <f t="shared" si="161"/>
        <v>6</v>
      </c>
      <c r="EI17" s="57">
        <f t="shared" si="162"/>
        <v>10</v>
      </c>
      <c r="EJ17" s="57">
        <f t="shared" si="163"/>
        <v>14</v>
      </c>
      <c r="EK17" s="57">
        <f t="shared" si="164"/>
        <v>17</v>
      </c>
      <c r="EL17" s="57">
        <f t="shared" si="165"/>
        <v>20</v>
      </c>
      <c r="EM17" s="58" t="str">
        <f t="shared" si="166"/>
        <v>DO</v>
      </c>
      <c r="EN17" s="58" t="str">
        <f t="shared" si="167"/>
        <v>m</v>
      </c>
      <c r="EO17" s="58" t="str">
        <f t="shared" si="168"/>
        <v>5b</v>
      </c>
      <c r="EP17" s="58" t="str">
        <f t="shared" si="169"/>
        <v>7</v>
      </c>
      <c r="EQ17" s="57" t="str">
        <f t="shared" si="170"/>
        <v>9</v>
      </c>
      <c r="ER17" s="57" t="str">
        <f t="shared" si="171"/>
        <v>11</v>
      </c>
      <c r="ES17" s="57" t="str">
        <f t="shared" si="172"/>
        <v>13b</v>
      </c>
      <c r="ET17" s="57" t="str">
        <f t="shared" si="173"/>
        <v>DOm5b</v>
      </c>
      <c r="EU17" s="57" t="str">
        <f t="shared" si="174"/>
        <v>DOm5b7</v>
      </c>
      <c r="EV17" s="57" t="str">
        <f t="shared" si="175"/>
        <v>DOm5b9</v>
      </c>
      <c r="EW17" s="57" t="str">
        <f t="shared" si="176"/>
        <v>DOm5b11</v>
      </c>
      <c r="EX17" s="57" t="str">
        <f t="shared" si="177"/>
        <v>DOm5b13b</v>
      </c>
      <c r="EZ17" s="58">
        <f>1</f>
        <v>1</v>
      </c>
      <c r="FA17" s="57">
        <f t="shared" si="178"/>
        <v>3</v>
      </c>
      <c r="FB17" s="57">
        <f t="shared" si="179"/>
        <v>6</v>
      </c>
      <c r="FC17" s="57">
        <f t="shared" si="180"/>
        <v>10</v>
      </c>
      <c r="FD17" s="57">
        <f t="shared" si="181"/>
        <v>13</v>
      </c>
      <c r="FE17" s="57">
        <f t="shared" si="182"/>
        <v>16</v>
      </c>
      <c r="FF17" s="57">
        <f t="shared" si="183"/>
        <v>20</v>
      </c>
      <c r="FG17" s="58" t="str">
        <f t="shared" si="184"/>
        <v>DO</v>
      </c>
      <c r="FH17" s="58" t="str">
        <f t="shared" si="185"/>
        <v>m</v>
      </c>
      <c r="FI17" s="58" t="str">
        <f t="shared" si="186"/>
        <v>5b</v>
      </c>
      <c r="FJ17" s="58" t="str">
        <f t="shared" si="187"/>
        <v>7</v>
      </c>
      <c r="FK17" s="57" t="str">
        <f t="shared" si="188"/>
        <v>9b</v>
      </c>
      <c r="FL17" s="57" t="str">
        <f t="shared" si="189"/>
        <v>11b</v>
      </c>
      <c r="FM17" s="57" t="str">
        <f t="shared" si="190"/>
        <v>13b</v>
      </c>
      <c r="FN17" s="57" t="str">
        <f t="shared" si="191"/>
        <v>DOm5b</v>
      </c>
      <c r="FO17" s="57" t="str">
        <f t="shared" si="192"/>
        <v>DOm5b7</v>
      </c>
      <c r="FP17" s="57" t="str">
        <f t="shared" si="193"/>
        <v>DOm5b9b</v>
      </c>
      <c r="FQ17" s="57" t="str">
        <f t="shared" si="194"/>
        <v>DOm5b11b</v>
      </c>
      <c r="FR17" s="57" t="str">
        <f t="shared" si="195"/>
        <v>DOm5b13b</v>
      </c>
      <c r="FT17" s="2" t="str">
        <f t="shared" si="196"/>
        <v>DOm</v>
      </c>
      <c r="FU17" s="2" t="str">
        <f t="shared" si="22"/>
        <v>DOmΔ</v>
      </c>
      <c r="FV17" s="2" t="str">
        <f t="shared" si="22"/>
        <v>DOm9</v>
      </c>
      <c r="FW17" s="2" t="str">
        <f t="shared" si="22"/>
        <v>DOm11</v>
      </c>
      <c r="FX17" s="2" t="str">
        <f t="shared" si="22"/>
        <v>DOm13</v>
      </c>
      <c r="FY17" s="2" t="str">
        <f t="shared" si="197"/>
        <v>DOm</v>
      </c>
      <c r="FZ17" s="2" t="str">
        <f t="shared" si="23"/>
        <v>DOm7</v>
      </c>
      <c r="GA17" s="2" t="str">
        <f t="shared" si="23"/>
        <v>DOm9b</v>
      </c>
      <c r="GB17" s="2" t="str">
        <f t="shared" si="23"/>
        <v>DOm11</v>
      </c>
      <c r="GC17" s="2" t="str">
        <f t="shared" si="23"/>
        <v>DOm13</v>
      </c>
      <c r="GD17" s="2" t="str">
        <f t="shared" si="198"/>
        <v>DO5#</v>
      </c>
      <c r="GE17" s="2" t="str">
        <f t="shared" si="24"/>
        <v>DO5#Δ</v>
      </c>
      <c r="GF17" s="2" t="str">
        <f t="shared" si="24"/>
        <v>DO5#9</v>
      </c>
      <c r="GG17" s="2" t="str">
        <f t="shared" si="24"/>
        <v>DO5#11+</v>
      </c>
      <c r="GH17" s="2" t="str">
        <f t="shared" si="24"/>
        <v>DO5#13</v>
      </c>
      <c r="GI17" s="2" t="str">
        <f t="shared" si="199"/>
        <v>DO</v>
      </c>
      <c r="GJ17" s="2" t="str">
        <f t="shared" si="25"/>
        <v>DO7</v>
      </c>
      <c r="GK17" s="2" t="str">
        <f t="shared" si="25"/>
        <v>DO9</v>
      </c>
      <c r="GL17" s="2" t="str">
        <f t="shared" si="25"/>
        <v>DO11+</v>
      </c>
      <c r="GM17" s="2" t="str">
        <f t="shared" si="25"/>
        <v>DO13</v>
      </c>
      <c r="GN17" s="2" t="str">
        <f t="shared" si="200"/>
        <v>DO</v>
      </c>
      <c r="GO17" s="2" t="str">
        <f t="shared" si="26"/>
        <v>DO7</v>
      </c>
      <c r="GP17" s="2" t="str">
        <f t="shared" si="26"/>
        <v>DO9</v>
      </c>
      <c r="GQ17" s="2" t="str">
        <f t="shared" si="26"/>
        <v>DO11</v>
      </c>
      <c r="GR17" s="2" t="str">
        <f t="shared" si="26"/>
        <v>DO13b</v>
      </c>
      <c r="GS17" s="2" t="str">
        <f t="shared" si="201"/>
        <v>DOm5b</v>
      </c>
      <c r="GT17" s="2" t="str">
        <f t="shared" si="27"/>
        <v>DOm5b7</v>
      </c>
      <c r="GU17" s="2" t="str">
        <f t="shared" si="27"/>
        <v>DOm5b9</v>
      </c>
      <c r="GV17" s="2" t="str">
        <f t="shared" si="27"/>
        <v>DOm5b11</v>
      </c>
      <c r="GW17" s="2" t="str">
        <f t="shared" si="27"/>
        <v>DOm5b13b</v>
      </c>
      <c r="GX17" s="2" t="str">
        <f t="shared" si="202"/>
        <v>DOm5b</v>
      </c>
      <c r="GY17" s="2" t="str">
        <f t="shared" si="28"/>
        <v>DOm5b7</v>
      </c>
      <c r="GZ17" s="2" t="str">
        <f t="shared" si="28"/>
        <v>DOm5b9b</v>
      </c>
      <c r="HA17" s="2" t="str">
        <f t="shared" si="28"/>
        <v>DOm5b11b</v>
      </c>
      <c r="HB17" s="2" t="str">
        <f t="shared" si="28"/>
        <v>DOm5b13b</v>
      </c>
      <c r="HD17" s="2">
        <f t="shared" si="215"/>
        <v>13</v>
      </c>
      <c r="HE17" s="2" t="str" cm="1">
        <f t="array" ref="HE17">INDEX(patti,$HD17,IP17)</f>
        <v>DOm</v>
      </c>
      <c r="HF17" s="2" t="str" cm="1">
        <f t="array" ref="HF17">INDEX(patti,$HD17,IQ17)</f>
        <v>DOm</v>
      </c>
      <c r="HG17" s="2" t="str" cm="1">
        <f t="array" ref="HG17">INDEX(patti,$HD17,IR17)</f>
        <v>DO5#</v>
      </c>
      <c r="HH17" s="2" t="str" cm="1">
        <f t="array" ref="HH17">INDEX(patti,$HD17,IS17)</f>
        <v>DO</v>
      </c>
      <c r="HI17" s="2" t="str" cm="1">
        <f t="array" ref="HI17">INDEX(patti,$HD17,IT17)</f>
        <v>DO</v>
      </c>
      <c r="HJ17" s="2" t="str" cm="1">
        <f t="array" ref="HJ17">INDEX(patti,$HD17,IU17)</f>
        <v>DOm5b</v>
      </c>
      <c r="HK17" s="2" t="str" cm="1">
        <f t="array" ref="HK17">INDEX(patti,$HD17,IV17)</f>
        <v>DOm5b</v>
      </c>
      <c r="HL17" s="2" t="str" cm="1">
        <f t="array" ref="HL17">INDEX(patti,$HD17,IW17)</f>
        <v>DOmΔ</v>
      </c>
      <c r="HM17" s="2" t="str" cm="1">
        <f t="array" ref="HM17">INDEX(patti,$HD17,IX17)</f>
        <v>DOm7</v>
      </c>
      <c r="HN17" s="2" t="str" cm="1">
        <f t="array" ref="HN17">INDEX(patti,$HD17,IY17)</f>
        <v>DO5#Δ</v>
      </c>
      <c r="HO17" s="2" t="str" cm="1">
        <f t="array" ref="HO17">INDEX(patti,$HD17,IZ17)</f>
        <v>DO7</v>
      </c>
      <c r="HP17" s="2" t="str" cm="1">
        <f t="array" ref="HP17">INDEX(patti,$HD17,JA17)</f>
        <v>DO7</v>
      </c>
      <c r="HQ17" s="2" t="str" cm="1">
        <f t="array" ref="HQ17">INDEX(patti,$HD17,JB17)</f>
        <v>DOm5b7</v>
      </c>
      <c r="HR17" s="2" t="str" cm="1">
        <f t="array" ref="HR17">INDEX(patti,$HD17,JC17)</f>
        <v>DOm5b7</v>
      </c>
      <c r="HS17" s="2" t="str" cm="1">
        <f t="array" ref="HS17">INDEX(patti,$HD17,JD17)</f>
        <v>DOm9</v>
      </c>
      <c r="HT17" s="2" t="str" cm="1">
        <f t="array" ref="HT17">INDEX(patti,$HD17,JE17)</f>
        <v>DOm9b</v>
      </c>
      <c r="HU17" s="2" t="str" cm="1">
        <f t="array" ref="HU17">INDEX(patti,$HD17,JF17)</f>
        <v>DO5#9</v>
      </c>
      <c r="HV17" s="2" t="str" cm="1">
        <f t="array" ref="HV17">INDEX(patti,$HD17,JG17)</f>
        <v>DO9</v>
      </c>
      <c r="HW17" s="2" t="str" cm="1">
        <f t="array" ref="HW17">INDEX(patti,$HD17,JH17)</f>
        <v>DO9</v>
      </c>
      <c r="HX17" s="2" t="str" cm="1">
        <f t="array" ref="HX17">INDEX(patti,$HD17,JI17)</f>
        <v>DOm5b9</v>
      </c>
      <c r="HY17" s="2" t="str" cm="1">
        <f t="array" ref="HY17">INDEX(patti,$HD17,JJ17)</f>
        <v>DOm5b9b</v>
      </c>
      <c r="HZ17" s="2" t="str" cm="1">
        <f t="array" ref="HZ17">INDEX(patti,$HD17,JK17)</f>
        <v>DOm11</v>
      </c>
      <c r="IA17" s="2" t="str" cm="1">
        <f t="array" ref="IA17">INDEX(patti,$HD17,JL17)</f>
        <v>DOm11</v>
      </c>
      <c r="IB17" s="2" t="str" cm="1">
        <f t="array" ref="IB17">INDEX(patti,$HD17,JM17)</f>
        <v>DO5#11+</v>
      </c>
      <c r="IC17" s="2" t="str" cm="1">
        <f t="array" ref="IC17">INDEX(patti,$HD17,JN17)</f>
        <v>DO11+</v>
      </c>
      <c r="ID17" s="2" t="str" cm="1">
        <f t="array" ref="ID17">INDEX(patti,$HD17,JO17)</f>
        <v>DO11</v>
      </c>
      <c r="IE17" s="2" t="str" cm="1">
        <f t="array" ref="IE17">INDEX(patti,$HD17,JP17)</f>
        <v>DOm5b11</v>
      </c>
      <c r="IF17" s="2" t="str" cm="1">
        <f t="array" ref="IF17">INDEX(patti,$HD17,JQ17)</f>
        <v>DOm5b11b</v>
      </c>
      <c r="IG17" s="2" t="str" cm="1">
        <f t="array" ref="IG17">INDEX(patti,$HD17,JR17)</f>
        <v>DOm13</v>
      </c>
      <c r="IH17" s="2" t="str" cm="1">
        <f t="array" ref="IH17">INDEX(patti,$HD17,JS17)</f>
        <v>DOm13</v>
      </c>
      <c r="II17" s="2" t="str" cm="1">
        <f t="array" ref="II17">INDEX(patti,$HD17,JT17)</f>
        <v>DO5#13</v>
      </c>
      <c r="IJ17" s="2" t="str" cm="1">
        <f t="array" ref="IJ17">INDEX(patti,$HD17,JU17)</f>
        <v>DO13</v>
      </c>
      <c r="IK17" s="2" t="str" cm="1">
        <f t="array" ref="IK17">INDEX(patti,$HD17,JV17)</f>
        <v>DO13b</v>
      </c>
      <c r="IL17" s="2" t="str" cm="1">
        <f t="array" ref="IL17">INDEX(patti,$HD17,JW17)</f>
        <v>DOm5b13b</v>
      </c>
      <c r="IM17" s="2" t="str" cm="1">
        <f t="array" ref="IM17">INDEX(patti,$HD17,JX17)</f>
        <v>DOm5b13b</v>
      </c>
      <c r="IN17" t="s">
        <v>117</v>
      </c>
      <c r="IP17">
        <v>1</v>
      </c>
      <c r="IQ17">
        <f t="shared" si="203"/>
        <v>6</v>
      </c>
      <c r="IR17">
        <f t="shared" si="203"/>
        <v>11</v>
      </c>
      <c r="IS17">
        <f t="shared" si="203"/>
        <v>16</v>
      </c>
      <c r="IT17">
        <f t="shared" si="203"/>
        <v>21</v>
      </c>
      <c r="IU17">
        <f t="shared" si="203"/>
        <v>26</v>
      </c>
      <c r="IV17">
        <f t="shared" si="203"/>
        <v>31</v>
      </c>
      <c r="IW17">
        <f t="shared" si="204"/>
        <v>2</v>
      </c>
      <c r="IX17">
        <f t="shared" si="204"/>
        <v>7</v>
      </c>
      <c r="IY17">
        <f t="shared" si="204"/>
        <v>12</v>
      </c>
      <c r="IZ17">
        <f t="shared" si="204"/>
        <v>17</v>
      </c>
      <c r="JA17">
        <f t="shared" si="204"/>
        <v>22</v>
      </c>
      <c r="JB17">
        <f t="shared" si="204"/>
        <v>27</v>
      </c>
      <c r="JC17">
        <f t="shared" si="204"/>
        <v>32</v>
      </c>
      <c r="JD17">
        <f t="shared" si="204"/>
        <v>3</v>
      </c>
      <c r="JE17">
        <f t="shared" si="204"/>
        <v>8</v>
      </c>
      <c r="JF17">
        <f t="shared" si="204"/>
        <v>13</v>
      </c>
      <c r="JG17">
        <f t="shared" si="204"/>
        <v>18</v>
      </c>
      <c r="JH17">
        <f t="shared" si="204"/>
        <v>23</v>
      </c>
      <c r="JI17">
        <f t="shared" si="204"/>
        <v>28</v>
      </c>
      <c r="JJ17">
        <f t="shared" si="219"/>
        <v>33</v>
      </c>
      <c r="JK17">
        <f t="shared" si="219"/>
        <v>4</v>
      </c>
      <c r="JL17">
        <f t="shared" si="219"/>
        <v>9</v>
      </c>
      <c r="JM17">
        <f t="shared" si="219"/>
        <v>14</v>
      </c>
      <c r="JN17">
        <f t="shared" si="219"/>
        <v>19</v>
      </c>
      <c r="JO17">
        <f t="shared" si="219"/>
        <v>24</v>
      </c>
      <c r="JP17">
        <f t="shared" si="219"/>
        <v>29</v>
      </c>
      <c r="JQ17">
        <f t="shared" si="219"/>
        <v>34</v>
      </c>
      <c r="JR17">
        <f t="shared" si="219"/>
        <v>5</v>
      </c>
      <c r="JS17">
        <f t="shared" si="219"/>
        <v>10</v>
      </c>
      <c r="JT17">
        <f t="shared" si="219"/>
        <v>15</v>
      </c>
      <c r="JU17">
        <f t="shared" si="219"/>
        <v>20</v>
      </c>
      <c r="JV17">
        <f t="shared" si="219"/>
        <v>25</v>
      </c>
      <c r="JW17">
        <f t="shared" si="219"/>
        <v>30</v>
      </c>
      <c r="JX17">
        <f t="shared" si="219"/>
        <v>35</v>
      </c>
      <c r="JY17" t="s">
        <v>117</v>
      </c>
      <c r="JZ17" t="str">
        <f>A17</f>
        <v>MELODICA</v>
      </c>
      <c r="KA17">
        <f t="shared" si="6"/>
        <v>0</v>
      </c>
      <c r="KB17" cm="1">
        <f t="array" ref="KB17">IF(TYPE(_xlfn._xlws.FILTER(HE$1:IM$1,HE17:IM17=KA17))=16,0,_xlfn._xlws.FILTER(HE$1:IM$1,HE17:IM17=KA17))</f>
        <v>0</v>
      </c>
      <c r="KG17">
        <f t="shared" si="205"/>
        <v>0</v>
      </c>
      <c r="KH17" s="35">
        <f t="shared" si="31"/>
        <v>0</v>
      </c>
      <c r="KI17">
        <f t="shared" si="217"/>
        <v>13</v>
      </c>
      <c r="KJ17">
        <f t="shared" si="32"/>
        <v>0</v>
      </c>
      <c r="KK17">
        <f t="shared" si="218"/>
        <v>0</v>
      </c>
      <c r="KL17">
        <f t="shared" si="206"/>
        <v>0</v>
      </c>
      <c r="KM17" s="2">
        <f t="shared" si="34"/>
        <v>0</v>
      </c>
      <c r="KN17" s="2">
        <f t="shared" si="34"/>
        <v>0</v>
      </c>
      <c r="KO17" s="2">
        <f t="shared" si="34"/>
        <v>0</v>
      </c>
      <c r="KP17" s="2">
        <f t="shared" si="34"/>
        <v>0</v>
      </c>
      <c r="KQ17" s="2">
        <f t="shared" si="34"/>
        <v>0</v>
      </c>
      <c r="KR17" s="2">
        <f t="shared" si="34"/>
        <v>0</v>
      </c>
      <c r="KS17" s="2">
        <f t="shared" si="34"/>
        <v>0</v>
      </c>
      <c r="KT17" s="2" t="str">
        <f t="shared" si="207"/>
        <v>0</v>
      </c>
      <c r="KU17" s="2" t="str">
        <f t="shared" si="208"/>
        <v>0</v>
      </c>
      <c r="KV17" s="2" t="str">
        <f t="shared" si="209"/>
        <v>0</v>
      </c>
      <c r="KW17" s="55" t="str">
        <f t="shared" si="210"/>
        <v>0</v>
      </c>
      <c r="KX17" s="60">
        <f t="shared" si="211"/>
        <v>0</v>
      </c>
      <c r="KY17" s="60">
        <f t="shared" si="35"/>
        <v>0</v>
      </c>
      <c r="KZ17" s="60">
        <f t="shared" si="35"/>
        <v>0</v>
      </c>
      <c r="LA17" s="60">
        <f t="shared" si="35"/>
        <v>0</v>
      </c>
      <c r="LB17" s="60">
        <f t="shared" si="35"/>
        <v>0</v>
      </c>
      <c r="LC17" s="60">
        <f t="shared" si="35"/>
        <v>0</v>
      </c>
      <c r="LD17" s="60">
        <f t="shared" si="35"/>
        <v>0</v>
      </c>
      <c r="LE17" s="64">
        <f t="shared" si="36"/>
        <v>0</v>
      </c>
      <c r="LF17" s="55">
        <f t="shared" si="37"/>
        <v>0</v>
      </c>
      <c r="LG17" s="55">
        <f t="shared" si="38"/>
        <v>0</v>
      </c>
      <c r="LH17" s="55">
        <f t="shared" si="39"/>
        <v>0</v>
      </c>
      <c r="LI17" s="55">
        <f t="shared" si="40"/>
        <v>0</v>
      </c>
      <c r="LJ17" s="55">
        <f t="shared" si="41"/>
        <v>0</v>
      </c>
      <c r="LK17" s="55">
        <f t="shared" si="42"/>
        <v>0</v>
      </c>
      <c r="LL17" s="55">
        <f t="shared" si="43"/>
        <v>0</v>
      </c>
      <c r="LM17" s="64">
        <f t="shared" si="212"/>
        <v>0</v>
      </c>
      <c r="LN17" s="64">
        <f t="shared" si="44"/>
        <v>0</v>
      </c>
      <c r="LO17" s="64">
        <f t="shared" si="44"/>
        <v>0</v>
      </c>
      <c r="LP17" s="64">
        <f t="shared" si="44"/>
        <v>0</v>
      </c>
      <c r="LQ17" s="64">
        <f t="shared" si="44"/>
        <v>0</v>
      </c>
      <c r="LR17" s="64">
        <f t="shared" si="44"/>
        <v>0</v>
      </c>
      <c r="LS17" s="64">
        <f t="shared" si="44"/>
        <v>0</v>
      </c>
      <c r="LT17" s="60">
        <f t="shared" si="213"/>
        <v>0</v>
      </c>
      <c r="LU17" s="60">
        <f t="shared" si="45"/>
        <v>0</v>
      </c>
      <c r="LV17" s="60">
        <f t="shared" si="46"/>
        <v>0</v>
      </c>
      <c r="LY17" s="180"/>
      <c r="LZ17" s="180"/>
      <c r="MA17" s="180"/>
      <c r="MB17" s="180"/>
      <c r="MC17" s="180"/>
      <c r="MD17" s="180"/>
      <c r="ME17" s="180"/>
      <c r="MF17" s="180"/>
      <c r="MG17" s="180"/>
      <c r="MH17" s="180"/>
      <c r="MI17" s="180"/>
      <c r="MJ17" s="180"/>
      <c r="MK17" s="180"/>
      <c r="ML17" s="180"/>
      <c r="MM17" s="180"/>
      <c r="MN17" s="180"/>
      <c r="MO17" s="180"/>
      <c r="MP17" s="180"/>
      <c r="MQ17" s="180"/>
      <c r="MR17" s="180"/>
      <c r="MS17" s="180"/>
      <c r="MT17" s="180"/>
      <c r="MU17" s="180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73"/>
      <c r="NR17" s="73"/>
      <c r="NS17" s="73"/>
      <c r="NT17" s="73"/>
      <c r="NU17" s="73"/>
      <c r="NV17" s="73"/>
      <c r="NW17" s="73"/>
      <c r="NX17" s="73"/>
      <c r="NY17" s="73"/>
      <c r="NZ17" s="73"/>
      <c r="OA17" s="73"/>
      <c r="OB17" s="73"/>
      <c r="OC17" s="73"/>
      <c r="OD17" s="73"/>
      <c r="OE17" s="73"/>
    </row>
    <row r="18" spans="1:395" x14ac:dyDescent="0.3">
      <c r="A18" s="190"/>
      <c r="B18" t="str">
        <f t="shared" ref="B18:B40" si="220">B6</f>
        <v>DO#</v>
      </c>
      <c r="C18" s="16" t="s">
        <v>37</v>
      </c>
      <c r="D18" s="16" t="s">
        <v>38</v>
      </c>
      <c r="E18" s="16" t="s">
        <v>37</v>
      </c>
      <c r="F18" s="16" t="s">
        <v>37</v>
      </c>
      <c r="G18" s="16" t="s">
        <v>37</v>
      </c>
      <c r="H18" s="16" t="s">
        <v>37</v>
      </c>
      <c r="I18" s="16" t="s">
        <v>38</v>
      </c>
      <c r="J18" s="4">
        <f t="shared" ref="J18:J40" si="221">J6</f>
        <v>2</v>
      </c>
      <c r="K18" s="58">
        <f t="shared" si="47"/>
        <v>4</v>
      </c>
      <c r="L18" s="58">
        <f t="shared" si="48"/>
        <v>5</v>
      </c>
      <c r="M18" s="58">
        <f t="shared" si="49"/>
        <v>7</v>
      </c>
      <c r="N18" s="58">
        <f t="shared" si="50"/>
        <v>9</v>
      </c>
      <c r="O18" s="58">
        <f t="shared" si="51"/>
        <v>11</v>
      </c>
      <c r="P18" s="58">
        <f t="shared" si="52"/>
        <v>13</v>
      </c>
      <c r="Q18" s="57">
        <f t="shared" si="53"/>
        <v>14</v>
      </c>
      <c r="R18" s="58">
        <f t="shared" si="54"/>
        <v>16</v>
      </c>
      <c r="S18" s="58">
        <f t="shared" si="55"/>
        <v>17</v>
      </c>
      <c r="T18" s="58">
        <f t="shared" si="56"/>
        <v>19</v>
      </c>
      <c r="U18" s="58">
        <f t="shared" si="57"/>
        <v>21</v>
      </c>
      <c r="V18" s="58">
        <f t="shared" si="58"/>
        <v>23</v>
      </c>
      <c r="W18" s="58">
        <f t="shared" si="59"/>
        <v>25</v>
      </c>
      <c r="X18" s="57">
        <f t="shared" si="60"/>
        <v>26</v>
      </c>
      <c r="Y18" s="58">
        <f t="shared" si="61"/>
        <v>28</v>
      </c>
      <c r="Z18" s="58">
        <f t="shared" si="62"/>
        <v>29</v>
      </c>
      <c r="AA18" s="58">
        <f t="shared" si="63"/>
        <v>31</v>
      </c>
      <c r="AB18" s="58">
        <f t="shared" si="64"/>
        <v>33</v>
      </c>
      <c r="AC18" s="58">
        <f t="shared" si="65"/>
        <v>35</v>
      </c>
      <c r="AD18" s="58">
        <f t="shared" si="66"/>
        <v>37</v>
      </c>
      <c r="AE18" s="57">
        <f t="shared" si="67"/>
        <v>38</v>
      </c>
      <c r="AF18" s="58">
        <f t="shared" si="68"/>
        <v>40</v>
      </c>
      <c r="AG18" s="58">
        <f t="shared" si="69"/>
        <v>41</v>
      </c>
      <c r="AH18" s="58">
        <f t="shared" si="70"/>
        <v>43</v>
      </c>
      <c r="AI18" s="58"/>
      <c r="AJ18" s="58">
        <f>1</f>
        <v>1</v>
      </c>
      <c r="AK18" s="58">
        <f t="shared" si="71"/>
        <v>3</v>
      </c>
      <c r="AL18" s="58">
        <f t="shared" si="72"/>
        <v>7</v>
      </c>
      <c r="AM18" s="58">
        <f t="shared" si="73"/>
        <v>11</v>
      </c>
      <c r="AN18" s="58">
        <f t="shared" si="74"/>
        <v>14</v>
      </c>
      <c r="AO18" s="58">
        <f t="shared" si="75"/>
        <v>17</v>
      </c>
      <c r="AP18" s="58">
        <f t="shared" si="76"/>
        <v>21</v>
      </c>
      <c r="AQ18" s="58" t="str">
        <f t="shared" si="214"/>
        <v>DO#</v>
      </c>
      <c r="AR18" s="58" t="str">
        <f t="shared" si="77"/>
        <v>m</v>
      </c>
      <c r="AS18" s="58" t="str">
        <f t="shared" si="78"/>
        <v/>
      </c>
      <c r="AT18" s="58" t="str">
        <f t="shared" si="79"/>
        <v>Δ</v>
      </c>
      <c r="AU18" s="57" t="str">
        <f t="shared" si="80"/>
        <v>9</v>
      </c>
      <c r="AV18" s="57" t="str">
        <f t="shared" si="81"/>
        <v>11</v>
      </c>
      <c r="AW18" s="57" t="str">
        <f t="shared" si="82"/>
        <v>13</v>
      </c>
      <c r="AX18" s="57" t="str">
        <f t="shared" si="83"/>
        <v>DO#m</v>
      </c>
      <c r="AY18" s="57" t="str">
        <f t="shared" si="84"/>
        <v>DO#mΔ</v>
      </c>
      <c r="AZ18" s="57" t="str">
        <f t="shared" si="85"/>
        <v>DO#m9</v>
      </c>
      <c r="BA18" s="57" t="str">
        <f t="shared" si="86"/>
        <v>DO#m11</v>
      </c>
      <c r="BB18" s="57" t="str">
        <f t="shared" si="87"/>
        <v>DO#m13</v>
      </c>
      <c r="BD18" s="58">
        <f>1</f>
        <v>1</v>
      </c>
      <c r="BE18" s="57">
        <f t="shared" si="88"/>
        <v>3</v>
      </c>
      <c r="BF18" s="57">
        <f t="shared" si="89"/>
        <v>7</v>
      </c>
      <c r="BG18" s="57">
        <f t="shared" si="90"/>
        <v>10</v>
      </c>
      <c r="BH18" s="57">
        <f t="shared" si="91"/>
        <v>13</v>
      </c>
      <c r="BI18" s="57">
        <f t="shared" si="92"/>
        <v>17</v>
      </c>
      <c r="BJ18" s="57">
        <f t="shared" si="93"/>
        <v>21</v>
      </c>
      <c r="BK18" s="58" t="str">
        <f t="shared" si="94"/>
        <v>DO#</v>
      </c>
      <c r="BL18" s="58" t="str">
        <f t="shared" si="95"/>
        <v>m</v>
      </c>
      <c r="BM18" s="58" t="str">
        <f t="shared" si="96"/>
        <v/>
      </c>
      <c r="BN18" s="58" t="str">
        <f t="shared" si="97"/>
        <v>7</v>
      </c>
      <c r="BO18" s="57" t="str">
        <f t="shared" si="98"/>
        <v>9b</v>
      </c>
      <c r="BP18" s="57" t="str">
        <f t="shared" si="99"/>
        <v>11</v>
      </c>
      <c r="BQ18" s="57" t="str">
        <f t="shared" si="100"/>
        <v>13</v>
      </c>
      <c r="BR18" s="57" t="str">
        <f t="shared" si="101"/>
        <v>DO#m</v>
      </c>
      <c r="BS18" s="57" t="str">
        <f t="shared" si="102"/>
        <v>DO#m7</v>
      </c>
      <c r="BT18" s="57" t="str">
        <f t="shared" si="103"/>
        <v>DO#m9b</v>
      </c>
      <c r="BU18" s="57" t="str">
        <f t="shared" si="104"/>
        <v>DO#m11</v>
      </c>
      <c r="BV18" s="57" t="str">
        <f t="shared" si="105"/>
        <v>DO#m13</v>
      </c>
      <c r="BX18" s="58">
        <f>1</f>
        <v>1</v>
      </c>
      <c r="BY18" s="57">
        <f t="shared" si="106"/>
        <v>4</v>
      </c>
      <c r="BZ18" s="57">
        <f t="shared" si="107"/>
        <v>8</v>
      </c>
      <c r="CA18" s="57">
        <f t="shared" si="108"/>
        <v>11</v>
      </c>
      <c r="CB18" s="57">
        <f t="shared" si="109"/>
        <v>14</v>
      </c>
      <c r="CC18" s="57">
        <f t="shared" si="110"/>
        <v>18</v>
      </c>
      <c r="CD18" s="57">
        <f t="shared" si="111"/>
        <v>21</v>
      </c>
      <c r="CE18" s="58" t="str">
        <f t="shared" si="112"/>
        <v>DO#</v>
      </c>
      <c r="CF18" s="58" t="str">
        <f t="shared" si="113"/>
        <v/>
      </c>
      <c r="CG18" s="58" t="str">
        <f t="shared" si="114"/>
        <v>5#</v>
      </c>
      <c r="CH18" s="58" t="str">
        <f t="shared" si="115"/>
        <v>Δ</v>
      </c>
      <c r="CI18" s="57" t="str">
        <f t="shared" si="116"/>
        <v>9</v>
      </c>
      <c r="CJ18" s="57" t="str">
        <f t="shared" si="117"/>
        <v>11+</v>
      </c>
      <c r="CK18" s="57" t="str">
        <f t="shared" si="118"/>
        <v>13</v>
      </c>
      <c r="CL18" s="57" t="str">
        <f t="shared" si="119"/>
        <v>DO#5#</v>
      </c>
      <c r="CM18" s="57" t="str">
        <f t="shared" si="120"/>
        <v>DO#5#Δ</v>
      </c>
      <c r="CN18" s="57" t="str">
        <f t="shared" si="121"/>
        <v>DO#5#9</v>
      </c>
      <c r="CO18" s="57" t="str">
        <f t="shared" si="122"/>
        <v>DO#5#11+</v>
      </c>
      <c r="CP18" s="57" t="str">
        <f t="shared" si="123"/>
        <v>DO#5#13</v>
      </c>
      <c r="CR18" s="58">
        <f>1</f>
        <v>1</v>
      </c>
      <c r="CS18" s="57">
        <f t="shared" si="124"/>
        <v>4</v>
      </c>
      <c r="CT18" s="57">
        <f t="shared" si="125"/>
        <v>7</v>
      </c>
      <c r="CU18" s="57">
        <f t="shared" si="126"/>
        <v>10</v>
      </c>
      <c r="CV18" s="57">
        <f t="shared" si="127"/>
        <v>14</v>
      </c>
      <c r="CW18" s="57">
        <f t="shared" si="128"/>
        <v>18</v>
      </c>
      <c r="CX18" s="57">
        <f t="shared" si="129"/>
        <v>21</v>
      </c>
      <c r="CY18" s="58" t="str">
        <f t="shared" si="130"/>
        <v>DO#</v>
      </c>
      <c r="CZ18" s="58" t="str">
        <f t="shared" si="131"/>
        <v/>
      </c>
      <c r="DA18" s="58" t="str">
        <f t="shared" si="132"/>
        <v/>
      </c>
      <c r="DB18" s="58" t="str">
        <f t="shared" si="133"/>
        <v>7</v>
      </c>
      <c r="DC18" s="57" t="str">
        <f t="shared" si="134"/>
        <v>9</v>
      </c>
      <c r="DD18" s="57" t="str">
        <f t="shared" si="135"/>
        <v>11+</v>
      </c>
      <c r="DE18" s="57" t="str">
        <f t="shared" si="136"/>
        <v>13</v>
      </c>
      <c r="DF18" s="57" t="str">
        <f t="shared" si="137"/>
        <v>DO#</v>
      </c>
      <c r="DG18" s="57" t="str">
        <f t="shared" si="138"/>
        <v>DO#7</v>
      </c>
      <c r="DH18" s="57" t="str">
        <f t="shared" si="139"/>
        <v>DO#9</v>
      </c>
      <c r="DI18" s="57" t="str">
        <f t="shared" si="140"/>
        <v>DO#11+</v>
      </c>
      <c r="DJ18" s="57" t="str">
        <f t="shared" si="141"/>
        <v>DO#13</v>
      </c>
      <c r="DL18" s="58">
        <f>1</f>
        <v>1</v>
      </c>
      <c r="DM18" s="57">
        <f t="shared" si="142"/>
        <v>4</v>
      </c>
      <c r="DN18" s="57">
        <f t="shared" si="143"/>
        <v>7</v>
      </c>
      <c r="DO18" s="57">
        <f t="shared" si="144"/>
        <v>10</v>
      </c>
      <c r="DP18" s="57">
        <f t="shared" si="145"/>
        <v>14</v>
      </c>
      <c r="DQ18" s="57">
        <f t="shared" si="146"/>
        <v>17</v>
      </c>
      <c r="DR18" s="57">
        <f t="shared" si="147"/>
        <v>20</v>
      </c>
      <c r="DS18" s="58" t="str">
        <f t="shared" si="148"/>
        <v>DO#</v>
      </c>
      <c r="DT18" s="58" t="str">
        <f t="shared" si="149"/>
        <v/>
      </c>
      <c r="DU18" s="58" t="str">
        <f t="shared" si="150"/>
        <v/>
      </c>
      <c r="DV18" s="58" t="str">
        <f t="shared" si="151"/>
        <v>7</v>
      </c>
      <c r="DW18" s="57" t="str">
        <f t="shared" si="152"/>
        <v>9</v>
      </c>
      <c r="DX18" s="57" t="str">
        <f t="shared" si="153"/>
        <v>11</v>
      </c>
      <c r="DY18" s="57" t="str">
        <f t="shared" si="154"/>
        <v>13b</v>
      </c>
      <c r="DZ18" s="57" t="str">
        <f t="shared" si="155"/>
        <v>DO#</v>
      </c>
      <c r="EA18" s="57" t="str">
        <f t="shared" si="156"/>
        <v>DO#7</v>
      </c>
      <c r="EB18" s="57" t="str">
        <f t="shared" si="157"/>
        <v>DO#9</v>
      </c>
      <c r="EC18" s="57" t="str">
        <f t="shared" si="158"/>
        <v>DO#11</v>
      </c>
      <c r="ED18" s="57" t="str">
        <f t="shared" si="159"/>
        <v>DO#13b</v>
      </c>
      <c r="EF18" s="58">
        <f>1</f>
        <v>1</v>
      </c>
      <c r="EG18" s="57">
        <f t="shared" si="160"/>
        <v>3</v>
      </c>
      <c r="EH18" s="57">
        <f t="shared" si="161"/>
        <v>6</v>
      </c>
      <c r="EI18" s="57">
        <f t="shared" si="162"/>
        <v>10</v>
      </c>
      <c r="EJ18" s="57">
        <f t="shared" si="163"/>
        <v>14</v>
      </c>
      <c r="EK18" s="57">
        <f t="shared" si="164"/>
        <v>17</v>
      </c>
      <c r="EL18" s="57">
        <f t="shared" si="165"/>
        <v>20</v>
      </c>
      <c r="EM18" s="58" t="str">
        <f t="shared" si="166"/>
        <v>DO#</v>
      </c>
      <c r="EN18" s="58" t="str">
        <f t="shared" si="167"/>
        <v>m</v>
      </c>
      <c r="EO18" s="58" t="str">
        <f t="shared" si="168"/>
        <v>5b</v>
      </c>
      <c r="EP18" s="58" t="str">
        <f t="shared" si="169"/>
        <v>7</v>
      </c>
      <c r="EQ18" s="57" t="str">
        <f t="shared" si="170"/>
        <v>9</v>
      </c>
      <c r="ER18" s="57" t="str">
        <f t="shared" si="171"/>
        <v>11</v>
      </c>
      <c r="ES18" s="57" t="str">
        <f t="shared" si="172"/>
        <v>13b</v>
      </c>
      <c r="ET18" s="57" t="str">
        <f t="shared" si="173"/>
        <v>DO#m5b</v>
      </c>
      <c r="EU18" s="57" t="str">
        <f t="shared" si="174"/>
        <v>DO#m5b7</v>
      </c>
      <c r="EV18" s="57" t="str">
        <f t="shared" si="175"/>
        <v>DO#m5b9</v>
      </c>
      <c r="EW18" s="57" t="str">
        <f t="shared" si="176"/>
        <v>DO#m5b11</v>
      </c>
      <c r="EX18" s="57" t="str">
        <f t="shared" si="177"/>
        <v>DO#m5b13b</v>
      </c>
      <c r="EZ18" s="58">
        <f>1</f>
        <v>1</v>
      </c>
      <c r="FA18" s="57">
        <f t="shared" si="178"/>
        <v>3</v>
      </c>
      <c r="FB18" s="57">
        <f t="shared" si="179"/>
        <v>6</v>
      </c>
      <c r="FC18" s="57">
        <f t="shared" si="180"/>
        <v>10</v>
      </c>
      <c r="FD18" s="57">
        <f t="shared" si="181"/>
        <v>13</v>
      </c>
      <c r="FE18" s="57">
        <f t="shared" si="182"/>
        <v>16</v>
      </c>
      <c r="FF18" s="57">
        <f t="shared" si="183"/>
        <v>20</v>
      </c>
      <c r="FG18" s="58" t="str">
        <f t="shared" si="184"/>
        <v>DO#</v>
      </c>
      <c r="FH18" s="58" t="str">
        <f t="shared" si="185"/>
        <v>m</v>
      </c>
      <c r="FI18" s="58" t="str">
        <f t="shared" si="186"/>
        <v>5b</v>
      </c>
      <c r="FJ18" s="58" t="str">
        <f t="shared" si="187"/>
        <v>7</v>
      </c>
      <c r="FK18" s="57" t="str">
        <f t="shared" si="188"/>
        <v>9b</v>
      </c>
      <c r="FL18" s="57" t="str">
        <f t="shared" si="189"/>
        <v>11b</v>
      </c>
      <c r="FM18" s="57" t="str">
        <f t="shared" si="190"/>
        <v>13b</v>
      </c>
      <c r="FN18" s="57" t="str">
        <f t="shared" si="191"/>
        <v>DO#m5b</v>
      </c>
      <c r="FO18" s="57" t="str">
        <f t="shared" si="192"/>
        <v>DO#m5b7</v>
      </c>
      <c r="FP18" s="57" t="str">
        <f t="shared" si="193"/>
        <v>DO#m5b9b</v>
      </c>
      <c r="FQ18" s="57" t="str">
        <f t="shared" si="194"/>
        <v>DO#m5b11b</v>
      </c>
      <c r="FR18" s="57" t="str">
        <f t="shared" si="195"/>
        <v>DO#m5b13b</v>
      </c>
      <c r="FT18" s="2" t="str">
        <f t="shared" si="196"/>
        <v>DO#m</v>
      </c>
      <c r="FU18" s="2" t="str">
        <f t="shared" si="22"/>
        <v>DO#mΔ</v>
      </c>
      <c r="FV18" s="2" t="str">
        <f t="shared" si="22"/>
        <v>DO#m9</v>
      </c>
      <c r="FW18" s="2" t="str">
        <f t="shared" si="22"/>
        <v>DO#m11</v>
      </c>
      <c r="FX18" s="2" t="str">
        <f t="shared" si="22"/>
        <v>DO#m13</v>
      </c>
      <c r="FY18" s="2" t="str">
        <f t="shared" si="197"/>
        <v>DO#m</v>
      </c>
      <c r="FZ18" s="2" t="str">
        <f t="shared" si="23"/>
        <v>DO#m7</v>
      </c>
      <c r="GA18" s="2" t="str">
        <f t="shared" si="23"/>
        <v>DO#m9b</v>
      </c>
      <c r="GB18" s="2" t="str">
        <f t="shared" si="23"/>
        <v>DO#m11</v>
      </c>
      <c r="GC18" s="2" t="str">
        <f t="shared" si="23"/>
        <v>DO#m13</v>
      </c>
      <c r="GD18" s="2" t="str">
        <f t="shared" si="198"/>
        <v>DO#5#</v>
      </c>
      <c r="GE18" s="2" t="str">
        <f t="shared" si="24"/>
        <v>DO#5#Δ</v>
      </c>
      <c r="GF18" s="2" t="str">
        <f t="shared" si="24"/>
        <v>DO#5#9</v>
      </c>
      <c r="GG18" s="2" t="str">
        <f t="shared" si="24"/>
        <v>DO#5#11+</v>
      </c>
      <c r="GH18" s="2" t="str">
        <f t="shared" si="24"/>
        <v>DO#5#13</v>
      </c>
      <c r="GI18" s="2" t="str">
        <f t="shared" si="199"/>
        <v>DO#</v>
      </c>
      <c r="GJ18" s="2" t="str">
        <f t="shared" si="25"/>
        <v>DO#7</v>
      </c>
      <c r="GK18" s="2" t="str">
        <f t="shared" si="25"/>
        <v>DO#9</v>
      </c>
      <c r="GL18" s="2" t="str">
        <f t="shared" si="25"/>
        <v>DO#11+</v>
      </c>
      <c r="GM18" s="2" t="str">
        <f t="shared" si="25"/>
        <v>DO#13</v>
      </c>
      <c r="GN18" s="2" t="str">
        <f t="shared" si="200"/>
        <v>DO#</v>
      </c>
      <c r="GO18" s="2" t="str">
        <f t="shared" si="26"/>
        <v>DO#7</v>
      </c>
      <c r="GP18" s="2" t="str">
        <f t="shared" si="26"/>
        <v>DO#9</v>
      </c>
      <c r="GQ18" s="2" t="str">
        <f t="shared" si="26"/>
        <v>DO#11</v>
      </c>
      <c r="GR18" s="2" t="str">
        <f t="shared" si="26"/>
        <v>DO#13b</v>
      </c>
      <c r="GS18" s="2" t="str">
        <f t="shared" si="201"/>
        <v>DO#m5b</v>
      </c>
      <c r="GT18" s="2" t="str">
        <f t="shared" si="27"/>
        <v>DO#m5b7</v>
      </c>
      <c r="GU18" s="2" t="str">
        <f t="shared" si="27"/>
        <v>DO#m5b9</v>
      </c>
      <c r="GV18" s="2" t="str">
        <f t="shared" si="27"/>
        <v>DO#m5b11</v>
      </c>
      <c r="GW18" s="2" t="str">
        <f t="shared" si="27"/>
        <v>DO#m5b13b</v>
      </c>
      <c r="GX18" s="2" t="str">
        <f t="shared" si="202"/>
        <v>DO#m5b</v>
      </c>
      <c r="GY18" s="2" t="str">
        <f t="shared" si="28"/>
        <v>DO#m5b7</v>
      </c>
      <c r="GZ18" s="2" t="str">
        <f t="shared" si="28"/>
        <v>DO#m5b9b</v>
      </c>
      <c r="HA18" s="2" t="str">
        <f t="shared" si="28"/>
        <v>DO#m5b11b</v>
      </c>
      <c r="HB18" s="2" t="str">
        <f t="shared" si="28"/>
        <v>DO#m5b13b</v>
      </c>
      <c r="HD18" s="2">
        <f t="shared" si="215"/>
        <v>14</v>
      </c>
      <c r="HE18" s="2" t="str" cm="1">
        <f t="array" ref="HE18">INDEX(patti,$HD18,IP18)</f>
        <v>DO#m</v>
      </c>
      <c r="HF18" s="2" t="str" cm="1">
        <f t="array" ref="HF18">INDEX(patti,$HD18,IQ18)</f>
        <v>DO#m</v>
      </c>
      <c r="HG18" s="2" t="str" cm="1">
        <f t="array" ref="HG18">INDEX(patti,$HD18,IR18)</f>
        <v>DO#5#</v>
      </c>
      <c r="HH18" s="2" t="str" cm="1">
        <f t="array" ref="HH18">INDEX(patti,$HD18,IS18)</f>
        <v>DO#</v>
      </c>
      <c r="HI18" s="2" t="str" cm="1">
        <f t="array" ref="HI18">INDEX(patti,$HD18,IT18)</f>
        <v>DO#</v>
      </c>
      <c r="HJ18" s="2" t="str" cm="1">
        <f t="array" ref="HJ18">INDEX(patti,$HD18,IU18)</f>
        <v>DO#m5b</v>
      </c>
      <c r="HK18" s="2" t="str" cm="1">
        <f t="array" ref="HK18">INDEX(patti,$HD18,IV18)</f>
        <v>DO#m5b</v>
      </c>
      <c r="HL18" s="2" t="str" cm="1">
        <f t="array" ref="HL18">INDEX(patti,$HD18,IW18)</f>
        <v>DO#mΔ</v>
      </c>
      <c r="HM18" s="2" t="str" cm="1">
        <f t="array" ref="HM18">INDEX(patti,$HD18,IX18)</f>
        <v>DO#m7</v>
      </c>
      <c r="HN18" s="2" t="str" cm="1">
        <f t="array" ref="HN18">INDEX(patti,$HD18,IY18)</f>
        <v>DO#5#Δ</v>
      </c>
      <c r="HO18" s="2" t="str" cm="1">
        <f t="array" ref="HO18">INDEX(patti,$HD18,IZ18)</f>
        <v>DO#7</v>
      </c>
      <c r="HP18" s="2" t="str" cm="1">
        <f t="array" ref="HP18">INDEX(patti,$HD18,JA18)</f>
        <v>DO#7</v>
      </c>
      <c r="HQ18" s="2" t="str" cm="1">
        <f t="array" ref="HQ18">INDEX(patti,$HD18,JB18)</f>
        <v>DO#m5b7</v>
      </c>
      <c r="HR18" s="2" t="str" cm="1">
        <f t="array" ref="HR18">INDEX(patti,$HD18,JC18)</f>
        <v>DO#m5b7</v>
      </c>
      <c r="HS18" s="2" t="str" cm="1">
        <f t="array" ref="HS18">INDEX(patti,$HD18,JD18)</f>
        <v>DO#m9</v>
      </c>
      <c r="HT18" s="2" t="str" cm="1">
        <f t="array" ref="HT18">INDEX(patti,$HD18,JE18)</f>
        <v>DO#m9b</v>
      </c>
      <c r="HU18" s="2" t="str" cm="1">
        <f t="array" ref="HU18">INDEX(patti,$HD18,JF18)</f>
        <v>DO#5#9</v>
      </c>
      <c r="HV18" s="2" t="str" cm="1">
        <f t="array" ref="HV18">INDEX(patti,$HD18,JG18)</f>
        <v>DO#9</v>
      </c>
      <c r="HW18" s="2" t="str" cm="1">
        <f t="array" ref="HW18">INDEX(patti,$HD18,JH18)</f>
        <v>DO#9</v>
      </c>
      <c r="HX18" s="2" t="str" cm="1">
        <f t="array" ref="HX18">INDEX(patti,$HD18,JI18)</f>
        <v>DO#m5b9</v>
      </c>
      <c r="HY18" s="2" t="str" cm="1">
        <f t="array" ref="HY18">INDEX(patti,$HD18,JJ18)</f>
        <v>DO#m5b9b</v>
      </c>
      <c r="HZ18" s="2" t="str" cm="1">
        <f t="array" ref="HZ18">INDEX(patti,$HD18,JK18)</f>
        <v>DO#m11</v>
      </c>
      <c r="IA18" s="2" t="str" cm="1">
        <f t="array" ref="IA18">INDEX(patti,$HD18,JL18)</f>
        <v>DO#m11</v>
      </c>
      <c r="IB18" s="2" t="str" cm="1">
        <f t="array" ref="IB18">INDEX(patti,$HD18,JM18)</f>
        <v>DO#5#11+</v>
      </c>
      <c r="IC18" s="2" t="str" cm="1">
        <f t="array" ref="IC18">INDEX(patti,$HD18,JN18)</f>
        <v>DO#11+</v>
      </c>
      <c r="ID18" s="2" t="str" cm="1">
        <f t="array" ref="ID18">INDEX(patti,$HD18,JO18)</f>
        <v>DO#11</v>
      </c>
      <c r="IE18" s="2" t="str" cm="1">
        <f t="array" ref="IE18">INDEX(patti,$HD18,JP18)</f>
        <v>DO#m5b11</v>
      </c>
      <c r="IF18" s="2" t="str" cm="1">
        <f t="array" ref="IF18">INDEX(patti,$HD18,JQ18)</f>
        <v>DO#m5b11b</v>
      </c>
      <c r="IG18" s="2" t="str" cm="1">
        <f t="array" ref="IG18">INDEX(patti,$HD18,JR18)</f>
        <v>DO#m13</v>
      </c>
      <c r="IH18" s="2" t="str" cm="1">
        <f t="array" ref="IH18">INDEX(patti,$HD18,JS18)</f>
        <v>DO#m13</v>
      </c>
      <c r="II18" s="2" t="str" cm="1">
        <f t="array" ref="II18">INDEX(patti,$HD18,JT18)</f>
        <v>DO#5#13</v>
      </c>
      <c r="IJ18" s="2" t="str" cm="1">
        <f t="array" ref="IJ18">INDEX(patti,$HD18,JU18)</f>
        <v>DO#13</v>
      </c>
      <c r="IK18" s="2" t="str" cm="1">
        <f t="array" ref="IK18">INDEX(patti,$HD18,JV18)</f>
        <v>DO#13b</v>
      </c>
      <c r="IL18" s="2" t="str" cm="1">
        <f t="array" ref="IL18">INDEX(patti,$HD18,JW18)</f>
        <v>DO#m5b13b</v>
      </c>
      <c r="IM18" s="2" t="str" cm="1">
        <f t="array" ref="IM18">INDEX(patti,$HD18,JX18)</f>
        <v>DO#m5b13b</v>
      </c>
      <c r="IN18" t="s">
        <v>117</v>
      </c>
      <c r="IP18">
        <v>1</v>
      </c>
      <c r="IQ18">
        <f t="shared" si="203"/>
        <v>6</v>
      </c>
      <c r="IR18">
        <f t="shared" si="203"/>
        <v>11</v>
      </c>
      <c r="IS18">
        <f t="shared" si="203"/>
        <v>16</v>
      </c>
      <c r="IT18">
        <f t="shared" si="203"/>
        <v>21</v>
      </c>
      <c r="IU18">
        <f t="shared" si="203"/>
        <v>26</v>
      </c>
      <c r="IV18">
        <f t="shared" si="203"/>
        <v>31</v>
      </c>
      <c r="IW18">
        <f t="shared" si="204"/>
        <v>2</v>
      </c>
      <c r="IX18">
        <f t="shared" si="204"/>
        <v>7</v>
      </c>
      <c r="IY18">
        <f t="shared" si="204"/>
        <v>12</v>
      </c>
      <c r="IZ18">
        <f t="shared" si="204"/>
        <v>17</v>
      </c>
      <c r="JA18">
        <f t="shared" si="204"/>
        <v>22</v>
      </c>
      <c r="JB18">
        <f t="shared" si="204"/>
        <v>27</v>
      </c>
      <c r="JC18">
        <f t="shared" si="204"/>
        <v>32</v>
      </c>
      <c r="JD18">
        <f t="shared" si="204"/>
        <v>3</v>
      </c>
      <c r="JE18">
        <f t="shared" si="204"/>
        <v>8</v>
      </c>
      <c r="JF18">
        <f t="shared" si="204"/>
        <v>13</v>
      </c>
      <c r="JG18">
        <f t="shared" si="204"/>
        <v>18</v>
      </c>
      <c r="JH18">
        <f t="shared" si="204"/>
        <v>23</v>
      </c>
      <c r="JI18">
        <f t="shared" si="204"/>
        <v>28</v>
      </c>
      <c r="JJ18">
        <f t="shared" si="219"/>
        <v>33</v>
      </c>
      <c r="JK18">
        <f t="shared" si="219"/>
        <v>4</v>
      </c>
      <c r="JL18">
        <f t="shared" si="219"/>
        <v>9</v>
      </c>
      <c r="JM18">
        <f t="shared" si="219"/>
        <v>14</v>
      </c>
      <c r="JN18">
        <f t="shared" si="219"/>
        <v>19</v>
      </c>
      <c r="JO18">
        <f t="shared" si="219"/>
        <v>24</v>
      </c>
      <c r="JP18">
        <f t="shared" si="219"/>
        <v>29</v>
      </c>
      <c r="JQ18">
        <f t="shared" si="219"/>
        <v>34</v>
      </c>
      <c r="JR18">
        <f t="shared" si="219"/>
        <v>5</v>
      </c>
      <c r="JS18">
        <f t="shared" si="219"/>
        <v>10</v>
      </c>
      <c r="JT18">
        <f t="shared" si="219"/>
        <v>15</v>
      </c>
      <c r="JU18">
        <f t="shared" si="219"/>
        <v>20</v>
      </c>
      <c r="JV18">
        <f t="shared" si="219"/>
        <v>25</v>
      </c>
      <c r="JW18">
        <f t="shared" si="219"/>
        <v>30</v>
      </c>
      <c r="JX18">
        <f t="shared" si="219"/>
        <v>35</v>
      </c>
      <c r="JY18" t="s">
        <v>117</v>
      </c>
      <c r="JZ18" t="str">
        <f>JZ17</f>
        <v>MELODICA</v>
      </c>
      <c r="KA18">
        <f t="shared" si="6"/>
        <v>0</v>
      </c>
      <c r="KB18" cm="1">
        <f t="array" ref="KB18">IF(TYPE(_xlfn._xlws.FILTER(HE$1:IM$1,HE18:IM18=KA18))=16,0,_xlfn._xlws.FILTER(HE$1:IM$1,HE18:IM18=KA18))</f>
        <v>0</v>
      </c>
      <c r="KG18">
        <f t="shared" si="205"/>
        <v>0</v>
      </c>
      <c r="KH18" s="35">
        <f t="shared" si="31"/>
        <v>0</v>
      </c>
      <c r="KI18">
        <f t="shared" si="217"/>
        <v>14</v>
      </c>
      <c r="KJ18">
        <f t="shared" si="32"/>
        <v>0</v>
      </c>
      <c r="KK18">
        <f t="shared" si="218"/>
        <v>0</v>
      </c>
      <c r="KL18">
        <f t="shared" si="206"/>
        <v>0</v>
      </c>
      <c r="KM18" s="2">
        <f t="shared" si="34"/>
        <v>0</v>
      </c>
      <c r="KN18" s="2">
        <f t="shared" si="34"/>
        <v>0</v>
      </c>
      <c r="KO18" s="2">
        <f t="shared" si="34"/>
        <v>0</v>
      </c>
      <c r="KP18" s="2">
        <f t="shared" si="34"/>
        <v>0</v>
      </c>
      <c r="KQ18" s="2">
        <f t="shared" si="34"/>
        <v>0</v>
      </c>
      <c r="KR18" s="2">
        <f t="shared" si="34"/>
        <v>0</v>
      </c>
      <c r="KS18" s="2">
        <f t="shared" si="34"/>
        <v>0</v>
      </c>
      <c r="KT18" s="2" t="str">
        <f t="shared" si="207"/>
        <v>0</v>
      </c>
      <c r="KU18" s="2" t="str">
        <f t="shared" si="208"/>
        <v>0</v>
      </c>
      <c r="KV18" s="2" t="str">
        <f t="shared" si="209"/>
        <v>0</v>
      </c>
      <c r="KW18" s="55" t="str">
        <f t="shared" si="210"/>
        <v>0</v>
      </c>
      <c r="KX18" s="60">
        <f t="shared" si="211"/>
        <v>0</v>
      </c>
      <c r="KY18" s="60">
        <f t="shared" si="35"/>
        <v>0</v>
      </c>
      <c r="KZ18" s="60">
        <f t="shared" si="35"/>
        <v>0</v>
      </c>
      <c r="LA18" s="60">
        <f t="shared" si="35"/>
        <v>0</v>
      </c>
      <c r="LB18" s="60">
        <f t="shared" si="35"/>
        <v>0</v>
      </c>
      <c r="LC18" s="60">
        <f t="shared" si="35"/>
        <v>0</v>
      </c>
      <c r="LD18" s="60">
        <f t="shared" si="35"/>
        <v>0</v>
      </c>
      <c r="LE18" s="64">
        <f t="shared" si="36"/>
        <v>0</v>
      </c>
      <c r="LF18" s="55">
        <f t="shared" si="37"/>
        <v>0</v>
      </c>
      <c r="LG18" s="55">
        <f t="shared" si="38"/>
        <v>0</v>
      </c>
      <c r="LH18" s="55">
        <f t="shared" si="39"/>
        <v>0</v>
      </c>
      <c r="LI18" s="55">
        <f t="shared" si="40"/>
        <v>0</v>
      </c>
      <c r="LJ18" s="55">
        <f t="shared" si="41"/>
        <v>0</v>
      </c>
      <c r="LK18" s="55">
        <f t="shared" si="42"/>
        <v>0</v>
      </c>
      <c r="LL18" s="55">
        <f t="shared" si="43"/>
        <v>0</v>
      </c>
      <c r="LM18" s="64">
        <f t="shared" si="212"/>
        <v>0</v>
      </c>
      <c r="LN18" s="64">
        <f t="shared" si="44"/>
        <v>0</v>
      </c>
      <c r="LO18" s="64">
        <f t="shared" si="44"/>
        <v>0</v>
      </c>
      <c r="LP18" s="64">
        <f t="shared" si="44"/>
        <v>0</v>
      </c>
      <c r="LQ18" s="64">
        <f t="shared" si="44"/>
        <v>0</v>
      </c>
      <c r="LR18" s="64">
        <f t="shared" si="44"/>
        <v>0</v>
      </c>
      <c r="LS18" s="64">
        <f t="shared" si="44"/>
        <v>0</v>
      </c>
      <c r="LT18" s="60">
        <f t="shared" si="213"/>
        <v>0</v>
      </c>
      <c r="LU18" s="60">
        <f t="shared" si="45"/>
        <v>0</v>
      </c>
      <c r="LV18" s="60">
        <f t="shared" si="46"/>
        <v>0</v>
      </c>
      <c r="LY18" s="180"/>
      <c r="LZ18" s="180"/>
      <c r="MA18" s="180"/>
      <c r="MB18" s="180"/>
      <c r="MC18" s="180"/>
      <c r="MD18" s="180"/>
      <c r="ME18" s="180"/>
      <c r="MF18" s="180"/>
      <c r="MG18" s="180"/>
      <c r="MH18" s="180"/>
      <c r="MI18" s="180"/>
      <c r="MJ18" s="180"/>
      <c r="MK18" s="180"/>
      <c r="ML18" s="180"/>
      <c r="MM18" s="180"/>
      <c r="MN18" s="180"/>
      <c r="MO18" s="180"/>
      <c r="MP18" s="180"/>
      <c r="MQ18" s="180"/>
      <c r="MR18" s="180"/>
      <c r="MS18" s="180"/>
      <c r="MT18" s="180"/>
      <c r="MU18" s="180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51"/>
      <c r="NP18" s="51"/>
      <c r="NQ18" s="73"/>
      <c r="NR18" s="73"/>
      <c r="NS18" s="73"/>
      <c r="NT18" s="73"/>
      <c r="NU18" s="73"/>
      <c r="NV18" s="73"/>
      <c r="NW18" s="73"/>
      <c r="NX18" s="73"/>
      <c r="NY18" s="73"/>
      <c r="NZ18" s="73"/>
      <c r="OA18" s="73"/>
      <c r="OB18" s="73"/>
      <c r="OC18" s="73"/>
      <c r="OD18" s="73"/>
      <c r="OE18" s="73"/>
    </row>
    <row r="19" spans="1:395" x14ac:dyDescent="0.3">
      <c r="A19" s="190"/>
      <c r="B19" t="str">
        <f t="shared" si="220"/>
        <v>RE</v>
      </c>
      <c r="C19" s="16" t="s">
        <v>37</v>
      </c>
      <c r="D19" s="16" t="s">
        <v>38</v>
      </c>
      <c r="E19" s="16" t="s">
        <v>37</v>
      </c>
      <c r="F19" s="16" t="s">
        <v>37</v>
      </c>
      <c r="G19" s="16" t="s">
        <v>37</v>
      </c>
      <c r="H19" s="16" t="s">
        <v>37</v>
      </c>
      <c r="I19" s="16" t="s">
        <v>38</v>
      </c>
      <c r="J19" s="4">
        <f t="shared" si="221"/>
        <v>3</v>
      </c>
      <c r="K19" s="58">
        <f t="shared" si="47"/>
        <v>5</v>
      </c>
      <c r="L19" s="58">
        <f t="shared" si="48"/>
        <v>6</v>
      </c>
      <c r="M19" s="58">
        <f t="shared" si="49"/>
        <v>8</v>
      </c>
      <c r="N19" s="58">
        <f t="shared" si="50"/>
        <v>10</v>
      </c>
      <c r="O19" s="58">
        <f t="shared" si="51"/>
        <v>12</v>
      </c>
      <c r="P19" s="58">
        <f t="shared" si="52"/>
        <v>14</v>
      </c>
      <c r="Q19" s="57">
        <f t="shared" si="53"/>
        <v>15</v>
      </c>
      <c r="R19" s="58">
        <f t="shared" si="54"/>
        <v>17</v>
      </c>
      <c r="S19" s="58">
        <f t="shared" si="55"/>
        <v>18</v>
      </c>
      <c r="T19" s="58">
        <f t="shared" si="56"/>
        <v>20</v>
      </c>
      <c r="U19" s="58">
        <f t="shared" si="57"/>
        <v>22</v>
      </c>
      <c r="V19" s="58">
        <f t="shared" si="58"/>
        <v>24</v>
      </c>
      <c r="W19" s="58">
        <f t="shared" si="59"/>
        <v>26</v>
      </c>
      <c r="X19" s="57">
        <f t="shared" si="60"/>
        <v>27</v>
      </c>
      <c r="Y19" s="58">
        <f t="shared" si="61"/>
        <v>29</v>
      </c>
      <c r="Z19" s="58">
        <f t="shared" si="62"/>
        <v>30</v>
      </c>
      <c r="AA19" s="58">
        <f t="shared" si="63"/>
        <v>32</v>
      </c>
      <c r="AB19" s="58">
        <f t="shared" si="64"/>
        <v>34</v>
      </c>
      <c r="AC19" s="58">
        <f t="shared" si="65"/>
        <v>36</v>
      </c>
      <c r="AD19" s="58">
        <f t="shared" si="66"/>
        <v>38</v>
      </c>
      <c r="AE19" s="57">
        <f t="shared" si="67"/>
        <v>39</v>
      </c>
      <c r="AF19" s="58">
        <f t="shared" si="68"/>
        <v>41</v>
      </c>
      <c r="AG19" s="58">
        <f t="shared" si="69"/>
        <v>42</v>
      </c>
      <c r="AH19" s="58">
        <f t="shared" si="70"/>
        <v>44</v>
      </c>
      <c r="AI19" s="58"/>
      <c r="AJ19" s="58">
        <f>1</f>
        <v>1</v>
      </c>
      <c r="AK19" s="58">
        <f t="shared" si="71"/>
        <v>3</v>
      </c>
      <c r="AL19" s="58">
        <f t="shared" si="72"/>
        <v>7</v>
      </c>
      <c r="AM19" s="58">
        <f t="shared" si="73"/>
        <v>11</v>
      </c>
      <c r="AN19" s="58">
        <f t="shared" si="74"/>
        <v>14</v>
      </c>
      <c r="AO19" s="58">
        <f t="shared" si="75"/>
        <v>17</v>
      </c>
      <c r="AP19" s="58">
        <f t="shared" si="76"/>
        <v>21</v>
      </c>
      <c r="AQ19" s="58" t="str">
        <f t="shared" si="214"/>
        <v>RE</v>
      </c>
      <c r="AR19" s="58" t="str">
        <f t="shared" si="77"/>
        <v>m</v>
      </c>
      <c r="AS19" s="58" t="str">
        <f t="shared" si="78"/>
        <v/>
      </c>
      <c r="AT19" s="58" t="str">
        <f t="shared" si="79"/>
        <v>Δ</v>
      </c>
      <c r="AU19" s="57" t="str">
        <f t="shared" si="80"/>
        <v>9</v>
      </c>
      <c r="AV19" s="57" t="str">
        <f t="shared" si="81"/>
        <v>11</v>
      </c>
      <c r="AW19" s="57" t="str">
        <f t="shared" si="82"/>
        <v>13</v>
      </c>
      <c r="AX19" s="57" t="str">
        <f t="shared" si="83"/>
        <v>REm</v>
      </c>
      <c r="AY19" s="57" t="str">
        <f t="shared" si="84"/>
        <v>REmΔ</v>
      </c>
      <c r="AZ19" s="57" t="str">
        <f t="shared" si="85"/>
        <v>REm9</v>
      </c>
      <c r="BA19" s="57" t="str">
        <f t="shared" si="86"/>
        <v>REm11</v>
      </c>
      <c r="BB19" s="57" t="str">
        <f t="shared" si="87"/>
        <v>REm13</v>
      </c>
      <c r="BD19" s="58">
        <f>1</f>
        <v>1</v>
      </c>
      <c r="BE19" s="57">
        <f t="shared" si="88"/>
        <v>3</v>
      </c>
      <c r="BF19" s="57">
        <f t="shared" si="89"/>
        <v>7</v>
      </c>
      <c r="BG19" s="57">
        <f t="shared" si="90"/>
        <v>10</v>
      </c>
      <c r="BH19" s="57">
        <f t="shared" si="91"/>
        <v>13</v>
      </c>
      <c r="BI19" s="57">
        <f t="shared" si="92"/>
        <v>17</v>
      </c>
      <c r="BJ19" s="57">
        <f t="shared" si="93"/>
        <v>21</v>
      </c>
      <c r="BK19" s="58" t="str">
        <f t="shared" si="94"/>
        <v>RE</v>
      </c>
      <c r="BL19" s="58" t="str">
        <f t="shared" si="95"/>
        <v>m</v>
      </c>
      <c r="BM19" s="58" t="str">
        <f t="shared" si="96"/>
        <v/>
      </c>
      <c r="BN19" s="58" t="str">
        <f t="shared" si="97"/>
        <v>7</v>
      </c>
      <c r="BO19" s="57" t="str">
        <f t="shared" si="98"/>
        <v>9b</v>
      </c>
      <c r="BP19" s="57" t="str">
        <f t="shared" si="99"/>
        <v>11</v>
      </c>
      <c r="BQ19" s="57" t="str">
        <f t="shared" si="100"/>
        <v>13</v>
      </c>
      <c r="BR19" s="57" t="str">
        <f t="shared" si="101"/>
        <v>REm</v>
      </c>
      <c r="BS19" s="57" t="str">
        <f t="shared" si="102"/>
        <v>REm7</v>
      </c>
      <c r="BT19" s="57" t="str">
        <f t="shared" si="103"/>
        <v>REm9b</v>
      </c>
      <c r="BU19" s="57" t="str">
        <f t="shared" si="104"/>
        <v>REm11</v>
      </c>
      <c r="BV19" s="57" t="str">
        <f t="shared" si="105"/>
        <v>REm13</v>
      </c>
      <c r="BX19" s="58">
        <f>1</f>
        <v>1</v>
      </c>
      <c r="BY19" s="57">
        <f t="shared" si="106"/>
        <v>4</v>
      </c>
      <c r="BZ19" s="57">
        <f t="shared" si="107"/>
        <v>8</v>
      </c>
      <c r="CA19" s="57">
        <f t="shared" si="108"/>
        <v>11</v>
      </c>
      <c r="CB19" s="57">
        <f t="shared" si="109"/>
        <v>14</v>
      </c>
      <c r="CC19" s="57">
        <f t="shared" si="110"/>
        <v>18</v>
      </c>
      <c r="CD19" s="57">
        <f t="shared" si="111"/>
        <v>21</v>
      </c>
      <c r="CE19" s="58" t="str">
        <f t="shared" si="112"/>
        <v>RE</v>
      </c>
      <c r="CF19" s="58" t="str">
        <f t="shared" si="113"/>
        <v/>
      </c>
      <c r="CG19" s="58" t="str">
        <f t="shared" si="114"/>
        <v>5#</v>
      </c>
      <c r="CH19" s="58" t="str">
        <f t="shared" si="115"/>
        <v>Δ</v>
      </c>
      <c r="CI19" s="57" t="str">
        <f t="shared" si="116"/>
        <v>9</v>
      </c>
      <c r="CJ19" s="57" t="str">
        <f t="shared" si="117"/>
        <v>11+</v>
      </c>
      <c r="CK19" s="57" t="str">
        <f t="shared" si="118"/>
        <v>13</v>
      </c>
      <c r="CL19" s="57" t="str">
        <f t="shared" si="119"/>
        <v>RE5#</v>
      </c>
      <c r="CM19" s="57" t="str">
        <f t="shared" si="120"/>
        <v>RE5#Δ</v>
      </c>
      <c r="CN19" s="57" t="str">
        <f t="shared" si="121"/>
        <v>RE5#9</v>
      </c>
      <c r="CO19" s="57" t="str">
        <f t="shared" si="122"/>
        <v>RE5#11+</v>
      </c>
      <c r="CP19" s="57" t="str">
        <f t="shared" si="123"/>
        <v>RE5#13</v>
      </c>
      <c r="CR19" s="58">
        <f>1</f>
        <v>1</v>
      </c>
      <c r="CS19" s="57">
        <f t="shared" si="124"/>
        <v>4</v>
      </c>
      <c r="CT19" s="57">
        <f t="shared" si="125"/>
        <v>7</v>
      </c>
      <c r="CU19" s="57">
        <f t="shared" si="126"/>
        <v>10</v>
      </c>
      <c r="CV19" s="57">
        <f t="shared" si="127"/>
        <v>14</v>
      </c>
      <c r="CW19" s="57">
        <f t="shared" si="128"/>
        <v>18</v>
      </c>
      <c r="CX19" s="57">
        <f t="shared" si="129"/>
        <v>21</v>
      </c>
      <c r="CY19" s="58" t="str">
        <f t="shared" si="130"/>
        <v>RE</v>
      </c>
      <c r="CZ19" s="58" t="str">
        <f t="shared" si="131"/>
        <v/>
      </c>
      <c r="DA19" s="58" t="str">
        <f t="shared" si="132"/>
        <v/>
      </c>
      <c r="DB19" s="58" t="str">
        <f t="shared" si="133"/>
        <v>7</v>
      </c>
      <c r="DC19" s="57" t="str">
        <f t="shared" si="134"/>
        <v>9</v>
      </c>
      <c r="DD19" s="57" t="str">
        <f t="shared" si="135"/>
        <v>11+</v>
      </c>
      <c r="DE19" s="57" t="str">
        <f t="shared" si="136"/>
        <v>13</v>
      </c>
      <c r="DF19" s="57" t="str">
        <f t="shared" si="137"/>
        <v>RE</v>
      </c>
      <c r="DG19" s="57" t="str">
        <f t="shared" si="138"/>
        <v>RE7</v>
      </c>
      <c r="DH19" s="57" t="str">
        <f t="shared" si="139"/>
        <v>RE9</v>
      </c>
      <c r="DI19" s="57" t="str">
        <f t="shared" si="140"/>
        <v>RE11+</v>
      </c>
      <c r="DJ19" s="57" t="str">
        <f t="shared" si="141"/>
        <v>RE13</v>
      </c>
      <c r="DL19" s="58">
        <f>1</f>
        <v>1</v>
      </c>
      <c r="DM19" s="57">
        <f t="shared" si="142"/>
        <v>4</v>
      </c>
      <c r="DN19" s="57">
        <f t="shared" si="143"/>
        <v>7</v>
      </c>
      <c r="DO19" s="57">
        <f t="shared" si="144"/>
        <v>10</v>
      </c>
      <c r="DP19" s="57">
        <f t="shared" si="145"/>
        <v>14</v>
      </c>
      <c r="DQ19" s="57">
        <f t="shared" si="146"/>
        <v>17</v>
      </c>
      <c r="DR19" s="57">
        <f t="shared" si="147"/>
        <v>20</v>
      </c>
      <c r="DS19" s="58" t="str">
        <f t="shared" si="148"/>
        <v>RE</v>
      </c>
      <c r="DT19" s="58" t="str">
        <f t="shared" si="149"/>
        <v/>
      </c>
      <c r="DU19" s="58" t="str">
        <f t="shared" si="150"/>
        <v/>
      </c>
      <c r="DV19" s="58" t="str">
        <f t="shared" si="151"/>
        <v>7</v>
      </c>
      <c r="DW19" s="57" t="str">
        <f t="shared" si="152"/>
        <v>9</v>
      </c>
      <c r="DX19" s="57" t="str">
        <f t="shared" si="153"/>
        <v>11</v>
      </c>
      <c r="DY19" s="57" t="str">
        <f t="shared" si="154"/>
        <v>13b</v>
      </c>
      <c r="DZ19" s="57" t="str">
        <f t="shared" si="155"/>
        <v>RE</v>
      </c>
      <c r="EA19" s="57" t="str">
        <f t="shared" si="156"/>
        <v>RE7</v>
      </c>
      <c r="EB19" s="57" t="str">
        <f t="shared" si="157"/>
        <v>RE9</v>
      </c>
      <c r="EC19" s="57" t="str">
        <f t="shared" si="158"/>
        <v>RE11</v>
      </c>
      <c r="ED19" s="57" t="str">
        <f t="shared" si="159"/>
        <v>RE13b</v>
      </c>
      <c r="EF19" s="58">
        <f>1</f>
        <v>1</v>
      </c>
      <c r="EG19" s="57">
        <f t="shared" si="160"/>
        <v>3</v>
      </c>
      <c r="EH19" s="57">
        <f t="shared" si="161"/>
        <v>6</v>
      </c>
      <c r="EI19" s="57">
        <f t="shared" si="162"/>
        <v>10</v>
      </c>
      <c r="EJ19" s="57">
        <f t="shared" si="163"/>
        <v>14</v>
      </c>
      <c r="EK19" s="57">
        <f t="shared" si="164"/>
        <v>17</v>
      </c>
      <c r="EL19" s="57">
        <f t="shared" si="165"/>
        <v>20</v>
      </c>
      <c r="EM19" s="58" t="str">
        <f t="shared" si="166"/>
        <v>RE</v>
      </c>
      <c r="EN19" s="58" t="str">
        <f t="shared" si="167"/>
        <v>m</v>
      </c>
      <c r="EO19" s="58" t="str">
        <f t="shared" si="168"/>
        <v>5b</v>
      </c>
      <c r="EP19" s="58" t="str">
        <f t="shared" si="169"/>
        <v>7</v>
      </c>
      <c r="EQ19" s="57" t="str">
        <f t="shared" si="170"/>
        <v>9</v>
      </c>
      <c r="ER19" s="57" t="str">
        <f t="shared" si="171"/>
        <v>11</v>
      </c>
      <c r="ES19" s="57" t="str">
        <f t="shared" si="172"/>
        <v>13b</v>
      </c>
      <c r="ET19" s="57" t="str">
        <f t="shared" si="173"/>
        <v>REm5b</v>
      </c>
      <c r="EU19" s="57" t="str">
        <f t="shared" si="174"/>
        <v>REm5b7</v>
      </c>
      <c r="EV19" s="57" t="str">
        <f t="shared" si="175"/>
        <v>REm5b9</v>
      </c>
      <c r="EW19" s="57" t="str">
        <f t="shared" si="176"/>
        <v>REm5b11</v>
      </c>
      <c r="EX19" s="57" t="str">
        <f t="shared" si="177"/>
        <v>REm5b13b</v>
      </c>
      <c r="EZ19" s="58">
        <f>1</f>
        <v>1</v>
      </c>
      <c r="FA19" s="57">
        <f t="shared" si="178"/>
        <v>3</v>
      </c>
      <c r="FB19" s="57">
        <f t="shared" si="179"/>
        <v>6</v>
      </c>
      <c r="FC19" s="57">
        <f t="shared" si="180"/>
        <v>10</v>
      </c>
      <c r="FD19" s="57">
        <f t="shared" si="181"/>
        <v>13</v>
      </c>
      <c r="FE19" s="57">
        <f t="shared" si="182"/>
        <v>16</v>
      </c>
      <c r="FF19" s="57">
        <f t="shared" si="183"/>
        <v>20</v>
      </c>
      <c r="FG19" s="58" t="str">
        <f t="shared" si="184"/>
        <v>RE</v>
      </c>
      <c r="FH19" s="58" t="str">
        <f t="shared" si="185"/>
        <v>m</v>
      </c>
      <c r="FI19" s="58" t="str">
        <f t="shared" si="186"/>
        <v>5b</v>
      </c>
      <c r="FJ19" s="58" t="str">
        <f t="shared" si="187"/>
        <v>7</v>
      </c>
      <c r="FK19" s="57" t="str">
        <f t="shared" si="188"/>
        <v>9b</v>
      </c>
      <c r="FL19" s="57" t="str">
        <f t="shared" si="189"/>
        <v>11b</v>
      </c>
      <c r="FM19" s="57" t="str">
        <f t="shared" si="190"/>
        <v>13b</v>
      </c>
      <c r="FN19" s="57" t="str">
        <f t="shared" si="191"/>
        <v>REm5b</v>
      </c>
      <c r="FO19" s="57" t="str">
        <f t="shared" si="192"/>
        <v>REm5b7</v>
      </c>
      <c r="FP19" s="57" t="str">
        <f t="shared" si="193"/>
        <v>REm5b9b</v>
      </c>
      <c r="FQ19" s="57" t="str">
        <f t="shared" si="194"/>
        <v>REm5b11b</v>
      </c>
      <c r="FR19" s="57" t="str">
        <f t="shared" si="195"/>
        <v>REm5b13b</v>
      </c>
      <c r="FT19" s="2" t="str">
        <f t="shared" si="196"/>
        <v>REm</v>
      </c>
      <c r="FU19" s="2" t="str">
        <f t="shared" si="22"/>
        <v>REmΔ</v>
      </c>
      <c r="FV19" s="2" t="str">
        <f t="shared" si="22"/>
        <v>REm9</v>
      </c>
      <c r="FW19" s="2" t="str">
        <f t="shared" si="22"/>
        <v>REm11</v>
      </c>
      <c r="FX19" s="2" t="str">
        <f t="shared" si="22"/>
        <v>REm13</v>
      </c>
      <c r="FY19" s="2" t="str">
        <f t="shared" si="197"/>
        <v>REm</v>
      </c>
      <c r="FZ19" s="2" t="str">
        <f t="shared" si="23"/>
        <v>REm7</v>
      </c>
      <c r="GA19" s="2" t="str">
        <f t="shared" si="23"/>
        <v>REm9b</v>
      </c>
      <c r="GB19" s="2" t="str">
        <f t="shared" si="23"/>
        <v>REm11</v>
      </c>
      <c r="GC19" s="2" t="str">
        <f t="shared" si="23"/>
        <v>REm13</v>
      </c>
      <c r="GD19" s="2" t="str">
        <f t="shared" si="198"/>
        <v>RE5#</v>
      </c>
      <c r="GE19" s="2" t="str">
        <f t="shared" si="24"/>
        <v>RE5#Δ</v>
      </c>
      <c r="GF19" s="2" t="str">
        <f t="shared" si="24"/>
        <v>RE5#9</v>
      </c>
      <c r="GG19" s="2" t="str">
        <f t="shared" si="24"/>
        <v>RE5#11+</v>
      </c>
      <c r="GH19" s="2" t="str">
        <f t="shared" si="24"/>
        <v>RE5#13</v>
      </c>
      <c r="GI19" s="2" t="str">
        <f t="shared" si="199"/>
        <v>RE</v>
      </c>
      <c r="GJ19" s="2" t="str">
        <f t="shared" si="25"/>
        <v>RE7</v>
      </c>
      <c r="GK19" s="2" t="str">
        <f t="shared" si="25"/>
        <v>RE9</v>
      </c>
      <c r="GL19" s="2" t="str">
        <f t="shared" si="25"/>
        <v>RE11+</v>
      </c>
      <c r="GM19" s="2" t="str">
        <f t="shared" si="25"/>
        <v>RE13</v>
      </c>
      <c r="GN19" s="2" t="str">
        <f t="shared" si="200"/>
        <v>RE</v>
      </c>
      <c r="GO19" s="2" t="str">
        <f t="shared" si="26"/>
        <v>RE7</v>
      </c>
      <c r="GP19" s="2" t="str">
        <f t="shared" si="26"/>
        <v>RE9</v>
      </c>
      <c r="GQ19" s="2" t="str">
        <f t="shared" si="26"/>
        <v>RE11</v>
      </c>
      <c r="GR19" s="2" t="str">
        <f t="shared" si="26"/>
        <v>RE13b</v>
      </c>
      <c r="GS19" s="2" t="str">
        <f t="shared" si="201"/>
        <v>REm5b</v>
      </c>
      <c r="GT19" s="2" t="str">
        <f t="shared" si="27"/>
        <v>REm5b7</v>
      </c>
      <c r="GU19" s="2" t="str">
        <f t="shared" si="27"/>
        <v>REm5b9</v>
      </c>
      <c r="GV19" s="2" t="str">
        <f t="shared" si="27"/>
        <v>REm5b11</v>
      </c>
      <c r="GW19" s="2" t="str">
        <f t="shared" si="27"/>
        <v>REm5b13b</v>
      </c>
      <c r="GX19" s="2" t="str">
        <f t="shared" si="202"/>
        <v>REm5b</v>
      </c>
      <c r="GY19" s="2" t="str">
        <f t="shared" si="28"/>
        <v>REm5b7</v>
      </c>
      <c r="GZ19" s="2" t="str">
        <f t="shared" si="28"/>
        <v>REm5b9b</v>
      </c>
      <c r="HA19" s="2" t="str">
        <f t="shared" si="28"/>
        <v>REm5b11b</v>
      </c>
      <c r="HB19" s="2" t="str">
        <f t="shared" si="28"/>
        <v>REm5b13b</v>
      </c>
      <c r="HD19" s="2">
        <f t="shared" si="215"/>
        <v>15</v>
      </c>
      <c r="HE19" s="2" t="str" cm="1">
        <f t="array" ref="HE19">INDEX(patti,$HD19,IP19)</f>
        <v>REm</v>
      </c>
      <c r="HF19" s="2" t="str" cm="1">
        <f t="array" ref="HF19">INDEX(patti,$HD19,IQ19)</f>
        <v>REm</v>
      </c>
      <c r="HG19" s="2" t="str" cm="1">
        <f t="array" ref="HG19">INDEX(patti,$HD19,IR19)</f>
        <v>RE5#</v>
      </c>
      <c r="HH19" s="2" t="str" cm="1">
        <f t="array" ref="HH19">INDEX(patti,$HD19,IS19)</f>
        <v>RE</v>
      </c>
      <c r="HI19" s="2" t="str" cm="1">
        <f t="array" ref="HI19">INDEX(patti,$HD19,IT19)</f>
        <v>RE</v>
      </c>
      <c r="HJ19" s="2" t="str" cm="1">
        <f t="array" ref="HJ19">INDEX(patti,$HD19,IU19)</f>
        <v>REm5b</v>
      </c>
      <c r="HK19" s="2" t="str" cm="1">
        <f t="array" ref="HK19">INDEX(patti,$HD19,IV19)</f>
        <v>REm5b</v>
      </c>
      <c r="HL19" s="2" t="str" cm="1">
        <f t="array" ref="HL19">INDEX(patti,$HD19,IW19)</f>
        <v>REmΔ</v>
      </c>
      <c r="HM19" s="2" t="str" cm="1">
        <f t="array" ref="HM19">INDEX(patti,$HD19,IX19)</f>
        <v>REm7</v>
      </c>
      <c r="HN19" s="2" t="str" cm="1">
        <f t="array" ref="HN19">INDEX(patti,$HD19,IY19)</f>
        <v>RE5#Δ</v>
      </c>
      <c r="HO19" s="2" t="str" cm="1">
        <f t="array" ref="HO19">INDEX(patti,$HD19,IZ19)</f>
        <v>RE7</v>
      </c>
      <c r="HP19" s="2" t="str" cm="1">
        <f t="array" ref="HP19">INDEX(patti,$HD19,JA19)</f>
        <v>RE7</v>
      </c>
      <c r="HQ19" s="2" t="str" cm="1">
        <f t="array" ref="HQ19">INDEX(patti,$HD19,JB19)</f>
        <v>REm5b7</v>
      </c>
      <c r="HR19" s="2" t="str" cm="1">
        <f t="array" ref="HR19">INDEX(patti,$HD19,JC19)</f>
        <v>REm5b7</v>
      </c>
      <c r="HS19" s="2" t="str" cm="1">
        <f t="array" ref="HS19">INDEX(patti,$HD19,JD19)</f>
        <v>REm9</v>
      </c>
      <c r="HT19" s="2" t="str" cm="1">
        <f t="array" ref="HT19">INDEX(patti,$HD19,JE19)</f>
        <v>REm9b</v>
      </c>
      <c r="HU19" s="2" t="str" cm="1">
        <f t="array" ref="HU19">INDEX(patti,$HD19,JF19)</f>
        <v>RE5#9</v>
      </c>
      <c r="HV19" s="2" t="str" cm="1">
        <f t="array" ref="HV19">INDEX(patti,$HD19,JG19)</f>
        <v>RE9</v>
      </c>
      <c r="HW19" s="2" t="str" cm="1">
        <f t="array" ref="HW19">INDEX(patti,$HD19,JH19)</f>
        <v>RE9</v>
      </c>
      <c r="HX19" s="2" t="str" cm="1">
        <f t="array" ref="HX19">INDEX(patti,$HD19,JI19)</f>
        <v>REm5b9</v>
      </c>
      <c r="HY19" s="2" t="str" cm="1">
        <f t="array" ref="HY19">INDEX(patti,$HD19,JJ19)</f>
        <v>REm5b9b</v>
      </c>
      <c r="HZ19" s="2" t="str" cm="1">
        <f t="array" ref="HZ19">INDEX(patti,$HD19,JK19)</f>
        <v>REm11</v>
      </c>
      <c r="IA19" s="2" t="str" cm="1">
        <f t="array" ref="IA19">INDEX(patti,$HD19,JL19)</f>
        <v>REm11</v>
      </c>
      <c r="IB19" s="2" t="str" cm="1">
        <f t="array" ref="IB19">INDEX(patti,$HD19,JM19)</f>
        <v>RE5#11+</v>
      </c>
      <c r="IC19" s="2" t="str" cm="1">
        <f t="array" ref="IC19">INDEX(patti,$HD19,JN19)</f>
        <v>RE11+</v>
      </c>
      <c r="ID19" s="2" t="str" cm="1">
        <f t="array" ref="ID19">INDEX(patti,$HD19,JO19)</f>
        <v>RE11</v>
      </c>
      <c r="IE19" s="2" t="str" cm="1">
        <f t="array" ref="IE19">INDEX(patti,$HD19,JP19)</f>
        <v>REm5b11</v>
      </c>
      <c r="IF19" s="2" t="str" cm="1">
        <f t="array" ref="IF19">INDEX(patti,$HD19,JQ19)</f>
        <v>REm5b11b</v>
      </c>
      <c r="IG19" s="2" t="str" cm="1">
        <f t="array" ref="IG19">INDEX(patti,$HD19,JR19)</f>
        <v>REm13</v>
      </c>
      <c r="IH19" s="2" t="str" cm="1">
        <f t="array" ref="IH19">INDEX(patti,$HD19,JS19)</f>
        <v>REm13</v>
      </c>
      <c r="II19" s="2" t="str" cm="1">
        <f t="array" ref="II19">INDEX(patti,$HD19,JT19)</f>
        <v>RE5#13</v>
      </c>
      <c r="IJ19" s="2" t="str" cm="1">
        <f t="array" ref="IJ19">INDEX(patti,$HD19,JU19)</f>
        <v>RE13</v>
      </c>
      <c r="IK19" s="2" t="str" cm="1">
        <f t="array" ref="IK19">INDEX(patti,$HD19,JV19)</f>
        <v>RE13b</v>
      </c>
      <c r="IL19" s="2" t="str" cm="1">
        <f t="array" ref="IL19">INDEX(patti,$HD19,JW19)</f>
        <v>REm5b13b</v>
      </c>
      <c r="IM19" s="2" t="str" cm="1">
        <f t="array" ref="IM19">INDEX(patti,$HD19,JX19)</f>
        <v>REm5b13b</v>
      </c>
      <c r="IN19" t="s">
        <v>117</v>
      </c>
      <c r="IP19">
        <v>1</v>
      </c>
      <c r="IQ19">
        <f t="shared" si="203"/>
        <v>6</v>
      </c>
      <c r="IR19">
        <f t="shared" si="203"/>
        <v>11</v>
      </c>
      <c r="IS19">
        <f t="shared" si="203"/>
        <v>16</v>
      </c>
      <c r="IT19">
        <f t="shared" si="203"/>
        <v>21</v>
      </c>
      <c r="IU19">
        <f t="shared" si="203"/>
        <v>26</v>
      </c>
      <c r="IV19">
        <f t="shared" si="203"/>
        <v>31</v>
      </c>
      <c r="IW19">
        <f t="shared" si="204"/>
        <v>2</v>
      </c>
      <c r="IX19">
        <f t="shared" si="204"/>
        <v>7</v>
      </c>
      <c r="IY19">
        <f t="shared" si="204"/>
        <v>12</v>
      </c>
      <c r="IZ19">
        <f t="shared" si="204"/>
        <v>17</v>
      </c>
      <c r="JA19">
        <f t="shared" si="204"/>
        <v>22</v>
      </c>
      <c r="JB19">
        <f t="shared" si="204"/>
        <v>27</v>
      </c>
      <c r="JC19">
        <f t="shared" si="204"/>
        <v>32</v>
      </c>
      <c r="JD19">
        <f t="shared" si="204"/>
        <v>3</v>
      </c>
      <c r="JE19">
        <f t="shared" si="204"/>
        <v>8</v>
      </c>
      <c r="JF19">
        <f t="shared" si="204"/>
        <v>13</v>
      </c>
      <c r="JG19">
        <f t="shared" si="204"/>
        <v>18</v>
      </c>
      <c r="JH19">
        <f t="shared" si="204"/>
        <v>23</v>
      </c>
      <c r="JI19">
        <f t="shared" si="204"/>
        <v>28</v>
      </c>
      <c r="JJ19">
        <f t="shared" si="219"/>
        <v>33</v>
      </c>
      <c r="JK19">
        <f t="shared" si="219"/>
        <v>4</v>
      </c>
      <c r="JL19">
        <f t="shared" si="219"/>
        <v>9</v>
      </c>
      <c r="JM19">
        <f t="shared" si="219"/>
        <v>14</v>
      </c>
      <c r="JN19">
        <f t="shared" si="219"/>
        <v>19</v>
      </c>
      <c r="JO19">
        <f t="shared" si="219"/>
        <v>24</v>
      </c>
      <c r="JP19">
        <f t="shared" si="219"/>
        <v>29</v>
      </c>
      <c r="JQ19">
        <f t="shared" si="219"/>
        <v>34</v>
      </c>
      <c r="JR19">
        <f t="shared" si="219"/>
        <v>5</v>
      </c>
      <c r="JS19">
        <f t="shared" si="219"/>
        <v>10</v>
      </c>
      <c r="JT19">
        <f t="shared" si="219"/>
        <v>15</v>
      </c>
      <c r="JU19">
        <f t="shared" si="219"/>
        <v>20</v>
      </c>
      <c r="JV19">
        <f t="shared" si="219"/>
        <v>25</v>
      </c>
      <c r="JW19">
        <f t="shared" si="219"/>
        <v>30</v>
      </c>
      <c r="JX19">
        <f t="shared" si="219"/>
        <v>35</v>
      </c>
      <c r="JY19" t="s">
        <v>117</v>
      </c>
      <c r="JZ19" t="str">
        <f t="shared" ref="JZ19:JZ28" si="222">JZ18</f>
        <v>MELODICA</v>
      </c>
      <c r="KA19">
        <f t="shared" si="6"/>
        <v>0</v>
      </c>
      <c r="KB19" cm="1">
        <f t="array" ref="KB19">IF(TYPE(_xlfn._xlws.FILTER(HE$1:IM$1,HE19:IM19=KA19))=16,0,_xlfn._xlws.FILTER(HE$1:IM$1,HE19:IM19=KA19))</f>
        <v>0</v>
      </c>
      <c r="KG19">
        <f t="shared" si="205"/>
        <v>0</v>
      </c>
      <c r="KH19" s="35">
        <f t="shared" si="31"/>
        <v>0</v>
      </c>
      <c r="KI19">
        <f t="shared" si="217"/>
        <v>15</v>
      </c>
      <c r="KJ19">
        <f t="shared" si="32"/>
        <v>0</v>
      </c>
      <c r="KK19">
        <f t="shared" si="218"/>
        <v>0</v>
      </c>
      <c r="KL19">
        <f t="shared" si="206"/>
        <v>0</v>
      </c>
      <c r="KM19" s="2">
        <f t="shared" si="34"/>
        <v>0</v>
      </c>
      <c r="KN19" s="2">
        <f t="shared" si="34"/>
        <v>0</v>
      </c>
      <c r="KO19" s="2">
        <f t="shared" si="34"/>
        <v>0</v>
      </c>
      <c r="KP19" s="2">
        <f t="shared" si="34"/>
        <v>0</v>
      </c>
      <c r="KQ19" s="2">
        <f t="shared" si="34"/>
        <v>0</v>
      </c>
      <c r="KR19" s="2">
        <f t="shared" si="34"/>
        <v>0</v>
      </c>
      <c r="KS19" s="2">
        <f t="shared" si="34"/>
        <v>0</v>
      </c>
      <c r="KT19" s="2" t="str">
        <f t="shared" si="207"/>
        <v>0</v>
      </c>
      <c r="KU19" s="2" t="str">
        <f t="shared" si="208"/>
        <v>0</v>
      </c>
      <c r="KV19" s="2" t="str">
        <f t="shared" si="209"/>
        <v>0</v>
      </c>
      <c r="KW19" s="55" t="str">
        <f t="shared" si="210"/>
        <v>0</v>
      </c>
      <c r="KX19" s="60">
        <f t="shared" si="211"/>
        <v>0</v>
      </c>
      <c r="KY19" s="60">
        <f t="shared" si="35"/>
        <v>0</v>
      </c>
      <c r="KZ19" s="60">
        <f t="shared" si="35"/>
        <v>0</v>
      </c>
      <c r="LA19" s="60">
        <f t="shared" si="35"/>
        <v>0</v>
      </c>
      <c r="LB19" s="60">
        <f t="shared" si="35"/>
        <v>0</v>
      </c>
      <c r="LC19" s="60">
        <f t="shared" si="35"/>
        <v>0</v>
      </c>
      <c r="LD19" s="60">
        <f t="shared" si="35"/>
        <v>0</v>
      </c>
      <c r="LE19" s="64">
        <f t="shared" si="36"/>
        <v>0</v>
      </c>
      <c r="LF19" s="55">
        <f t="shared" si="37"/>
        <v>0</v>
      </c>
      <c r="LG19" s="55">
        <f t="shared" si="38"/>
        <v>0</v>
      </c>
      <c r="LH19" s="55">
        <f t="shared" si="39"/>
        <v>0</v>
      </c>
      <c r="LI19" s="55">
        <f t="shared" si="40"/>
        <v>0</v>
      </c>
      <c r="LJ19" s="55">
        <f t="shared" si="41"/>
        <v>0</v>
      </c>
      <c r="LK19" s="55">
        <f t="shared" si="42"/>
        <v>0</v>
      </c>
      <c r="LL19" s="55">
        <f t="shared" si="43"/>
        <v>0</v>
      </c>
      <c r="LM19" s="64">
        <f t="shared" si="212"/>
        <v>0</v>
      </c>
      <c r="LN19" s="64">
        <f t="shared" si="44"/>
        <v>0</v>
      </c>
      <c r="LO19" s="64">
        <f t="shared" si="44"/>
        <v>0</v>
      </c>
      <c r="LP19" s="64">
        <f t="shared" si="44"/>
        <v>0</v>
      </c>
      <c r="LQ19" s="64">
        <f t="shared" si="44"/>
        <v>0</v>
      </c>
      <c r="LR19" s="64">
        <f t="shared" si="44"/>
        <v>0</v>
      </c>
      <c r="LS19" s="64">
        <f t="shared" si="44"/>
        <v>0</v>
      </c>
      <c r="LT19" s="60">
        <f t="shared" si="213"/>
        <v>0</v>
      </c>
      <c r="LU19" s="60">
        <f t="shared" si="45"/>
        <v>0</v>
      </c>
      <c r="LV19" s="60">
        <f t="shared" si="46"/>
        <v>0</v>
      </c>
      <c r="LY19" s="180"/>
      <c r="LZ19" s="180"/>
      <c r="MA19" s="180"/>
      <c r="MB19" s="180"/>
      <c r="MC19" s="180"/>
      <c r="MD19" s="180"/>
      <c r="ME19" s="180"/>
      <c r="MF19" s="180"/>
      <c r="MG19" s="180"/>
      <c r="MH19" s="180"/>
      <c r="MI19" s="180"/>
      <c r="MJ19" s="180"/>
      <c r="MK19" s="180"/>
      <c r="ML19" s="180"/>
      <c r="MM19" s="180"/>
      <c r="MN19" s="180"/>
      <c r="MO19" s="180"/>
      <c r="MP19" s="180"/>
      <c r="MQ19" s="180"/>
      <c r="MR19" s="180"/>
      <c r="MS19" s="180"/>
      <c r="MT19" s="180"/>
      <c r="MU19" s="180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73"/>
      <c r="NR19" s="73"/>
      <c r="NS19" s="73"/>
      <c r="NT19" s="73"/>
      <c r="NU19" s="73"/>
      <c r="NV19" s="73"/>
      <c r="NW19" s="73"/>
      <c r="NX19" s="73"/>
      <c r="NY19" s="73"/>
      <c r="NZ19" s="73"/>
      <c r="OA19" s="73"/>
      <c r="OB19" s="73"/>
      <c r="OC19" s="73"/>
      <c r="OD19" s="73"/>
      <c r="OE19" s="73"/>
    </row>
    <row r="20" spans="1:395" x14ac:dyDescent="0.3">
      <c r="A20" s="190"/>
      <c r="B20" t="str">
        <f t="shared" si="220"/>
        <v>Mib</v>
      </c>
      <c r="C20" s="16" t="s">
        <v>37</v>
      </c>
      <c r="D20" s="16" t="s">
        <v>38</v>
      </c>
      <c r="E20" s="16" t="s">
        <v>37</v>
      </c>
      <c r="F20" s="16" t="s">
        <v>37</v>
      </c>
      <c r="G20" s="16" t="s">
        <v>37</v>
      </c>
      <c r="H20" s="16" t="s">
        <v>37</v>
      </c>
      <c r="I20" s="16" t="s">
        <v>38</v>
      </c>
      <c r="J20" s="4">
        <f t="shared" si="221"/>
        <v>4</v>
      </c>
      <c r="K20" s="58">
        <f t="shared" si="47"/>
        <v>6</v>
      </c>
      <c r="L20" s="58">
        <f t="shared" si="48"/>
        <v>7</v>
      </c>
      <c r="M20" s="58">
        <f t="shared" si="49"/>
        <v>9</v>
      </c>
      <c r="N20" s="58">
        <f t="shared" si="50"/>
        <v>11</v>
      </c>
      <c r="O20" s="58">
        <f t="shared" si="51"/>
        <v>13</v>
      </c>
      <c r="P20" s="58">
        <f t="shared" si="52"/>
        <v>15</v>
      </c>
      <c r="Q20" s="57">
        <f t="shared" si="53"/>
        <v>16</v>
      </c>
      <c r="R20" s="58">
        <f t="shared" si="54"/>
        <v>18</v>
      </c>
      <c r="S20" s="58">
        <f t="shared" si="55"/>
        <v>19</v>
      </c>
      <c r="T20" s="58">
        <f t="shared" si="56"/>
        <v>21</v>
      </c>
      <c r="U20" s="58">
        <f t="shared" si="57"/>
        <v>23</v>
      </c>
      <c r="V20" s="58">
        <f t="shared" si="58"/>
        <v>25</v>
      </c>
      <c r="W20" s="58">
        <f t="shared" si="59"/>
        <v>27</v>
      </c>
      <c r="X20" s="57">
        <f t="shared" si="60"/>
        <v>28</v>
      </c>
      <c r="Y20" s="58">
        <f t="shared" si="61"/>
        <v>30</v>
      </c>
      <c r="Z20" s="58">
        <f t="shared" si="62"/>
        <v>31</v>
      </c>
      <c r="AA20" s="58">
        <f t="shared" si="63"/>
        <v>33</v>
      </c>
      <c r="AB20" s="58">
        <f t="shared" si="64"/>
        <v>35</v>
      </c>
      <c r="AC20" s="58">
        <f t="shared" si="65"/>
        <v>37</v>
      </c>
      <c r="AD20" s="58">
        <f t="shared" si="66"/>
        <v>39</v>
      </c>
      <c r="AE20" s="57">
        <f t="shared" si="67"/>
        <v>40</v>
      </c>
      <c r="AF20" s="58">
        <f t="shared" si="68"/>
        <v>42</v>
      </c>
      <c r="AG20" s="58">
        <f t="shared" si="69"/>
        <v>43</v>
      </c>
      <c r="AH20" s="58">
        <f t="shared" si="70"/>
        <v>45</v>
      </c>
      <c r="AI20" s="58"/>
      <c r="AJ20" s="58">
        <f>1</f>
        <v>1</v>
      </c>
      <c r="AK20" s="58">
        <f t="shared" si="71"/>
        <v>3</v>
      </c>
      <c r="AL20" s="58">
        <f t="shared" si="72"/>
        <v>7</v>
      </c>
      <c r="AM20" s="58">
        <f t="shared" si="73"/>
        <v>11</v>
      </c>
      <c r="AN20" s="58">
        <f t="shared" si="74"/>
        <v>14</v>
      </c>
      <c r="AO20" s="58">
        <f t="shared" si="75"/>
        <v>17</v>
      </c>
      <c r="AP20" s="58">
        <f t="shared" si="76"/>
        <v>21</v>
      </c>
      <c r="AQ20" s="58" t="str">
        <f t="shared" si="214"/>
        <v>Mib</v>
      </c>
      <c r="AR20" s="58" t="str">
        <f t="shared" si="77"/>
        <v>m</v>
      </c>
      <c r="AS20" s="58" t="str">
        <f t="shared" si="78"/>
        <v/>
      </c>
      <c r="AT20" s="58" t="str">
        <f t="shared" si="79"/>
        <v>Δ</v>
      </c>
      <c r="AU20" s="57" t="str">
        <f t="shared" si="80"/>
        <v>9</v>
      </c>
      <c r="AV20" s="57" t="str">
        <f t="shared" si="81"/>
        <v>11</v>
      </c>
      <c r="AW20" s="57" t="str">
        <f t="shared" si="82"/>
        <v>13</v>
      </c>
      <c r="AX20" s="57" t="str">
        <f t="shared" si="83"/>
        <v>Mibm</v>
      </c>
      <c r="AY20" s="57" t="str">
        <f t="shared" si="84"/>
        <v>MibmΔ</v>
      </c>
      <c r="AZ20" s="57" t="str">
        <f t="shared" si="85"/>
        <v>Mibm9</v>
      </c>
      <c r="BA20" s="57" t="str">
        <f t="shared" si="86"/>
        <v>Mibm11</v>
      </c>
      <c r="BB20" s="57" t="str">
        <f t="shared" si="87"/>
        <v>Mibm13</v>
      </c>
      <c r="BD20" s="58">
        <f>1</f>
        <v>1</v>
      </c>
      <c r="BE20" s="57">
        <f t="shared" si="88"/>
        <v>3</v>
      </c>
      <c r="BF20" s="57">
        <f t="shared" si="89"/>
        <v>7</v>
      </c>
      <c r="BG20" s="57">
        <f t="shared" si="90"/>
        <v>10</v>
      </c>
      <c r="BH20" s="57">
        <f t="shared" si="91"/>
        <v>13</v>
      </c>
      <c r="BI20" s="57">
        <f t="shared" si="92"/>
        <v>17</v>
      </c>
      <c r="BJ20" s="57">
        <f t="shared" si="93"/>
        <v>21</v>
      </c>
      <c r="BK20" s="58" t="str">
        <f t="shared" si="94"/>
        <v>Mib</v>
      </c>
      <c r="BL20" s="58" t="str">
        <f t="shared" si="95"/>
        <v>m</v>
      </c>
      <c r="BM20" s="58" t="str">
        <f t="shared" si="96"/>
        <v/>
      </c>
      <c r="BN20" s="58" t="str">
        <f t="shared" si="97"/>
        <v>7</v>
      </c>
      <c r="BO20" s="57" t="str">
        <f t="shared" si="98"/>
        <v>9b</v>
      </c>
      <c r="BP20" s="57" t="str">
        <f t="shared" si="99"/>
        <v>11</v>
      </c>
      <c r="BQ20" s="57" t="str">
        <f t="shared" si="100"/>
        <v>13</v>
      </c>
      <c r="BR20" s="57" t="str">
        <f t="shared" si="101"/>
        <v>Mibm</v>
      </c>
      <c r="BS20" s="57" t="str">
        <f t="shared" si="102"/>
        <v>Mibm7</v>
      </c>
      <c r="BT20" s="57" t="str">
        <f t="shared" si="103"/>
        <v>Mibm9b</v>
      </c>
      <c r="BU20" s="57" t="str">
        <f t="shared" si="104"/>
        <v>Mibm11</v>
      </c>
      <c r="BV20" s="57" t="str">
        <f t="shared" si="105"/>
        <v>Mibm13</v>
      </c>
      <c r="BX20" s="58">
        <f>1</f>
        <v>1</v>
      </c>
      <c r="BY20" s="57">
        <f t="shared" si="106"/>
        <v>4</v>
      </c>
      <c r="BZ20" s="57">
        <f t="shared" si="107"/>
        <v>8</v>
      </c>
      <c r="CA20" s="57">
        <f t="shared" si="108"/>
        <v>11</v>
      </c>
      <c r="CB20" s="57">
        <f t="shared" si="109"/>
        <v>14</v>
      </c>
      <c r="CC20" s="57">
        <f t="shared" si="110"/>
        <v>18</v>
      </c>
      <c r="CD20" s="57">
        <f t="shared" si="111"/>
        <v>21</v>
      </c>
      <c r="CE20" s="58" t="str">
        <f t="shared" si="112"/>
        <v>Mib</v>
      </c>
      <c r="CF20" s="58" t="str">
        <f t="shared" si="113"/>
        <v/>
      </c>
      <c r="CG20" s="58" t="str">
        <f t="shared" si="114"/>
        <v>5#</v>
      </c>
      <c r="CH20" s="58" t="str">
        <f t="shared" si="115"/>
        <v>Δ</v>
      </c>
      <c r="CI20" s="57" t="str">
        <f t="shared" si="116"/>
        <v>9</v>
      </c>
      <c r="CJ20" s="57" t="str">
        <f t="shared" si="117"/>
        <v>11+</v>
      </c>
      <c r="CK20" s="57" t="str">
        <f t="shared" si="118"/>
        <v>13</v>
      </c>
      <c r="CL20" s="57" t="str">
        <f t="shared" si="119"/>
        <v>Mib5#</v>
      </c>
      <c r="CM20" s="57" t="str">
        <f t="shared" si="120"/>
        <v>Mib5#Δ</v>
      </c>
      <c r="CN20" s="57" t="str">
        <f t="shared" si="121"/>
        <v>Mib5#9</v>
      </c>
      <c r="CO20" s="57" t="str">
        <f t="shared" si="122"/>
        <v>Mib5#11+</v>
      </c>
      <c r="CP20" s="57" t="str">
        <f t="shared" si="123"/>
        <v>Mib5#13</v>
      </c>
      <c r="CR20" s="58">
        <f>1</f>
        <v>1</v>
      </c>
      <c r="CS20" s="57">
        <f t="shared" si="124"/>
        <v>4</v>
      </c>
      <c r="CT20" s="57">
        <f t="shared" si="125"/>
        <v>7</v>
      </c>
      <c r="CU20" s="57">
        <f t="shared" si="126"/>
        <v>10</v>
      </c>
      <c r="CV20" s="57">
        <f t="shared" si="127"/>
        <v>14</v>
      </c>
      <c r="CW20" s="57">
        <f t="shared" si="128"/>
        <v>18</v>
      </c>
      <c r="CX20" s="57">
        <f t="shared" si="129"/>
        <v>21</v>
      </c>
      <c r="CY20" s="58" t="str">
        <f t="shared" si="130"/>
        <v>Mib</v>
      </c>
      <c r="CZ20" s="58" t="str">
        <f t="shared" si="131"/>
        <v/>
      </c>
      <c r="DA20" s="58" t="str">
        <f t="shared" si="132"/>
        <v/>
      </c>
      <c r="DB20" s="58" t="str">
        <f t="shared" si="133"/>
        <v>7</v>
      </c>
      <c r="DC20" s="57" t="str">
        <f t="shared" si="134"/>
        <v>9</v>
      </c>
      <c r="DD20" s="57" t="str">
        <f t="shared" si="135"/>
        <v>11+</v>
      </c>
      <c r="DE20" s="57" t="str">
        <f t="shared" si="136"/>
        <v>13</v>
      </c>
      <c r="DF20" s="57" t="str">
        <f t="shared" si="137"/>
        <v>Mib</v>
      </c>
      <c r="DG20" s="57" t="str">
        <f t="shared" si="138"/>
        <v>Mib7</v>
      </c>
      <c r="DH20" s="57" t="str">
        <f t="shared" si="139"/>
        <v>Mib9</v>
      </c>
      <c r="DI20" s="57" t="str">
        <f t="shared" si="140"/>
        <v>Mib11+</v>
      </c>
      <c r="DJ20" s="57" t="str">
        <f t="shared" si="141"/>
        <v>Mib13</v>
      </c>
      <c r="DL20" s="58">
        <f>1</f>
        <v>1</v>
      </c>
      <c r="DM20" s="57">
        <f t="shared" si="142"/>
        <v>4</v>
      </c>
      <c r="DN20" s="57">
        <f t="shared" si="143"/>
        <v>7</v>
      </c>
      <c r="DO20" s="57">
        <f t="shared" si="144"/>
        <v>10</v>
      </c>
      <c r="DP20" s="57">
        <f t="shared" si="145"/>
        <v>14</v>
      </c>
      <c r="DQ20" s="57">
        <f t="shared" si="146"/>
        <v>17</v>
      </c>
      <c r="DR20" s="57">
        <f t="shared" si="147"/>
        <v>20</v>
      </c>
      <c r="DS20" s="58" t="str">
        <f t="shared" si="148"/>
        <v>Mib</v>
      </c>
      <c r="DT20" s="58" t="str">
        <f t="shared" si="149"/>
        <v/>
      </c>
      <c r="DU20" s="58" t="str">
        <f t="shared" si="150"/>
        <v/>
      </c>
      <c r="DV20" s="58" t="str">
        <f t="shared" si="151"/>
        <v>7</v>
      </c>
      <c r="DW20" s="57" t="str">
        <f t="shared" si="152"/>
        <v>9</v>
      </c>
      <c r="DX20" s="57" t="str">
        <f t="shared" si="153"/>
        <v>11</v>
      </c>
      <c r="DY20" s="57" t="str">
        <f t="shared" si="154"/>
        <v>13b</v>
      </c>
      <c r="DZ20" s="57" t="str">
        <f t="shared" si="155"/>
        <v>Mib</v>
      </c>
      <c r="EA20" s="57" t="str">
        <f t="shared" si="156"/>
        <v>Mib7</v>
      </c>
      <c r="EB20" s="57" t="str">
        <f t="shared" si="157"/>
        <v>Mib9</v>
      </c>
      <c r="EC20" s="57" t="str">
        <f t="shared" si="158"/>
        <v>Mib11</v>
      </c>
      <c r="ED20" s="57" t="str">
        <f t="shared" si="159"/>
        <v>Mib13b</v>
      </c>
      <c r="EF20" s="58">
        <f>1</f>
        <v>1</v>
      </c>
      <c r="EG20" s="57">
        <f t="shared" si="160"/>
        <v>3</v>
      </c>
      <c r="EH20" s="57">
        <f t="shared" si="161"/>
        <v>6</v>
      </c>
      <c r="EI20" s="57">
        <f t="shared" si="162"/>
        <v>10</v>
      </c>
      <c r="EJ20" s="57">
        <f t="shared" si="163"/>
        <v>14</v>
      </c>
      <c r="EK20" s="57">
        <f t="shared" si="164"/>
        <v>17</v>
      </c>
      <c r="EL20" s="57">
        <f t="shared" si="165"/>
        <v>20</v>
      </c>
      <c r="EM20" s="58" t="str">
        <f t="shared" si="166"/>
        <v>Mib</v>
      </c>
      <c r="EN20" s="58" t="str">
        <f t="shared" si="167"/>
        <v>m</v>
      </c>
      <c r="EO20" s="58" t="str">
        <f t="shared" si="168"/>
        <v>5b</v>
      </c>
      <c r="EP20" s="58" t="str">
        <f t="shared" si="169"/>
        <v>7</v>
      </c>
      <c r="EQ20" s="57" t="str">
        <f t="shared" si="170"/>
        <v>9</v>
      </c>
      <c r="ER20" s="57" t="str">
        <f t="shared" si="171"/>
        <v>11</v>
      </c>
      <c r="ES20" s="57" t="str">
        <f t="shared" si="172"/>
        <v>13b</v>
      </c>
      <c r="ET20" s="57" t="str">
        <f t="shared" si="173"/>
        <v>Mibm5b</v>
      </c>
      <c r="EU20" s="57" t="str">
        <f t="shared" si="174"/>
        <v>Mibm5b7</v>
      </c>
      <c r="EV20" s="57" t="str">
        <f t="shared" si="175"/>
        <v>Mibm5b9</v>
      </c>
      <c r="EW20" s="57" t="str">
        <f t="shared" si="176"/>
        <v>Mibm5b11</v>
      </c>
      <c r="EX20" s="57" t="str">
        <f t="shared" si="177"/>
        <v>Mibm5b13b</v>
      </c>
      <c r="EZ20" s="58">
        <f>1</f>
        <v>1</v>
      </c>
      <c r="FA20" s="57">
        <f t="shared" si="178"/>
        <v>3</v>
      </c>
      <c r="FB20" s="57">
        <f t="shared" si="179"/>
        <v>6</v>
      </c>
      <c r="FC20" s="57">
        <f t="shared" si="180"/>
        <v>10</v>
      </c>
      <c r="FD20" s="57">
        <f t="shared" si="181"/>
        <v>13</v>
      </c>
      <c r="FE20" s="57">
        <f t="shared" si="182"/>
        <v>16</v>
      </c>
      <c r="FF20" s="57">
        <f t="shared" si="183"/>
        <v>20</v>
      </c>
      <c r="FG20" s="58" t="str">
        <f t="shared" si="184"/>
        <v>Mib</v>
      </c>
      <c r="FH20" s="58" t="str">
        <f t="shared" si="185"/>
        <v>m</v>
      </c>
      <c r="FI20" s="58" t="str">
        <f t="shared" si="186"/>
        <v>5b</v>
      </c>
      <c r="FJ20" s="58" t="str">
        <f t="shared" si="187"/>
        <v>7</v>
      </c>
      <c r="FK20" s="57" t="str">
        <f t="shared" si="188"/>
        <v>9b</v>
      </c>
      <c r="FL20" s="57" t="str">
        <f t="shared" si="189"/>
        <v>11b</v>
      </c>
      <c r="FM20" s="57" t="str">
        <f t="shared" si="190"/>
        <v>13b</v>
      </c>
      <c r="FN20" s="57" t="str">
        <f t="shared" si="191"/>
        <v>Mibm5b</v>
      </c>
      <c r="FO20" s="57" t="str">
        <f t="shared" si="192"/>
        <v>Mibm5b7</v>
      </c>
      <c r="FP20" s="57" t="str">
        <f t="shared" si="193"/>
        <v>Mibm5b9b</v>
      </c>
      <c r="FQ20" s="57" t="str">
        <f t="shared" si="194"/>
        <v>Mibm5b11b</v>
      </c>
      <c r="FR20" s="57" t="str">
        <f t="shared" si="195"/>
        <v>Mibm5b13b</v>
      </c>
      <c r="FT20" s="2" t="str">
        <f t="shared" si="196"/>
        <v>Mibm</v>
      </c>
      <c r="FU20" s="2" t="str">
        <f t="shared" si="22"/>
        <v>MibmΔ</v>
      </c>
      <c r="FV20" s="2" t="str">
        <f t="shared" si="22"/>
        <v>Mibm9</v>
      </c>
      <c r="FW20" s="2" t="str">
        <f t="shared" si="22"/>
        <v>Mibm11</v>
      </c>
      <c r="FX20" s="2" t="str">
        <f t="shared" si="22"/>
        <v>Mibm13</v>
      </c>
      <c r="FY20" s="2" t="str">
        <f t="shared" si="197"/>
        <v>Mibm</v>
      </c>
      <c r="FZ20" s="2" t="str">
        <f t="shared" si="23"/>
        <v>Mibm7</v>
      </c>
      <c r="GA20" s="2" t="str">
        <f t="shared" si="23"/>
        <v>Mibm9b</v>
      </c>
      <c r="GB20" s="2" t="str">
        <f t="shared" si="23"/>
        <v>Mibm11</v>
      </c>
      <c r="GC20" s="2" t="str">
        <f t="shared" si="23"/>
        <v>Mibm13</v>
      </c>
      <c r="GD20" s="2" t="str">
        <f t="shared" si="198"/>
        <v>Mib5#</v>
      </c>
      <c r="GE20" s="2" t="str">
        <f t="shared" si="24"/>
        <v>Mib5#Δ</v>
      </c>
      <c r="GF20" s="2" t="str">
        <f t="shared" si="24"/>
        <v>Mib5#9</v>
      </c>
      <c r="GG20" s="2" t="str">
        <f t="shared" si="24"/>
        <v>Mib5#11+</v>
      </c>
      <c r="GH20" s="2" t="str">
        <f t="shared" si="24"/>
        <v>Mib5#13</v>
      </c>
      <c r="GI20" s="2" t="str">
        <f t="shared" si="199"/>
        <v>Mib</v>
      </c>
      <c r="GJ20" s="2" t="str">
        <f t="shared" si="25"/>
        <v>Mib7</v>
      </c>
      <c r="GK20" s="2" t="str">
        <f t="shared" si="25"/>
        <v>Mib9</v>
      </c>
      <c r="GL20" s="2" t="str">
        <f t="shared" si="25"/>
        <v>Mib11+</v>
      </c>
      <c r="GM20" s="2" t="str">
        <f t="shared" si="25"/>
        <v>Mib13</v>
      </c>
      <c r="GN20" s="2" t="str">
        <f t="shared" si="200"/>
        <v>Mib</v>
      </c>
      <c r="GO20" s="2" t="str">
        <f t="shared" si="26"/>
        <v>Mib7</v>
      </c>
      <c r="GP20" s="2" t="str">
        <f t="shared" si="26"/>
        <v>Mib9</v>
      </c>
      <c r="GQ20" s="2" t="str">
        <f t="shared" si="26"/>
        <v>Mib11</v>
      </c>
      <c r="GR20" s="2" t="str">
        <f t="shared" si="26"/>
        <v>Mib13b</v>
      </c>
      <c r="GS20" s="2" t="str">
        <f t="shared" si="201"/>
        <v>Mibm5b</v>
      </c>
      <c r="GT20" s="2" t="str">
        <f t="shared" si="27"/>
        <v>Mibm5b7</v>
      </c>
      <c r="GU20" s="2" t="str">
        <f t="shared" si="27"/>
        <v>Mibm5b9</v>
      </c>
      <c r="GV20" s="2" t="str">
        <f t="shared" si="27"/>
        <v>Mibm5b11</v>
      </c>
      <c r="GW20" s="2" t="str">
        <f t="shared" si="27"/>
        <v>Mibm5b13b</v>
      </c>
      <c r="GX20" s="2" t="str">
        <f t="shared" si="202"/>
        <v>Mibm5b</v>
      </c>
      <c r="GY20" s="2" t="str">
        <f t="shared" si="28"/>
        <v>Mibm5b7</v>
      </c>
      <c r="GZ20" s="2" t="str">
        <f t="shared" si="28"/>
        <v>Mibm5b9b</v>
      </c>
      <c r="HA20" s="2" t="str">
        <f t="shared" si="28"/>
        <v>Mibm5b11b</v>
      </c>
      <c r="HB20" s="2" t="str">
        <f t="shared" si="28"/>
        <v>Mibm5b13b</v>
      </c>
      <c r="HD20" s="2">
        <f t="shared" si="215"/>
        <v>16</v>
      </c>
      <c r="HE20" s="2" t="str" cm="1">
        <f t="array" ref="HE20">INDEX(patti,$HD20,IP20)</f>
        <v>Mibm</v>
      </c>
      <c r="HF20" s="2" t="str" cm="1">
        <f t="array" ref="HF20">INDEX(patti,$HD20,IQ20)</f>
        <v>Mibm</v>
      </c>
      <c r="HG20" s="2" t="str" cm="1">
        <f t="array" ref="HG20">INDEX(patti,$HD20,IR20)</f>
        <v>Mib5#</v>
      </c>
      <c r="HH20" s="2" t="str" cm="1">
        <f t="array" ref="HH20">INDEX(patti,$HD20,IS20)</f>
        <v>Mib</v>
      </c>
      <c r="HI20" s="2" t="str" cm="1">
        <f t="array" ref="HI20">INDEX(patti,$HD20,IT20)</f>
        <v>Mib</v>
      </c>
      <c r="HJ20" s="2" t="str" cm="1">
        <f t="array" ref="HJ20">INDEX(patti,$HD20,IU20)</f>
        <v>Mibm5b</v>
      </c>
      <c r="HK20" s="2" t="str" cm="1">
        <f t="array" ref="HK20">INDEX(patti,$HD20,IV20)</f>
        <v>Mibm5b</v>
      </c>
      <c r="HL20" s="2" t="str" cm="1">
        <f t="array" ref="HL20">INDEX(patti,$HD20,IW20)</f>
        <v>MibmΔ</v>
      </c>
      <c r="HM20" s="2" t="str" cm="1">
        <f t="array" ref="HM20">INDEX(patti,$HD20,IX20)</f>
        <v>Mibm7</v>
      </c>
      <c r="HN20" s="2" t="str" cm="1">
        <f t="array" ref="HN20">INDEX(patti,$HD20,IY20)</f>
        <v>Mib5#Δ</v>
      </c>
      <c r="HO20" s="2" t="str" cm="1">
        <f t="array" ref="HO20">INDEX(patti,$HD20,IZ20)</f>
        <v>Mib7</v>
      </c>
      <c r="HP20" s="2" t="str" cm="1">
        <f t="array" ref="HP20">INDEX(patti,$HD20,JA20)</f>
        <v>Mib7</v>
      </c>
      <c r="HQ20" s="2" t="str" cm="1">
        <f t="array" ref="HQ20">INDEX(patti,$HD20,JB20)</f>
        <v>Mibm5b7</v>
      </c>
      <c r="HR20" s="2" t="str" cm="1">
        <f t="array" ref="HR20">INDEX(patti,$HD20,JC20)</f>
        <v>Mibm5b7</v>
      </c>
      <c r="HS20" s="2" t="str" cm="1">
        <f t="array" ref="HS20">INDEX(patti,$HD20,JD20)</f>
        <v>Mibm9</v>
      </c>
      <c r="HT20" s="2" t="str" cm="1">
        <f t="array" ref="HT20">INDEX(patti,$HD20,JE20)</f>
        <v>Mibm9b</v>
      </c>
      <c r="HU20" s="2" t="str" cm="1">
        <f t="array" ref="HU20">INDEX(patti,$HD20,JF20)</f>
        <v>Mib5#9</v>
      </c>
      <c r="HV20" s="2" t="str" cm="1">
        <f t="array" ref="HV20">INDEX(patti,$HD20,JG20)</f>
        <v>Mib9</v>
      </c>
      <c r="HW20" s="2" t="str" cm="1">
        <f t="array" ref="HW20">INDEX(patti,$HD20,JH20)</f>
        <v>Mib9</v>
      </c>
      <c r="HX20" s="2" t="str" cm="1">
        <f t="array" ref="HX20">INDEX(patti,$HD20,JI20)</f>
        <v>Mibm5b9</v>
      </c>
      <c r="HY20" s="2" t="str" cm="1">
        <f t="array" ref="HY20">INDEX(patti,$HD20,JJ20)</f>
        <v>Mibm5b9b</v>
      </c>
      <c r="HZ20" s="2" t="str" cm="1">
        <f t="array" ref="HZ20">INDEX(patti,$HD20,JK20)</f>
        <v>Mibm11</v>
      </c>
      <c r="IA20" s="2" t="str" cm="1">
        <f t="array" ref="IA20">INDEX(patti,$HD20,JL20)</f>
        <v>Mibm11</v>
      </c>
      <c r="IB20" s="2" t="str" cm="1">
        <f t="array" ref="IB20">INDEX(patti,$HD20,JM20)</f>
        <v>Mib5#11+</v>
      </c>
      <c r="IC20" s="2" t="str" cm="1">
        <f t="array" ref="IC20">INDEX(patti,$HD20,JN20)</f>
        <v>Mib11+</v>
      </c>
      <c r="ID20" s="2" t="str" cm="1">
        <f t="array" ref="ID20">INDEX(patti,$HD20,JO20)</f>
        <v>Mib11</v>
      </c>
      <c r="IE20" s="2" t="str" cm="1">
        <f t="array" ref="IE20">INDEX(patti,$HD20,JP20)</f>
        <v>Mibm5b11</v>
      </c>
      <c r="IF20" s="2" t="str" cm="1">
        <f t="array" ref="IF20">INDEX(patti,$HD20,JQ20)</f>
        <v>Mibm5b11b</v>
      </c>
      <c r="IG20" s="2" t="str" cm="1">
        <f t="array" ref="IG20">INDEX(patti,$HD20,JR20)</f>
        <v>Mibm13</v>
      </c>
      <c r="IH20" s="2" t="str" cm="1">
        <f t="array" ref="IH20">INDEX(patti,$HD20,JS20)</f>
        <v>Mibm13</v>
      </c>
      <c r="II20" s="2" t="str" cm="1">
        <f t="array" ref="II20">INDEX(patti,$HD20,JT20)</f>
        <v>Mib5#13</v>
      </c>
      <c r="IJ20" s="2" t="str" cm="1">
        <f t="array" ref="IJ20">INDEX(patti,$HD20,JU20)</f>
        <v>Mib13</v>
      </c>
      <c r="IK20" s="2" t="str" cm="1">
        <f t="array" ref="IK20">INDEX(patti,$HD20,JV20)</f>
        <v>Mib13b</v>
      </c>
      <c r="IL20" s="2" t="str" cm="1">
        <f t="array" ref="IL20">INDEX(patti,$HD20,JW20)</f>
        <v>Mibm5b13b</v>
      </c>
      <c r="IM20" s="2" t="str" cm="1">
        <f t="array" ref="IM20">INDEX(patti,$HD20,JX20)</f>
        <v>Mibm5b13b</v>
      </c>
      <c r="IN20" t="s">
        <v>117</v>
      </c>
      <c r="IP20">
        <v>1</v>
      </c>
      <c r="IQ20">
        <f t="shared" si="203"/>
        <v>6</v>
      </c>
      <c r="IR20">
        <f t="shared" si="203"/>
        <v>11</v>
      </c>
      <c r="IS20">
        <f t="shared" si="203"/>
        <v>16</v>
      </c>
      <c r="IT20">
        <f t="shared" si="203"/>
        <v>21</v>
      </c>
      <c r="IU20">
        <f t="shared" si="203"/>
        <v>26</v>
      </c>
      <c r="IV20">
        <f t="shared" si="203"/>
        <v>31</v>
      </c>
      <c r="IW20">
        <f t="shared" si="204"/>
        <v>2</v>
      </c>
      <c r="IX20">
        <f t="shared" si="204"/>
        <v>7</v>
      </c>
      <c r="IY20">
        <f t="shared" si="204"/>
        <v>12</v>
      </c>
      <c r="IZ20">
        <f t="shared" si="204"/>
        <v>17</v>
      </c>
      <c r="JA20">
        <f t="shared" si="204"/>
        <v>22</v>
      </c>
      <c r="JB20">
        <f t="shared" si="204"/>
        <v>27</v>
      </c>
      <c r="JC20">
        <f t="shared" si="204"/>
        <v>32</v>
      </c>
      <c r="JD20">
        <f t="shared" si="204"/>
        <v>3</v>
      </c>
      <c r="JE20">
        <f t="shared" si="204"/>
        <v>8</v>
      </c>
      <c r="JF20">
        <f t="shared" si="204"/>
        <v>13</v>
      </c>
      <c r="JG20">
        <f t="shared" si="204"/>
        <v>18</v>
      </c>
      <c r="JH20">
        <f t="shared" si="204"/>
        <v>23</v>
      </c>
      <c r="JI20">
        <f t="shared" si="204"/>
        <v>28</v>
      </c>
      <c r="JJ20">
        <f t="shared" si="219"/>
        <v>33</v>
      </c>
      <c r="JK20">
        <f t="shared" si="219"/>
        <v>4</v>
      </c>
      <c r="JL20">
        <f t="shared" si="219"/>
        <v>9</v>
      </c>
      <c r="JM20">
        <f t="shared" si="219"/>
        <v>14</v>
      </c>
      <c r="JN20">
        <f t="shared" si="219"/>
        <v>19</v>
      </c>
      <c r="JO20">
        <f t="shared" si="219"/>
        <v>24</v>
      </c>
      <c r="JP20">
        <f t="shared" si="219"/>
        <v>29</v>
      </c>
      <c r="JQ20">
        <f t="shared" si="219"/>
        <v>34</v>
      </c>
      <c r="JR20">
        <f t="shared" si="219"/>
        <v>5</v>
      </c>
      <c r="JS20">
        <f t="shared" si="219"/>
        <v>10</v>
      </c>
      <c r="JT20">
        <f t="shared" si="219"/>
        <v>15</v>
      </c>
      <c r="JU20">
        <f t="shared" si="219"/>
        <v>20</v>
      </c>
      <c r="JV20">
        <f t="shared" si="219"/>
        <v>25</v>
      </c>
      <c r="JW20">
        <f t="shared" si="219"/>
        <v>30</v>
      </c>
      <c r="JX20">
        <f t="shared" si="219"/>
        <v>35</v>
      </c>
      <c r="JY20" t="s">
        <v>117</v>
      </c>
      <c r="JZ20" t="str">
        <f t="shared" si="222"/>
        <v>MELODICA</v>
      </c>
      <c r="KA20">
        <f t="shared" si="6"/>
        <v>0</v>
      </c>
      <c r="KB20" cm="1">
        <f t="array" ref="KB20">IF(TYPE(_xlfn._xlws.FILTER(HE$1:IM$1,HE20:IM20=KA20))=16,0,_xlfn._xlws.FILTER(HE$1:IM$1,HE20:IM20=KA20))</f>
        <v>0</v>
      </c>
      <c r="KG20">
        <f t="shared" si="205"/>
        <v>0</v>
      </c>
      <c r="KH20" s="35">
        <f t="shared" si="31"/>
        <v>0</v>
      </c>
      <c r="KI20">
        <f t="shared" si="217"/>
        <v>16</v>
      </c>
      <c r="KJ20">
        <f t="shared" si="32"/>
        <v>0</v>
      </c>
      <c r="KK20">
        <f t="shared" si="218"/>
        <v>0</v>
      </c>
      <c r="KL20">
        <f t="shared" si="206"/>
        <v>0</v>
      </c>
      <c r="KM20" s="2">
        <f t="shared" si="34"/>
        <v>0</v>
      </c>
      <c r="KN20" s="2">
        <f t="shared" si="34"/>
        <v>0</v>
      </c>
      <c r="KO20" s="2">
        <f t="shared" si="34"/>
        <v>0</v>
      </c>
      <c r="KP20" s="2">
        <f t="shared" si="34"/>
        <v>0</v>
      </c>
      <c r="KQ20" s="2">
        <f t="shared" si="34"/>
        <v>0</v>
      </c>
      <c r="KR20" s="2">
        <f t="shared" si="34"/>
        <v>0</v>
      </c>
      <c r="KS20" s="2">
        <f t="shared" si="34"/>
        <v>0</v>
      </c>
      <c r="KT20" s="2" t="str">
        <f t="shared" si="207"/>
        <v>0</v>
      </c>
      <c r="KU20" s="2" t="str">
        <f t="shared" si="208"/>
        <v>0</v>
      </c>
      <c r="KV20" s="2" t="str">
        <f t="shared" si="209"/>
        <v>0</v>
      </c>
      <c r="KW20" s="55" t="str">
        <f t="shared" si="210"/>
        <v>0</v>
      </c>
      <c r="KX20" s="60">
        <f t="shared" si="211"/>
        <v>0</v>
      </c>
      <c r="KY20" s="60">
        <f t="shared" si="35"/>
        <v>0</v>
      </c>
      <c r="KZ20" s="60">
        <f t="shared" si="35"/>
        <v>0</v>
      </c>
      <c r="LA20" s="60">
        <f t="shared" si="35"/>
        <v>0</v>
      </c>
      <c r="LB20" s="60">
        <f t="shared" si="35"/>
        <v>0</v>
      </c>
      <c r="LC20" s="60">
        <f t="shared" si="35"/>
        <v>0</v>
      </c>
      <c r="LD20" s="60">
        <f t="shared" si="35"/>
        <v>0</v>
      </c>
      <c r="LE20" s="64">
        <f t="shared" si="36"/>
        <v>0</v>
      </c>
      <c r="LF20" s="55">
        <f t="shared" si="37"/>
        <v>0</v>
      </c>
      <c r="LG20" s="55">
        <f t="shared" si="38"/>
        <v>0</v>
      </c>
      <c r="LH20" s="55">
        <f t="shared" si="39"/>
        <v>0</v>
      </c>
      <c r="LI20" s="55">
        <f t="shared" si="40"/>
        <v>0</v>
      </c>
      <c r="LJ20" s="55">
        <f t="shared" si="41"/>
        <v>0</v>
      </c>
      <c r="LK20" s="55">
        <f t="shared" si="42"/>
        <v>0</v>
      </c>
      <c r="LL20" s="55">
        <f t="shared" si="43"/>
        <v>0</v>
      </c>
      <c r="LM20" s="64">
        <f t="shared" si="212"/>
        <v>0</v>
      </c>
      <c r="LN20" s="64">
        <f t="shared" si="44"/>
        <v>0</v>
      </c>
      <c r="LO20" s="64">
        <f t="shared" si="44"/>
        <v>0</v>
      </c>
      <c r="LP20" s="64">
        <f t="shared" si="44"/>
        <v>0</v>
      </c>
      <c r="LQ20" s="64">
        <f t="shared" si="44"/>
        <v>0</v>
      </c>
      <c r="LR20" s="64">
        <f t="shared" si="44"/>
        <v>0</v>
      </c>
      <c r="LS20" s="64">
        <f t="shared" si="44"/>
        <v>0</v>
      </c>
      <c r="LT20" s="60">
        <f t="shared" si="213"/>
        <v>0</v>
      </c>
      <c r="LU20" s="60">
        <f t="shared" si="45"/>
        <v>0</v>
      </c>
      <c r="LV20" s="60">
        <f t="shared" si="46"/>
        <v>0</v>
      </c>
      <c r="LY20" s="180"/>
      <c r="LZ20" s="180"/>
      <c r="MA20" s="180"/>
      <c r="MB20" s="180"/>
      <c r="MC20" s="180"/>
      <c r="MD20" s="180"/>
      <c r="ME20" s="180"/>
      <c r="MF20" s="180"/>
      <c r="MG20" s="180"/>
      <c r="MH20" s="180"/>
      <c r="MI20" s="180"/>
      <c r="MJ20" s="180"/>
      <c r="MK20" s="180"/>
      <c r="ML20" s="180"/>
      <c r="MM20" s="180"/>
      <c r="MN20" s="180"/>
      <c r="MO20" s="180"/>
      <c r="MP20" s="180"/>
      <c r="MQ20" s="180"/>
      <c r="MR20" s="180"/>
      <c r="MS20" s="180"/>
      <c r="MT20" s="180"/>
      <c r="MU20" s="180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73"/>
      <c r="NR20" s="73"/>
      <c r="NS20" s="73"/>
      <c r="NT20" s="73"/>
      <c r="NU20" s="73"/>
      <c r="NV20" s="73"/>
      <c r="NW20" s="73"/>
      <c r="NX20" s="73"/>
      <c r="NY20" s="73"/>
      <c r="NZ20" s="73"/>
      <c r="OA20" s="73"/>
      <c r="OB20" s="73"/>
      <c r="OC20" s="73"/>
      <c r="OD20" s="73"/>
      <c r="OE20" s="73"/>
    </row>
    <row r="21" spans="1:395" x14ac:dyDescent="0.3">
      <c r="A21" s="190"/>
      <c r="B21" t="str">
        <f t="shared" si="220"/>
        <v>MI</v>
      </c>
      <c r="C21" s="16" t="s">
        <v>37</v>
      </c>
      <c r="D21" s="16" t="s">
        <v>38</v>
      </c>
      <c r="E21" s="16" t="s">
        <v>37</v>
      </c>
      <c r="F21" s="16" t="s">
        <v>37</v>
      </c>
      <c r="G21" s="16" t="s">
        <v>37</v>
      </c>
      <c r="H21" s="16" t="s">
        <v>37</v>
      </c>
      <c r="I21" s="16" t="s">
        <v>38</v>
      </c>
      <c r="J21" s="4">
        <f t="shared" si="221"/>
        <v>5</v>
      </c>
      <c r="K21" s="58">
        <f t="shared" si="47"/>
        <v>7</v>
      </c>
      <c r="L21" s="58">
        <f t="shared" si="48"/>
        <v>8</v>
      </c>
      <c r="M21" s="58">
        <f t="shared" si="49"/>
        <v>10</v>
      </c>
      <c r="N21" s="58">
        <f t="shared" si="50"/>
        <v>12</v>
      </c>
      <c r="O21" s="58">
        <f t="shared" si="51"/>
        <v>14</v>
      </c>
      <c r="P21" s="58">
        <f t="shared" si="52"/>
        <v>16</v>
      </c>
      <c r="Q21" s="57">
        <f t="shared" si="53"/>
        <v>17</v>
      </c>
      <c r="R21" s="58">
        <f t="shared" si="54"/>
        <v>19</v>
      </c>
      <c r="S21" s="58">
        <f t="shared" si="55"/>
        <v>20</v>
      </c>
      <c r="T21" s="58">
        <f t="shared" si="56"/>
        <v>22</v>
      </c>
      <c r="U21" s="58">
        <f t="shared" si="57"/>
        <v>24</v>
      </c>
      <c r="V21" s="58">
        <f t="shared" si="58"/>
        <v>26</v>
      </c>
      <c r="W21" s="58">
        <f t="shared" si="59"/>
        <v>28</v>
      </c>
      <c r="X21" s="57">
        <f t="shared" si="60"/>
        <v>29</v>
      </c>
      <c r="Y21" s="58">
        <f t="shared" si="61"/>
        <v>31</v>
      </c>
      <c r="Z21" s="58">
        <f t="shared" si="62"/>
        <v>32</v>
      </c>
      <c r="AA21" s="58">
        <f t="shared" si="63"/>
        <v>34</v>
      </c>
      <c r="AB21" s="58">
        <f t="shared" si="64"/>
        <v>36</v>
      </c>
      <c r="AC21" s="58">
        <f t="shared" si="65"/>
        <v>38</v>
      </c>
      <c r="AD21" s="58">
        <f t="shared" si="66"/>
        <v>40</v>
      </c>
      <c r="AE21" s="57">
        <f t="shared" si="67"/>
        <v>41</v>
      </c>
      <c r="AF21" s="58">
        <f t="shared" si="68"/>
        <v>43</v>
      </c>
      <c r="AG21" s="58">
        <f t="shared" si="69"/>
        <v>44</v>
      </c>
      <c r="AH21" s="58">
        <f t="shared" si="70"/>
        <v>46</v>
      </c>
      <c r="AI21" s="58"/>
      <c r="AJ21" s="58">
        <f>1</f>
        <v>1</v>
      </c>
      <c r="AK21" s="58">
        <f t="shared" si="71"/>
        <v>3</v>
      </c>
      <c r="AL21" s="58">
        <f t="shared" si="72"/>
        <v>7</v>
      </c>
      <c r="AM21" s="58">
        <f t="shared" si="73"/>
        <v>11</v>
      </c>
      <c r="AN21" s="58">
        <f t="shared" si="74"/>
        <v>14</v>
      </c>
      <c r="AO21" s="58">
        <f t="shared" si="75"/>
        <v>17</v>
      </c>
      <c r="AP21" s="58">
        <f t="shared" si="76"/>
        <v>21</v>
      </c>
      <c r="AQ21" s="58" t="str">
        <f t="shared" si="214"/>
        <v>MI</v>
      </c>
      <c r="AR21" s="58" t="str">
        <f t="shared" si="77"/>
        <v>m</v>
      </c>
      <c r="AS21" s="58" t="str">
        <f t="shared" si="78"/>
        <v/>
      </c>
      <c r="AT21" s="58" t="str">
        <f t="shared" si="79"/>
        <v>Δ</v>
      </c>
      <c r="AU21" s="57" t="str">
        <f t="shared" si="80"/>
        <v>9</v>
      </c>
      <c r="AV21" s="57" t="str">
        <f t="shared" si="81"/>
        <v>11</v>
      </c>
      <c r="AW21" s="57" t="str">
        <f t="shared" si="82"/>
        <v>13</v>
      </c>
      <c r="AX21" s="57" t="str">
        <f t="shared" si="83"/>
        <v>MIm</v>
      </c>
      <c r="AY21" s="57" t="str">
        <f t="shared" si="84"/>
        <v>MImΔ</v>
      </c>
      <c r="AZ21" s="57" t="str">
        <f t="shared" si="85"/>
        <v>MIm9</v>
      </c>
      <c r="BA21" s="57" t="str">
        <f t="shared" si="86"/>
        <v>MIm11</v>
      </c>
      <c r="BB21" s="57" t="str">
        <f t="shared" si="87"/>
        <v>MIm13</v>
      </c>
      <c r="BD21" s="58">
        <f>1</f>
        <v>1</v>
      </c>
      <c r="BE21" s="57">
        <f t="shared" si="88"/>
        <v>3</v>
      </c>
      <c r="BF21" s="57">
        <f t="shared" si="89"/>
        <v>7</v>
      </c>
      <c r="BG21" s="57">
        <f t="shared" si="90"/>
        <v>10</v>
      </c>
      <c r="BH21" s="57">
        <f t="shared" si="91"/>
        <v>13</v>
      </c>
      <c r="BI21" s="57">
        <f t="shared" si="92"/>
        <v>17</v>
      </c>
      <c r="BJ21" s="57">
        <f t="shared" si="93"/>
        <v>21</v>
      </c>
      <c r="BK21" s="58" t="str">
        <f t="shared" si="94"/>
        <v>MI</v>
      </c>
      <c r="BL21" s="58" t="str">
        <f t="shared" si="95"/>
        <v>m</v>
      </c>
      <c r="BM21" s="58" t="str">
        <f t="shared" si="96"/>
        <v/>
      </c>
      <c r="BN21" s="58" t="str">
        <f t="shared" si="97"/>
        <v>7</v>
      </c>
      <c r="BO21" s="57" t="str">
        <f t="shared" si="98"/>
        <v>9b</v>
      </c>
      <c r="BP21" s="57" t="str">
        <f t="shared" si="99"/>
        <v>11</v>
      </c>
      <c r="BQ21" s="57" t="str">
        <f t="shared" si="100"/>
        <v>13</v>
      </c>
      <c r="BR21" s="57" t="str">
        <f t="shared" si="101"/>
        <v>MIm</v>
      </c>
      <c r="BS21" s="57" t="str">
        <f t="shared" si="102"/>
        <v>MIm7</v>
      </c>
      <c r="BT21" s="57" t="str">
        <f t="shared" si="103"/>
        <v>MIm9b</v>
      </c>
      <c r="BU21" s="57" t="str">
        <f t="shared" si="104"/>
        <v>MIm11</v>
      </c>
      <c r="BV21" s="57" t="str">
        <f t="shared" si="105"/>
        <v>MIm13</v>
      </c>
      <c r="BX21" s="58">
        <f>1</f>
        <v>1</v>
      </c>
      <c r="BY21" s="57">
        <f t="shared" si="106"/>
        <v>4</v>
      </c>
      <c r="BZ21" s="57">
        <f t="shared" si="107"/>
        <v>8</v>
      </c>
      <c r="CA21" s="57">
        <f t="shared" si="108"/>
        <v>11</v>
      </c>
      <c r="CB21" s="57">
        <f t="shared" si="109"/>
        <v>14</v>
      </c>
      <c r="CC21" s="57">
        <f t="shared" si="110"/>
        <v>18</v>
      </c>
      <c r="CD21" s="57">
        <f t="shared" si="111"/>
        <v>21</v>
      </c>
      <c r="CE21" s="58" t="str">
        <f t="shared" si="112"/>
        <v>MI</v>
      </c>
      <c r="CF21" s="58" t="str">
        <f t="shared" si="113"/>
        <v/>
      </c>
      <c r="CG21" s="58" t="str">
        <f t="shared" si="114"/>
        <v>5#</v>
      </c>
      <c r="CH21" s="58" t="str">
        <f t="shared" si="115"/>
        <v>Δ</v>
      </c>
      <c r="CI21" s="57" t="str">
        <f t="shared" si="116"/>
        <v>9</v>
      </c>
      <c r="CJ21" s="57" t="str">
        <f t="shared" si="117"/>
        <v>11+</v>
      </c>
      <c r="CK21" s="57" t="str">
        <f t="shared" si="118"/>
        <v>13</v>
      </c>
      <c r="CL21" s="57" t="str">
        <f t="shared" si="119"/>
        <v>MI5#</v>
      </c>
      <c r="CM21" s="57" t="str">
        <f t="shared" si="120"/>
        <v>MI5#Δ</v>
      </c>
      <c r="CN21" s="57" t="str">
        <f t="shared" si="121"/>
        <v>MI5#9</v>
      </c>
      <c r="CO21" s="57" t="str">
        <f t="shared" si="122"/>
        <v>MI5#11+</v>
      </c>
      <c r="CP21" s="57" t="str">
        <f t="shared" si="123"/>
        <v>MI5#13</v>
      </c>
      <c r="CR21" s="58">
        <f>1</f>
        <v>1</v>
      </c>
      <c r="CS21" s="57">
        <f t="shared" si="124"/>
        <v>4</v>
      </c>
      <c r="CT21" s="57">
        <f t="shared" si="125"/>
        <v>7</v>
      </c>
      <c r="CU21" s="57">
        <f t="shared" si="126"/>
        <v>10</v>
      </c>
      <c r="CV21" s="57">
        <f t="shared" si="127"/>
        <v>14</v>
      </c>
      <c r="CW21" s="57">
        <f t="shared" si="128"/>
        <v>18</v>
      </c>
      <c r="CX21" s="57">
        <f t="shared" si="129"/>
        <v>21</v>
      </c>
      <c r="CY21" s="58" t="str">
        <f t="shared" si="130"/>
        <v>MI</v>
      </c>
      <c r="CZ21" s="58" t="str">
        <f t="shared" si="131"/>
        <v/>
      </c>
      <c r="DA21" s="58" t="str">
        <f t="shared" si="132"/>
        <v/>
      </c>
      <c r="DB21" s="58" t="str">
        <f t="shared" si="133"/>
        <v>7</v>
      </c>
      <c r="DC21" s="57" t="str">
        <f t="shared" si="134"/>
        <v>9</v>
      </c>
      <c r="DD21" s="57" t="str">
        <f t="shared" si="135"/>
        <v>11+</v>
      </c>
      <c r="DE21" s="57" t="str">
        <f t="shared" si="136"/>
        <v>13</v>
      </c>
      <c r="DF21" s="57" t="str">
        <f t="shared" si="137"/>
        <v>MI</v>
      </c>
      <c r="DG21" s="57" t="str">
        <f t="shared" si="138"/>
        <v>MI7</v>
      </c>
      <c r="DH21" s="57" t="str">
        <f t="shared" si="139"/>
        <v>MI9</v>
      </c>
      <c r="DI21" s="57" t="str">
        <f t="shared" si="140"/>
        <v>MI11+</v>
      </c>
      <c r="DJ21" s="57" t="str">
        <f t="shared" si="141"/>
        <v>MI13</v>
      </c>
      <c r="DL21" s="58">
        <f>1</f>
        <v>1</v>
      </c>
      <c r="DM21" s="57">
        <f t="shared" si="142"/>
        <v>4</v>
      </c>
      <c r="DN21" s="57">
        <f t="shared" si="143"/>
        <v>7</v>
      </c>
      <c r="DO21" s="57">
        <f t="shared" si="144"/>
        <v>10</v>
      </c>
      <c r="DP21" s="57">
        <f t="shared" si="145"/>
        <v>14</v>
      </c>
      <c r="DQ21" s="57">
        <f t="shared" si="146"/>
        <v>17</v>
      </c>
      <c r="DR21" s="57">
        <f t="shared" si="147"/>
        <v>20</v>
      </c>
      <c r="DS21" s="58" t="str">
        <f t="shared" si="148"/>
        <v>MI</v>
      </c>
      <c r="DT21" s="58" t="str">
        <f t="shared" si="149"/>
        <v/>
      </c>
      <c r="DU21" s="58" t="str">
        <f t="shared" si="150"/>
        <v/>
      </c>
      <c r="DV21" s="58" t="str">
        <f t="shared" si="151"/>
        <v>7</v>
      </c>
      <c r="DW21" s="57" t="str">
        <f t="shared" si="152"/>
        <v>9</v>
      </c>
      <c r="DX21" s="57" t="str">
        <f t="shared" si="153"/>
        <v>11</v>
      </c>
      <c r="DY21" s="57" t="str">
        <f t="shared" si="154"/>
        <v>13b</v>
      </c>
      <c r="DZ21" s="57" t="str">
        <f t="shared" si="155"/>
        <v>MI</v>
      </c>
      <c r="EA21" s="57" t="str">
        <f t="shared" si="156"/>
        <v>MI7</v>
      </c>
      <c r="EB21" s="57" t="str">
        <f t="shared" si="157"/>
        <v>MI9</v>
      </c>
      <c r="EC21" s="57" t="str">
        <f t="shared" si="158"/>
        <v>MI11</v>
      </c>
      <c r="ED21" s="57" t="str">
        <f t="shared" si="159"/>
        <v>MI13b</v>
      </c>
      <c r="EF21" s="58">
        <f>1</f>
        <v>1</v>
      </c>
      <c r="EG21" s="57">
        <f t="shared" si="160"/>
        <v>3</v>
      </c>
      <c r="EH21" s="57">
        <f t="shared" si="161"/>
        <v>6</v>
      </c>
      <c r="EI21" s="57">
        <f t="shared" si="162"/>
        <v>10</v>
      </c>
      <c r="EJ21" s="57">
        <f t="shared" si="163"/>
        <v>14</v>
      </c>
      <c r="EK21" s="57">
        <f t="shared" si="164"/>
        <v>17</v>
      </c>
      <c r="EL21" s="57">
        <f t="shared" si="165"/>
        <v>20</v>
      </c>
      <c r="EM21" s="58" t="str">
        <f t="shared" si="166"/>
        <v>MI</v>
      </c>
      <c r="EN21" s="58" t="str">
        <f t="shared" si="167"/>
        <v>m</v>
      </c>
      <c r="EO21" s="58" t="str">
        <f t="shared" si="168"/>
        <v>5b</v>
      </c>
      <c r="EP21" s="58" t="str">
        <f t="shared" si="169"/>
        <v>7</v>
      </c>
      <c r="EQ21" s="57" t="str">
        <f t="shared" si="170"/>
        <v>9</v>
      </c>
      <c r="ER21" s="57" t="str">
        <f t="shared" si="171"/>
        <v>11</v>
      </c>
      <c r="ES21" s="57" t="str">
        <f t="shared" si="172"/>
        <v>13b</v>
      </c>
      <c r="ET21" s="57" t="str">
        <f t="shared" si="173"/>
        <v>MIm5b</v>
      </c>
      <c r="EU21" s="57" t="str">
        <f t="shared" si="174"/>
        <v>MIm5b7</v>
      </c>
      <c r="EV21" s="57" t="str">
        <f t="shared" si="175"/>
        <v>MIm5b9</v>
      </c>
      <c r="EW21" s="57" t="str">
        <f t="shared" si="176"/>
        <v>MIm5b11</v>
      </c>
      <c r="EX21" s="57" t="str">
        <f t="shared" si="177"/>
        <v>MIm5b13b</v>
      </c>
      <c r="EZ21" s="58">
        <f>1</f>
        <v>1</v>
      </c>
      <c r="FA21" s="57">
        <f t="shared" si="178"/>
        <v>3</v>
      </c>
      <c r="FB21" s="57">
        <f t="shared" si="179"/>
        <v>6</v>
      </c>
      <c r="FC21" s="57">
        <f t="shared" si="180"/>
        <v>10</v>
      </c>
      <c r="FD21" s="57">
        <f t="shared" si="181"/>
        <v>13</v>
      </c>
      <c r="FE21" s="57">
        <f t="shared" si="182"/>
        <v>16</v>
      </c>
      <c r="FF21" s="57">
        <f t="shared" si="183"/>
        <v>20</v>
      </c>
      <c r="FG21" s="58" t="str">
        <f t="shared" si="184"/>
        <v>MI</v>
      </c>
      <c r="FH21" s="58" t="str">
        <f t="shared" si="185"/>
        <v>m</v>
      </c>
      <c r="FI21" s="58" t="str">
        <f t="shared" si="186"/>
        <v>5b</v>
      </c>
      <c r="FJ21" s="58" t="str">
        <f t="shared" si="187"/>
        <v>7</v>
      </c>
      <c r="FK21" s="57" t="str">
        <f t="shared" si="188"/>
        <v>9b</v>
      </c>
      <c r="FL21" s="57" t="str">
        <f t="shared" si="189"/>
        <v>11b</v>
      </c>
      <c r="FM21" s="57" t="str">
        <f t="shared" si="190"/>
        <v>13b</v>
      </c>
      <c r="FN21" s="57" t="str">
        <f t="shared" si="191"/>
        <v>MIm5b</v>
      </c>
      <c r="FO21" s="57" t="str">
        <f t="shared" si="192"/>
        <v>MIm5b7</v>
      </c>
      <c r="FP21" s="57" t="str">
        <f t="shared" si="193"/>
        <v>MIm5b9b</v>
      </c>
      <c r="FQ21" s="57" t="str">
        <f t="shared" si="194"/>
        <v>MIm5b11b</v>
      </c>
      <c r="FR21" s="57" t="str">
        <f t="shared" si="195"/>
        <v>MIm5b13b</v>
      </c>
      <c r="FT21" s="2" t="str">
        <f t="shared" si="196"/>
        <v>MIm</v>
      </c>
      <c r="FU21" s="2" t="str">
        <f t="shared" si="196"/>
        <v>MImΔ</v>
      </c>
      <c r="FV21" s="2" t="str">
        <f t="shared" si="196"/>
        <v>MIm9</v>
      </c>
      <c r="FW21" s="2" t="str">
        <f t="shared" si="196"/>
        <v>MIm11</v>
      </c>
      <c r="FX21" s="2" t="str">
        <f t="shared" si="196"/>
        <v>MIm13</v>
      </c>
      <c r="FY21" s="2" t="str">
        <f t="shared" si="197"/>
        <v>MIm</v>
      </c>
      <c r="FZ21" s="2" t="str">
        <f t="shared" si="197"/>
        <v>MIm7</v>
      </c>
      <c r="GA21" s="2" t="str">
        <f t="shared" si="197"/>
        <v>MIm9b</v>
      </c>
      <c r="GB21" s="2" t="str">
        <f t="shared" si="197"/>
        <v>MIm11</v>
      </c>
      <c r="GC21" s="2" t="str">
        <f t="shared" si="197"/>
        <v>MIm13</v>
      </c>
      <c r="GD21" s="2" t="str">
        <f t="shared" si="198"/>
        <v>MI5#</v>
      </c>
      <c r="GE21" s="2" t="str">
        <f t="shared" si="198"/>
        <v>MI5#Δ</v>
      </c>
      <c r="GF21" s="2" t="str">
        <f t="shared" si="198"/>
        <v>MI5#9</v>
      </c>
      <c r="GG21" s="2" t="str">
        <f t="shared" si="198"/>
        <v>MI5#11+</v>
      </c>
      <c r="GH21" s="2" t="str">
        <f t="shared" si="198"/>
        <v>MI5#13</v>
      </c>
      <c r="GI21" s="2" t="str">
        <f t="shared" si="199"/>
        <v>MI</v>
      </c>
      <c r="GJ21" s="2" t="str">
        <f t="shared" si="199"/>
        <v>MI7</v>
      </c>
      <c r="GK21" s="2" t="str">
        <f t="shared" si="199"/>
        <v>MI9</v>
      </c>
      <c r="GL21" s="2" t="str">
        <f t="shared" si="199"/>
        <v>MI11+</v>
      </c>
      <c r="GM21" s="2" t="str">
        <f t="shared" si="199"/>
        <v>MI13</v>
      </c>
      <c r="GN21" s="2" t="str">
        <f t="shared" si="200"/>
        <v>MI</v>
      </c>
      <c r="GO21" s="2" t="str">
        <f t="shared" si="200"/>
        <v>MI7</v>
      </c>
      <c r="GP21" s="2" t="str">
        <f t="shared" si="200"/>
        <v>MI9</v>
      </c>
      <c r="GQ21" s="2" t="str">
        <f t="shared" si="200"/>
        <v>MI11</v>
      </c>
      <c r="GR21" s="2" t="str">
        <f t="shared" si="200"/>
        <v>MI13b</v>
      </c>
      <c r="GS21" s="2" t="str">
        <f t="shared" si="201"/>
        <v>MIm5b</v>
      </c>
      <c r="GT21" s="2" t="str">
        <f t="shared" si="201"/>
        <v>MIm5b7</v>
      </c>
      <c r="GU21" s="2" t="str">
        <f t="shared" si="201"/>
        <v>MIm5b9</v>
      </c>
      <c r="GV21" s="2" t="str">
        <f t="shared" si="201"/>
        <v>MIm5b11</v>
      </c>
      <c r="GW21" s="2" t="str">
        <f t="shared" si="201"/>
        <v>MIm5b13b</v>
      </c>
      <c r="GX21" s="2" t="str">
        <f t="shared" si="202"/>
        <v>MIm5b</v>
      </c>
      <c r="GY21" s="2" t="str">
        <f t="shared" si="202"/>
        <v>MIm5b7</v>
      </c>
      <c r="GZ21" s="2" t="str">
        <f t="shared" si="202"/>
        <v>MIm5b9b</v>
      </c>
      <c r="HA21" s="2" t="str">
        <f t="shared" si="202"/>
        <v>MIm5b11b</v>
      </c>
      <c r="HB21" s="2" t="str">
        <f t="shared" si="202"/>
        <v>MIm5b13b</v>
      </c>
      <c r="HD21" s="2">
        <f t="shared" si="215"/>
        <v>17</v>
      </c>
      <c r="HE21" s="2" t="str" cm="1">
        <f t="array" ref="HE21">INDEX(patti,$HD21,IP21)</f>
        <v>MIm</v>
      </c>
      <c r="HF21" s="2" t="str" cm="1">
        <f t="array" ref="HF21">INDEX(patti,$HD21,IQ21)</f>
        <v>MIm</v>
      </c>
      <c r="HG21" s="2" t="str" cm="1">
        <f t="array" ref="HG21">INDEX(patti,$HD21,IR21)</f>
        <v>MI5#</v>
      </c>
      <c r="HH21" s="2" t="str" cm="1">
        <f t="array" ref="HH21">INDEX(patti,$HD21,IS21)</f>
        <v>MI</v>
      </c>
      <c r="HI21" s="2" t="str" cm="1">
        <f t="array" ref="HI21">INDEX(patti,$HD21,IT21)</f>
        <v>MI</v>
      </c>
      <c r="HJ21" s="2" t="str" cm="1">
        <f t="array" ref="HJ21">INDEX(patti,$HD21,IU21)</f>
        <v>MIm5b</v>
      </c>
      <c r="HK21" s="2" t="str" cm="1">
        <f t="array" ref="HK21">INDEX(patti,$HD21,IV21)</f>
        <v>MIm5b</v>
      </c>
      <c r="HL21" s="2" t="str" cm="1">
        <f t="array" ref="HL21">INDEX(patti,$HD21,IW21)</f>
        <v>MImΔ</v>
      </c>
      <c r="HM21" s="2" t="str" cm="1">
        <f t="array" ref="HM21">INDEX(patti,$HD21,IX21)</f>
        <v>MIm7</v>
      </c>
      <c r="HN21" s="2" t="str" cm="1">
        <f t="array" ref="HN21">INDEX(patti,$HD21,IY21)</f>
        <v>MI5#Δ</v>
      </c>
      <c r="HO21" s="2" t="str" cm="1">
        <f t="array" ref="HO21">INDEX(patti,$HD21,IZ21)</f>
        <v>MI7</v>
      </c>
      <c r="HP21" s="2" t="str" cm="1">
        <f t="array" ref="HP21">INDEX(patti,$HD21,JA21)</f>
        <v>MI7</v>
      </c>
      <c r="HQ21" s="2" t="str" cm="1">
        <f t="array" ref="HQ21">INDEX(patti,$HD21,JB21)</f>
        <v>MIm5b7</v>
      </c>
      <c r="HR21" s="2" t="str" cm="1">
        <f t="array" ref="HR21">INDEX(patti,$HD21,JC21)</f>
        <v>MIm5b7</v>
      </c>
      <c r="HS21" s="2" t="str" cm="1">
        <f t="array" ref="HS21">INDEX(patti,$HD21,JD21)</f>
        <v>MIm9</v>
      </c>
      <c r="HT21" s="2" t="str" cm="1">
        <f t="array" ref="HT21">INDEX(patti,$HD21,JE21)</f>
        <v>MIm9b</v>
      </c>
      <c r="HU21" s="2" t="str" cm="1">
        <f t="array" ref="HU21">INDEX(patti,$HD21,JF21)</f>
        <v>MI5#9</v>
      </c>
      <c r="HV21" s="2" t="str" cm="1">
        <f t="array" ref="HV21">INDEX(patti,$HD21,JG21)</f>
        <v>MI9</v>
      </c>
      <c r="HW21" s="2" t="str" cm="1">
        <f t="array" ref="HW21">INDEX(patti,$HD21,JH21)</f>
        <v>MI9</v>
      </c>
      <c r="HX21" s="2" t="str" cm="1">
        <f t="array" ref="HX21">INDEX(patti,$HD21,JI21)</f>
        <v>MIm5b9</v>
      </c>
      <c r="HY21" s="2" t="str" cm="1">
        <f t="array" ref="HY21">INDEX(patti,$HD21,JJ21)</f>
        <v>MIm5b9b</v>
      </c>
      <c r="HZ21" s="2" t="str" cm="1">
        <f t="array" ref="HZ21">INDEX(patti,$HD21,JK21)</f>
        <v>MIm11</v>
      </c>
      <c r="IA21" s="2" t="str" cm="1">
        <f t="array" ref="IA21">INDEX(patti,$HD21,JL21)</f>
        <v>MIm11</v>
      </c>
      <c r="IB21" s="2" t="str" cm="1">
        <f t="array" ref="IB21">INDEX(patti,$HD21,JM21)</f>
        <v>MI5#11+</v>
      </c>
      <c r="IC21" s="2" t="str" cm="1">
        <f t="array" ref="IC21">INDEX(patti,$HD21,JN21)</f>
        <v>MI11+</v>
      </c>
      <c r="ID21" s="2" t="str" cm="1">
        <f t="array" ref="ID21">INDEX(patti,$HD21,JO21)</f>
        <v>MI11</v>
      </c>
      <c r="IE21" s="2" t="str" cm="1">
        <f t="array" ref="IE21">INDEX(patti,$HD21,JP21)</f>
        <v>MIm5b11</v>
      </c>
      <c r="IF21" s="2" t="str" cm="1">
        <f t="array" ref="IF21">INDEX(patti,$HD21,JQ21)</f>
        <v>MIm5b11b</v>
      </c>
      <c r="IG21" s="2" t="str" cm="1">
        <f t="array" ref="IG21">INDEX(patti,$HD21,JR21)</f>
        <v>MIm13</v>
      </c>
      <c r="IH21" s="2" t="str" cm="1">
        <f t="array" ref="IH21">INDEX(patti,$HD21,JS21)</f>
        <v>MIm13</v>
      </c>
      <c r="II21" s="2" t="str" cm="1">
        <f t="array" ref="II21">INDEX(patti,$HD21,JT21)</f>
        <v>MI5#13</v>
      </c>
      <c r="IJ21" s="2" t="str" cm="1">
        <f t="array" ref="IJ21">INDEX(patti,$HD21,JU21)</f>
        <v>MI13</v>
      </c>
      <c r="IK21" s="2" t="str" cm="1">
        <f t="array" ref="IK21">INDEX(patti,$HD21,JV21)</f>
        <v>MI13b</v>
      </c>
      <c r="IL21" s="2" t="str" cm="1">
        <f t="array" ref="IL21">INDEX(patti,$HD21,JW21)</f>
        <v>MIm5b13b</v>
      </c>
      <c r="IM21" s="2" t="str" cm="1">
        <f t="array" ref="IM21">INDEX(patti,$HD21,JX21)</f>
        <v>MIm5b13b</v>
      </c>
      <c r="IN21" t="s">
        <v>117</v>
      </c>
      <c r="IP21">
        <v>1</v>
      </c>
      <c r="IQ21">
        <f t="shared" si="203"/>
        <v>6</v>
      </c>
      <c r="IR21">
        <f t="shared" si="203"/>
        <v>11</v>
      </c>
      <c r="IS21">
        <f t="shared" si="203"/>
        <v>16</v>
      </c>
      <c r="IT21">
        <f t="shared" si="203"/>
        <v>21</v>
      </c>
      <c r="IU21">
        <f t="shared" si="203"/>
        <v>26</v>
      </c>
      <c r="IV21">
        <f t="shared" si="203"/>
        <v>31</v>
      </c>
      <c r="IW21">
        <f t="shared" si="204"/>
        <v>2</v>
      </c>
      <c r="IX21">
        <f t="shared" si="204"/>
        <v>7</v>
      </c>
      <c r="IY21">
        <f t="shared" si="204"/>
        <v>12</v>
      </c>
      <c r="IZ21">
        <f t="shared" si="204"/>
        <v>17</v>
      </c>
      <c r="JA21">
        <f t="shared" si="204"/>
        <v>22</v>
      </c>
      <c r="JB21">
        <f t="shared" si="204"/>
        <v>27</v>
      </c>
      <c r="JC21">
        <f t="shared" si="204"/>
        <v>32</v>
      </c>
      <c r="JD21">
        <f t="shared" si="204"/>
        <v>3</v>
      </c>
      <c r="JE21">
        <f t="shared" si="204"/>
        <v>8</v>
      </c>
      <c r="JF21">
        <f t="shared" si="204"/>
        <v>13</v>
      </c>
      <c r="JG21">
        <f t="shared" si="204"/>
        <v>18</v>
      </c>
      <c r="JH21">
        <f t="shared" si="204"/>
        <v>23</v>
      </c>
      <c r="JI21">
        <f t="shared" si="204"/>
        <v>28</v>
      </c>
      <c r="JJ21">
        <f t="shared" si="219"/>
        <v>33</v>
      </c>
      <c r="JK21">
        <f t="shared" si="219"/>
        <v>4</v>
      </c>
      <c r="JL21">
        <f t="shared" si="219"/>
        <v>9</v>
      </c>
      <c r="JM21">
        <f t="shared" si="219"/>
        <v>14</v>
      </c>
      <c r="JN21">
        <f t="shared" si="219"/>
        <v>19</v>
      </c>
      <c r="JO21">
        <f t="shared" si="219"/>
        <v>24</v>
      </c>
      <c r="JP21">
        <f t="shared" si="219"/>
        <v>29</v>
      </c>
      <c r="JQ21">
        <f t="shared" si="219"/>
        <v>34</v>
      </c>
      <c r="JR21">
        <f t="shared" si="219"/>
        <v>5</v>
      </c>
      <c r="JS21">
        <f t="shared" si="219"/>
        <v>10</v>
      </c>
      <c r="JT21">
        <f t="shared" si="219"/>
        <v>15</v>
      </c>
      <c r="JU21">
        <f t="shared" si="219"/>
        <v>20</v>
      </c>
      <c r="JV21">
        <f t="shared" si="219"/>
        <v>25</v>
      </c>
      <c r="JW21">
        <f t="shared" si="219"/>
        <v>30</v>
      </c>
      <c r="JX21">
        <f t="shared" si="219"/>
        <v>35</v>
      </c>
      <c r="JY21" t="s">
        <v>117</v>
      </c>
      <c r="JZ21" t="str">
        <f t="shared" si="222"/>
        <v>MELODICA</v>
      </c>
      <c r="KA21">
        <f t="shared" si="6"/>
        <v>0</v>
      </c>
      <c r="KB21" cm="1">
        <f t="array" ref="KB21">IF(TYPE(_xlfn._xlws.FILTER(HE$1:IM$1,HE21:IM21=KA21))=16,0,_xlfn._xlws.FILTER(HE$1:IM$1,HE21:IM21=KA21))</f>
        <v>0</v>
      </c>
      <c r="KG21">
        <f t="shared" si="205"/>
        <v>0</v>
      </c>
      <c r="KH21" s="35">
        <f t="shared" si="31"/>
        <v>0</v>
      </c>
      <c r="LY21" s="180"/>
      <c r="LZ21" s="180"/>
      <c r="MA21" s="180"/>
      <c r="MB21" s="180"/>
      <c r="MC21" s="180"/>
      <c r="MD21" s="180"/>
      <c r="ME21" s="180"/>
      <c r="MF21" s="180"/>
      <c r="MG21" s="180"/>
      <c r="MH21" s="180"/>
      <c r="MI21" s="180"/>
      <c r="MJ21" s="180"/>
      <c r="MK21" s="180"/>
      <c r="ML21" s="180"/>
      <c r="MM21" s="180"/>
      <c r="MN21" s="180"/>
      <c r="MO21" s="180"/>
      <c r="MP21" s="180"/>
      <c r="MQ21" s="180"/>
      <c r="MR21" s="180"/>
      <c r="MS21" s="180"/>
      <c r="MT21" s="180"/>
      <c r="MU21" s="180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73"/>
      <c r="NR21" s="73"/>
      <c r="NS21" s="73"/>
      <c r="NT21" s="73"/>
      <c r="NU21" s="73"/>
      <c r="NV21" s="73"/>
      <c r="NW21" s="73"/>
      <c r="NX21" s="73"/>
      <c r="NY21" s="73"/>
      <c r="NZ21" s="73"/>
      <c r="OA21" s="73"/>
      <c r="OB21" s="73"/>
      <c r="OC21" s="73"/>
      <c r="OD21" s="73"/>
      <c r="OE21" s="73"/>
    </row>
    <row r="22" spans="1:395" x14ac:dyDescent="0.3">
      <c r="A22" s="190"/>
      <c r="B22" t="str">
        <f t="shared" si="220"/>
        <v>FA</v>
      </c>
      <c r="C22" s="16" t="s">
        <v>37</v>
      </c>
      <c r="D22" s="16" t="s">
        <v>38</v>
      </c>
      <c r="E22" s="16" t="s">
        <v>37</v>
      </c>
      <c r="F22" s="16" t="s">
        <v>37</v>
      </c>
      <c r="G22" s="16" t="s">
        <v>37</v>
      </c>
      <c r="H22" s="16" t="s">
        <v>37</v>
      </c>
      <c r="I22" s="16" t="s">
        <v>38</v>
      </c>
      <c r="J22" s="4">
        <f t="shared" si="221"/>
        <v>6</v>
      </c>
      <c r="K22" s="58">
        <f t="shared" si="47"/>
        <v>8</v>
      </c>
      <c r="L22" s="58">
        <f t="shared" si="48"/>
        <v>9</v>
      </c>
      <c r="M22" s="58">
        <f t="shared" si="49"/>
        <v>11</v>
      </c>
      <c r="N22" s="58">
        <f t="shared" si="50"/>
        <v>13</v>
      </c>
      <c r="O22" s="58">
        <f t="shared" si="51"/>
        <v>15</v>
      </c>
      <c r="P22" s="58">
        <f t="shared" si="52"/>
        <v>17</v>
      </c>
      <c r="Q22" s="57">
        <f t="shared" si="53"/>
        <v>18</v>
      </c>
      <c r="R22" s="58">
        <f t="shared" si="54"/>
        <v>20</v>
      </c>
      <c r="S22" s="58">
        <f t="shared" si="55"/>
        <v>21</v>
      </c>
      <c r="T22" s="58">
        <f t="shared" si="56"/>
        <v>23</v>
      </c>
      <c r="U22" s="58">
        <f t="shared" si="57"/>
        <v>25</v>
      </c>
      <c r="V22" s="58">
        <f t="shared" si="58"/>
        <v>27</v>
      </c>
      <c r="W22" s="58">
        <f t="shared" si="59"/>
        <v>29</v>
      </c>
      <c r="X22" s="57">
        <f t="shared" si="60"/>
        <v>30</v>
      </c>
      <c r="Y22" s="58">
        <f t="shared" si="61"/>
        <v>32</v>
      </c>
      <c r="Z22" s="58">
        <f t="shared" si="62"/>
        <v>33</v>
      </c>
      <c r="AA22" s="58">
        <f t="shared" si="63"/>
        <v>35</v>
      </c>
      <c r="AB22" s="58">
        <f t="shared" si="64"/>
        <v>37</v>
      </c>
      <c r="AC22" s="58">
        <f t="shared" si="65"/>
        <v>39</v>
      </c>
      <c r="AD22" s="58">
        <f t="shared" si="66"/>
        <v>41</v>
      </c>
      <c r="AE22" s="57">
        <f t="shared" si="67"/>
        <v>42</v>
      </c>
      <c r="AF22" s="58">
        <f t="shared" si="68"/>
        <v>44</v>
      </c>
      <c r="AG22" s="58">
        <f t="shared" si="69"/>
        <v>45</v>
      </c>
      <c r="AH22" s="58">
        <f t="shared" si="70"/>
        <v>47</v>
      </c>
      <c r="AI22" s="58"/>
      <c r="AJ22" s="58">
        <f>1</f>
        <v>1</v>
      </c>
      <c r="AK22" s="58">
        <f t="shared" si="71"/>
        <v>3</v>
      </c>
      <c r="AL22" s="58">
        <f t="shared" si="72"/>
        <v>7</v>
      </c>
      <c r="AM22" s="58">
        <f t="shared" si="73"/>
        <v>11</v>
      </c>
      <c r="AN22" s="58">
        <f t="shared" si="74"/>
        <v>14</v>
      </c>
      <c r="AO22" s="58">
        <f t="shared" si="75"/>
        <v>17</v>
      </c>
      <c r="AP22" s="58">
        <f t="shared" si="76"/>
        <v>21</v>
      </c>
      <c r="AQ22" s="58" t="str">
        <f t="shared" si="214"/>
        <v>FA</v>
      </c>
      <c r="AR22" s="58" t="str">
        <f t="shared" si="77"/>
        <v>m</v>
      </c>
      <c r="AS22" s="58" t="str">
        <f t="shared" si="78"/>
        <v/>
      </c>
      <c r="AT22" s="58" t="str">
        <f t="shared" si="79"/>
        <v>Δ</v>
      </c>
      <c r="AU22" s="57" t="str">
        <f t="shared" si="80"/>
        <v>9</v>
      </c>
      <c r="AV22" s="57" t="str">
        <f t="shared" si="81"/>
        <v>11</v>
      </c>
      <c r="AW22" s="57" t="str">
        <f t="shared" si="82"/>
        <v>13</v>
      </c>
      <c r="AX22" s="57" t="str">
        <f t="shared" si="83"/>
        <v>FAm</v>
      </c>
      <c r="AY22" s="57" t="str">
        <f t="shared" si="84"/>
        <v>FAmΔ</v>
      </c>
      <c r="AZ22" s="57" t="str">
        <f t="shared" si="85"/>
        <v>FAm9</v>
      </c>
      <c r="BA22" s="57" t="str">
        <f t="shared" si="86"/>
        <v>FAm11</v>
      </c>
      <c r="BB22" s="57" t="str">
        <f t="shared" si="87"/>
        <v>FAm13</v>
      </c>
      <c r="BD22" s="58">
        <f>1</f>
        <v>1</v>
      </c>
      <c r="BE22" s="57">
        <f t="shared" si="88"/>
        <v>3</v>
      </c>
      <c r="BF22" s="57">
        <f t="shared" si="89"/>
        <v>7</v>
      </c>
      <c r="BG22" s="57">
        <f t="shared" si="90"/>
        <v>10</v>
      </c>
      <c r="BH22" s="57">
        <f t="shared" si="91"/>
        <v>13</v>
      </c>
      <c r="BI22" s="57">
        <f t="shared" si="92"/>
        <v>17</v>
      </c>
      <c r="BJ22" s="57">
        <f t="shared" si="93"/>
        <v>21</v>
      </c>
      <c r="BK22" s="58" t="str">
        <f t="shared" si="94"/>
        <v>FA</v>
      </c>
      <c r="BL22" s="58" t="str">
        <f t="shared" si="95"/>
        <v>m</v>
      </c>
      <c r="BM22" s="58" t="str">
        <f t="shared" si="96"/>
        <v/>
      </c>
      <c r="BN22" s="58" t="str">
        <f t="shared" si="97"/>
        <v>7</v>
      </c>
      <c r="BO22" s="57" t="str">
        <f t="shared" si="98"/>
        <v>9b</v>
      </c>
      <c r="BP22" s="57" t="str">
        <f t="shared" si="99"/>
        <v>11</v>
      </c>
      <c r="BQ22" s="57" t="str">
        <f t="shared" si="100"/>
        <v>13</v>
      </c>
      <c r="BR22" s="57" t="str">
        <f t="shared" si="101"/>
        <v>FAm</v>
      </c>
      <c r="BS22" s="57" t="str">
        <f t="shared" si="102"/>
        <v>FAm7</v>
      </c>
      <c r="BT22" s="57" t="str">
        <f t="shared" si="103"/>
        <v>FAm9b</v>
      </c>
      <c r="BU22" s="57" t="str">
        <f t="shared" si="104"/>
        <v>FAm11</v>
      </c>
      <c r="BV22" s="57" t="str">
        <f t="shared" si="105"/>
        <v>FAm13</v>
      </c>
      <c r="BX22" s="58">
        <f>1</f>
        <v>1</v>
      </c>
      <c r="BY22" s="57">
        <f t="shared" si="106"/>
        <v>4</v>
      </c>
      <c r="BZ22" s="57">
        <f t="shared" si="107"/>
        <v>8</v>
      </c>
      <c r="CA22" s="57">
        <f t="shared" si="108"/>
        <v>11</v>
      </c>
      <c r="CB22" s="57">
        <f t="shared" si="109"/>
        <v>14</v>
      </c>
      <c r="CC22" s="57">
        <f t="shared" si="110"/>
        <v>18</v>
      </c>
      <c r="CD22" s="57">
        <f t="shared" si="111"/>
        <v>21</v>
      </c>
      <c r="CE22" s="58" t="str">
        <f t="shared" si="112"/>
        <v>FA</v>
      </c>
      <c r="CF22" s="58" t="str">
        <f t="shared" si="113"/>
        <v/>
      </c>
      <c r="CG22" s="58" t="str">
        <f t="shared" si="114"/>
        <v>5#</v>
      </c>
      <c r="CH22" s="58" t="str">
        <f t="shared" si="115"/>
        <v>Δ</v>
      </c>
      <c r="CI22" s="57" t="str">
        <f t="shared" si="116"/>
        <v>9</v>
      </c>
      <c r="CJ22" s="57" t="str">
        <f t="shared" si="117"/>
        <v>11+</v>
      </c>
      <c r="CK22" s="57" t="str">
        <f t="shared" si="118"/>
        <v>13</v>
      </c>
      <c r="CL22" s="57" t="str">
        <f t="shared" si="119"/>
        <v>FA5#</v>
      </c>
      <c r="CM22" s="57" t="str">
        <f t="shared" si="120"/>
        <v>FA5#Δ</v>
      </c>
      <c r="CN22" s="57" t="str">
        <f t="shared" si="121"/>
        <v>FA5#9</v>
      </c>
      <c r="CO22" s="57" t="str">
        <f t="shared" si="122"/>
        <v>FA5#11+</v>
      </c>
      <c r="CP22" s="57" t="str">
        <f t="shared" si="123"/>
        <v>FA5#13</v>
      </c>
      <c r="CR22" s="58">
        <f>1</f>
        <v>1</v>
      </c>
      <c r="CS22" s="57">
        <f t="shared" si="124"/>
        <v>4</v>
      </c>
      <c r="CT22" s="57">
        <f t="shared" si="125"/>
        <v>7</v>
      </c>
      <c r="CU22" s="57">
        <f t="shared" si="126"/>
        <v>10</v>
      </c>
      <c r="CV22" s="57">
        <f t="shared" si="127"/>
        <v>14</v>
      </c>
      <c r="CW22" s="57">
        <f t="shared" si="128"/>
        <v>18</v>
      </c>
      <c r="CX22" s="57">
        <f t="shared" si="129"/>
        <v>21</v>
      </c>
      <c r="CY22" s="58" t="str">
        <f t="shared" si="130"/>
        <v>FA</v>
      </c>
      <c r="CZ22" s="58" t="str">
        <f t="shared" si="131"/>
        <v/>
      </c>
      <c r="DA22" s="58" t="str">
        <f t="shared" si="132"/>
        <v/>
      </c>
      <c r="DB22" s="58" t="str">
        <f t="shared" si="133"/>
        <v>7</v>
      </c>
      <c r="DC22" s="57" t="str">
        <f t="shared" si="134"/>
        <v>9</v>
      </c>
      <c r="DD22" s="57" t="str">
        <f t="shared" si="135"/>
        <v>11+</v>
      </c>
      <c r="DE22" s="57" t="str">
        <f t="shared" si="136"/>
        <v>13</v>
      </c>
      <c r="DF22" s="57" t="str">
        <f t="shared" si="137"/>
        <v>FA</v>
      </c>
      <c r="DG22" s="57" t="str">
        <f t="shared" si="138"/>
        <v>FA7</v>
      </c>
      <c r="DH22" s="57" t="str">
        <f t="shared" si="139"/>
        <v>FA9</v>
      </c>
      <c r="DI22" s="57" t="str">
        <f t="shared" si="140"/>
        <v>FA11+</v>
      </c>
      <c r="DJ22" s="57" t="str">
        <f t="shared" si="141"/>
        <v>FA13</v>
      </c>
      <c r="DL22" s="58">
        <f>1</f>
        <v>1</v>
      </c>
      <c r="DM22" s="57">
        <f t="shared" si="142"/>
        <v>4</v>
      </c>
      <c r="DN22" s="57">
        <f t="shared" si="143"/>
        <v>7</v>
      </c>
      <c r="DO22" s="57">
        <f t="shared" si="144"/>
        <v>10</v>
      </c>
      <c r="DP22" s="57">
        <f t="shared" si="145"/>
        <v>14</v>
      </c>
      <c r="DQ22" s="57">
        <f t="shared" si="146"/>
        <v>17</v>
      </c>
      <c r="DR22" s="57">
        <f t="shared" si="147"/>
        <v>20</v>
      </c>
      <c r="DS22" s="58" t="str">
        <f t="shared" si="148"/>
        <v>FA</v>
      </c>
      <c r="DT22" s="58" t="str">
        <f t="shared" si="149"/>
        <v/>
      </c>
      <c r="DU22" s="58" t="str">
        <f t="shared" si="150"/>
        <v/>
      </c>
      <c r="DV22" s="58" t="str">
        <f t="shared" si="151"/>
        <v>7</v>
      </c>
      <c r="DW22" s="57" t="str">
        <f t="shared" si="152"/>
        <v>9</v>
      </c>
      <c r="DX22" s="57" t="str">
        <f t="shared" si="153"/>
        <v>11</v>
      </c>
      <c r="DY22" s="57" t="str">
        <f t="shared" si="154"/>
        <v>13b</v>
      </c>
      <c r="DZ22" s="57" t="str">
        <f t="shared" si="155"/>
        <v>FA</v>
      </c>
      <c r="EA22" s="57" t="str">
        <f t="shared" si="156"/>
        <v>FA7</v>
      </c>
      <c r="EB22" s="57" t="str">
        <f t="shared" si="157"/>
        <v>FA9</v>
      </c>
      <c r="EC22" s="57" t="str">
        <f t="shared" si="158"/>
        <v>FA11</v>
      </c>
      <c r="ED22" s="57" t="str">
        <f t="shared" si="159"/>
        <v>FA13b</v>
      </c>
      <c r="EF22" s="58">
        <f>1</f>
        <v>1</v>
      </c>
      <c r="EG22" s="57">
        <f t="shared" si="160"/>
        <v>3</v>
      </c>
      <c r="EH22" s="57">
        <f t="shared" si="161"/>
        <v>6</v>
      </c>
      <c r="EI22" s="57">
        <f t="shared" si="162"/>
        <v>10</v>
      </c>
      <c r="EJ22" s="57">
        <f t="shared" si="163"/>
        <v>14</v>
      </c>
      <c r="EK22" s="57">
        <f t="shared" si="164"/>
        <v>17</v>
      </c>
      <c r="EL22" s="57">
        <f t="shared" si="165"/>
        <v>20</v>
      </c>
      <c r="EM22" s="58" t="str">
        <f t="shared" si="166"/>
        <v>FA</v>
      </c>
      <c r="EN22" s="58" t="str">
        <f t="shared" si="167"/>
        <v>m</v>
      </c>
      <c r="EO22" s="58" t="str">
        <f t="shared" si="168"/>
        <v>5b</v>
      </c>
      <c r="EP22" s="58" t="str">
        <f t="shared" si="169"/>
        <v>7</v>
      </c>
      <c r="EQ22" s="57" t="str">
        <f t="shared" si="170"/>
        <v>9</v>
      </c>
      <c r="ER22" s="57" t="str">
        <f t="shared" si="171"/>
        <v>11</v>
      </c>
      <c r="ES22" s="57" t="str">
        <f t="shared" si="172"/>
        <v>13b</v>
      </c>
      <c r="ET22" s="57" t="str">
        <f t="shared" si="173"/>
        <v>FAm5b</v>
      </c>
      <c r="EU22" s="57" t="str">
        <f t="shared" si="174"/>
        <v>FAm5b7</v>
      </c>
      <c r="EV22" s="57" t="str">
        <f t="shared" si="175"/>
        <v>FAm5b9</v>
      </c>
      <c r="EW22" s="57" t="str">
        <f t="shared" si="176"/>
        <v>FAm5b11</v>
      </c>
      <c r="EX22" s="57" t="str">
        <f t="shared" si="177"/>
        <v>FAm5b13b</v>
      </c>
      <c r="EZ22" s="58">
        <f>1</f>
        <v>1</v>
      </c>
      <c r="FA22" s="57">
        <f t="shared" si="178"/>
        <v>3</v>
      </c>
      <c r="FB22" s="57">
        <f t="shared" si="179"/>
        <v>6</v>
      </c>
      <c r="FC22" s="57">
        <f t="shared" si="180"/>
        <v>10</v>
      </c>
      <c r="FD22" s="57">
        <f t="shared" si="181"/>
        <v>13</v>
      </c>
      <c r="FE22" s="57">
        <f t="shared" si="182"/>
        <v>16</v>
      </c>
      <c r="FF22" s="57">
        <f t="shared" si="183"/>
        <v>20</v>
      </c>
      <c r="FG22" s="58" t="str">
        <f t="shared" si="184"/>
        <v>FA</v>
      </c>
      <c r="FH22" s="58" t="str">
        <f t="shared" si="185"/>
        <v>m</v>
      </c>
      <c r="FI22" s="58" t="str">
        <f t="shared" si="186"/>
        <v>5b</v>
      </c>
      <c r="FJ22" s="58" t="str">
        <f t="shared" si="187"/>
        <v>7</v>
      </c>
      <c r="FK22" s="57" t="str">
        <f t="shared" si="188"/>
        <v>9b</v>
      </c>
      <c r="FL22" s="57" t="str">
        <f t="shared" si="189"/>
        <v>11b</v>
      </c>
      <c r="FM22" s="57" t="str">
        <f t="shared" si="190"/>
        <v>13b</v>
      </c>
      <c r="FN22" s="57" t="str">
        <f t="shared" si="191"/>
        <v>FAm5b</v>
      </c>
      <c r="FO22" s="57" t="str">
        <f t="shared" si="192"/>
        <v>FAm5b7</v>
      </c>
      <c r="FP22" s="57" t="str">
        <f t="shared" si="193"/>
        <v>FAm5b9b</v>
      </c>
      <c r="FQ22" s="57" t="str">
        <f t="shared" si="194"/>
        <v>FAm5b11b</v>
      </c>
      <c r="FR22" s="57" t="str">
        <f t="shared" si="195"/>
        <v>FAm5b13b</v>
      </c>
      <c r="FT22" s="2" t="str">
        <f t="shared" si="196"/>
        <v>FAm</v>
      </c>
      <c r="FU22" s="2" t="str">
        <f t="shared" si="196"/>
        <v>FAmΔ</v>
      </c>
      <c r="FV22" s="2" t="str">
        <f t="shared" si="196"/>
        <v>FAm9</v>
      </c>
      <c r="FW22" s="2" t="str">
        <f t="shared" si="196"/>
        <v>FAm11</v>
      </c>
      <c r="FX22" s="2" t="str">
        <f t="shared" si="196"/>
        <v>FAm13</v>
      </c>
      <c r="FY22" s="2" t="str">
        <f t="shared" si="197"/>
        <v>FAm</v>
      </c>
      <c r="FZ22" s="2" t="str">
        <f t="shared" si="197"/>
        <v>FAm7</v>
      </c>
      <c r="GA22" s="2" t="str">
        <f t="shared" si="197"/>
        <v>FAm9b</v>
      </c>
      <c r="GB22" s="2" t="str">
        <f t="shared" si="197"/>
        <v>FAm11</v>
      </c>
      <c r="GC22" s="2" t="str">
        <f t="shared" si="197"/>
        <v>FAm13</v>
      </c>
      <c r="GD22" s="2" t="str">
        <f t="shared" si="198"/>
        <v>FA5#</v>
      </c>
      <c r="GE22" s="2" t="str">
        <f t="shared" si="198"/>
        <v>FA5#Δ</v>
      </c>
      <c r="GF22" s="2" t="str">
        <f t="shared" si="198"/>
        <v>FA5#9</v>
      </c>
      <c r="GG22" s="2" t="str">
        <f t="shared" si="198"/>
        <v>FA5#11+</v>
      </c>
      <c r="GH22" s="2" t="str">
        <f t="shared" si="198"/>
        <v>FA5#13</v>
      </c>
      <c r="GI22" s="2" t="str">
        <f t="shared" si="199"/>
        <v>FA</v>
      </c>
      <c r="GJ22" s="2" t="str">
        <f t="shared" si="199"/>
        <v>FA7</v>
      </c>
      <c r="GK22" s="2" t="str">
        <f t="shared" si="199"/>
        <v>FA9</v>
      </c>
      <c r="GL22" s="2" t="str">
        <f t="shared" si="199"/>
        <v>FA11+</v>
      </c>
      <c r="GM22" s="2" t="str">
        <f t="shared" si="199"/>
        <v>FA13</v>
      </c>
      <c r="GN22" s="2" t="str">
        <f t="shared" si="200"/>
        <v>FA</v>
      </c>
      <c r="GO22" s="2" t="str">
        <f t="shared" si="200"/>
        <v>FA7</v>
      </c>
      <c r="GP22" s="2" t="str">
        <f t="shared" si="200"/>
        <v>FA9</v>
      </c>
      <c r="GQ22" s="2" t="str">
        <f t="shared" si="200"/>
        <v>FA11</v>
      </c>
      <c r="GR22" s="2" t="str">
        <f t="shared" si="200"/>
        <v>FA13b</v>
      </c>
      <c r="GS22" s="2" t="str">
        <f t="shared" si="201"/>
        <v>FAm5b</v>
      </c>
      <c r="GT22" s="2" t="str">
        <f t="shared" si="201"/>
        <v>FAm5b7</v>
      </c>
      <c r="GU22" s="2" t="str">
        <f t="shared" si="201"/>
        <v>FAm5b9</v>
      </c>
      <c r="GV22" s="2" t="str">
        <f t="shared" si="201"/>
        <v>FAm5b11</v>
      </c>
      <c r="GW22" s="2" t="str">
        <f t="shared" si="201"/>
        <v>FAm5b13b</v>
      </c>
      <c r="GX22" s="2" t="str">
        <f t="shared" si="202"/>
        <v>FAm5b</v>
      </c>
      <c r="GY22" s="2" t="str">
        <f t="shared" si="202"/>
        <v>FAm5b7</v>
      </c>
      <c r="GZ22" s="2" t="str">
        <f t="shared" si="202"/>
        <v>FAm5b9b</v>
      </c>
      <c r="HA22" s="2" t="str">
        <f t="shared" si="202"/>
        <v>FAm5b11b</v>
      </c>
      <c r="HB22" s="2" t="str">
        <f t="shared" si="202"/>
        <v>FAm5b13b</v>
      </c>
      <c r="HD22" s="2">
        <f t="shared" si="215"/>
        <v>18</v>
      </c>
      <c r="HE22" s="2" t="str" cm="1">
        <f t="array" ref="HE22">INDEX(patti,$HD22,IP22)</f>
        <v>FAm</v>
      </c>
      <c r="HF22" s="2" t="str" cm="1">
        <f t="array" ref="HF22">INDEX(patti,$HD22,IQ22)</f>
        <v>FAm</v>
      </c>
      <c r="HG22" s="2" t="str" cm="1">
        <f t="array" ref="HG22">INDEX(patti,$HD22,IR22)</f>
        <v>FA5#</v>
      </c>
      <c r="HH22" s="2" t="str" cm="1">
        <f t="array" ref="HH22">INDEX(patti,$HD22,IS22)</f>
        <v>FA</v>
      </c>
      <c r="HI22" s="2" t="str" cm="1">
        <f t="array" ref="HI22">INDEX(patti,$HD22,IT22)</f>
        <v>FA</v>
      </c>
      <c r="HJ22" s="2" t="str" cm="1">
        <f t="array" ref="HJ22">INDEX(patti,$HD22,IU22)</f>
        <v>FAm5b</v>
      </c>
      <c r="HK22" s="2" t="str" cm="1">
        <f t="array" ref="HK22">INDEX(patti,$HD22,IV22)</f>
        <v>FAm5b</v>
      </c>
      <c r="HL22" s="2" t="str" cm="1">
        <f t="array" ref="HL22">INDEX(patti,$HD22,IW22)</f>
        <v>FAmΔ</v>
      </c>
      <c r="HM22" s="2" t="str" cm="1">
        <f t="array" ref="HM22">INDEX(patti,$HD22,IX22)</f>
        <v>FAm7</v>
      </c>
      <c r="HN22" s="2" t="str" cm="1">
        <f t="array" ref="HN22">INDEX(patti,$HD22,IY22)</f>
        <v>FA5#Δ</v>
      </c>
      <c r="HO22" s="2" t="str" cm="1">
        <f t="array" ref="HO22">INDEX(patti,$HD22,IZ22)</f>
        <v>FA7</v>
      </c>
      <c r="HP22" s="2" t="str" cm="1">
        <f t="array" ref="HP22">INDEX(patti,$HD22,JA22)</f>
        <v>FA7</v>
      </c>
      <c r="HQ22" s="2" t="str" cm="1">
        <f t="array" ref="HQ22">INDEX(patti,$HD22,JB22)</f>
        <v>FAm5b7</v>
      </c>
      <c r="HR22" s="2" t="str" cm="1">
        <f t="array" ref="HR22">INDEX(patti,$HD22,JC22)</f>
        <v>FAm5b7</v>
      </c>
      <c r="HS22" s="2" t="str" cm="1">
        <f t="array" ref="HS22">INDEX(patti,$HD22,JD22)</f>
        <v>FAm9</v>
      </c>
      <c r="HT22" s="2" t="str" cm="1">
        <f t="array" ref="HT22">INDEX(patti,$HD22,JE22)</f>
        <v>FAm9b</v>
      </c>
      <c r="HU22" s="2" t="str" cm="1">
        <f t="array" ref="HU22">INDEX(patti,$HD22,JF22)</f>
        <v>FA5#9</v>
      </c>
      <c r="HV22" s="2" t="str" cm="1">
        <f t="array" ref="HV22">INDEX(patti,$HD22,JG22)</f>
        <v>FA9</v>
      </c>
      <c r="HW22" s="2" t="str" cm="1">
        <f t="array" ref="HW22">INDEX(patti,$HD22,JH22)</f>
        <v>FA9</v>
      </c>
      <c r="HX22" s="2" t="str" cm="1">
        <f t="array" ref="HX22">INDEX(patti,$HD22,JI22)</f>
        <v>FAm5b9</v>
      </c>
      <c r="HY22" s="2" t="str" cm="1">
        <f t="array" ref="HY22">INDEX(patti,$HD22,JJ22)</f>
        <v>FAm5b9b</v>
      </c>
      <c r="HZ22" s="2" t="str" cm="1">
        <f t="array" ref="HZ22">INDEX(patti,$HD22,JK22)</f>
        <v>FAm11</v>
      </c>
      <c r="IA22" s="2" t="str" cm="1">
        <f t="array" ref="IA22">INDEX(patti,$HD22,JL22)</f>
        <v>FAm11</v>
      </c>
      <c r="IB22" s="2" t="str" cm="1">
        <f t="array" ref="IB22">INDEX(patti,$HD22,JM22)</f>
        <v>FA5#11+</v>
      </c>
      <c r="IC22" s="2" t="str" cm="1">
        <f t="array" ref="IC22">INDEX(patti,$HD22,JN22)</f>
        <v>FA11+</v>
      </c>
      <c r="ID22" s="2" t="str" cm="1">
        <f t="array" ref="ID22">INDEX(patti,$HD22,JO22)</f>
        <v>FA11</v>
      </c>
      <c r="IE22" s="2" t="str" cm="1">
        <f t="array" ref="IE22">INDEX(patti,$HD22,JP22)</f>
        <v>FAm5b11</v>
      </c>
      <c r="IF22" s="2" t="str" cm="1">
        <f t="array" ref="IF22">INDEX(patti,$HD22,JQ22)</f>
        <v>FAm5b11b</v>
      </c>
      <c r="IG22" s="2" t="str" cm="1">
        <f t="array" ref="IG22">INDEX(patti,$HD22,JR22)</f>
        <v>FAm13</v>
      </c>
      <c r="IH22" s="2" t="str" cm="1">
        <f t="array" ref="IH22">INDEX(patti,$HD22,JS22)</f>
        <v>FAm13</v>
      </c>
      <c r="II22" s="2" t="str" cm="1">
        <f t="array" ref="II22">INDEX(patti,$HD22,JT22)</f>
        <v>FA5#13</v>
      </c>
      <c r="IJ22" s="2" t="str" cm="1">
        <f t="array" ref="IJ22">INDEX(patti,$HD22,JU22)</f>
        <v>FA13</v>
      </c>
      <c r="IK22" s="2" t="str" cm="1">
        <f t="array" ref="IK22">INDEX(patti,$HD22,JV22)</f>
        <v>FA13b</v>
      </c>
      <c r="IL22" s="2" t="str" cm="1">
        <f t="array" ref="IL22">INDEX(patti,$HD22,JW22)</f>
        <v>FAm5b13b</v>
      </c>
      <c r="IM22" s="2" t="str" cm="1">
        <f t="array" ref="IM22">INDEX(patti,$HD22,JX22)</f>
        <v>FAm5b13b</v>
      </c>
      <c r="IN22" t="s">
        <v>117</v>
      </c>
      <c r="IP22">
        <v>1</v>
      </c>
      <c r="IQ22">
        <f t="shared" ref="IQ22:IV37" si="223">IP22+5</f>
        <v>6</v>
      </c>
      <c r="IR22">
        <f t="shared" si="223"/>
        <v>11</v>
      </c>
      <c r="IS22">
        <f t="shared" si="223"/>
        <v>16</v>
      </c>
      <c r="IT22">
        <f t="shared" si="223"/>
        <v>21</v>
      </c>
      <c r="IU22">
        <f t="shared" si="223"/>
        <v>26</v>
      </c>
      <c r="IV22">
        <f t="shared" si="223"/>
        <v>31</v>
      </c>
      <c r="IW22">
        <f t="shared" si="204"/>
        <v>2</v>
      </c>
      <c r="IX22">
        <f t="shared" si="204"/>
        <v>7</v>
      </c>
      <c r="IY22">
        <f t="shared" si="204"/>
        <v>12</v>
      </c>
      <c r="IZ22">
        <f t="shared" si="204"/>
        <v>17</v>
      </c>
      <c r="JA22">
        <f t="shared" si="204"/>
        <v>22</v>
      </c>
      <c r="JB22">
        <f t="shared" si="204"/>
        <v>27</v>
      </c>
      <c r="JC22">
        <f t="shared" si="204"/>
        <v>32</v>
      </c>
      <c r="JD22">
        <f t="shared" si="204"/>
        <v>3</v>
      </c>
      <c r="JE22">
        <f t="shared" si="204"/>
        <v>8</v>
      </c>
      <c r="JF22">
        <f t="shared" si="204"/>
        <v>13</v>
      </c>
      <c r="JG22">
        <f t="shared" si="204"/>
        <v>18</v>
      </c>
      <c r="JH22">
        <f t="shared" si="204"/>
        <v>23</v>
      </c>
      <c r="JI22">
        <f t="shared" si="204"/>
        <v>28</v>
      </c>
      <c r="JJ22">
        <f t="shared" si="219"/>
        <v>33</v>
      </c>
      <c r="JK22">
        <f t="shared" si="219"/>
        <v>4</v>
      </c>
      <c r="JL22">
        <f t="shared" si="219"/>
        <v>9</v>
      </c>
      <c r="JM22">
        <f t="shared" si="219"/>
        <v>14</v>
      </c>
      <c r="JN22">
        <f t="shared" si="219"/>
        <v>19</v>
      </c>
      <c r="JO22">
        <f t="shared" si="219"/>
        <v>24</v>
      </c>
      <c r="JP22">
        <f t="shared" si="219"/>
        <v>29</v>
      </c>
      <c r="JQ22">
        <f t="shared" si="219"/>
        <v>34</v>
      </c>
      <c r="JR22">
        <f t="shared" si="219"/>
        <v>5</v>
      </c>
      <c r="JS22">
        <f t="shared" si="219"/>
        <v>10</v>
      </c>
      <c r="JT22">
        <f t="shared" si="219"/>
        <v>15</v>
      </c>
      <c r="JU22">
        <f t="shared" si="219"/>
        <v>20</v>
      </c>
      <c r="JV22">
        <f t="shared" si="219"/>
        <v>25</v>
      </c>
      <c r="JW22">
        <f t="shared" si="219"/>
        <v>30</v>
      </c>
      <c r="JX22">
        <f t="shared" si="219"/>
        <v>35</v>
      </c>
      <c r="JY22" t="s">
        <v>117</v>
      </c>
      <c r="JZ22" t="str">
        <f t="shared" si="222"/>
        <v>MELODICA</v>
      </c>
      <c r="KA22">
        <f t="shared" si="6"/>
        <v>0</v>
      </c>
      <c r="KB22" cm="1">
        <f t="array" ref="KB22">IF(TYPE(_xlfn._xlws.FILTER(HE$1:IM$1,HE22:IM22=KA22))=16,0,_xlfn._xlws.FILTER(HE$1:IM$1,HE22:IM22=KA22))</f>
        <v>0</v>
      </c>
      <c r="KG22">
        <f t="shared" si="205"/>
        <v>0</v>
      </c>
      <c r="KH22" s="35">
        <f>IF(KB22=0,0,(CONCATENATE($KA22," come ",KB22," della scala ",$JZ22)))</f>
        <v>0</v>
      </c>
      <c r="LY22" s="180"/>
      <c r="LZ22" s="180"/>
      <c r="MA22" s="180"/>
      <c r="MB22" s="180"/>
      <c r="MC22" s="180"/>
      <c r="MD22" s="180"/>
      <c r="ME22" s="180"/>
      <c r="MF22" s="180"/>
      <c r="MG22" s="180"/>
      <c r="MH22" s="180"/>
      <c r="MI22" s="180"/>
      <c r="MJ22" s="180"/>
      <c r="MK22" s="180"/>
      <c r="ML22" s="180"/>
      <c r="MM22" s="180"/>
      <c r="MN22" s="180"/>
      <c r="MO22" s="180"/>
      <c r="MP22" s="180"/>
      <c r="MQ22" s="180"/>
      <c r="MR22" s="180"/>
      <c r="MS22" s="180"/>
      <c r="MT22" s="180"/>
      <c r="MU22" s="180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</row>
    <row r="23" spans="1:395" x14ac:dyDescent="0.3">
      <c r="A23" s="190"/>
      <c r="B23" t="str">
        <f t="shared" si="220"/>
        <v>FA#</v>
      </c>
      <c r="C23" s="16" t="s">
        <v>37</v>
      </c>
      <c r="D23" s="16" t="s">
        <v>38</v>
      </c>
      <c r="E23" s="16" t="s">
        <v>37</v>
      </c>
      <c r="F23" s="16" t="s">
        <v>37</v>
      </c>
      <c r="G23" s="16" t="s">
        <v>37</v>
      </c>
      <c r="H23" s="16" t="s">
        <v>37</v>
      </c>
      <c r="I23" s="16" t="s">
        <v>38</v>
      </c>
      <c r="J23" s="4">
        <f t="shared" si="221"/>
        <v>7</v>
      </c>
      <c r="K23" s="58">
        <f t="shared" si="47"/>
        <v>9</v>
      </c>
      <c r="L23" s="58">
        <f t="shared" si="48"/>
        <v>10</v>
      </c>
      <c r="M23" s="58">
        <f t="shared" si="49"/>
        <v>12</v>
      </c>
      <c r="N23" s="58">
        <f t="shared" si="50"/>
        <v>14</v>
      </c>
      <c r="O23" s="58">
        <f t="shared" si="51"/>
        <v>16</v>
      </c>
      <c r="P23" s="58">
        <f t="shared" si="52"/>
        <v>18</v>
      </c>
      <c r="Q23" s="57">
        <f t="shared" si="53"/>
        <v>19</v>
      </c>
      <c r="R23" s="58">
        <f t="shared" si="54"/>
        <v>21</v>
      </c>
      <c r="S23" s="58">
        <f t="shared" si="55"/>
        <v>22</v>
      </c>
      <c r="T23" s="58">
        <f t="shared" si="56"/>
        <v>24</v>
      </c>
      <c r="U23" s="58">
        <f t="shared" si="57"/>
        <v>26</v>
      </c>
      <c r="V23" s="58">
        <f t="shared" si="58"/>
        <v>28</v>
      </c>
      <c r="W23" s="58">
        <f t="shared" si="59"/>
        <v>30</v>
      </c>
      <c r="X23" s="57">
        <f t="shared" si="60"/>
        <v>31</v>
      </c>
      <c r="Y23" s="58">
        <f t="shared" si="61"/>
        <v>33</v>
      </c>
      <c r="Z23" s="58">
        <f t="shared" si="62"/>
        <v>34</v>
      </c>
      <c r="AA23" s="58">
        <f t="shared" si="63"/>
        <v>36</v>
      </c>
      <c r="AB23" s="58">
        <f t="shared" si="64"/>
        <v>38</v>
      </c>
      <c r="AC23" s="58">
        <f t="shared" si="65"/>
        <v>40</v>
      </c>
      <c r="AD23" s="58">
        <f t="shared" si="66"/>
        <v>42</v>
      </c>
      <c r="AE23" s="57">
        <f t="shared" si="67"/>
        <v>43</v>
      </c>
      <c r="AF23" s="58">
        <f t="shared" si="68"/>
        <v>45</v>
      </c>
      <c r="AG23" s="58">
        <f t="shared" si="69"/>
        <v>46</v>
      </c>
      <c r="AH23" s="58">
        <f t="shared" si="70"/>
        <v>48</v>
      </c>
      <c r="AI23" s="58"/>
      <c r="AJ23" s="58">
        <f>1</f>
        <v>1</v>
      </c>
      <c r="AK23" s="58">
        <f t="shared" si="71"/>
        <v>3</v>
      </c>
      <c r="AL23" s="58">
        <f t="shared" si="72"/>
        <v>7</v>
      </c>
      <c r="AM23" s="58">
        <f t="shared" si="73"/>
        <v>11</v>
      </c>
      <c r="AN23" s="58">
        <f t="shared" si="74"/>
        <v>14</v>
      </c>
      <c r="AO23" s="58">
        <f t="shared" si="75"/>
        <v>17</v>
      </c>
      <c r="AP23" s="58">
        <f t="shared" si="76"/>
        <v>21</v>
      </c>
      <c r="AQ23" s="58" t="str">
        <f t="shared" si="214"/>
        <v>FA#</v>
      </c>
      <c r="AR23" s="58" t="str">
        <f t="shared" si="77"/>
        <v>m</v>
      </c>
      <c r="AS23" s="58" t="str">
        <f t="shared" si="78"/>
        <v/>
      </c>
      <c r="AT23" s="58" t="str">
        <f t="shared" si="79"/>
        <v>Δ</v>
      </c>
      <c r="AU23" s="57" t="str">
        <f t="shared" si="80"/>
        <v>9</v>
      </c>
      <c r="AV23" s="57" t="str">
        <f t="shared" si="81"/>
        <v>11</v>
      </c>
      <c r="AW23" s="57" t="str">
        <f t="shared" si="82"/>
        <v>13</v>
      </c>
      <c r="AX23" s="57" t="str">
        <f t="shared" si="83"/>
        <v>FA#m</v>
      </c>
      <c r="AY23" s="57" t="str">
        <f t="shared" si="84"/>
        <v>FA#mΔ</v>
      </c>
      <c r="AZ23" s="57" t="str">
        <f t="shared" si="85"/>
        <v>FA#m9</v>
      </c>
      <c r="BA23" s="57" t="str">
        <f t="shared" si="86"/>
        <v>FA#m11</v>
      </c>
      <c r="BB23" s="57" t="str">
        <f t="shared" si="87"/>
        <v>FA#m13</v>
      </c>
      <c r="BD23" s="58">
        <f>1</f>
        <v>1</v>
      </c>
      <c r="BE23" s="57">
        <f t="shared" si="88"/>
        <v>3</v>
      </c>
      <c r="BF23" s="57">
        <f t="shared" si="89"/>
        <v>7</v>
      </c>
      <c r="BG23" s="57">
        <f t="shared" si="90"/>
        <v>10</v>
      </c>
      <c r="BH23" s="57">
        <f t="shared" si="91"/>
        <v>13</v>
      </c>
      <c r="BI23" s="57">
        <f t="shared" si="92"/>
        <v>17</v>
      </c>
      <c r="BJ23" s="57">
        <f t="shared" si="93"/>
        <v>21</v>
      </c>
      <c r="BK23" s="58" t="str">
        <f t="shared" si="94"/>
        <v>FA#</v>
      </c>
      <c r="BL23" s="58" t="str">
        <f t="shared" si="95"/>
        <v>m</v>
      </c>
      <c r="BM23" s="58" t="str">
        <f t="shared" si="96"/>
        <v/>
      </c>
      <c r="BN23" s="58" t="str">
        <f t="shared" si="97"/>
        <v>7</v>
      </c>
      <c r="BO23" s="57" t="str">
        <f t="shared" si="98"/>
        <v>9b</v>
      </c>
      <c r="BP23" s="57" t="str">
        <f t="shared" si="99"/>
        <v>11</v>
      </c>
      <c r="BQ23" s="57" t="str">
        <f t="shared" si="100"/>
        <v>13</v>
      </c>
      <c r="BR23" s="57" t="str">
        <f t="shared" si="101"/>
        <v>FA#m</v>
      </c>
      <c r="BS23" s="57" t="str">
        <f t="shared" si="102"/>
        <v>FA#m7</v>
      </c>
      <c r="BT23" s="57" t="str">
        <f t="shared" si="103"/>
        <v>FA#m9b</v>
      </c>
      <c r="BU23" s="57" t="str">
        <f t="shared" si="104"/>
        <v>FA#m11</v>
      </c>
      <c r="BV23" s="57" t="str">
        <f t="shared" si="105"/>
        <v>FA#m13</v>
      </c>
      <c r="BX23" s="58">
        <f>1</f>
        <v>1</v>
      </c>
      <c r="BY23" s="57">
        <f t="shared" si="106"/>
        <v>4</v>
      </c>
      <c r="BZ23" s="57">
        <f t="shared" si="107"/>
        <v>8</v>
      </c>
      <c r="CA23" s="57">
        <f t="shared" si="108"/>
        <v>11</v>
      </c>
      <c r="CB23" s="57">
        <f t="shared" si="109"/>
        <v>14</v>
      </c>
      <c r="CC23" s="57">
        <f t="shared" si="110"/>
        <v>18</v>
      </c>
      <c r="CD23" s="57">
        <f t="shared" si="111"/>
        <v>21</v>
      </c>
      <c r="CE23" s="58" t="str">
        <f t="shared" si="112"/>
        <v>FA#</v>
      </c>
      <c r="CF23" s="58" t="str">
        <f t="shared" si="113"/>
        <v/>
      </c>
      <c r="CG23" s="58" t="str">
        <f t="shared" si="114"/>
        <v>5#</v>
      </c>
      <c r="CH23" s="58" t="str">
        <f t="shared" si="115"/>
        <v>Δ</v>
      </c>
      <c r="CI23" s="57" t="str">
        <f t="shared" si="116"/>
        <v>9</v>
      </c>
      <c r="CJ23" s="57" t="str">
        <f t="shared" si="117"/>
        <v>11+</v>
      </c>
      <c r="CK23" s="57" t="str">
        <f t="shared" si="118"/>
        <v>13</v>
      </c>
      <c r="CL23" s="57" t="str">
        <f t="shared" si="119"/>
        <v>FA#5#</v>
      </c>
      <c r="CM23" s="57" t="str">
        <f t="shared" si="120"/>
        <v>FA#5#Δ</v>
      </c>
      <c r="CN23" s="57" t="str">
        <f t="shared" si="121"/>
        <v>FA#5#9</v>
      </c>
      <c r="CO23" s="57" t="str">
        <f t="shared" si="122"/>
        <v>FA#5#11+</v>
      </c>
      <c r="CP23" s="57" t="str">
        <f t="shared" si="123"/>
        <v>FA#5#13</v>
      </c>
      <c r="CR23" s="58">
        <f>1</f>
        <v>1</v>
      </c>
      <c r="CS23" s="57">
        <f t="shared" si="124"/>
        <v>4</v>
      </c>
      <c r="CT23" s="57">
        <f t="shared" si="125"/>
        <v>7</v>
      </c>
      <c r="CU23" s="57">
        <f t="shared" si="126"/>
        <v>10</v>
      </c>
      <c r="CV23" s="57">
        <f t="shared" si="127"/>
        <v>14</v>
      </c>
      <c r="CW23" s="57">
        <f t="shared" si="128"/>
        <v>18</v>
      </c>
      <c r="CX23" s="57">
        <f t="shared" si="129"/>
        <v>21</v>
      </c>
      <c r="CY23" s="58" t="str">
        <f t="shared" si="130"/>
        <v>FA#</v>
      </c>
      <c r="CZ23" s="58" t="str">
        <f t="shared" si="131"/>
        <v/>
      </c>
      <c r="DA23" s="58" t="str">
        <f t="shared" si="132"/>
        <v/>
      </c>
      <c r="DB23" s="58" t="str">
        <f t="shared" si="133"/>
        <v>7</v>
      </c>
      <c r="DC23" s="57" t="str">
        <f t="shared" si="134"/>
        <v>9</v>
      </c>
      <c r="DD23" s="57" t="str">
        <f t="shared" si="135"/>
        <v>11+</v>
      </c>
      <c r="DE23" s="57" t="str">
        <f t="shared" si="136"/>
        <v>13</v>
      </c>
      <c r="DF23" s="57" t="str">
        <f t="shared" si="137"/>
        <v>FA#</v>
      </c>
      <c r="DG23" s="57" t="str">
        <f t="shared" si="138"/>
        <v>FA#7</v>
      </c>
      <c r="DH23" s="57" t="str">
        <f t="shared" si="139"/>
        <v>FA#9</v>
      </c>
      <c r="DI23" s="57" t="str">
        <f t="shared" si="140"/>
        <v>FA#11+</v>
      </c>
      <c r="DJ23" s="57" t="str">
        <f t="shared" si="141"/>
        <v>FA#13</v>
      </c>
      <c r="DL23" s="58">
        <f>1</f>
        <v>1</v>
      </c>
      <c r="DM23" s="57">
        <f t="shared" si="142"/>
        <v>4</v>
      </c>
      <c r="DN23" s="57">
        <f t="shared" si="143"/>
        <v>7</v>
      </c>
      <c r="DO23" s="57">
        <f t="shared" si="144"/>
        <v>10</v>
      </c>
      <c r="DP23" s="57">
        <f t="shared" si="145"/>
        <v>14</v>
      </c>
      <c r="DQ23" s="57">
        <f t="shared" si="146"/>
        <v>17</v>
      </c>
      <c r="DR23" s="57">
        <f t="shared" si="147"/>
        <v>20</v>
      </c>
      <c r="DS23" s="58" t="str">
        <f t="shared" si="148"/>
        <v>FA#</v>
      </c>
      <c r="DT23" s="58" t="str">
        <f t="shared" si="149"/>
        <v/>
      </c>
      <c r="DU23" s="58" t="str">
        <f t="shared" si="150"/>
        <v/>
      </c>
      <c r="DV23" s="58" t="str">
        <f t="shared" si="151"/>
        <v>7</v>
      </c>
      <c r="DW23" s="57" t="str">
        <f t="shared" si="152"/>
        <v>9</v>
      </c>
      <c r="DX23" s="57" t="str">
        <f t="shared" si="153"/>
        <v>11</v>
      </c>
      <c r="DY23" s="57" t="str">
        <f t="shared" si="154"/>
        <v>13b</v>
      </c>
      <c r="DZ23" s="57" t="str">
        <f t="shared" si="155"/>
        <v>FA#</v>
      </c>
      <c r="EA23" s="57" t="str">
        <f t="shared" si="156"/>
        <v>FA#7</v>
      </c>
      <c r="EB23" s="57" t="str">
        <f t="shared" si="157"/>
        <v>FA#9</v>
      </c>
      <c r="EC23" s="57" t="str">
        <f t="shared" si="158"/>
        <v>FA#11</v>
      </c>
      <c r="ED23" s="57" t="str">
        <f t="shared" si="159"/>
        <v>FA#13b</v>
      </c>
      <c r="EF23" s="58">
        <f>1</f>
        <v>1</v>
      </c>
      <c r="EG23" s="57">
        <f t="shared" si="160"/>
        <v>3</v>
      </c>
      <c r="EH23" s="57">
        <f t="shared" si="161"/>
        <v>6</v>
      </c>
      <c r="EI23" s="57">
        <f t="shared" si="162"/>
        <v>10</v>
      </c>
      <c r="EJ23" s="57">
        <f t="shared" si="163"/>
        <v>14</v>
      </c>
      <c r="EK23" s="57">
        <f t="shared" si="164"/>
        <v>17</v>
      </c>
      <c r="EL23" s="57">
        <f t="shared" si="165"/>
        <v>20</v>
      </c>
      <c r="EM23" s="58" t="str">
        <f t="shared" si="166"/>
        <v>FA#</v>
      </c>
      <c r="EN23" s="58" t="str">
        <f t="shared" si="167"/>
        <v>m</v>
      </c>
      <c r="EO23" s="58" t="str">
        <f t="shared" si="168"/>
        <v>5b</v>
      </c>
      <c r="EP23" s="58" t="str">
        <f t="shared" si="169"/>
        <v>7</v>
      </c>
      <c r="EQ23" s="57" t="str">
        <f t="shared" si="170"/>
        <v>9</v>
      </c>
      <c r="ER23" s="57" t="str">
        <f t="shared" si="171"/>
        <v>11</v>
      </c>
      <c r="ES23" s="57" t="str">
        <f t="shared" si="172"/>
        <v>13b</v>
      </c>
      <c r="ET23" s="57" t="str">
        <f t="shared" si="173"/>
        <v>FA#m5b</v>
      </c>
      <c r="EU23" s="57" t="str">
        <f t="shared" si="174"/>
        <v>FA#m5b7</v>
      </c>
      <c r="EV23" s="57" t="str">
        <f t="shared" si="175"/>
        <v>FA#m5b9</v>
      </c>
      <c r="EW23" s="57" t="str">
        <f t="shared" si="176"/>
        <v>FA#m5b11</v>
      </c>
      <c r="EX23" s="57" t="str">
        <f t="shared" si="177"/>
        <v>FA#m5b13b</v>
      </c>
      <c r="EZ23" s="58">
        <f>1</f>
        <v>1</v>
      </c>
      <c r="FA23" s="57">
        <f t="shared" si="178"/>
        <v>3</v>
      </c>
      <c r="FB23" s="57">
        <f t="shared" si="179"/>
        <v>6</v>
      </c>
      <c r="FC23" s="57">
        <f t="shared" si="180"/>
        <v>10</v>
      </c>
      <c r="FD23" s="57">
        <f t="shared" si="181"/>
        <v>13</v>
      </c>
      <c r="FE23" s="57">
        <f t="shared" si="182"/>
        <v>16</v>
      </c>
      <c r="FF23" s="57">
        <f t="shared" si="183"/>
        <v>20</v>
      </c>
      <c r="FG23" s="58" t="str">
        <f t="shared" si="184"/>
        <v>FA#</v>
      </c>
      <c r="FH23" s="58" t="str">
        <f t="shared" si="185"/>
        <v>m</v>
      </c>
      <c r="FI23" s="58" t="str">
        <f t="shared" si="186"/>
        <v>5b</v>
      </c>
      <c r="FJ23" s="58" t="str">
        <f t="shared" si="187"/>
        <v>7</v>
      </c>
      <c r="FK23" s="57" t="str">
        <f t="shared" si="188"/>
        <v>9b</v>
      </c>
      <c r="FL23" s="57" t="str">
        <f t="shared" si="189"/>
        <v>11b</v>
      </c>
      <c r="FM23" s="57" t="str">
        <f t="shared" si="190"/>
        <v>13b</v>
      </c>
      <c r="FN23" s="57" t="str">
        <f t="shared" si="191"/>
        <v>FA#m5b</v>
      </c>
      <c r="FO23" s="57" t="str">
        <f t="shared" si="192"/>
        <v>FA#m5b7</v>
      </c>
      <c r="FP23" s="57" t="str">
        <f t="shared" si="193"/>
        <v>FA#m5b9b</v>
      </c>
      <c r="FQ23" s="57" t="str">
        <f t="shared" si="194"/>
        <v>FA#m5b11b</v>
      </c>
      <c r="FR23" s="57" t="str">
        <f t="shared" si="195"/>
        <v>FA#m5b13b</v>
      </c>
      <c r="FT23" s="2" t="str">
        <f t="shared" si="196"/>
        <v>FA#m</v>
      </c>
      <c r="FU23" s="2" t="str">
        <f t="shared" si="196"/>
        <v>FA#mΔ</v>
      </c>
      <c r="FV23" s="2" t="str">
        <f t="shared" si="196"/>
        <v>FA#m9</v>
      </c>
      <c r="FW23" s="2" t="str">
        <f t="shared" si="196"/>
        <v>FA#m11</v>
      </c>
      <c r="FX23" s="2" t="str">
        <f t="shared" si="196"/>
        <v>FA#m13</v>
      </c>
      <c r="FY23" s="2" t="str">
        <f t="shared" si="197"/>
        <v>FA#m</v>
      </c>
      <c r="FZ23" s="2" t="str">
        <f t="shared" si="197"/>
        <v>FA#m7</v>
      </c>
      <c r="GA23" s="2" t="str">
        <f t="shared" si="197"/>
        <v>FA#m9b</v>
      </c>
      <c r="GB23" s="2" t="str">
        <f t="shared" si="197"/>
        <v>FA#m11</v>
      </c>
      <c r="GC23" s="2" t="str">
        <f t="shared" si="197"/>
        <v>FA#m13</v>
      </c>
      <c r="GD23" s="2" t="str">
        <f t="shared" si="198"/>
        <v>FA#5#</v>
      </c>
      <c r="GE23" s="2" t="str">
        <f t="shared" si="198"/>
        <v>FA#5#Δ</v>
      </c>
      <c r="GF23" s="2" t="str">
        <f t="shared" si="198"/>
        <v>FA#5#9</v>
      </c>
      <c r="GG23" s="2" t="str">
        <f t="shared" si="198"/>
        <v>FA#5#11+</v>
      </c>
      <c r="GH23" s="2" t="str">
        <f t="shared" si="198"/>
        <v>FA#5#13</v>
      </c>
      <c r="GI23" s="2" t="str">
        <f t="shared" si="199"/>
        <v>FA#</v>
      </c>
      <c r="GJ23" s="2" t="str">
        <f t="shared" si="199"/>
        <v>FA#7</v>
      </c>
      <c r="GK23" s="2" t="str">
        <f t="shared" si="199"/>
        <v>FA#9</v>
      </c>
      <c r="GL23" s="2" t="str">
        <f t="shared" si="199"/>
        <v>FA#11+</v>
      </c>
      <c r="GM23" s="2" t="str">
        <f t="shared" si="199"/>
        <v>FA#13</v>
      </c>
      <c r="GN23" s="2" t="str">
        <f t="shared" si="200"/>
        <v>FA#</v>
      </c>
      <c r="GO23" s="2" t="str">
        <f t="shared" si="200"/>
        <v>FA#7</v>
      </c>
      <c r="GP23" s="2" t="str">
        <f t="shared" si="200"/>
        <v>FA#9</v>
      </c>
      <c r="GQ23" s="2" t="str">
        <f t="shared" si="200"/>
        <v>FA#11</v>
      </c>
      <c r="GR23" s="2" t="str">
        <f t="shared" si="200"/>
        <v>FA#13b</v>
      </c>
      <c r="GS23" s="2" t="str">
        <f t="shared" si="201"/>
        <v>FA#m5b</v>
      </c>
      <c r="GT23" s="2" t="str">
        <f t="shared" si="201"/>
        <v>FA#m5b7</v>
      </c>
      <c r="GU23" s="2" t="str">
        <f t="shared" si="201"/>
        <v>FA#m5b9</v>
      </c>
      <c r="GV23" s="2" t="str">
        <f t="shared" si="201"/>
        <v>FA#m5b11</v>
      </c>
      <c r="GW23" s="2" t="str">
        <f t="shared" si="201"/>
        <v>FA#m5b13b</v>
      </c>
      <c r="GX23" s="2" t="str">
        <f t="shared" si="202"/>
        <v>FA#m5b</v>
      </c>
      <c r="GY23" s="2" t="str">
        <f t="shared" si="202"/>
        <v>FA#m5b7</v>
      </c>
      <c r="GZ23" s="2" t="str">
        <f t="shared" si="202"/>
        <v>FA#m5b9b</v>
      </c>
      <c r="HA23" s="2" t="str">
        <f t="shared" si="202"/>
        <v>FA#m5b11b</v>
      </c>
      <c r="HB23" s="2" t="str">
        <f t="shared" si="202"/>
        <v>FA#m5b13b</v>
      </c>
      <c r="HD23" s="2">
        <f t="shared" si="215"/>
        <v>19</v>
      </c>
      <c r="HE23" s="2" t="str" cm="1">
        <f t="array" ref="HE23">INDEX(patti,$HD23,IP23)</f>
        <v>FA#m</v>
      </c>
      <c r="HF23" s="2" t="str" cm="1">
        <f t="array" ref="HF23">INDEX(patti,$HD23,IQ23)</f>
        <v>FA#m</v>
      </c>
      <c r="HG23" s="2" t="str" cm="1">
        <f t="array" ref="HG23">INDEX(patti,$HD23,IR23)</f>
        <v>FA#5#</v>
      </c>
      <c r="HH23" s="2" t="str" cm="1">
        <f t="array" ref="HH23">INDEX(patti,$HD23,IS23)</f>
        <v>FA#</v>
      </c>
      <c r="HI23" s="2" t="str" cm="1">
        <f t="array" ref="HI23">INDEX(patti,$HD23,IT23)</f>
        <v>FA#</v>
      </c>
      <c r="HJ23" s="2" t="str" cm="1">
        <f t="array" ref="HJ23">INDEX(patti,$HD23,IU23)</f>
        <v>FA#m5b</v>
      </c>
      <c r="HK23" s="2" t="str" cm="1">
        <f t="array" ref="HK23">INDEX(patti,$HD23,IV23)</f>
        <v>FA#m5b</v>
      </c>
      <c r="HL23" s="2" t="str" cm="1">
        <f t="array" ref="HL23">INDEX(patti,$HD23,IW23)</f>
        <v>FA#mΔ</v>
      </c>
      <c r="HM23" s="2" t="str" cm="1">
        <f t="array" ref="HM23">INDEX(patti,$HD23,IX23)</f>
        <v>FA#m7</v>
      </c>
      <c r="HN23" s="2" t="str" cm="1">
        <f t="array" ref="HN23">INDEX(patti,$HD23,IY23)</f>
        <v>FA#5#Δ</v>
      </c>
      <c r="HO23" s="2" t="str" cm="1">
        <f t="array" ref="HO23">INDEX(patti,$HD23,IZ23)</f>
        <v>FA#7</v>
      </c>
      <c r="HP23" s="2" t="str" cm="1">
        <f t="array" ref="HP23">INDEX(patti,$HD23,JA23)</f>
        <v>FA#7</v>
      </c>
      <c r="HQ23" s="2" t="str" cm="1">
        <f t="array" ref="HQ23">INDEX(patti,$HD23,JB23)</f>
        <v>FA#m5b7</v>
      </c>
      <c r="HR23" s="2" t="str" cm="1">
        <f t="array" ref="HR23">INDEX(patti,$HD23,JC23)</f>
        <v>FA#m5b7</v>
      </c>
      <c r="HS23" s="2" t="str" cm="1">
        <f t="array" ref="HS23">INDEX(patti,$HD23,JD23)</f>
        <v>FA#m9</v>
      </c>
      <c r="HT23" s="2" t="str" cm="1">
        <f t="array" ref="HT23">INDEX(patti,$HD23,JE23)</f>
        <v>FA#m9b</v>
      </c>
      <c r="HU23" s="2" t="str" cm="1">
        <f t="array" ref="HU23">INDEX(patti,$HD23,JF23)</f>
        <v>FA#5#9</v>
      </c>
      <c r="HV23" s="2" t="str" cm="1">
        <f t="array" ref="HV23">INDEX(patti,$HD23,JG23)</f>
        <v>FA#9</v>
      </c>
      <c r="HW23" s="2" t="str" cm="1">
        <f t="array" ref="HW23">INDEX(patti,$HD23,JH23)</f>
        <v>FA#9</v>
      </c>
      <c r="HX23" s="2" t="str" cm="1">
        <f t="array" ref="HX23">INDEX(patti,$HD23,JI23)</f>
        <v>FA#m5b9</v>
      </c>
      <c r="HY23" s="2" t="str" cm="1">
        <f t="array" ref="HY23">INDEX(patti,$HD23,JJ23)</f>
        <v>FA#m5b9b</v>
      </c>
      <c r="HZ23" s="2" t="str" cm="1">
        <f t="array" ref="HZ23">INDEX(patti,$HD23,JK23)</f>
        <v>FA#m11</v>
      </c>
      <c r="IA23" s="2" t="str" cm="1">
        <f t="array" ref="IA23">INDEX(patti,$HD23,JL23)</f>
        <v>FA#m11</v>
      </c>
      <c r="IB23" s="2" t="str" cm="1">
        <f t="array" ref="IB23">INDEX(patti,$HD23,JM23)</f>
        <v>FA#5#11+</v>
      </c>
      <c r="IC23" s="2" t="str" cm="1">
        <f t="array" ref="IC23">INDEX(patti,$HD23,JN23)</f>
        <v>FA#11+</v>
      </c>
      <c r="ID23" s="2" t="str" cm="1">
        <f t="array" ref="ID23">INDEX(patti,$HD23,JO23)</f>
        <v>FA#11</v>
      </c>
      <c r="IE23" s="2" t="str" cm="1">
        <f t="array" ref="IE23">INDEX(patti,$HD23,JP23)</f>
        <v>FA#m5b11</v>
      </c>
      <c r="IF23" s="2" t="str" cm="1">
        <f t="array" ref="IF23">INDEX(patti,$HD23,JQ23)</f>
        <v>FA#m5b11b</v>
      </c>
      <c r="IG23" s="2" t="str" cm="1">
        <f t="array" ref="IG23">INDEX(patti,$HD23,JR23)</f>
        <v>FA#m13</v>
      </c>
      <c r="IH23" s="2" t="str" cm="1">
        <f t="array" ref="IH23">INDEX(patti,$HD23,JS23)</f>
        <v>FA#m13</v>
      </c>
      <c r="II23" s="2" t="str" cm="1">
        <f t="array" ref="II23">INDEX(patti,$HD23,JT23)</f>
        <v>FA#5#13</v>
      </c>
      <c r="IJ23" s="2" t="str" cm="1">
        <f t="array" ref="IJ23">INDEX(patti,$HD23,JU23)</f>
        <v>FA#13</v>
      </c>
      <c r="IK23" s="2" t="str" cm="1">
        <f t="array" ref="IK23">INDEX(patti,$HD23,JV23)</f>
        <v>FA#13b</v>
      </c>
      <c r="IL23" s="2" t="str" cm="1">
        <f t="array" ref="IL23">INDEX(patti,$HD23,JW23)</f>
        <v>FA#m5b13b</v>
      </c>
      <c r="IM23" s="2" t="str" cm="1">
        <f t="array" ref="IM23">INDEX(patti,$HD23,JX23)</f>
        <v>FA#m5b13b</v>
      </c>
      <c r="IN23" t="s">
        <v>117</v>
      </c>
      <c r="IP23">
        <v>1</v>
      </c>
      <c r="IQ23">
        <f t="shared" si="223"/>
        <v>6</v>
      </c>
      <c r="IR23">
        <f t="shared" si="223"/>
        <v>11</v>
      </c>
      <c r="IS23">
        <f t="shared" si="223"/>
        <v>16</v>
      </c>
      <c r="IT23">
        <f t="shared" si="223"/>
        <v>21</v>
      </c>
      <c r="IU23">
        <f t="shared" si="223"/>
        <v>26</v>
      </c>
      <c r="IV23">
        <f t="shared" si="223"/>
        <v>31</v>
      </c>
      <c r="IW23">
        <f t="shared" si="204"/>
        <v>2</v>
      </c>
      <c r="IX23">
        <f t="shared" si="204"/>
        <v>7</v>
      </c>
      <c r="IY23">
        <f t="shared" si="204"/>
        <v>12</v>
      </c>
      <c r="IZ23">
        <f t="shared" si="204"/>
        <v>17</v>
      </c>
      <c r="JA23">
        <f t="shared" si="204"/>
        <v>22</v>
      </c>
      <c r="JB23">
        <f t="shared" si="204"/>
        <v>27</v>
      </c>
      <c r="JC23">
        <f t="shared" si="204"/>
        <v>32</v>
      </c>
      <c r="JD23">
        <f t="shared" si="204"/>
        <v>3</v>
      </c>
      <c r="JE23">
        <f t="shared" si="204"/>
        <v>8</v>
      </c>
      <c r="JF23">
        <f t="shared" si="204"/>
        <v>13</v>
      </c>
      <c r="JG23">
        <f t="shared" si="204"/>
        <v>18</v>
      </c>
      <c r="JH23">
        <f t="shared" si="204"/>
        <v>23</v>
      </c>
      <c r="JI23">
        <f t="shared" si="204"/>
        <v>28</v>
      </c>
      <c r="JJ23">
        <f t="shared" si="219"/>
        <v>33</v>
      </c>
      <c r="JK23">
        <f t="shared" si="219"/>
        <v>4</v>
      </c>
      <c r="JL23">
        <f t="shared" si="219"/>
        <v>9</v>
      </c>
      <c r="JM23">
        <f t="shared" si="219"/>
        <v>14</v>
      </c>
      <c r="JN23">
        <f t="shared" si="219"/>
        <v>19</v>
      </c>
      <c r="JO23">
        <f t="shared" si="219"/>
        <v>24</v>
      </c>
      <c r="JP23">
        <f t="shared" si="219"/>
        <v>29</v>
      </c>
      <c r="JQ23">
        <f t="shared" si="219"/>
        <v>34</v>
      </c>
      <c r="JR23">
        <f t="shared" si="219"/>
        <v>5</v>
      </c>
      <c r="JS23">
        <f t="shared" si="219"/>
        <v>10</v>
      </c>
      <c r="JT23">
        <f t="shared" si="219"/>
        <v>15</v>
      </c>
      <c r="JU23">
        <f t="shared" si="219"/>
        <v>20</v>
      </c>
      <c r="JV23">
        <f t="shared" si="219"/>
        <v>25</v>
      </c>
      <c r="JW23">
        <f t="shared" si="219"/>
        <v>30</v>
      </c>
      <c r="JX23">
        <f t="shared" si="219"/>
        <v>35</v>
      </c>
      <c r="JY23" t="s">
        <v>117</v>
      </c>
      <c r="JZ23" t="str">
        <f t="shared" si="222"/>
        <v>MELODICA</v>
      </c>
      <c r="KA23">
        <f t="shared" si="6"/>
        <v>0</v>
      </c>
      <c r="KB23" cm="1">
        <f t="array" ref="KB23">IF(TYPE(_xlfn._xlws.FILTER(HE$1:IM$1,HE23:IM23=KA23))=16,0,_xlfn._xlws.FILTER(HE$1:IM$1,HE23:IM23=KA23))</f>
        <v>0</v>
      </c>
      <c r="KG23">
        <f t="shared" si="205"/>
        <v>0</v>
      </c>
      <c r="KH23" s="35">
        <f t="shared" ref="KH23:KH40" si="224">IF(KB23=0,0,(CONCATENATE($KA23," come ",KB23," della scala ",$JZ23)))</f>
        <v>0</v>
      </c>
      <c r="LY23" s="180"/>
      <c r="LZ23" s="180"/>
      <c r="MA23" s="180"/>
      <c r="MB23" s="180"/>
      <c r="MC23" s="180"/>
      <c r="MD23" s="180"/>
      <c r="ME23" s="180"/>
      <c r="MF23" s="180"/>
      <c r="MG23" s="180"/>
      <c r="MH23" s="180"/>
      <c r="MI23" s="180"/>
      <c r="MJ23" s="180"/>
      <c r="MK23" s="180"/>
      <c r="ML23" s="180"/>
      <c r="MM23" s="180"/>
      <c r="MN23" s="180"/>
      <c r="MO23" s="180"/>
      <c r="MP23" s="180"/>
      <c r="MQ23" s="180"/>
      <c r="MR23" s="180"/>
      <c r="MS23" s="180"/>
      <c r="MT23" s="180"/>
      <c r="MU23" s="180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</row>
    <row r="24" spans="1:395" x14ac:dyDescent="0.3">
      <c r="A24" s="190"/>
      <c r="B24" t="str">
        <f t="shared" si="220"/>
        <v>SOL</v>
      </c>
      <c r="C24" s="16" t="s">
        <v>37</v>
      </c>
      <c r="D24" s="16" t="s">
        <v>38</v>
      </c>
      <c r="E24" s="16" t="s">
        <v>37</v>
      </c>
      <c r="F24" s="16" t="s">
        <v>37</v>
      </c>
      <c r="G24" s="16" t="s">
        <v>37</v>
      </c>
      <c r="H24" s="16" t="s">
        <v>37</v>
      </c>
      <c r="I24" s="16" t="s">
        <v>38</v>
      </c>
      <c r="J24" s="4">
        <f t="shared" si="221"/>
        <v>8</v>
      </c>
      <c r="K24" s="58">
        <f t="shared" si="47"/>
        <v>10</v>
      </c>
      <c r="L24" s="58">
        <f t="shared" si="48"/>
        <v>11</v>
      </c>
      <c r="M24" s="58">
        <f t="shared" si="49"/>
        <v>13</v>
      </c>
      <c r="N24" s="58">
        <f t="shared" si="50"/>
        <v>15</v>
      </c>
      <c r="O24" s="58">
        <f t="shared" si="51"/>
        <v>17</v>
      </c>
      <c r="P24" s="58">
        <f t="shared" si="52"/>
        <v>19</v>
      </c>
      <c r="Q24" s="57">
        <f t="shared" si="53"/>
        <v>20</v>
      </c>
      <c r="R24" s="58">
        <f t="shared" si="54"/>
        <v>22</v>
      </c>
      <c r="S24" s="58">
        <f t="shared" si="55"/>
        <v>23</v>
      </c>
      <c r="T24" s="58">
        <f t="shared" si="56"/>
        <v>25</v>
      </c>
      <c r="U24" s="58">
        <f t="shared" si="57"/>
        <v>27</v>
      </c>
      <c r="V24" s="58">
        <f t="shared" si="58"/>
        <v>29</v>
      </c>
      <c r="W24" s="58">
        <f t="shared" si="59"/>
        <v>31</v>
      </c>
      <c r="X24" s="57">
        <f t="shared" si="60"/>
        <v>32</v>
      </c>
      <c r="Y24" s="58">
        <f t="shared" si="61"/>
        <v>34</v>
      </c>
      <c r="Z24" s="58">
        <f t="shared" si="62"/>
        <v>35</v>
      </c>
      <c r="AA24" s="58">
        <f t="shared" si="63"/>
        <v>37</v>
      </c>
      <c r="AB24" s="58">
        <f t="shared" si="64"/>
        <v>39</v>
      </c>
      <c r="AC24" s="58">
        <f t="shared" si="65"/>
        <v>41</v>
      </c>
      <c r="AD24" s="58">
        <f t="shared" si="66"/>
        <v>43</v>
      </c>
      <c r="AE24" s="57">
        <f t="shared" si="67"/>
        <v>44</v>
      </c>
      <c r="AF24" s="58">
        <f t="shared" si="68"/>
        <v>46</v>
      </c>
      <c r="AG24" s="58">
        <f t="shared" si="69"/>
        <v>47</v>
      </c>
      <c r="AH24" s="58">
        <f t="shared" si="70"/>
        <v>49</v>
      </c>
      <c r="AI24" s="58"/>
      <c r="AJ24" s="58">
        <f>1</f>
        <v>1</v>
      </c>
      <c r="AK24" s="58">
        <f t="shared" si="71"/>
        <v>3</v>
      </c>
      <c r="AL24" s="58">
        <f t="shared" si="72"/>
        <v>7</v>
      </c>
      <c r="AM24" s="58">
        <f t="shared" si="73"/>
        <v>11</v>
      </c>
      <c r="AN24" s="58">
        <f t="shared" si="74"/>
        <v>14</v>
      </c>
      <c r="AO24" s="58">
        <f t="shared" si="75"/>
        <v>17</v>
      </c>
      <c r="AP24" s="58">
        <f t="shared" si="76"/>
        <v>21</v>
      </c>
      <c r="AQ24" s="58" t="str">
        <f t="shared" si="214"/>
        <v>SOL</v>
      </c>
      <c r="AR24" s="58" t="str">
        <f t="shared" si="77"/>
        <v>m</v>
      </c>
      <c r="AS24" s="58" t="str">
        <f t="shared" si="78"/>
        <v/>
      </c>
      <c r="AT24" s="58" t="str">
        <f t="shared" si="79"/>
        <v>Δ</v>
      </c>
      <c r="AU24" s="57" t="str">
        <f t="shared" si="80"/>
        <v>9</v>
      </c>
      <c r="AV24" s="57" t="str">
        <f t="shared" si="81"/>
        <v>11</v>
      </c>
      <c r="AW24" s="57" t="str">
        <f t="shared" si="82"/>
        <v>13</v>
      </c>
      <c r="AX24" s="57" t="str">
        <f t="shared" si="83"/>
        <v>SOLm</v>
      </c>
      <c r="AY24" s="57" t="str">
        <f t="shared" si="84"/>
        <v>SOLmΔ</v>
      </c>
      <c r="AZ24" s="57" t="str">
        <f t="shared" si="85"/>
        <v>SOLm9</v>
      </c>
      <c r="BA24" s="57" t="str">
        <f t="shared" si="86"/>
        <v>SOLm11</v>
      </c>
      <c r="BB24" s="57" t="str">
        <f t="shared" si="87"/>
        <v>SOLm13</v>
      </c>
      <c r="BD24" s="58">
        <f>1</f>
        <v>1</v>
      </c>
      <c r="BE24" s="57">
        <f t="shared" si="88"/>
        <v>3</v>
      </c>
      <c r="BF24" s="57">
        <f t="shared" si="89"/>
        <v>7</v>
      </c>
      <c r="BG24" s="57">
        <f t="shared" si="90"/>
        <v>10</v>
      </c>
      <c r="BH24" s="57">
        <f t="shared" si="91"/>
        <v>13</v>
      </c>
      <c r="BI24" s="57">
        <f t="shared" si="92"/>
        <v>17</v>
      </c>
      <c r="BJ24" s="57">
        <f t="shared" si="93"/>
        <v>21</v>
      </c>
      <c r="BK24" s="58" t="str">
        <f t="shared" si="94"/>
        <v>SOL</v>
      </c>
      <c r="BL24" s="58" t="str">
        <f t="shared" si="95"/>
        <v>m</v>
      </c>
      <c r="BM24" s="58" t="str">
        <f t="shared" si="96"/>
        <v/>
      </c>
      <c r="BN24" s="58" t="str">
        <f t="shared" si="97"/>
        <v>7</v>
      </c>
      <c r="BO24" s="57" t="str">
        <f t="shared" si="98"/>
        <v>9b</v>
      </c>
      <c r="BP24" s="57" t="str">
        <f t="shared" si="99"/>
        <v>11</v>
      </c>
      <c r="BQ24" s="57" t="str">
        <f t="shared" si="100"/>
        <v>13</v>
      </c>
      <c r="BR24" s="57" t="str">
        <f t="shared" si="101"/>
        <v>SOLm</v>
      </c>
      <c r="BS24" s="57" t="str">
        <f t="shared" si="102"/>
        <v>SOLm7</v>
      </c>
      <c r="BT24" s="57" t="str">
        <f t="shared" si="103"/>
        <v>SOLm9b</v>
      </c>
      <c r="BU24" s="57" t="str">
        <f t="shared" si="104"/>
        <v>SOLm11</v>
      </c>
      <c r="BV24" s="57" t="str">
        <f t="shared" si="105"/>
        <v>SOLm13</v>
      </c>
      <c r="BX24" s="58">
        <f>1</f>
        <v>1</v>
      </c>
      <c r="BY24" s="57">
        <f t="shared" si="106"/>
        <v>4</v>
      </c>
      <c r="BZ24" s="57">
        <f t="shared" si="107"/>
        <v>8</v>
      </c>
      <c r="CA24" s="57">
        <f t="shared" si="108"/>
        <v>11</v>
      </c>
      <c r="CB24" s="57">
        <f t="shared" si="109"/>
        <v>14</v>
      </c>
      <c r="CC24" s="57">
        <f t="shared" si="110"/>
        <v>18</v>
      </c>
      <c r="CD24" s="57">
        <f t="shared" si="111"/>
        <v>21</v>
      </c>
      <c r="CE24" s="58" t="str">
        <f t="shared" si="112"/>
        <v>SOL</v>
      </c>
      <c r="CF24" s="58" t="str">
        <f t="shared" si="113"/>
        <v/>
      </c>
      <c r="CG24" s="58" t="str">
        <f t="shared" si="114"/>
        <v>5#</v>
      </c>
      <c r="CH24" s="58" t="str">
        <f t="shared" si="115"/>
        <v>Δ</v>
      </c>
      <c r="CI24" s="57" t="str">
        <f t="shared" si="116"/>
        <v>9</v>
      </c>
      <c r="CJ24" s="57" t="str">
        <f t="shared" si="117"/>
        <v>11+</v>
      </c>
      <c r="CK24" s="57" t="str">
        <f t="shared" si="118"/>
        <v>13</v>
      </c>
      <c r="CL24" s="57" t="str">
        <f t="shared" si="119"/>
        <v>SOL5#</v>
      </c>
      <c r="CM24" s="57" t="str">
        <f t="shared" si="120"/>
        <v>SOL5#Δ</v>
      </c>
      <c r="CN24" s="57" t="str">
        <f t="shared" si="121"/>
        <v>SOL5#9</v>
      </c>
      <c r="CO24" s="57" t="str">
        <f t="shared" si="122"/>
        <v>SOL5#11+</v>
      </c>
      <c r="CP24" s="57" t="str">
        <f t="shared" si="123"/>
        <v>SOL5#13</v>
      </c>
      <c r="CR24" s="58">
        <f>1</f>
        <v>1</v>
      </c>
      <c r="CS24" s="57">
        <f t="shared" si="124"/>
        <v>4</v>
      </c>
      <c r="CT24" s="57">
        <f t="shared" si="125"/>
        <v>7</v>
      </c>
      <c r="CU24" s="57">
        <f t="shared" si="126"/>
        <v>10</v>
      </c>
      <c r="CV24" s="57">
        <f t="shared" si="127"/>
        <v>14</v>
      </c>
      <c r="CW24" s="57">
        <f t="shared" si="128"/>
        <v>18</v>
      </c>
      <c r="CX24" s="57">
        <f t="shared" si="129"/>
        <v>21</v>
      </c>
      <c r="CY24" s="58" t="str">
        <f t="shared" si="130"/>
        <v>SOL</v>
      </c>
      <c r="CZ24" s="58" t="str">
        <f t="shared" si="131"/>
        <v/>
      </c>
      <c r="DA24" s="58" t="str">
        <f t="shared" si="132"/>
        <v/>
      </c>
      <c r="DB24" s="58" t="str">
        <f t="shared" si="133"/>
        <v>7</v>
      </c>
      <c r="DC24" s="57" t="str">
        <f t="shared" si="134"/>
        <v>9</v>
      </c>
      <c r="DD24" s="57" t="str">
        <f t="shared" si="135"/>
        <v>11+</v>
      </c>
      <c r="DE24" s="57" t="str">
        <f t="shared" si="136"/>
        <v>13</v>
      </c>
      <c r="DF24" s="57" t="str">
        <f t="shared" si="137"/>
        <v>SOL</v>
      </c>
      <c r="DG24" s="57" t="str">
        <f t="shared" si="138"/>
        <v>SOL7</v>
      </c>
      <c r="DH24" s="57" t="str">
        <f t="shared" si="139"/>
        <v>SOL9</v>
      </c>
      <c r="DI24" s="57" t="str">
        <f t="shared" si="140"/>
        <v>SOL11+</v>
      </c>
      <c r="DJ24" s="57" t="str">
        <f t="shared" si="141"/>
        <v>SOL13</v>
      </c>
      <c r="DL24" s="58">
        <f>1</f>
        <v>1</v>
      </c>
      <c r="DM24" s="57">
        <f t="shared" si="142"/>
        <v>4</v>
      </c>
      <c r="DN24" s="57">
        <f t="shared" si="143"/>
        <v>7</v>
      </c>
      <c r="DO24" s="57">
        <f t="shared" si="144"/>
        <v>10</v>
      </c>
      <c r="DP24" s="57">
        <f t="shared" si="145"/>
        <v>14</v>
      </c>
      <c r="DQ24" s="57">
        <f t="shared" si="146"/>
        <v>17</v>
      </c>
      <c r="DR24" s="57">
        <f t="shared" si="147"/>
        <v>20</v>
      </c>
      <c r="DS24" s="58" t="str">
        <f t="shared" si="148"/>
        <v>SOL</v>
      </c>
      <c r="DT24" s="58" t="str">
        <f t="shared" si="149"/>
        <v/>
      </c>
      <c r="DU24" s="58" t="str">
        <f t="shared" si="150"/>
        <v/>
      </c>
      <c r="DV24" s="58" t="str">
        <f t="shared" si="151"/>
        <v>7</v>
      </c>
      <c r="DW24" s="57" t="str">
        <f t="shared" si="152"/>
        <v>9</v>
      </c>
      <c r="DX24" s="57" t="str">
        <f t="shared" si="153"/>
        <v>11</v>
      </c>
      <c r="DY24" s="57" t="str">
        <f t="shared" si="154"/>
        <v>13b</v>
      </c>
      <c r="DZ24" s="57" t="str">
        <f t="shared" si="155"/>
        <v>SOL</v>
      </c>
      <c r="EA24" s="57" t="str">
        <f t="shared" si="156"/>
        <v>SOL7</v>
      </c>
      <c r="EB24" s="57" t="str">
        <f t="shared" si="157"/>
        <v>SOL9</v>
      </c>
      <c r="EC24" s="57" t="str">
        <f t="shared" si="158"/>
        <v>SOL11</v>
      </c>
      <c r="ED24" s="57" t="str">
        <f t="shared" si="159"/>
        <v>SOL13b</v>
      </c>
      <c r="EF24" s="58">
        <f>1</f>
        <v>1</v>
      </c>
      <c r="EG24" s="57">
        <f t="shared" si="160"/>
        <v>3</v>
      </c>
      <c r="EH24" s="57">
        <f t="shared" si="161"/>
        <v>6</v>
      </c>
      <c r="EI24" s="57">
        <f t="shared" si="162"/>
        <v>10</v>
      </c>
      <c r="EJ24" s="57">
        <f t="shared" si="163"/>
        <v>14</v>
      </c>
      <c r="EK24" s="57">
        <f t="shared" si="164"/>
        <v>17</v>
      </c>
      <c r="EL24" s="57">
        <f t="shared" si="165"/>
        <v>20</v>
      </c>
      <c r="EM24" s="58" t="str">
        <f t="shared" si="166"/>
        <v>SOL</v>
      </c>
      <c r="EN24" s="58" t="str">
        <f t="shared" si="167"/>
        <v>m</v>
      </c>
      <c r="EO24" s="58" t="str">
        <f t="shared" si="168"/>
        <v>5b</v>
      </c>
      <c r="EP24" s="58" t="str">
        <f t="shared" si="169"/>
        <v>7</v>
      </c>
      <c r="EQ24" s="57" t="str">
        <f t="shared" si="170"/>
        <v>9</v>
      </c>
      <c r="ER24" s="57" t="str">
        <f t="shared" si="171"/>
        <v>11</v>
      </c>
      <c r="ES24" s="57" t="str">
        <f t="shared" si="172"/>
        <v>13b</v>
      </c>
      <c r="ET24" s="57" t="str">
        <f t="shared" si="173"/>
        <v>SOLm5b</v>
      </c>
      <c r="EU24" s="57" t="str">
        <f t="shared" si="174"/>
        <v>SOLm5b7</v>
      </c>
      <c r="EV24" s="57" t="str">
        <f t="shared" si="175"/>
        <v>SOLm5b9</v>
      </c>
      <c r="EW24" s="57" t="str">
        <f t="shared" si="176"/>
        <v>SOLm5b11</v>
      </c>
      <c r="EX24" s="57" t="str">
        <f t="shared" si="177"/>
        <v>SOLm5b13b</v>
      </c>
      <c r="EZ24" s="58">
        <f>1</f>
        <v>1</v>
      </c>
      <c r="FA24" s="57">
        <f t="shared" si="178"/>
        <v>3</v>
      </c>
      <c r="FB24" s="57">
        <f t="shared" si="179"/>
        <v>6</v>
      </c>
      <c r="FC24" s="57">
        <f t="shared" si="180"/>
        <v>10</v>
      </c>
      <c r="FD24" s="57">
        <f t="shared" si="181"/>
        <v>13</v>
      </c>
      <c r="FE24" s="57">
        <f t="shared" si="182"/>
        <v>16</v>
      </c>
      <c r="FF24" s="57">
        <f t="shared" si="183"/>
        <v>20</v>
      </c>
      <c r="FG24" s="58" t="str">
        <f t="shared" si="184"/>
        <v>SOL</v>
      </c>
      <c r="FH24" s="58" t="str">
        <f t="shared" si="185"/>
        <v>m</v>
      </c>
      <c r="FI24" s="58" t="str">
        <f t="shared" si="186"/>
        <v>5b</v>
      </c>
      <c r="FJ24" s="58" t="str">
        <f t="shared" si="187"/>
        <v>7</v>
      </c>
      <c r="FK24" s="57" t="str">
        <f t="shared" si="188"/>
        <v>9b</v>
      </c>
      <c r="FL24" s="57" t="str">
        <f t="shared" si="189"/>
        <v>11b</v>
      </c>
      <c r="FM24" s="57" t="str">
        <f t="shared" si="190"/>
        <v>13b</v>
      </c>
      <c r="FN24" s="57" t="str">
        <f t="shared" si="191"/>
        <v>SOLm5b</v>
      </c>
      <c r="FO24" s="57" t="str">
        <f t="shared" si="192"/>
        <v>SOLm5b7</v>
      </c>
      <c r="FP24" s="57" t="str">
        <f t="shared" si="193"/>
        <v>SOLm5b9b</v>
      </c>
      <c r="FQ24" s="57" t="str">
        <f t="shared" si="194"/>
        <v>SOLm5b11b</v>
      </c>
      <c r="FR24" s="57" t="str">
        <f t="shared" si="195"/>
        <v>SOLm5b13b</v>
      </c>
      <c r="FT24" s="2" t="str">
        <f t="shared" si="196"/>
        <v>SOLm</v>
      </c>
      <c r="FU24" s="2" t="str">
        <f t="shared" si="196"/>
        <v>SOLmΔ</v>
      </c>
      <c r="FV24" s="2" t="str">
        <f t="shared" si="196"/>
        <v>SOLm9</v>
      </c>
      <c r="FW24" s="2" t="str">
        <f t="shared" si="196"/>
        <v>SOLm11</v>
      </c>
      <c r="FX24" s="2" t="str">
        <f t="shared" si="196"/>
        <v>SOLm13</v>
      </c>
      <c r="FY24" s="2" t="str">
        <f t="shared" si="197"/>
        <v>SOLm</v>
      </c>
      <c r="FZ24" s="2" t="str">
        <f t="shared" si="197"/>
        <v>SOLm7</v>
      </c>
      <c r="GA24" s="2" t="str">
        <f t="shared" si="197"/>
        <v>SOLm9b</v>
      </c>
      <c r="GB24" s="2" t="str">
        <f t="shared" si="197"/>
        <v>SOLm11</v>
      </c>
      <c r="GC24" s="2" t="str">
        <f t="shared" si="197"/>
        <v>SOLm13</v>
      </c>
      <c r="GD24" s="2" t="str">
        <f t="shared" si="198"/>
        <v>SOL5#</v>
      </c>
      <c r="GE24" s="2" t="str">
        <f t="shared" si="198"/>
        <v>SOL5#Δ</v>
      </c>
      <c r="GF24" s="2" t="str">
        <f t="shared" si="198"/>
        <v>SOL5#9</v>
      </c>
      <c r="GG24" s="2" t="str">
        <f t="shared" si="198"/>
        <v>SOL5#11+</v>
      </c>
      <c r="GH24" s="2" t="str">
        <f t="shared" si="198"/>
        <v>SOL5#13</v>
      </c>
      <c r="GI24" s="2" t="str">
        <f t="shared" si="199"/>
        <v>SOL</v>
      </c>
      <c r="GJ24" s="2" t="str">
        <f t="shared" si="199"/>
        <v>SOL7</v>
      </c>
      <c r="GK24" s="2" t="str">
        <f t="shared" si="199"/>
        <v>SOL9</v>
      </c>
      <c r="GL24" s="2" t="str">
        <f t="shared" si="199"/>
        <v>SOL11+</v>
      </c>
      <c r="GM24" s="2" t="str">
        <f t="shared" si="199"/>
        <v>SOL13</v>
      </c>
      <c r="GN24" s="2" t="str">
        <f t="shared" si="200"/>
        <v>SOL</v>
      </c>
      <c r="GO24" s="2" t="str">
        <f t="shared" si="200"/>
        <v>SOL7</v>
      </c>
      <c r="GP24" s="2" t="str">
        <f t="shared" si="200"/>
        <v>SOL9</v>
      </c>
      <c r="GQ24" s="2" t="str">
        <f t="shared" si="200"/>
        <v>SOL11</v>
      </c>
      <c r="GR24" s="2" t="str">
        <f t="shared" si="200"/>
        <v>SOL13b</v>
      </c>
      <c r="GS24" s="2" t="str">
        <f t="shared" si="201"/>
        <v>SOLm5b</v>
      </c>
      <c r="GT24" s="2" t="str">
        <f t="shared" si="201"/>
        <v>SOLm5b7</v>
      </c>
      <c r="GU24" s="2" t="str">
        <f t="shared" si="201"/>
        <v>SOLm5b9</v>
      </c>
      <c r="GV24" s="2" t="str">
        <f t="shared" si="201"/>
        <v>SOLm5b11</v>
      </c>
      <c r="GW24" s="2" t="str">
        <f t="shared" si="201"/>
        <v>SOLm5b13b</v>
      </c>
      <c r="GX24" s="2" t="str">
        <f t="shared" si="202"/>
        <v>SOLm5b</v>
      </c>
      <c r="GY24" s="2" t="str">
        <f t="shared" si="202"/>
        <v>SOLm5b7</v>
      </c>
      <c r="GZ24" s="2" t="str">
        <f t="shared" si="202"/>
        <v>SOLm5b9b</v>
      </c>
      <c r="HA24" s="2" t="str">
        <f t="shared" si="202"/>
        <v>SOLm5b11b</v>
      </c>
      <c r="HB24" s="2" t="str">
        <f t="shared" si="202"/>
        <v>SOLm5b13b</v>
      </c>
      <c r="HD24" s="2">
        <f t="shared" si="215"/>
        <v>20</v>
      </c>
      <c r="HE24" s="2" t="str" cm="1">
        <f t="array" ref="HE24">INDEX(patti,$HD24,IP24)</f>
        <v>SOLm</v>
      </c>
      <c r="HF24" s="2" t="str" cm="1">
        <f t="array" ref="HF24">INDEX(patti,$HD24,IQ24)</f>
        <v>SOLm</v>
      </c>
      <c r="HG24" s="2" t="str" cm="1">
        <f t="array" ref="HG24">INDEX(patti,$HD24,IR24)</f>
        <v>SOL5#</v>
      </c>
      <c r="HH24" s="2" t="str" cm="1">
        <f t="array" ref="HH24">INDEX(patti,$HD24,IS24)</f>
        <v>SOL</v>
      </c>
      <c r="HI24" s="2" t="str" cm="1">
        <f t="array" ref="HI24">INDEX(patti,$HD24,IT24)</f>
        <v>SOL</v>
      </c>
      <c r="HJ24" s="2" t="str" cm="1">
        <f t="array" ref="HJ24">INDEX(patti,$HD24,IU24)</f>
        <v>SOLm5b</v>
      </c>
      <c r="HK24" s="2" t="str" cm="1">
        <f t="array" ref="HK24">INDEX(patti,$HD24,IV24)</f>
        <v>SOLm5b</v>
      </c>
      <c r="HL24" s="2" t="str" cm="1">
        <f t="array" ref="HL24">INDEX(patti,$HD24,IW24)</f>
        <v>SOLmΔ</v>
      </c>
      <c r="HM24" s="2" t="str" cm="1">
        <f t="array" ref="HM24">INDEX(patti,$HD24,IX24)</f>
        <v>SOLm7</v>
      </c>
      <c r="HN24" s="2" t="str" cm="1">
        <f t="array" ref="HN24">INDEX(patti,$HD24,IY24)</f>
        <v>SOL5#Δ</v>
      </c>
      <c r="HO24" s="2" t="str" cm="1">
        <f t="array" ref="HO24">INDEX(patti,$HD24,IZ24)</f>
        <v>SOL7</v>
      </c>
      <c r="HP24" s="2" t="str" cm="1">
        <f t="array" ref="HP24">INDEX(patti,$HD24,JA24)</f>
        <v>SOL7</v>
      </c>
      <c r="HQ24" s="2" t="str" cm="1">
        <f t="array" ref="HQ24">INDEX(patti,$HD24,JB24)</f>
        <v>SOLm5b7</v>
      </c>
      <c r="HR24" s="2" t="str" cm="1">
        <f t="array" ref="HR24">INDEX(patti,$HD24,JC24)</f>
        <v>SOLm5b7</v>
      </c>
      <c r="HS24" s="2" t="str" cm="1">
        <f t="array" ref="HS24">INDEX(patti,$HD24,JD24)</f>
        <v>SOLm9</v>
      </c>
      <c r="HT24" s="2" t="str" cm="1">
        <f t="array" ref="HT24">INDEX(patti,$HD24,JE24)</f>
        <v>SOLm9b</v>
      </c>
      <c r="HU24" s="2" t="str" cm="1">
        <f t="array" ref="HU24">INDEX(patti,$HD24,JF24)</f>
        <v>SOL5#9</v>
      </c>
      <c r="HV24" s="2" t="str" cm="1">
        <f t="array" ref="HV24">INDEX(patti,$HD24,JG24)</f>
        <v>SOL9</v>
      </c>
      <c r="HW24" s="2" t="str" cm="1">
        <f t="array" ref="HW24">INDEX(patti,$HD24,JH24)</f>
        <v>SOL9</v>
      </c>
      <c r="HX24" s="2" t="str" cm="1">
        <f t="array" ref="HX24">INDEX(patti,$HD24,JI24)</f>
        <v>SOLm5b9</v>
      </c>
      <c r="HY24" s="2" t="str" cm="1">
        <f t="array" ref="HY24">INDEX(patti,$HD24,JJ24)</f>
        <v>SOLm5b9b</v>
      </c>
      <c r="HZ24" s="2" t="str" cm="1">
        <f t="array" ref="HZ24">INDEX(patti,$HD24,JK24)</f>
        <v>SOLm11</v>
      </c>
      <c r="IA24" s="2" t="str" cm="1">
        <f t="array" ref="IA24">INDEX(patti,$HD24,JL24)</f>
        <v>SOLm11</v>
      </c>
      <c r="IB24" s="2" t="str" cm="1">
        <f t="array" ref="IB24">INDEX(patti,$HD24,JM24)</f>
        <v>SOL5#11+</v>
      </c>
      <c r="IC24" s="2" t="str" cm="1">
        <f t="array" ref="IC24">INDEX(patti,$HD24,JN24)</f>
        <v>SOL11+</v>
      </c>
      <c r="ID24" s="2" t="str" cm="1">
        <f t="array" ref="ID24">INDEX(patti,$HD24,JO24)</f>
        <v>SOL11</v>
      </c>
      <c r="IE24" s="2" t="str" cm="1">
        <f t="array" ref="IE24">INDEX(patti,$HD24,JP24)</f>
        <v>SOLm5b11</v>
      </c>
      <c r="IF24" s="2" t="str" cm="1">
        <f t="array" ref="IF24">INDEX(patti,$HD24,JQ24)</f>
        <v>SOLm5b11b</v>
      </c>
      <c r="IG24" s="2" t="str" cm="1">
        <f t="array" ref="IG24">INDEX(patti,$HD24,JR24)</f>
        <v>SOLm13</v>
      </c>
      <c r="IH24" s="2" t="str" cm="1">
        <f t="array" ref="IH24">INDEX(patti,$HD24,JS24)</f>
        <v>SOLm13</v>
      </c>
      <c r="II24" s="2" t="str" cm="1">
        <f t="array" ref="II24">INDEX(patti,$HD24,JT24)</f>
        <v>SOL5#13</v>
      </c>
      <c r="IJ24" s="2" t="str" cm="1">
        <f t="array" ref="IJ24">INDEX(patti,$HD24,JU24)</f>
        <v>SOL13</v>
      </c>
      <c r="IK24" s="2" t="str" cm="1">
        <f t="array" ref="IK24">INDEX(patti,$HD24,JV24)</f>
        <v>SOL13b</v>
      </c>
      <c r="IL24" s="2" t="str" cm="1">
        <f t="array" ref="IL24">INDEX(patti,$HD24,JW24)</f>
        <v>SOLm5b13b</v>
      </c>
      <c r="IM24" s="2" t="str" cm="1">
        <f t="array" ref="IM24">INDEX(patti,$HD24,JX24)</f>
        <v>SOLm5b13b</v>
      </c>
      <c r="IN24" t="s">
        <v>117</v>
      </c>
      <c r="IP24">
        <v>1</v>
      </c>
      <c r="IQ24">
        <f t="shared" si="223"/>
        <v>6</v>
      </c>
      <c r="IR24">
        <f t="shared" si="223"/>
        <v>11</v>
      </c>
      <c r="IS24">
        <f t="shared" si="223"/>
        <v>16</v>
      </c>
      <c r="IT24">
        <f t="shared" si="223"/>
        <v>21</v>
      </c>
      <c r="IU24">
        <f t="shared" si="223"/>
        <v>26</v>
      </c>
      <c r="IV24">
        <f t="shared" si="223"/>
        <v>31</v>
      </c>
      <c r="IW24">
        <f t="shared" si="204"/>
        <v>2</v>
      </c>
      <c r="IX24">
        <f t="shared" si="204"/>
        <v>7</v>
      </c>
      <c r="IY24">
        <f t="shared" si="204"/>
        <v>12</v>
      </c>
      <c r="IZ24">
        <f t="shared" si="204"/>
        <v>17</v>
      </c>
      <c r="JA24">
        <f t="shared" si="204"/>
        <v>22</v>
      </c>
      <c r="JB24">
        <f t="shared" si="204"/>
        <v>27</v>
      </c>
      <c r="JC24">
        <f t="shared" si="204"/>
        <v>32</v>
      </c>
      <c r="JD24">
        <f t="shared" si="204"/>
        <v>3</v>
      </c>
      <c r="JE24">
        <f t="shared" si="204"/>
        <v>8</v>
      </c>
      <c r="JF24">
        <f t="shared" si="204"/>
        <v>13</v>
      </c>
      <c r="JG24">
        <f t="shared" si="204"/>
        <v>18</v>
      </c>
      <c r="JH24">
        <f t="shared" si="204"/>
        <v>23</v>
      </c>
      <c r="JI24">
        <f t="shared" si="204"/>
        <v>28</v>
      </c>
      <c r="JJ24">
        <f t="shared" si="219"/>
        <v>33</v>
      </c>
      <c r="JK24">
        <f t="shared" si="219"/>
        <v>4</v>
      </c>
      <c r="JL24">
        <f t="shared" si="219"/>
        <v>9</v>
      </c>
      <c r="JM24">
        <f t="shared" si="219"/>
        <v>14</v>
      </c>
      <c r="JN24">
        <f t="shared" si="219"/>
        <v>19</v>
      </c>
      <c r="JO24">
        <f t="shared" si="219"/>
        <v>24</v>
      </c>
      <c r="JP24">
        <f t="shared" si="219"/>
        <v>29</v>
      </c>
      <c r="JQ24">
        <f t="shared" si="219"/>
        <v>34</v>
      </c>
      <c r="JR24">
        <f t="shared" si="219"/>
        <v>5</v>
      </c>
      <c r="JS24">
        <f t="shared" si="219"/>
        <v>10</v>
      </c>
      <c r="JT24">
        <f t="shared" si="219"/>
        <v>15</v>
      </c>
      <c r="JU24">
        <f t="shared" si="219"/>
        <v>20</v>
      </c>
      <c r="JV24">
        <f t="shared" si="219"/>
        <v>25</v>
      </c>
      <c r="JW24">
        <f t="shared" si="219"/>
        <v>30</v>
      </c>
      <c r="JX24">
        <f t="shared" si="219"/>
        <v>35</v>
      </c>
      <c r="JY24" t="s">
        <v>117</v>
      </c>
      <c r="JZ24" t="str">
        <f t="shared" si="222"/>
        <v>MELODICA</v>
      </c>
      <c r="KA24">
        <f t="shared" si="6"/>
        <v>0</v>
      </c>
      <c r="KB24" cm="1">
        <f t="array" ref="KB24">IF(TYPE(_xlfn._xlws.FILTER(HE$1:IM$1,HE24:IM24=KA24))=16,0,_xlfn._xlws.FILTER(HE$1:IM$1,HE24:IM24=KA24))</f>
        <v>0</v>
      </c>
      <c r="KG24">
        <f t="shared" si="205"/>
        <v>0</v>
      </c>
      <c r="KH24" s="35">
        <f t="shared" si="224"/>
        <v>0</v>
      </c>
      <c r="LY24" s="180"/>
      <c r="LZ24" s="180"/>
      <c r="MA24" s="180"/>
      <c r="MB24" s="180"/>
      <c r="MC24" s="180"/>
      <c r="MD24" s="180"/>
      <c r="ME24" s="180"/>
      <c r="MF24" s="180"/>
      <c r="MG24" s="180"/>
      <c r="MH24" s="180"/>
      <c r="MI24" s="180"/>
      <c r="MJ24" s="180"/>
      <c r="MK24" s="180"/>
      <c r="ML24" s="180"/>
      <c r="MM24" s="180"/>
      <c r="MN24" s="180"/>
      <c r="MO24" s="180"/>
      <c r="MP24" s="180"/>
      <c r="MQ24" s="180"/>
      <c r="MR24" s="180"/>
      <c r="MS24" s="180"/>
      <c r="MT24" s="180"/>
      <c r="MU24" s="180"/>
      <c r="MV24" s="51"/>
      <c r="MW24" s="51"/>
      <c r="MX24" s="51"/>
      <c r="MY24" s="51"/>
      <c r="MZ24" s="51"/>
      <c r="NA24" s="51"/>
      <c r="NB24" s="51"/>
      <c r="NC24" s="51"/>
      <c r="ND24" s="51"/>
      <c r="NE24" s="51"/>
      <c r="NF24" s="51"/>
      <c r="NG24" s="51"/>
      <c r="NH24" s="51"/>
      <c r="NI24" s="51"/>
      <c r="NJ24" s="51"/>
      <c r="NK24" s="51"/>
      <c r="NL24" s="51"/>
      <c r="NM24" s="51"/>
      <c r="NN24" s="51"/>
      <c r="NO24" s="51"/>
      <c r="NP24" s="51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</row>
    <row r="25" spans="1:395" x14ac:dyDescent="0.3">
      <c r="A25" s="190"/>
      <c r="B25" t="str">
        <f t="shared" si="220"/>
        <v>Lab</v>
      </c>
      <c r="C25" s="16" t="s">
        <v>37</v>
      </c>
      <c r="D25" s="16" t="s">
        <v>38</v>
      </c>
      <c r="E25" s="16" t="s">
        <v>37</v>
      </c>
      <c r="F25" s="16" t="s">
        <v>37</v>
      </c>
      <c r="G25" s="16" t="s">
        <v>37</v>
      </c>
      <c r="H25" s="16" t="s">
        <v>37</v>
      </c>
      <c r="I25" s="16" t="s">
        <v>38</v>
      </c>
      <c r="J25" s="4">
        <f t="shared" si="221"/>
        <v>9</v>
      </c>
      <c r="K25" s="58">
        <f t="shared" si="47"/>
        <v>11</v>
      </c>
      <c r="L25" s="58">
        <f t="shared" si="48"/>
        <v>12</v>
      </c>
      <c r="M25" s="58">
        <f t="shared" si="49"/>
        <v>14</v>
      </c>
      <c r="N25" s="58">
        <f t="shared" si="50"/>
        <v>16</v>
      </c>
      <c r="O25" s="58">
        <f t="shared" si="51"/>
        <v>18</v>
      </c>
      <c r="P25" s="58">
        <f t="shared" si="52"/>
        <v>20</v>
      </c>
      <c r="Q25" s="57">
        <f t="shared" si="53"/>
        <v>21</v>
      </c>
      <c r="R25" s="58">
        <f t="shared" si="54"/>
        <v>23</v>
      </c>
      <c r="S25" s="58">
        <f t="shared" si="55"/>
        <v>24</v>
      </c>
      <c r="T25" s="58">
        <f t="shared" si="56"/>
        <v>26</v>
      </c>
      <c r="U25" s="58">
        <f t="shared" si="57"/>
        <v>28</v>
      </c>
      <c r="V25" s="58">
        <f t="shared" si="58"/>
        <v>30</v>
      </c>
      <c r="W25" s="58">
        <f t="shared" si="59"/>
        <v>32</v>
      </c>
      <c r="X25" s="57">
        <f t="shared" si="60"/>
        <v>33</v>
      </c>
      <c r="Y25" s="58">
        <f t="shared" si="61"/>
        <v>35</v>
      </c>
      <c r="Z25" s="58">
        <f t="shared" si="62"/>
        <v>36</v>
      </c>
      <c r="AA25" s="58">
        <f t="shared" si="63"/>
        <v>38</v>
      </c>
      <c r="AB25" s="58">
        <f t="shared" si="64"/>
        <v>40</v>
      </c>
      <c r="AC25" s="58">
        <f t="shared" si="65"/>
        <v>42</v>
      </c>
      <c r="AD25" s="58">
        <f t="shared" si="66"/>
        <v>44</v>
      </c>
      <c r="AE25" s="57">
        <f t="shared" si="67"/>
        <v>45</v>
      </c>
      <c r="AF25" s="58">
        <f t="shared" si="68"/>
        <v>47</v>
      </c>
      <c r="AG25" s="58">
        <f t="shared" si="69"/>
        <v>48</v>
      </c>
      <c r="AH25" s="58">
        <f t="shared" si="70"/>
        <v>50</v>
      </c>
      <c r="AI25" s="58"/>
      <c r="AJ25" s="58">
        <f>1</f>
        <v>1</v>
      </c>
      <c r="AK25" s="58">
        <f t="shared" si="71"/>
        <v>3</v>
      </c>
      <c r="AL25" s="58">
        <f t="shared" si="72"/>
        <v>7</v>
      </c>
      <c r="AM25" s="58">
        <f t="shared" si="73"/>
        <v>11</v>
      </c>
      <c r="AN25" s="58">
        <f t="shared" si="74"/>
        <v>14</v>
      </c>
      <c r="AO25" s="58">
        <f t="shared" si="75"/>
        <v>17</v>
      </c>
      <c r="AP25" s="58">
        <f t="shared" si="76"/>
        <v>21</v>
      </c>
      <c r="AQ25" s="58" t="str">
        <f t="shared" si="214"/>
        <v>Lab</v>
      </c>
      <c r="AR25" s="58" t="str">
        <f t="shared" si="77"/>
        <v>m</v>
      </c>
      <c r="AS25" s="58" t="str">
        <f t="shared" si="78"/>
        <v/>
      </c>
      <c r="AT25" s="58" t="str">
        <f t="shared" si="79"/>
        <v>Δ</v>
      </c>
      <c r="AU25" s="57" t="str">
        <f t="shared" si="80"/>
        <v>9</v>
      </c>
      <c r="AV25" s="57" t="str">
        <f t="shared" si="81"/>
        <v>11</v>
      </c>
      <c r="AW25" s="57" t="str">
        <f t="shared" si="82"/>
        <v>13</v>
      </c>
      <c r="AX25" s="57" t="str">
        <f t="shared" si="83"/>
        <v>Labm</v>
      </c>
      <c r="AY25" s="57" t="str">
        <f t="shared" si="84"/>
        <v>LabmΔ</v>
      </c>
      <c r="AZ25" s="57" t="str">
        <f t="shared" si="85"/>
        <v>Labm9</v>
      </c>
      <c r="BA25" s="57" t="str">
        <f t="shared" si="86"/>
        <v>Labm11</v>
      </c>
      <c r="BB25" s="57" t="str">
        <f t="shared" si="87"/>
        <v>Labm13</v>
      </c>
      <c r="BD25" s="58">
        <f>1</f>
        <v>1</v>
      </c>
      <c r="BE25" s="57">
        <f t="shared" si="88"/>
        <v>3</v>
      </c>
      <c r="BF25" s="57">
        <f t="shared" si="89"/>
        <v>7</v>
      </c>
      <c r="BG25" s="57">
        <f t="shared" si="90"/>
        <v>10</v>
      </c>
      <c r="BH25" s="57">
        <f t="shared" si="91"/>
        <v>13</v>
      </c>
      <c r="BI25" s="57">
        <f t="shared" si="92"/>
        <v>17</v>
      </c>
      <c r="BJ25" s="57">
        <f t="shared" si="93"/>
        <v>21</v>
      </c>
      <c r="BK25" s="58" t="str">
        <f t="shared" si="94"/>
        <v>Lab</v>
      </c>
      <c r="BL25" s="58" t="str">
        <f t="shared" si="95"/>
        <v>m</v>
      </c>
      <c r="BM25" s="58" t="str">
        <f t="shared" si="96"/>
        <v/>
      </c>
      <c r="BN25" s="58" t="str">
        <f t="shared" si="97"/>
        <v>7</v>
      </c>
      <c r="BO25" s="57" t="str">
        <f t="shared" si="98"/>
        <v>9b</v>
      </c>
      <c r="BP25" s="57" t="str">
        <f t="shared" si="99"/>
        <v>11</v>
      </c>
      <c r="BQ25" s="57" t="str">
        <f t="shared" si="100"/>
        <v>13</v>
      </c>
      <c r="BR25" s="57" t="str">
        <f t="shared" si="101"/>
        <v>Labm</v>
      </c>
      <c r="BS25" s="57" t="str">
        <f t="shared" si="102"/>
        <v>Labm7</v>
      </c>
      <c r="BT25" s="57" t="str">
        <f t="shared" si="103"/>
        <v>Labm9b</v>
      </c>
      <c r="BU25" s="57" t="str">
        <f t="shared" si="104"/>
        <v>Labm11</v>
      </c>
      <c r="BV25" s="57" t="str">
        <f t="shared" si="105"/>
        <v>Labm13</v>
      </c>
      <c r="BX25" s="58">
        <f>1</f>
        <v>1</v>
      </c>
      <c r="BY25" s="57">
        <f t="shared" si="106"/>
        <v>4</v>
      </c>
      <c r="BZ25" s="57">
        <f t="shared" si="107"/>
        <v>8</v>
      </c>
      <c r="CA25" s="57">
        <f t="shared" si="108"/>
        <v>11</v>
      </c>
      <c r="CB25" s="57">
        <f t="shared" si="109"/>
        <v>14</v>
      </c>
      <c r="CC25" s="57">
        <f t="shared" si="110"/>
        <v>18</v>
      </c>
      <c r="CD25" s="57">
        <f t="shared" si="111"/>
        <v>21</v>
      </c>
      <c r="CE25" s="58" t="str">
        <f t="shared" si="112"/>
        <v>Lab</v>
      </c>
      <c r="CF25" s="58" t="str">
        <f t="shared" si="113"/>
        <v/>
      </c>
      <c r="CG25" s="58" t="str">
        <f t="shared" si="114"/>
        <v>5#</v>
      </c>
      <c r="CH25" s="58" t="str">
        <f t="shared" si="115"/>
        <v>Δ</v>
      </c>
      <c r="CI25" s="57" t="str">
        <f t="shared" si="116"/>
        <v>9</v>
      </c>
      <c r="CJ25" s="57" t="str">
        <f t="shared" si="117"/>
        <v>11+</v>
      </c>
      <c r="CK25" s="57" t="str">
        <f t="shared" si="118"/>
        <v>13</v>
      </c>
      <c r="CL25" s="57" t="str">
        <f t="shared" si="119"/>
        <v>Lab5#</v>
      </c>
      <c r="CM25" s="57" t="str">
        <f t="shared" si="120"/>
        <v>Lab5#Δ</v>
      </c>
      <c r="CN25" s="57" t="str">
        <f t="shared" si="121"/>
        <v>Lab5#9</v>
      </c>
      <c r="CO25" s="57" t="str">
        <f t="shared" si="122"/>
        <v>Lab5#11+</v>
      </c>
      <c r="CP25" s="57" t="str">
        <f t="shared" si="123"/>
        <v>Lab5#13</v>
      </c>
      <c r="CR25" s="58">
        <f>1</f>
        <v>1</v>
      </c>
      <c r="CS25" s="57">
        <f t="shared" si="124"/>
        <v>4</v>
      </c>
      <c r="CT25" s="57">
        <f t="shared" si="125"/>
        <v>7</v>
      </c>
      <c r="CU25" s="57">
        <f t="shared" si="126"/>
        <v>10</v>
      </c>
      <c r="CV25" s="57">
        <f t="shared" si="127"/>
        <v>14</v>
      </c>
      <c r="CW25" s="57">
        <f t="shared" si="128"/>
        <v>18</v>
      </c>
      <c r="CX25" s="57">
        <f t="shared" si="129"/>
        <v>21</v>
      </c>
      <c r="CY25" s="58" t="str">
        <f t="shared" si="130"/>
        <v>Lab</v>
      </c>
      <c r="CZ25" s="58" t="str">
        <f t="shared" si="131"/>
        <v/>
      </c>
      <c r="DA25" s="58" t="str">
        <f t="shared" si="132"/>
        <v/>
      </c>
      <c r="DB25" s="58" t="str">
        <f t="shared" si="133"/>
        <v>7</v>
      </c>
      <c r="DC25" s="57" t="str">
        <f t="shared" si="134"/>
        <v>9</v>
      </c>
      <c r="DD25" s="57" t="str">
        <f t="shared" si="135"/>
        <v>11+</v>
      </c>
      <c r="DE25" s="57" t="str">
        <f t="shared" si="136"/>
        <v>13</v>
      </c>
      <c r="DF25" s="57" t="str">
        <f t="shared" si="137"/>
        <v>Lab</v>
      </c>
      <c r="DG25" s="57" t="str">
        <f t="shared" si="138"/>
        <v>Lab7</v>
      </c>
      <c r="DH25" s="57" t="str">
        <f t="shared" si="139"/>
        <v>Lab9</v>
      </c>
      <c r="DI25" s="57" t="str">
        <f t="shared" si="140"/>
        <v>Lab11+</v>
      </c>
      <c r="DJ25" s="57" t="str">
        <f t="shared" si="141"/>
        <v>Lab13</v>
      </c>
      <c r="DL25" s="58">
        <f>1</f>
        <v>1</v>
      </c>
      <c r="DM25" s="57">
        <f t="shared" si="142"/>
        <v>4</v>
      </c>
      <c r="DN25" s="57">
        <f t="shared" si="143"/>
        <v>7</v>
      </c>
      <c r="DO25" s="57">
        <f t="shared" si="144"/>
        <v>10</v>
      </c>
      <c r="DP25" s="57">
        <f t="shared" si="145"/>
        <v>14</v>
      </c>
      <c r="DQ25" s="57">
        <f t="shared" si="146"/>
        <v>17</v>
      </c>
      <c r="DR25" s="57">
        <f t="shared" si="147"/>
        <v>20</v>
      </c>
      <c r="DS25" s="58" t="str">
        <f t="shared" si="148"/>
        <v>Lab</v>
      </c>
      <c r="DT25" s="58" t="str">
        <f t="shared" si="149"/>
        <v/>
      </c>
      <c r="DU25" s="58" t="str">
        <f t="shared" si="150"/>
        <v/>
      </c>
      <c r="DV25" s="58" t="str">
        <f t="shared" si="151"/>
        <v>7</v>
      </c>
      <c r="DW25" s="57" t="str">
        <f t="shared" si="152"/>
        <v>9</v>
      </c>
      <c r="DX25" s="57" t="str">
        <f t="shared" si="153"/>
        <v>11</v>
      </c>
      <c r="DY25" s="57" t="str">
        <f t="shared" si="154"/>
        <v>13b</v>
      </c>
      <c r="DZ25" s="57" t="str">
        <f t="shared" si="155"/>
        <v>Lab</v>
      </c>
      <c r="EA25" s="57" t="str">
        <f t="shared" si="156"/>
        <v>Lab7</v>
      </c>
      <c r="EB25" s="57" t="str">
        <f t="shared" si="157"/>
        <v>Lab9</v>
      </c>
      <c r="EC25" s="57" t="str">
        <f t="shared" si="158"/>
        <v>Lab11</v>
      </c>
      <c r="ED25" s="57" t="str">
        <f t="shared" si="159"/>
        <v>Lab13b</v>
      </c>
      <c r="EF25" s="58">
        <f>1</f>
        <v>1</v>
      </c>
      <c r="EG25" s="57">
        <f t="shared" si="160"/>
        <v>3</v>
      </c>
      <c r="EH25" s="57">
        <f t="shared" si="161"/>
        <v>6</v>
      </c>
      <c r="EI25" s="57">
        <f t="shared" si="162"/>
        <v>10</v>
      </c>
      <c r="EJ25" s="57">
        <f t="shared" si="163"/>
        <v>14</v>
      </c>
      <c r="EK25" s="57">
        <f t="shared" si="164"/>
        <v>17</v>
      </c>
      <c r="EL25" s="57">
        <f t="shared" si="165"/>
        <v>20</v>
      </c>
      <c r="EM25" s="58" t="str">
        <f t="shared" si="166"/>
        <v>Lab</v>
      </c>
      <c r="EN25" s="58" t="str">
        <f t="shared" si="167"/>
        <v>m</v>
      </c>
      <c r="EO25" s="58" t="str">
        <f t="shared" si="168"/>
        <v>5b</v>
      </c>
      <c r="EP25" s="58" t="str">
        <f t="shared" si="169"/>
        <v>7</v>
      </c>
      <c r="EQ25" s="57" t="str">
        <f t="shared" si="170"/>
        <v>9</v>
      </c>
      <c r="ER25" s="57" t="str">
        <f t="shared" si="171"/>
        <v>11</v>
      </c>
      <c r="ES25" s="57" t="str">
        <f t="shared" si="172"/>
        <v>13b</v>
      </c>
      <c r="ET25" s="57" t="str">
        <f t="shared" si="173"/>
        <v>Labm5b</v>
      </c>
      <c r="EU25" s="57" t="str">
        <f t="shared" si="174"/>
        <v>Labm5b7</v>
      </c>
      <c r="EV25" s="57" t="str">
        <f t="shared" si="175"/>
        <v>Labm5b9</v>
      </c>
      <c r="EW25" s="57" t="str">
        <f t="shared" si="176"/>
        <v>Labm5b11</v>
      </c>
      <c r="EX25" s="57" t="str">
        <f t="shared" si="177"/>
        <v>Labm5b13b</v>
      </c>
      <c r="EZ25" s="58">
        <f>1</f>
        <v>1</v>
      </c>
      <c r="FA25" s="57">
        <f t="shared" si="178"/>
        <v>3</v>
      </c>
      <c r="FB25" s="57">
        <f t="shared" si="179"/>
        <v>6</v>
      </c>
      <c r="FC25" s="57">
        <f t="shared" si="180"/>
        <v>10</v>
      </c>
      <c r="FD25" s="57">
        <f t="shared" si="181"/>
        <v>13</v>
      </c>
      <c r="FE25" s="57">
        <f t="shared" si="182"/>
        <v>16</v>
      </c>
      <c r="FF25" s="57">
        <f t="shared" si="183"/>
        <v>20</v>
      </c>
      <c r="FG25" s="58" t="str">
        <f t="shared" si="184"/>
        <v>Lab</v>
      </c>
      <c r="FH25" s="58" t="str">
        <f t="shared" si="185"/>
        <v>m</v>
      </c>
      <c r="FI25" s="58" t="str">
        <f t="shared" si="186"/>
        <v>5b</v>
      </c>
      <c r="FJ25" s="58" t="str">
        <f t="shared" si="187"/>
        <v>7</v>
      </c>
      <c r="FK25" s="57" t="str">
        <f t="shared" si="188"/>
        <v>9b</v>
      </c>
      <c r="FL25" s="57" t="str">
        <f t="shared" si="189"/>
        <v>11b</v>
      </c>
      <c r="FM25" s="57" t="str">
        <f t="shared" si="190"/>
        <v>13b</v>
      </c>
      <c r="FN25" s="57" t="str">
        <f t="shared" si="191"/>
        <v>Labm5b</v>
      </c>
      <c r="FO25" s="57" t="str">
        <f t="shared" si="192"/>
        <v>Labm5b7</v>
      </c>
      <c r="FP25" s="57" t="str">
        <f t="shared" si="193"/>
        <v>Labm5b9b</v>
      </c>
      <c r="FQ25" s="57" t="str">
        <f t="shared" si="194"/>
        <v>Labm5b11b</v>
      </c>
      <c r="FR25" s="57" t="str">
        <f t="shared" si="195"/>
        <v>Labm5b13b</v>
      </c>
      <c r="FT25" s="2" t="str">
        <f t="shared" si="196"/>
        <v>Labm</v>
      </c>
      <c r="FU25" s="2" t="str">
        <f t="shared" si="196"/>
        <v>LabmΔ</v>
      </c>
      <c r="FV25" s="2" t="str">
        <f t="shared" si="196"/>
        <v>Labm9</v>
      </c>
      <c r="FW25" s="2" t="str">
        <f t="shared" si="196"/>
        <v>Labm11</v>
      </c>
      <c r="FX25" s="2" t="str">
        <f t="shared" si="196"/>
        <v>Labm13</v>
      </c>
      <c r="FY25" s="2" t="str">
        <f t="shared" si="197"/>
        <v>Labm</v>
      </c>
      <c r="FZ25" s="2" t="str">
        <f t="shared" si="197"/>
        <v>Labm7</v>
      </c>
      <c r="GA25" s="2" t="str">
        <f t="shared" si="197"/>
        <v>Labm9b</v>
      </c>
      <c r="GB25" s="2" t="str">
        <f t="shared" si="197"/>
        <v>Labm11</v>
      </c>
      <c r="GC25" s="2" t="str">
        <f t="shared" si="197"/>
        <v>Labm13</v>
      </c>
      <c r="GD25" s="2" t="str">
        <f t="shared" si="198"/>
        <v>Lab5#</v>
      </c>
      <c r="GE25" s="2" t="str">
        <f t="shared" si="198"/>
        <v>Lab5#Δ</v>
      </c>
      <c r="GF25" s="2" t="str">
        <f t="shared" si="198"/>
        <v>Lab5#9</v>
      </c>
      <c r="GG25" s="2" t="str">
        <f t="shared" si="198"/>
        <v>Lab5#11+</v>
      </c>
      <c r="GH25" s="2" t="str">
        <f t="shared" si="198"/>
        <v>Lab5#13</v>
      </c>
      <c r="GI25" s="2" t="str">
        <f t="shared" si="199"/>
        <v>Lab</v>
      </c>
      <c r="GJ25" s="2" t="str">
        <f t="shared" si="199"/>
        <v>Lab7</v>
      </c>
      <c r="GK25" s="2" t="str">
        <f t="shared" si="199"/>
        <v>Lab9</v>
      </c>
      <c r="GL25" s="2" t="str">
        <f t="shared" si="199"/>
        <v>Lab11+</v>
      </c>
      <c r="GM25" s="2" t="str">
        <f t="shared" si="199"/>
        <v>Lab13</v>
      </c>
      <c r="GN25" s="2" t="str">
        <f t="shared" si="200"/>
        <v>Lab</v>
      </c>
      <c r="GO25" s="2" t="str">
        <f t="shared" si="200"/>
        <v>Lab7</v>
      </c>
      <c r="GP25" s="2" t="str">
        <f t="shared" si="200"/>
        <v>Lab9</v>
      </c>
      <c r="GQ25" s="2" t="str">
        <f t="shared" si="200"/>
        <v>Lab11</v>
      </c>
      <c r="GR25" s="2" t="str">
        <f t="shared" si="200"/>
        <v>Lab13b</v>
      </c>
      <c r="GS25" s="2" t="str">
        <f t="shared" si="201"/>
        <v>Labm5b</v>
      </c>
      <c r="GT25" s="2" t="str">
        <f t="shared" si="201"/>
        <v>Labm5b7</v>
      </c>
      <c r="GU25" s="2" t="str">
        <f t="shared" si="201"/>
        <v>Labm5b9</v>
      </c>
      <c r="GV25" s="2" t="str">
        <f t="shared" si="201"/>
        <v>Labm5b11</v>
      </c>
      <c r="GW25" s="2" t="str">
        <f t="shared" si="201"/>
        <v>Labm5b13b</v>
      </c>
      <c r="GX25" s="2" t="str">
        <f t="shared" si="202"/>
        <v>Labm5b</v>
      </c>
      <c r="GY25" s="2" t="str">
        <f t="shared" si="202"/>
        <v>Labm5b7</v>
      </c>
      <c r="GZ25" s="2" t="str">
        <f t="shared" si="202"/>
        <v>Labm5b9b</v>
      </c>
      <c r="HA25" s="2" t="str">
        <f t="shared" si="202"/>
        <v>Labm5b11b</v>
      </c>
      <c r="HB25" s="2" t="str">
        <f t="shared" si="202"/>
        <v>Labm5b13b</v>
      </c>
      <c r="HD25" s="2">
        <f t="shared" si="215"/>
        <v>21</v>
      </c>
      <c r="HE25" s="2" t="str" cm="1">
        <f t="array" ref="HE25">INDEX(patti,$HD25,IP25)</f>
        <v>Labm</v>
      </c>
      <c r="HF25" s="2" t="str" cm="1">
        <f t="array" ref="HF25">INDEX(patti,$HD25,IQ25)</f>
        <v>Labm</v>
      </c>
      <c r="HG25" s="2" t="str" cm="1">
        <f t="array" ref="HG25">INDEX(patti,$HD25,IR25)</f>
        <v>Lab5#</v>
      </c>
      <c r="HH25" s="2" t="str" cm="1">
        <f t="array" ref="HH25">INDEX(patti,$HD25,IS25)</f>
        <v>Lab</v>
      </c>
      <c r="HI25" s="2" t="str" cm="1">
        <f t="array" ref="HI25">INDEX(patti,$HD25,IT25)</f>
        <v>Lab</v>
      </c>
      <c r="HJ25" s="2" t="str" cm="1">
        <f t="array" ref="HJ25">INDEX(patti,$HD25,IU25)</f>
        <v>Labm5b</v>
      </c>
      <c r="HK25" s="2" t="str" cm="1">
        <f t="array" ref="HK25">INDEX(patti,$HD25,IV25)</f>
        <v>Labm5b</v>
      </c>
      <c r="HL25" s="2" t="str" cm="1">
        <f t="array" ref="HL25">INDEX(patti,$HD25,IW25)</f>
        <v>LabmΔ</v>
      </c>
      <c r="HM25" s="2" t="str" cm="1">
        <f t="array" ref="HM25">INDEX(patti,$HD25,IX25)</f>
        <v>Labm7</v>
      </c>
      <c r="HN25" s="2" t="str" cm="1">
        <f t="array" ref="HN25">INDEX(patti,$HD25,IY25)</f>
        <v>Lab5#Δ</v>
      </c>
      <c r="HO25" s="2" t="str" cm="1">
        <f t="array" ref="HO25">INDEX(patti,$HD25,IZ25)</f>
        <v>Lab7</v>
      </c>
      <c r="HP25" s="2" t="str" cm="1">
        <f t="array" ref="HP25">INDEX(patti,$HD25,JA25)</f>
        <v>Lab7</v>
      </c>
      <c r="HQ25" s="2" t="str" cm="1">
        <f t="array" ref="HQ25">INDEX(patti,$HD25,JB25)</f>
        <v>Labm5b7</v>
      </c>
      <c r="HR25" s="2" t="str" cm="1">
        <f t="array" ref="HR25">INDEX(patti,$HD25,JC25)</f>
        <v>Labm5b7</v>
      </c>
      <c r="HS25" s="2" t="str" cm="1">
        <f t="array" ref="HS25">INDEX(patti,$HD25,JD25)</f>
        <v>Labm9</v>
      </c>
      <c r="HT25" s="2" t="str" cm="1">
        <f t="array" ref="HT25">INDEX(patti,$HD25,JE25)</f>
        <v>Labm9b</v>
      </c>
      <c r="HU25" s="2" t="str" cm="1">
        <f t="array" ref="HU25">INDEX(patti,$HD25,JF25)</f>
        <v>Lab5#9</v>
      </c>
      <c r="HV25" s="2" t="str" cm="1">
        <f t="array" ref="HV25">INDEX(patti,$HD25,JG25)</f>
        <v>Lab9</v>
      </c>
      <c r="HW25" s="2" t="str" cm="1">
        <f t="array" ref="HW25">INDEX(patti,$HD25,JH25)</f>
        <v>Lab9</v>
      </c>
      <c r="HX25" s="2" t="str" cm="1">
        <f t="array" ref="HX25">INDEX(patti,$HD25,JI25)</f>
        <v>Labm5b9</v>
      </c>
      <c r="HY25" s="2" t="str" cm="1">
        <f t="array" ref="HY25">INDEX(patti,$HD25,JJ25)</f>
        <v>Labm5b9b</v>
      </c>
      <c r="HZ25" s="2" t="str" cm="1">
        <f t="array" ref="HZ25">INDEX(patti,$HD25,JK25)</f>
        <v>Labm11</v>
      </c>
      <c r="IA25" s="2" t="str" cm="1">
        <f t="array" ref="IA25">INDEX(patti,$HD25,JL25)</f>
        <v>Labm11</v>
      </c>
      <c r="IB25" s="2" t="str" cm="1">
        <f t="array" ref="IB25">INDEX(patti,$HD25,JM25)</f>
        <v>Lab5#11+</v>
      </c>
      <c r="IC25" s="2" t="str" cm="1">
        <f t="array" ref="IC25">INDEX(patti,$HD25,JN25)</f>
        <v>Lab11+</v>
      </c>
      <c r="ID25" s="2" t="str" cm="1">
        <f t="array" ref="ID25">INDEX(patti,$HD25,JO25)</f>
        <v>Lab11</v>
      </c>
      <c r="IE25" s="2" t="str" cm="1">
        <f t="array" ref="IE25">INDEX(patti,$HD25,JP25)</f>
        <v>Labm5b11</v>
      </c>
      <c r="IF25" s="2" t="str" cm="1">
        <f t="array" ref="IF25">INDEX(patti,$HD25,JQ25)</f>
        <v>Labm5b11b</v>
      </c>
      <c r="IG25" s="2" t="str" cm="1">
        <f t="array" ref="IG25">INDEX(patti,$HD25,JR25)</f>
        <v>Labm13</v>
      </c>
      <c r="IH25" s="2" t="str" cm="1">
        <f t="array" ref="IH25">INDEX(patti,$HD25,JS25)</f>
        <v>Labm13</v>
      </c>
      <c r="II25" s="2" t="str" cm="1">
        <f t="array" ref="II25">INDEX(patti,$HD25,JT25)</f>
        <v>Lab5#13</v>
      </c>
      <c r="IJ25" s="2" t="str" cm="1">
        <f t="array" ref="IJ25">INDEX(patti,$HD25,JU25)</f>
        <v>Lab13</v>
      </c>
      <c r="IK25" s="2" t="str" cm="1">
        <f t="array" ref="IK25">INDEX(patti,$HD25,JV25)</f>
        <v>Lab13b</v>
      </c>
      <c r="IL25" s="2" t="str" cm="1">
        <f t="array" ref="IL25">INDEX(patti,$HD25,JW25)</f>
        <v>Labm5b13b</v>
      </c>
      <c r="IM25" s="2" t="str" cm="1">
        <f t="array" ref="IM25">INDEX(patti,$HD25,JX25)</f>
        <v>Labm5b13b</v>
      </c>
      <c r="IN25" t="s">
        <v>117</v>
      </c>
      <c r="IP25">
        <v>1</v>
      </c>
      <c r="IQ25">
        <f t="shared" si="223"/>
        <v>6</v>
      </c>
      <c r="IR25">
        <f t="shared" si="223"/>
        <v>11</v>
      </c>
      <c r="IS25">
        <f t="shared" si="223"/>
        <v>16</v>
      </c>
      <c r="IT25">
        <f t="shared" si="223"/>
        <v>21</v>
      </c>
      <c r="IU25">
        <f t="shared" si="223"/>
        <v>26</v>
      </c>
      <c r="IV25">
        <f t="shared" si="223"/>
        <v>31</v>
      </c>
      <c r="IW25">
        <f t="shared" si="204"/>
        <v>2</v>
      </c>
      <c r="IX25">
        <f t="shared" si="204"/>
        <v>7</v>
      </c>
      <c r="IY25">
        <f t="shared" si="204"/>
        <v>12</v>
      </c>
      <c r="IZ25">
        <f t="shared" si="204"/>
        <v>17</v>
      </c>
      <c r="JA25">
        <f t="shared" si="204"/>
        <v>22</v>
      </c>
      <c r="JB25">
        <f t="shared" si="204"/>
        <v>27</v>
      </c>
      <c r="JC25">
        <f t="shared" si="204"/>
        <v>32</v>
      </c>
      <c r="JD25">
        <f t="shared" si="204"/>
        <v>3</v>
      </c>
      <c r="JE25">
        <f t="shared" si="204"/>
        <v>8</v>
      </c>
      <c r="JF25">
        <f t="shared" si="204"/>
        <v>13</v>
      </c>
      <c r="JG25">
        <f t="shared" si="204"/>
        <v>18</v>
      </c>
      <c r="JH25">
        <f t="shared" si="204"/>
        <v>23</v>
      </c>
      <c r="JI25">
        <f t="shared" si="204"/>
        <v>28</v>
      </c>
      <c r="JJ25">
        <f t="shared" si="219"/>
        <v>33</v>
      </c>
      <c r="JK25">
        <f t="shared" si="219"/>
        <v>4</v>
      </c>
      <c r="JL25">
        <f t="shared" si="219"/>
        <v>9</v>
      </c>
      <c r="JM25">
        <f t="shared" si="219"/>
        <v>14</v>
      </c>
      <c r="JN25">
        <f t="shared" si="219"/>
        <v>19</v>
      </c>
      <c r="JO25">
        <f t="shared" si="219"/>
        <v>24</v>
      </c>
      <c r="JP25">
        <f t="shared" si="219"/>
        <v>29</v>
      </c>
      <c r="JQ25">
        <f t="shared" si="219"/>
        <v>34</v>
      </c>
      <c r="JR25">
        <f t="shared" si="219"/>
        <v>5</v>
      </c>
      <c r="JS25">
        <f t="shared" si="219"/>
        <v>10</v>
      </c>
      <c r="JT25">
        <f t="shared" si="219"/>
        <v>15</v>
      </c>
      <c r="JU25">
        <f t="shared" si="219"/>
        <v>20</v>
      </c>
      <c r="JV25">
        <f t="shared" si="219"/>
        <v>25</v>
      </c>
      <c r="JW25">
        <f t="shared" si="219"/>
        <v>30</v>
      </c>
      <c r="JX25">
        <f t="shared" si="219"/>
        <v>35</v>
      </c>
      <c r="JY25" t="s">
        <v>117</v>
      </c>
      <c r="JZ25" t="str">
        <f t="shared" si="222"/>
        <v>MELODICA</v>
      </c>
      <c r="KA25">
        <f t="shared" si="6"/>
        <v>0</v>
      </c>
      <c r="KB25" cm="1">
        <f t="array" ref="KB25">IF(TYPE(_xlfn._xlws.FILTER(HE$1:IM$1,HE25:IM25=KA25))=16,0,_xlfn._xlws.FILTER(HE$1:IM$1,HE25:IM25=KA25))</f>
        <v>0</v>
      </c>
      <c r="KG25">
        <f t="shared" si="205"/>
        <v>0</v>
      </c>
      <c r="KH25" s="35">
        <f t="shared" si="224"/>
        <v>0</v>
      </c>
      <c r="LY25" s="180"/>
      <c r="LZ25" s="180"/>
      <c r="MA25" s="180"/>
      <c r="MB25" s="180"/>
      <c r="MC25" s="180"/>
      <c r="MD25" s="180"/>
      <c r="ME25" s="180"/>
      <c r="MF25" s="180"/>
      <c r="MG25" s="180"/>
      <c r="MH25" s="180"/>
      <c r="MI25" s="180"/>
      <c r="MJ25" s="180"/>
      <c r="MK25" s="180"/>
      <c r="ML25" s="180"/>
      <c r="MM25" s="180"/>
      <c r="MN25" s="180"/>
      <c r="MO25" s="180"/>
      <c r="MP25" s="180"/>
      <c r="MQ25" s="180"/>
      <c r="MR25" s="180"/>
      <c r="MS25" s="180"/>
      <c r="MT25" s="180"/>
      <c r="MU25" s="180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73"/>
      <c r="NR25" s="73"/>
      <c r="NS25" s="73"/>
      <c r="NT25" s="73"/>
      <c r="NU25" s="73"/>
      <c r="NV25" s="73"/>
      <c r="NW25" s="73"/>
      <c r="NX25" s="73"/>
      <c r="NY25" s="73"/>
      <c r="NZ25" s="73"/>
      <c r="OA25" s="73"/>
      <c r="OB25" s="73"/>
      <c r="OC25" s="73"/>
      <c r="OD25" s="73"/>
      <c r="OE25" s="73"/>
    </row>
    <row r="26" spans="1:395" x14ac:dyDescent="0.3">
      <c r="A26" s="190"/>
      <c r="B26" t="str">
        <f t="shared" si="220"/>
        <v>LA</v>
      </c>
      <c r="C26" s="16" t="s">
        <v>37</v>
      </c>
      <c r="D26" s="16" t="s">
        <v>38</v>
      </c>
      <c r="E26" s="16" t="s">
        <v>37</v>
      </c>
      <c r="F26" s="16" t="s">
        <v>37</v>
      </c>
      <c r="G26" s="16" t="s">
        <v>37</v>
      </c>
      <c r="H26" s="16" t="s">
        <v>37</v>
      </c>
      <c r="I26" s="16" t="s">
        <v>38</v>
      </c>
      <c r="J26" s="4">
        <f t="shared" si="221"/>
        <v>10</v>
      </c>
      <c r="K26" s="58">
        <f t="shared" si="47"/>
        <v>12</v>
      </c>
      <c r="L26" s="58">
        <f t="shared" si="48"/>
        <v>13</v>
      </c>
      <c r="M26" s="58">
        <f t="shared" si="49"/>
        <v>15</v>
      </c>
      <c r="N26" s="58">
        <f t="shared" si="50"/>
        <v>17</v>
      </c>
      <c r="O26" s="58">
        <f t="shared" si="51"/>
        <v>19</v>
      </c>
      <c r="P26" s="58">
        <f t="shared" si="52"/>
        <v>21</v>
      </c>
      <c r="Q26" s="57">
        <f t="shared" si="53"/>
        <v>22</v>
      </c>
      <c r="R26" s="58">
        <f t="shared" si="54"/>
        <v>24</v>
      </c>
      <c r="S26" s="58">
        <f t="shared" si="55"/>
        <v>25</v>
      </c>
      <c r="T26" s="58">
        <f t="shared" si="56"/>
        <v>27</v>
      </c>
      <c r="U26" s="58">
        <f t="shared" si="57"/>
        <v>29</v>
      </c>
      <c r="V26" s="58">
        <f t="shared" si="58"/>
        <v>31</v>
      </c>
      <c r="W26" s="58">
        <f t="shared" si="59"/>
        <v>33</v>
      </c>
      <c r="X26" s="57">
        <f t="shared" si="60"/>
        <v>34</v>
      </c>
      <c r="Y26" s="58">
        <f t="shared" si="61"/>
        <v>36</v>
      </c>
      <c r="Z26" s="58">
        <f t="shared" si="62"/>
        <v>37</v>
      </c>
      <c r="AA26" s="58">
        <f t="shared" si="63"/>
        <v>39</v>
      </c>
      <c r="AB26" s="58">
        <f t="shared" si="64"/>
        <v>41</v>
      </c>
      <c r="AC26" s="58">
        <f t="shared" si="65"/>
        <v>43</v>
      </c>
      <c r="AD26" s="58">
        <f t="shared" si="66"/>
        <v>45</v>
      </c>
      <c r="AE26" s="57">
        <f t="shared" si="67"/>
        <v>46</v>
      </c>
      <c r="AF26" s="58">
        <f t="shared" si="68"/>
        <v>48</v>
      </c>
      <c r="AG26" s="58">
        <f t="shared" si="69"/>
        <v>49</v>
      </c>
      <c r="AH26" s="58">
        <f t="shared" si="70"/>
        <v>51</v>
      </c>
      <c r="AI26" s="58"/>
      <c r="AJ26" s="58">
        <f>1</f>
        <v>1</v>
      </c>
      <c r="AK26" s="58">
        <f t="shared" si="71"/>
        <v>3</v>
      </c>
      <c r="AL26" s="58">
        <f t="shared" si="72"/>
        <v>7</v>
      </c>
      <c r="AM26" s="58">
        <f t="shared" si="73"/>
        <v>11</v>
      </c>
      <c r="AN26" s="58">
        <f t="shared" si="74"/>
        <v>14</v>
      </c>
      <c r="AO26" s="58">
        <f t="shared" si="75"/>
        <v>17</v>
      </c>
      <c r="AP26" s="58">
        <f t="shared" si="76"/>
        <v>21</v>
      </c>
      <c r="AQ26" s="58" t="str">
        <f t="shared" si="214"/>
        <v>LA</v>
      </c>
      <c r="AR26" s="58" t="str">
        <f t="shared" si="77"/>
        <v>m</v>
      </c>
      <c r="AS26" s="58" t="str">
        <f t="shared" si="78"/>
        <v/>
      </c>
      <c r="AT26" s="58" t="str">
        <f t="shared" si="79"/>
        <v>Δ</v>
      </c>
      <c r="AU26" s="57" t="str">
        <f t="shared" si="80"/>
        <v>9</v>
      </c>
      <c r="AV26" s="57" t="str">
        <f t="shared" si="81"/>
        <v>11</v>
      </c>
      <c r="AW26" s="57" t="str">
        <f t="shared" si="82"/>
        <v>13</v>
      </c>
      <c r="AX26" s="57" t="str">
        <f t="shared" si="83"/>
        <v>LAm</v>
      </c>
      <c r="AY26" s="57" t="str">
        <f t="shared" si="84"/>
        <v>LAmΔ</v>
      </c>
      <c r="AZ26" s="57" t="str">
        <f t="shared" si="85"/>
        <v>LAm9</v>
      </c>
      <c r="BA26" s="57" t="str">
        <f t="shared" si="86"/>
        <v>LAm11</v>
      </c>
      <c r="BB26" s="57" t="str">
        <f t="shared" si="87"/>
        <v>LAm13</v>
      </c>
      <c r="BD26" s="58">
        <f>1</f>
        <v>1</v>
      </c>
      <c r="BE26" s="57">
        <f t="shared" si="88"/>
        <v>3</v>
      </c>
      <c r="BF26" s="57">
        <f t="shared" si="89"/>
        <v>7</v>
      </c>
      <c r="BG26" s="57">
        <f t="shared" si="90"/>
        <v>10</v>
      </c>
      <c r="BH26" s="57">
        <f t="shared" si="91"/>
        <v>13</v>
      </c>
      <c r="BI26" s="57">
        <f t="shared" si="92"/>
        <v>17</v>
      </c>
      <c r="BJ26" s="57">
        <f t="shared" si="93"/>
        <v>21</v>
      </c>
      <c r="BK26" s="58" t="str">
        <f t="shared" si="94"/>
        <v>LA</v>
      </c>
      <c r="BL26" s="58" t="str">
        <f t="shared" si="95"/>
        <v>m</v>
      </c>
      <c r="BM26" s="58" t="str">
        <f t="shared" si="96"/>
        <v/>
      </c>
      <c r="BN26" s="58" t="str">
        <f t="shared" si="97"/>
        <v>7</v>
      </c>
      <c r="BO26" s="57" t="str">
        <f t="shared" si="98"/>
        <v>9b</v>
      </c>
      <c r="BP26" s="57" t="str">
        <f t="shared" si="99"/>
        <v>11</v>
      </c>
      <c r="BQ26" s="57" t="str">
        <f t="shared" si="100"/>
        <v>13</v>
      </c>
      <c r="BR26" s="57" t="str">
        <f t="shared" si="101"/>
        <v>LAm</v>
      </c>
      <c r="BS26" s="57" t="str">
        <f t="shared" si="102"/>
        <v>LAm7</v>
      </c>
      <c r="BT26" s="57" t="str">
        <f t="shared" si="103"/>
        <v>LAm9b</v>
      </c>
      <c r="BU26" s="57" t="str">
        <f t="shared" si="104"/>
        <v>LAm11</v>
      </c>
      <c r="BV26" s="57" t="str">
        <f t="shared" si="105"/>
        <v>LAm13</v>
      </c>
      <c r="BX26" s="58">
        <f>1</f>
        <v>1</v>
      </c>
      <c r="BY26" s="57">
        <f t="shared" si="106"/>
        <v>4</v>
      </c>
      <c r="BZ26" s="57">
        <f t="shared" si="107"/>
        <v>8</v>
      </c>
      <c r="CA26" s="57">
        <f t="shared" si="108"/>
        <v>11</v>
      </c>
      <c r="CB26" s="57">
        <f t="shared" si="109"/>
        <v>14</v>
      </c>
      <c r="CC26" s="57">
        <f t="shared" si="110"/>
        <v>18</v>
      </c>
      <c r="CD26" s="57">
        <f t="shared" si="111"/>
        <v>21</v>
      </c>
      <c r="CE26" s="58" t="str">
        <f t="shared" si="112"/>
        <v>LA</v>
      </c>
      <c r="CF26" s="58" t="str">
        <f t="shared" si="113"/>
        <v/>
      </c>
      <c r="CG26" s="58" t="str">
        <f t="shared" si="114"/>
        <v>5#</v>
      </c>
      <c r="CH26" s="58" t="str">
        <f t="shared" si="115"/>
        <v>Δ</v>
      </c>
      <c r="CI26" s="57" t="str">
        <f t="shared" si="116"/>
        <v>9</v>
      </c>
      <c r="CJ26" s="57" t="str">
        <f t="shared" si="117"/>
        <v>11+</v>
      </c>
      <c r="CK26" s="57" t="str">
        <f t="shared" si="118"/>
        <v>13</v>
      </c>
      <c r="CL26" s="57" t="str">
        <f t="shared" si="119"/>
        <v>LA5#</v>
      </c>
      <c r="CM26" s="57" t="str">
        <f t="shared" si="120"/>
        <v>LA5#Δ</v>
      </c>
      <c r="CN26" s="57" t="str">
        <f t="shared" si="121"/>
        <v>LA5#9</v>
      </c>
      <c r="CO26" s="57" t="str">
        <f t="shared" si="122"/>
        <v>LA5#11+</v>
      </c>
      <c r="CP26" s="57" t="str">
        <f t="shared" si="123"/>
        <v>LA5#13</v>
      </c>
      <c r="CR26" s="58">
        <f>1</f>
        <v>1</v>
      </c>
      <c r="CS26" s="57">
        <f t="shared" si="124"/>
        <v>4</v>
      </c>
      <c r="CT26" s="57">
        <f t="shared" si="125"/>
        <v>7</v>
      </c>
      <c r="CU26" s="57">
        <f t="shared" si="126"/>
        <v>10</v>
      </c>
      <c r="CV26" s="57">
        <f t="shared" si="127"/>
        <v>14</v>
      </c>
      <c r="CW26" s="57">
        <f t="shared" si="128"/>
        <v>18</v>
      </c>
      <c r="CX26" s="57">
        <f t="shared" si="129"/>
        <v>21</v>
      </c>
      <c r="CY26" s="58" t="str">
        <f t="shared" si="130"/>
        <v>LA</v>
      </c>
      <c r="CZ26" s="58" t="str">
        <f t="shared" si="131"/>
        <v/>
      </c>
      <c r="DA26" s="58" t="str">
        <f t="shared" si="132"/>
        <v/>
      </c>
      <c r="DB26" s="58" t="str">
        <f t="shared" si="133"/>
        <v>7</v>
      </c>
      <c r="DC26" s="57" t="str">
        <f t="shared" si="134"/>
        <v>9</v>
      </c>
      <c r="DD26" s="57" t="str">
        <f t="shared" si="135"/>
        <v>11+</v>
      </c>
      <c r="DE26" s="57" t="str">
        <f t="shared" si="136"/>
        <v>13</v>
      </c>
      <c r="DF26" s="57" t="str">
        <f t="shared" si="137"/>
        <v>LA</v>
      </c>
      <c r="DG26" s="57" t="str">
        <f t="shared" si="138"/>
        <v>LA7</v>
      </c>
      <c r="DH26" s="57" t="str">
        <f t="shared" si="139"/>
        <v>LA9</v>
      </c>
      <c r="DI26" s="57" t="str">
        <f t="shared" si="140"/>
        <v>LA11+</v>
      </c>
      <c r="DJ26" s="57" t="str">
        <f t="shared" si="141"/>
        <v>LA13</v>
      </c>
      <c r="DL26" s="58">
        <f>1</f>
        <v>1</v>
      </c>
      <c r="DM26" s="57">
        <f t="shared" si="142"/>
        <v>4</v>
      </c>
      <c r="DN26" s="57">
        <f t="shared" si="143"/>
        <v>7</v>
      </c>
      <c r="DO26" s="57">
        <f t="shared" si="144"/>
        <v>10</v>
      </c>
      <c r="DP26" s="57">
        <f t="shared" si="145"/>
        <v>14</v>
      </c>
      <c r="DQ26" s="57">
        <f t="shared" si="146"/>
        <v>17</v>
      </c>
      <c r="DR26" s="57">
        <f t="shared" si="147"/>
        <v>20</v>
      </c>
      <c r="DS26" s="58" t="str">
        <f t="shared" si="148"/>
        <v>LA</v>
      </c>
      <c r="DT26" s="58" t="str">
        <f t="shared" si="149"/>
        <v/>
      </c>
      <c r="DU26" s="58" t="str">
        <f t="shared" si="150"/>
        <v/>
      </c>
      <c r="DV26" s="58" t="str">
        <f t="shared" si="151"/>
        <v>7</v>
      </c>
      <c r="DW26" s="57" t="str">
        <f t="shared" si="152"/>
        <v>9</v>
      </c>
      <c r="DX26" s="57" t="str">
        <f t="shared" si="153"/>
        <v>11</v>
      </c>
      <c r="DY26" s="57" t="str">
        <f t="shared" si="154"/>
        <v>13b</v>
      </c>
      <c r="DZ26" s="57" t="str">
        <f t="shared" si="155"/>
        <v>LA</v>
      </c>
      <c r="EA26" s="57" t="str">
        <f t="shared" si="156"/>
        <v>LA7</v>
      </c>
      <c r="EB26" s="57" t="str">
        <f t="shared" si="157"/>
        <v>LA9</v>
      </c>
      <c r="EC26" s="57" t="str">
        <f t="shared" si="158"/>
        <v>LA11</v>
      </c>
      <c r="ED26" s="57" t="str">
        <f t="shared" si="159"/>
        <v>LA13b</v>
      </c>
      <c r="EF26" s="58">
        <f>1</f>
        <v>1</v>
      </c>
      <c r="EG26" s="57">
        <f t="shared" si="160"/>
        <v>3</v>
      </c>
      <c r="EH26" s="57">
        <f t="shared" si="161"/>
        <v>6</v>
      </c>
      <c r="EI26" s="57">
        <f t="shared" si="162"/>
        <v>10</v>
      </c>
      <c r="EJ26" s="57">
        <f t="shared" si="163"/>
        <v>14</v>
      </c>
      <c r="EK26" s="57">
        <f t="shared" si="164"/>
        <v>17</v>
      </c>
      <c r="EL26" s="57">
        <f t="shared" si="165"/>
        <v>20</v>
      </c>
      <c r="EM26" s="58" t="str">
        <f t="shared" si="166"/>
        <v>LA</v>
      </c>
      <c r="EN26" s="58" t="str">
        <f t="shared" si="167"/>
        <v>m</v>
      </c>
      <c r="EO26" s="58" t="str">
        <f t="shared" si="168"/>
        <v>5b</v>
      </c>
      <c r="EP26" s="58" t="str">
        <f t="shared" si="169"/>
        <v>7</v>
      </c>
      <c r="EQ26" s="57" t="str">
        <f t="shared" si="170"/>
        <v>9</v>
      </c>
      <c r="ER26" s="57" t="str">
        <f t="shared" si="171"/>
        <v>11</v>
      </c>
      <c r="ES26" s="57" t="str">
        <f t="shared" si="172"/>
        <v>13b</v>
      </c>
      <c r="ET26" s="57" t="str">
        <f t="shared" si="173"/>
        <v>LAm5b</v>
      </c>
      <c r="EU26" s="57" t="str">
        <f t="shared" si="174"/>
        <v>LAm5b7</v>
      </c>
      <c r="EV26" s="57" t="str">
        <f t="shared" si="175"/>
        <v>LAm5b9</v>
      </c>
      <c r="EW26" s="57" t="str">
        <f t="shared" si="176"/>
        <v>LAm5b11</v>
      </c>
      <c r="EX26" s="57" t="str">
        <f t="shared" si="177"/>
        <v>LAm5b13b</v>
      </c>
      <c r="EZ26" s="58">
        <f>1</f>
        <v>1</v>
      </c>
      <c r="FA26" s="57">
        <f t="shared" si="178"/>
        <v>3</v>
      </c>
      <c r="FB26" s="57">
        <f t="shared" si="179"/>
        <v>6</v>
      </c>
      <c r="FC26" s="57">
        <f t="shared" si="180"/>
        <v>10</v>
      </c>
      <c r="FD26" s="57">
        <f t="shared" si="181"/>
        <v>13</v>
      </c>
      <c r="FE26" s="57">
        <f t="shared" si="182"/>
        <v>16</v>
      </c>
      <c r="FF26" s="57">
        <f t="shared" si="183"/>
        <v>20</v>
      </c>
      <c r="FG26" s="58" t="str">
        <f t="shared" si="184"/>
        <v>LA</v>
      </c>
      <c r="FH26" s="58" t="str">
        <f t="shared" si="185"/>
        <v>m</v>
      </c>
      <c r="FI26" s="58" t="str">
        <f t="shared" si="186"/>
        <v>5b</v>
      </c>
      <c r="FJ26" s="58" t="str">
        <f t="shared" si="187"/>
        <v>7</v>
      </c>
      <c r="FK26" s="57" t="str">
        <f t="shared" si="188"/>
        <v>9b</v>
      </c>
      <c r="FL26" s="57" t="str">
        <f t="shared" si="189"/>
        <v>11b</v>
      </c>
      <c r="FM26" s="57" t="str">
        <f t="shared" si="190"/>
        <v>13b</v>
      </c>
      <c r="FN26" s="57" t="str">
        <f t="shared" si="191"/>
        <v>LAm5b</v>
      </c>
      <c r="FO26" s="57" t="str">
        <f t="shared" si="192"/>
        <v>LAm5b7</v>
      </c>
      <c r="FP26" s="57" t="str">
        <f t="shared" si="193"/>
        <v>LAm5b9b</v>
      </c>
      <c r="FQ26" s="57" t="str">
        <f t="shared" si="194"/>
        <v>LAm5b11b</v>
      </c>
      <c r="FR26" s="57" t="str">
        <f t="shared" si="195"/>
        <v>LAm5b13b</v>
      </c>
      <c r="FT26" s="2" t="str">
        <f t="shared" si="196"/>
        <v>LAm</v>
      </c>
      <c r="FU26" s="2" t="str">
        <f t="shared" si="196"/>
        <v>LAmΔ</v>
      </c>
      <c r="FV26" s="2" t="str">
        <f t="shared" si="196"/>
        <v>LAm9</v>
      </c>
      <c r="FW26" s="2" t="str">
        <f t="shared" si="196"/>
        <v>LAm11</v>
      </c>
      <c r="FX26" s="2" t="str">
        <f t="shared" si="196"/>
        <v>LAm13</v>
      </c>
      <c r="FY26" s="2" t="str">
        <f t="shared" si="197"/>
        <v>LAm</v>
      </c>
      <c r="FZ26" s="2" t="str">
        <f t="shared" si="197"/>
        <v>LAm7</v>
      </c>
      <c r="GA26" s="2" t="str">
        <f t="shared" si="197"/>
        <v>LAm9b</v>
      </c>
      <c r="GB26" s="2" t="str">
        <f t="shared" si="197"/>
        <v>LAm11</v>
      </c>
      <c r="GC26" s="2" t="str">
        <f t="shared" si="197"/>
        <v>LAm13</v>
      </c>
      <c r="GD26" s="2" t="str">
        <f t="shared" si="198"/>
        <v>LA5#</v>
      </c>
      <c r="GE26" s="2" t="str">
        <f t="shared" si="198"/>
        <v>LA5#Δ</v>
      </c>
      <c r="GF26" s="2" t="str">
        <f t="shared" si="198"/>
        <v>LA5#9</v>
      </c>
      <c r="GG26" s="2" t="str">
        <f t="shared" si="198"/>
        <v>LA5#11+</v>
      </c>
      <c r="GH26" s="2" t="str">
        <f t="shared" si="198"/>
        <v>LA5#13</v>
      </c>
      <c r="GI26" s="2" t="str">
        <f t="shared" si="199"/>
        <v>LA</v>
      </c>
      <c r="GJ26" s="2" t="str">
        <f t="shared" si="199"/>
        <v>LA7</v>
      </c>
      <c r="GK26" s="2" t="str">
        <f t="shared" si="199"/>
        <v>LA9</v>
      </c>
      <c r="GL26" s="2" t="str">
        <f t="shared" si="199"/>
        <v>LA11+</v>
      </c>
      <c r="GM26" s="2" t="str">
        <f t="shared" si="199"/>
        <v>LA13</v>
      </c>
      <c r="GN26" s="2" t="str">
        <f t="shared" si="200"/>
        <v>LA</v>
      </c>
      <c r="GO26" s="2" t="str">
        <f t="shared" si="200"/>
        <v>LA7</v>
      </c>
      <c r="GP26" s="2" t="str">
        <f t="shared" si="200"/>
        <v>LA9</v>
      </c>
      <c r="GQ26" s="2" t="str">
        <f t="shared" si="200"/>
        <v>LA11</v>
      </c>
      <c r="GR26" s="2" t="str">
        <f t="shared" si="200"/>
        <v>LA13b</v>
      </c>
      <c r="GS26" s="2" t="str">
        <f t="shared" si="201"/>
        <v>LAm5b</v>
      </c>
      <c r="GT26" s="2" t="str">
        <f t="shared" si="201"/>
        <v>LAm5b7</v>
      </c>
      <c r="GU26" s="2" t="str">
        <f t="shared" si="201"/>
        <v>LAm5b9</v>
      </c>
      <c r="GV26" s="2" t="str">
        <f t="shared" si="201"/>
        <v>LAm5b11</v>
      </c>
      <c r="GW26" s="2" t="str">
        <f t="shared" si="201"/>
        <v>LAm5b13b</v>
      </c>
      <c r="GX26" s="2" t="str">
        <f t="shared" si="202"/>
        <v>LAm5b</v>
      </c>
      <c r="GY26" s="2" t="str">
        <f t="shared" si="202"/>
        <v>LAm5b7</v>
      </c>
      <c r="GZ26" s="2" t="str">
        <f t="shared" si="202"/>
        <v>LAm5b9b</v>
      </c>
      <c r="HA26" s="2" t="str">
        <f t="shared" si="202"/>
        <v>LAm5b11b</v>
      </c>
      <c r="HB26" s="2" t="str">
        <f t="shared" si="202"/>
        <v>LAm5b13b</v>
      </c>
      <c r="HD26" s="2">
        <f t="shared" si="215"/>
        <v>22</v>
      </c>
      <c r="HE26" s="2" t="str" cm="1">
        <f t="array" ref="HE26">INDEX(patti,$HD26,IP26)</f>
        <v>LAm</v>
      </c>
      <c r="HF26" s="2" t="str" cm="1">
        <f t="array" ref="HF26">INDEX(patti,$HD26,IQ26)</f>
        <v>LAm</v>
      </c>
      <c r="HG26" s="2" t="str" cm="1">
        <f t="array" ref="HG26">INDEX(patti,$HD26,IR26)</f>
        <v>LA5#</v>
      </c>
      <c r="HH26" s="2" t="str" cm="1">
        <f t="array" ref="HH26">INDEX(patti,$HD26,IS26)</f>
        <v>LA</v>
      </c>
      <c r="HI26" s="2" t="str" cm="1">
        <f t="array" ref="HI26">INDEX(patti,$HD26,IT26)</f>
        <v>LA</v>
      </c>
      <c r="HJ26" s="2" t="str" cm="1">
        <f t="array" ref="HJ26">INDEX(patti,$HD26,IU26)</f>
        <v>LAm5b</v>
      </c>
      <c r="HK26" s="2" t="str" cm="1">
        <f t="array" ref="HK26">INDEX(patti,$HD26,IV26)</f>
        <v>LAm5b</v>
      </c>
      <c r="HL26" s="2" t="str" cm="1">
        <f t="array" ref="HL26">INDEX(patti,$HD26,IW26)</f>
        <v>LAmΔ</v>
      </c>
      <c r="HM26" s="2" t="str" cm="1">
        <f t="array" ref="HM26">INDEX(patti,$HD26,IX26)</f>
        <v>LAm7</v>
      </c>
      <c r="HN26" s="2" t="str" cm="1">
        <f t="array" ref="HN26">INDEX(patti,$HD26,IY26)</f>
        <v>LA5#Δ</v>
      </c>
      <c r="HO26" s="2" t="str" cm="1">
        <f t="array" ref="HO26">INDEX(patti,$HD26,IZ26)</f>
        <v>LA7</v>
      </c>
      <c r="HP26" s="2" t="str" cm="1">
        <f t="array" ref="HP26">INDEX(patti,$HD26,JA26)</f>
        <v>LA7</v>
      </c>
      <c r="HQ26" s="2" t="str" cm="1">
        <f t="array" ref="HQ26">INDEX(patti,$HD26,JB26)</f>
        <v>LAm5b7</v>
      </c>
      <c r="HR26" s="2" t="str" cm="1">
        <f t="array" ref="HR26">INDEX(patti,$HD26,JC26)</f>
        <v>LAm5b7</v>
      </c>
      <c r="HS26" s="2" t="str" cm="1">
        <f t="array" ref="HS26">INDEX(patti,$HD26,JD26)</f>
        <v>LAm9</v>
      </c>
      <c r="HT26" s="2" t="str" cm="1">
        <f t="array" ref="HT26">INDEX(patti,$HD26,JE26)</f>
        <v>LAm9b</v>
      </c>
      <c r="HU26" s="2" t="str" cm="1">
        <f t="array" ref="HU26">INDEX(patti,$HD26,JF26)</f>
        <v>LA5#9</v>
      </c>
      <c r="HV26" s="2" t="str" cm="1">
        <f t="array" ref="HV26">INDEX(patti,$HD26,JG26)</f>
        <v>LA9</v>
      </c>
      <c r="HW26" s="2" t="str" cm="1">
        <f t="array" ref="HW26">INDEX(patti,$HD26,JH26)</f>
        <v>LA9</v>
      </c>
      <c r="HX26" s="2" t="str" cm="1">
        <f t="array" ref="HX26">INDEX(patti,$HD26,JI26)</f>
        <v>LAm5b9</v>
      </c>
      <c r="HY26" s="2" t="str" cm="1">
        <f t="array" ref="HY26">INDEX(patti,$HD26,JJ26)</f>
        <v>LAm5b9b</v>
      </c>
      <c r="HZ26" s="2" t="str" cm="1">
        <f t="array" ref="HZ26">INDEX(patti,$HD26,JK26)</f>
        <v>LAm11</v>
      </c>
      <c r="IA26" s="2" t="str" cm="1">
        <f t="array" ref="IA26">INDEX(patti,$HD26,JL26)</f>
        <v>LAm11</v>
      </c>
      <c r="IB26" s="2" t="str" cm="1">
        <f t="array" ref="IB26">INDEX(patti,$HD26,JM26)</f>
        <v>LA5#11+</v>
      </c>
      <c r="IC26" s="2" t="str" cm="1">
        <f t="array" ref="IC26">INDEX(patti,$HD26,JN26)</f>
        <v>LA11+</v>
      </c>
      <c r="ID26" s="2" t="str" cm="1">
        <f t="array" ref="ID26">INDEX(patti,$HD26,JO26)</f>
        <v>LA11</v>
      </c>
      <c r="IE26" s="2" t="str" cm="1">
        <f t="array" ref="IE26">INDEX(patti,$HD26,JP26)</f>
        <v>LAm5b11</v>
      </c>
      <c r="IF26" s="2" t="str" cm="1">
        <f t="array" ref="IF26">INDEX(patti,$HD26,JQ26)</f>
        <v>LAm5b11b</v>
      </c>
      <c r="IG26" s="2" t="str" cm="1">
        <f t="array" ref="IG26">INDEX(patti,$HD26,JR26)</f>
        <v>LAm13</v>
      </c>
      <c r="IH26" s="2" t="str" cm="1">
        <f t="array" ref="IH26">INDEX(patti,$HD26,JS26)</f>
        <v>LAm13</v>
      </c>
      <c r="II26" s="2" t="str" cm="1">
        <f t="array" ref="II26">INDEX(patti,$HD26,JT26)</f>
        <v>LA5#13</v>
      </c>
      <c r="IJ26" s="2" t="str" cm="1">
        <f t="array" ref="IJ26">INDEX(patti,$HD26,JU26)</f>
        <v>LA13</v>
      </c>
      <c r="IK26" s="2" t="str" cm="1">
        <f t="array" ref="IK26">INDEX(patti,$HD26,JV26)</f>
        <v>LA13b</v>
      </c>
      <c r="IL26" s="2" t="str" cm="1">
        <f t="array" ref="IL26">INDEX(patti,$HD26,JW26)</f>
        <v>LAm5b13b</v>
      </c>
      <c r="IM26" s="2" t="str" cm="1">
        <f t="array" ref="IM26">INDEX(patti,$HD26,JX26)</f>
        <v>LAm5b13b</v>
      </c>
      <c r="IN26" t="s">
        <v>117</v>
      </c>
      <c r="IP26">
        <v>1</v>
      </c>
      <c r="IQ26">
        <f t="shared" si="223"/>
        <v>6</v>
      </c>
      <c r="IR26">
        <f t="shared" si="223"/>
        <v>11</v>
      </c>
      <c r="IS26">
        <f t="shared" si="223"/>
        <v>16</v>
      </c>
      <c r="IT26">
        <f t="shared" si="223"/>
        <v>21</v>
      </c>
      <c r="IU26">
        <f t="shared" si="223"/>
        <v>26</v>
      </c>
      <c r="IV26">
        <f t="shared" si="223"/>
        <v>31</v>
      </c>
      <c r="IW26">
        <f t="shared" si="204"/>
        <v>2</v>
      </c>
      <c r="IX26">
        <f t="shared" si="204"/>
        <v>7</v>
      </c>
      <c r="IY26">
        <f t="shared" si="204"/>
        <v>12</v>
      </c>
      <c r="IZ26">
        <f t="shared" si="204"/>
        <v>17</v>
      </c>
      <c r="JA26">
        <f t="shared" si="204"/>
        <v>22</v>
      </c>
      <c r="JB26">
        <f t="shared" si="204"/>
        <v>27</v>
      </c>
      <c r="JC26">
        <f t="shared" si="204"/>
        <v>32</v>
      </c>
      <c r="JD26">
        <f t="shared" si="204"/>
        <v>3</v>
      </c>
      <c r="JE26">
        <f t="shared" si="204"/>
        <v>8</v>
      </c>
      <c r="JF26">
        <f t="shared" si="204"/>
        <v>13</v>
      </c>
      <c r="JG26">
        <f t="shared" si="204"/>
        <v>18</v>
      </c>
      <c r="JH26">
        <f t="shared" si="204"/>
        <v>23</v>
      </c>
      <c r="JI26">
        <f t="shared" si="204"/>
        <v>28</v>
      </c>
      <c r="JJ26">
        <f t="shared" si="219"/>
        <v>33</v>
      </c>
      <c r="JK26">
        <f t="shared" si="219"/>
        <v>4</v>
      </c>
      <c r="JL26">
        <f t="shared" si="219"/>
        <v>9</v>
      </c>
      <c r="JM26">
        <f t="shared" si="219"/>
        <v>14</v>
      </c>
      <c r="JN26">
        <f t="shared" si="219"/>
        <v>19</v>
      </c>
      <c r="JO26">
        <f t="shared" si="219"/>
        <v>24</v>
      </c>
      <c r="JP26">
        <f t="shared" si="219"/>
        <v>29</v>
      </c>
      <c r="JQ26">
        <f t="shared" si="219"/>
        <v>34</v>
      </c>
      <c r="JR26">
        <f t="shared" si="219"/>
        <v>5</v>
      </c>
      <c r="JS26">
        <f t="shared" si="219"/>
        <v>10</v>
      </c>
      <c r="JT26">
        <f t="shared" si="219"/>
        <v>15</v>
      </c>
      <c r="JU26">
        <f t="shared" si="219"/>
        <v>20</v>
      </c>
      <c r="JV26">
        <f t="shared" si="219"/>
        <v>25</v>
      </c>
      <c r="JW26">
        <f t="shared" si="219"/>
        <v>30</v>
      </c>
      <c r="JX26">
        <f t="shared" si="219"/>
        <v>35</v>
      </c>
      <c r="JY26" t="s">
        <v>117</v>
      </c>
      <c r="JZ26" t="str">
        <f t="shared" si="222"/>
        <v>MELODICA</v>
      </c>
      <c r="KA26">
        <f t="shared" si="6"/>
        <v>0</v>
      </c>
      <c r="KB26" cm="1">
        <f t="array" ref="KB26">IF(TYPE(_xlfn._xlws.FILTER(HE$1:IM$1,HE26:IM26=KA26))=16,0,_xlfn._xlws.FILTER(HE$1:IM$1,HE26:IM26=KA26))</f>
        <v>0</v>
      </c>
      <c r="KG26">
        <f t="shared" si="205"/>
        <v>0</v>
      </c>
      <c r="KH26" s="35">
        <f t="shared" si="224"/>
        <v>0</v>
      </c>
      <c r="LY26" s="180"/>
      <c r="LZ26" s="180"/>
      <c r="MA26" s="180"/>
      <c r="MB26" s="180"/>
      <c r="MC26" s="180"/>
      <c r="MD26" s="180"/>
      <c r="ME26" s="180"/>
      <c r="MF26" s="180"/>
      <c r="MG26" s="180"/>
      <c r="MH26" s="180"/>
      <c r="MI26" s="180"/>
      <c r="MJ26" s="180"/>
      <c r="MK26" s="180"/>
      <c r="ML26" s="180"/>
      <c r="MM26" s="180"/>
      <c r="MN26" s="180"/>
      <c r="MO26" s="180"/>
      <c r="MP26" s="180"/>
      <c r="MQ26" s="180"/>
      <c r="MR26" s="180"/>
      <c r="MS26" s="180"/>
      <c r="MT26" s="180"/>
      <c r="MU26" s="180"/>
      <c r="MV26" s="51"/>
      <c r="MW26" s="51"/>
      <c r="MX26" s="51"/>
      <c r="MY26" s="51"/>
      <c r="MZ26" s="51"/>
      <c r="NA26" s="51"/>
      <c r="NB26" s="51"/>
      <c r="NC26" s="51"/>
      <c r="ND26" s="51"/>
      <c r="NE26" s="51"/>
      <c r="NF26" s="51"/>
      <c r="NG26" s="51"/>
      <c r="NH26" s="51"/>
      <c r="NI26" s="51"/>
      <c r="NJ26" s="51"/>
      <c r="NK26" s="51"/>
      <c r="NL26" s="51"/>
      <c r="NM26" s="51"/>
      <c r="NN26" s="51"/>
      <c r="NO26" s="51"/>
      <c r="NP26" s="51"/>
      <c r="NQ26" s="73"/>
      <c r="NR26" s="73"/>
      <c r="NS26" s="73"/>
      <c r="NT26" s="73"/>
      <c r="NU26" s="73"/>
      <c r="NV26" s="73"/>
      <c r="NW26" s="73"/>
      <c r="NX26" s="73"/>
      <c r="NY26" s="73"/>
      <c r="NZ26" s="73"/>
      <c r="OA26" s="73"/>
      <c r="OB26" s="73"/>
      <c r="OC26" s="73"/>
      <c r="OD26" s="73"/>
      <c r="OE26" s="73"/>
    </row>
    <row r="27" spans="1:395" x14ac:dyDescent="0.3">
      <c r="A27" s="190"/>
      <c r="B27" t="str">
        <f t="shared" si="220"/>
        <v>Sib</v>
      </c>
      <c r="C27" s="16" t="s">
        <v>37</v>
      </c>
      <c r="D27" s="16" t="s">
        <v>38</v>
      </c>
      <c r="E27" s="16" t="s">
        <v>37</v>
      </c>
      <c r="F27" s="16" t="s">
        <v>37</v>
      </c>
      <c r="G27" s="16" t="s">
        <v>37</v>
      </c>
      <c r="H27" s="16" t="s">
        <v>37</v>
      </c>
      <c r="I27" s="16" t="s">
        <v>38</v>
      </c>
      <c r="J27" s="4">
        <f t="shared" si="221"/>
        <v>11</v>
      </c>
      <c r="K27" s="58">
        <f t="shared" si="47"/>
        <v>13</v>
      </c>
      <c r="L27" s="58">
        <f t="shared" si="48"/>
        <v>14</v>
      </c>
      <c r="M27" s="58">
        <f t="shared" si="49"/>
        <v>16</v>
      </c>
      <c r="N27" s="58">
        <f t="shared" si="50"/>
        <v>18</v>
      </c>
      <c r="O27" s="58">
        <f t="shared" si="51"/>
        <v>20</v>
      </c>
      <c r="P27" s="58">
        <f t="shared" si="52"/>
        <v>22</v>
      </c>
      <c r="Q27" s="57">
        <f t="shared" si="53"/>
        <v>23</v>
      </c>
      <c r="R27" s="58">
        <f t="shared" si="54"/>
        <v>25</v>
      </c>
      <c r="S27" s="58">
        <f t="shared" si="55"/>
        <v>26</v>
      </c>
      <c r="T27" s="58">
        <f t="shared" si="56"/>
        <v>28</v>
      </c>
      <c r="U27" s="58">
        <f t="shared" si="57"/>
        <v>30</v>
      </c>
      <c r="V27" s="58">
        <f t="shared" si="58"/>
        <v>32</v>
      </c>
      <c r="W27" s="58">
        <f t="shared" si="59"/>
        <v>34</v>
      </c>
      <c r="X27" s="57">
        <f t="shared" si="60"/>
        <v>35</v>
      </c>
      <c r="Y27" s="58">
        <f t="shared" si="61"/>
        <v>37</v>
      </c>
      <c r="Z27" s="58">
        <f t="shared" si="62"/>
        <v>38</v>
      </c>
      <c r="AA27" s="58">
        <f t="shared" si="63"/>
        <v>40</v>
      </c>
      <c r="AB27" s="58">
        <f t="shared" si="64"/>
        <v>42</v>
      </c>
      <c r="AC27" s="58">
        <f t="shared" si="65"/>
        <v>44</v>
      </c>
      <c r="AD27" s="58">
        <f t="shared" si="66"/>
        <v>46</v>
      </c>
      <c r="AE27" s="57">
        <f t="shared" si="67"/>
        <v>47</v>
      </c>
      <c r="AF27" s="58">
        <f t="shared" si="68"/>
        <v>49</v>
      </c>
      <c r="AG27" s="58">
        <f t="shared" si="69"/>
        <v>50</v>
      </c>
      <c r="AH27" s="58">
        <f t="shared" si="70"/>
        <v>52</v>
      </c>
      <c r="AI27" s="58"/>
      <c r="AJ27" s="58">
        <f>1</f>
        <v>1</v>
      </c>
      <c r="AK27" s="58">
        <f t="shared" si="71"/>
        <v>3</v>
      </c>
      <c r="AL27" s="58">
        <f t="shared" si="72"/>
        <v>7</v>
      </c>
      <c r="AM27" s="58">
        <f t="shared" si="73"/>
        <v>11</v>
      </c>
      <c r="AN27" s="58">
        <f t="shared" si="74"/>
        <v>14</v>
      </c>
      <c r="AO27" s="58">
        <f t="shared" si="75"/>
        <v>17</v>
      </c>
      <c r="AP27" s="58">
        <f t="shared" si="76"/>
        <v>21</v>
      </c>
      <c r="AQ27" s="58" t="str">
        <f t="shared" si="214"/>
        <v>Sib</v>
      </c>
      <c r="AR27" s="58" t="str">
        <f t="shared" si="77"/>
        <v>m</v>
      </c>
      <c r="AS27" s="58" t="str">
        <f t="shared" si="78"/>
        <v/>
      </c>
      <c r="AT27" s="58" t="str">
        <f t="shared" si="79"/>
        <v>Δ</v>
      </c>
      <c r="AU27" s="57" t="str">
        <f t="shared" si="80"/>
        <v>9</v>
      </c>
      <c r="AV27" s="57" t="str">
        <f t="shared" si="81"/>
        <v>11</v>
      </c>
      <c r="AW27" s="57" t="str">
        <f t="shared" si="82"/>
        <v>13</v>
      </c>
      <c r="AX27" s="57" t="str">
        <f t="shared" si="83"/>
        <v>Sibm</v>
      </c>
      <c r="AY27" s="57" t="str">
        <f t="shared" si="84"/>
        <v>SibmΔ</v>
      </c>
      <c r="AZ27" s="57" t="str">
        <f t="shared" si="85"/>
        <v>Sibm9</v>
      </c>
      <c r="BA27" s="57" t="str">
        <f t="shared" si="86"/>
        <v>Sibm11</v>
      </c>
      <c r="BB27" s="57" t="str">
        <f t="shared" si="87"/>
        <v>Sibm13</v>
      </c>
      <c r="BD27" s="58">
        <f>1</f>
        <v>1</v>
      </c>
      <c r="BE27" s="57">
        <f t="shared" si="88"/>
        <v>3</v>
      </c>
      <c r="BF27" s="57">
        <f t="shared" si="89"/>
        <v>7</v>
      </c>
      <c r="BG27" s="57">
        <f t="shared" si="90"/>
        <v>10</v>
      </c>
      <c r="BH27" s="57">
        <f t="shared" si="91"/>
        <v>13</v>
      </c>
      <c r="BI27" s="57">
        <f t="shared" si="92"/>
        <v>17</v>
      </c>
      <c r="BJ27" s="57">
        <f t="shared" si="93"/>
        <v>21</v>
      </c>
      <c r="BK27" s="58" t="str">
        <f t="shared" si="94"/>
        <v>Sib</v>
      </c>
      <c r="BL27" s="58" t="str">
        <f t="shared" si="95"/>
        <v>m</v>
      </c>
      <c r="BM27" s="58" t="str">
        <f t="shared" si="96"/>
        <v/>
      </c>
      <c r="BN27" s="58" t="str">
        <f t="shared" si="97"/>
        <v>7</v>
      </c>
      <c r="BO27" s="57" t="str">
        <f t="shared" si="98"/>
        <v>9b</v>
      </c>
      <c r="BP27" s="57" t="str">
        <f t="shared" si="99"/>
        <v>11</v>
      </c>
      <c r="BQ27" s="57" t="str">
        <f t="shared" si="100"/>
        <v>13</v>
      </c>
      <c r="BR27" s="57" t="str">
        <f t="shared" si="101"/>
        <v>Sibm</v>
      </c>
      <c r="BS27" s="57" t="str">
        <f t="shared" si="102"/>
        <v>Sibm7</v>
      </c>
      <c r="BT27" s="57" t="str">
        <f t="shared" si="103"/>
        <v>Sibm9b</v>
      </c>
      <c r="BU27" s="57" t="str">
        <f t="shared" si="104"/>
        <v>Sibm11</v>
      </c>
      <c r="BV27" s="57" t="str">
        <f t="shared" si="105"/>
        <v>Sibm13</v>
      </c>
      <c r="BX27" s="58">
        <f>1</f>
        <v>1</v>
      </c>
      <c r="BY27" s="57">
        <f t="shared" si="106"/>
        <v>4</v>
      </c>
      <c r="BZ27" s="57">
        <f t="shared" si="107"/>
        <v>8</v>
      </c>
      <c r="CA27" s="57">
        <f t="shared" si="108"/>
        <v>11</v>
      </c>
      <c r="CB27" s="57">
        <f t="shared" si="109"/>
        <v>14</v>
      </c>
      <c r="CC27" s="57">
        <f t="shared" si="110"/>
        <v>18</v>
      </c>
      <c r="CD27" s="57">
        <f t="shared" si="111"/>
        <v>21</v>
      </c>
      <c r="CE27" s="58" t="str">
        <f t="shared" si="112"/>
        <v>Sib</v>
      </c>
      <c r="CF27" s="58" t="str">
        <f t="shared" si="113"/>
        <v/>
      </c>
      <c r="CG27" s="58" t="str">
        <f t="shared" si="114"/>
        <v>5#</v>
      </c>
      <c r="CH27" s="58" t="str">
        <f t="shared" si="115"/>
        <v>Δ</v>
      </c>
      <c r="CI27" s="57" t="str">
        <f t="shared" si="116"/>
        <v>9</v>
      </c>
      <c r="CJ27" s="57" t="str">
        <f t="shared" si="117"/>
        <v>11+</v>
      </c>
      <c r="CK27" s="57" t="str">
        <f t="shared" si="118"/>
        <v>13</v>
      </c>
      <c r="CL27" s="57" t="str">
        <f t="shared" si="119"/>
        <v>Sib5#</v>
      </c>
      <c r="CM27" s="57" t="str">
        <f t="shared" si="120"/>
        <v>Sib5#Δ</v>
      </c>
      <c r="CN27" s="57" t="str">
        <f t="shared" si="121"/>
        <v>Sib5#9</v>
      </c>
      <c r="CO27" s="57" t="str">
        <f t="shared" si="122"/>
        <v>Sib5#11+</v>
      </c>
      <c r="CP27" s="57" t="str">
        <f t="shared" si="123"/>
        <v>Sib5#13</v>
      </c>
      <c r="CR27" s="58">
        <f>1</f>
        <v>1</v>
      </c>
      <c r="CS27" s="57">
        <f t="shared" si="124"/>
        <v>4</v>
      </c>
      <c r="CT27" s="57">
        <f t="shared" si="125"/>
        <v>7</v>
      </c>
      <c r="CU27" s="57">
        <f t="shared" si="126"/>
        <v>10</v>
      </c>
      <c r="CV27" s="57">
        <f t="shared" si="127"/>
        <v>14</v>
      </c>
      <c r="CW27" s="57">
        <f t="shared" si="128"/>
        <v>18</v>
      </c>
      <c r="CX27" s="57">
        <f t="shared" si="129"/>
        <v>21</v>
      </c>
      <c r="CY27" s="58" t="str">
        <f t="shared" si="130"/>
        <v>Sib</v>
      </c>
      <c r="CZ27" s="58" t="str">
        <f t="shared" si="131"/>
        <v/>
      </c>
      <c r="DA27" s="58" t="str">
        <f t="shared" si="132"/>
        <v/>
      </c>
      <c r="DB27" s="58" t="str">
        <f t="shared" si="133"/>
        <v>7</v>
      </c>
      <c r="DC27" s="57" t="str">
        <f t="shared" si="134"/>
        <v>9</v>
      </c>
      <c r="DD27" s="57" t="str">
        <f t="shared" si="135"/>
        <v>11+</v>
      </c>
      <c r="DE27" s="57" t="str">
        <f t="shared" si="136"/>
        <v>13</v>
      </c>
      <c r="DF27" s="57" t="str">
        <f t="shared" si="137"/>
        <v>Sib</v>
      </c>
      <c r="DG27" s="57" t="str">
        <f t="shared" si="138"/>
        <v>Sib7</v>
      </c>
      <c r="DH27" s="57" t="str">
        <f t="shared" si="139"/>
        <v>Sib9</v>
      </c>
      <c r="DI27" s="57" t="str">
        <f t="shared" si="140"/>
        <v>Sib11+</v>
      </c>
      <c r="DJ27" s="57" t="str">
        <f t="shared" si="141"/>
        <v>Sib13</v>
      </c>
      <c r="DL27" s="58">
        <f>1</f>
        <v>1</v>
      </c>
      <c r="DM27" s="57">
        <f t="shared" si="142"/>
        <v>4</v>
      </c>
      <c r="DN27" s="57">
        <f t="shared" si="143"/>
        <v>7</v>
      </c>
      <c r="DO27" s="57">
        <f t="shared" si="144"/>
        <v>10</v>
      </c>
      <c r="DP27" s="57">
        <f t="shared" si="145"/>
        <v>14</v>
      </c>
      <c r="DQ27" s="57">
        <f t="shared" si="146"/>
        <v>17</v>
      </c>
      <c r="DR27" s="57">
        <f t="shared" si="147"/>
        <v>20</v>
      </c>
      <c r="DS27" s="58" t="str">
        <f t="shared" si="148"/>
        <v>Sib</v>
      </c>
      <c r="DT27" s="58" t="str">
        <f t="shared" si="149"/>
        <v/>
      </c>
      <c r="DU27" s="58" t="str">
        <f t="shared" si="150"/>
        <v/>
      </c>
      <c r="DV27" s="58" t="str">
        <f t="shared" si="151"/>
        <v>7</v>
      </c>
      <c r="DW27" s="57" t="str">
        <f t="shared" si="152"/>
        <v>9</v>
      </c>
      <c r="DX27" s="57" t="str">
        <f t="shared" si="153"/>
        <v>11</v>
      </c>
      <c r="DY27" s="57" t="str">
        <f t="shared" si="154"/>
        <v>13b</v>
      </c>
      <c r="DZ27" s="57" t="str">
        <f t="shared" si="155"/>
        <v>Sib</v>
      </c>
      <c r="EA27" s="57" t="str">
        <f t="shared" si="156"/>
        <v>Sib7</v>
      </c>
      <c r="EB27" s="57" t="str">
        <f t="shared" si="157"/>
        <v>Sib9</v>
      </c>
      <c r="EC27" s="57" t="str">
        <f t="shared" si="158"/>
        <v>Sib11</v>
      </c>
      <c r="ED27" s="57" t="str">
        <f t="shared" si="159"/>
        <v>Sib13b</v>
      </c>
      <c r="EF27" s="58">
        <f>1</f>
        <v>1</v>
      </c>
      <c r="EG27" s="57">
        <f t="shared" si="160"/>
        <v>3</v>
      </c>
      <c r="EH27" s="57">
        <f t="shared" si="161"/>
        <v>6</v>
      </c>
      <c r="EI27" s="57">
        <f t="shared" si="162"/>
        <v>10</v>
      </c>
      <c r="EJ27" s="57">
        <f t="shared" si="163"/>
        <v>14</v>
      </c>
      <c r="EK27" s="57">
        <f t="shared" si="164"/>
        <v>17</v>
      </c>
      <c r="EL27" s="57">
        <f t="shared" si="165"/>
        <v>20</v>
      </c>
      <c r="EM27" s="58" t="str">
        <f t="shared" si="166"/>
        <v>Sib</v>
      </c>
      <c r="EN27" s="58" t="str">
        <f t="shared" si="167"/>
        <v>m</v>
      </c>
      <c r="EO27" s="58" t="str">
        <f t="shared" si="168"/>
        <v>5b</v>
      </c>
      <c r="EP27" s="58" t="str">
        <f t="shared" si="169"/>
        <v>7</v>
      </c>
      <c r="EQ27" s="57" t="str">
        <f t="shared" si="170"/>
        <v>9</v>
      </c>
      <c r="ER27" s="57" t="str">
        <f t="shared" si="171"/>
        <v>11</v>
      </c>
      <c r="ES27" s="57" t="str">
        <f t="shared" si="172"/>
        <v>13b</v>
      </c>
      <c r="ET27" s="57" t="str">
        <f t="shared" si="173"/>
        <v>Sibm5b</v>
      </c>
      <c r="EU27" s="57" t="str">
        <f t="shared" si="174"/>
        <v>Sibm5b7</v>
      </c>
      <c r="EV27" s="57" t="str">
        <f t="shared" si="175"/>
        <v>Sibm5b9</v>
      </c>
      <c r="EW27" s="57" t="str">
        <f t="shared" si="176"/>
        <v>Sibm5b11</v>
      </c>
      <c r="EX27" s="57" t="str">
        <f t="shared" si="177"/>
        <v>Sibm5b13b</v>
      </c>
      <c r="EZ27" s="58">
        <f>1</f>
        <v>1</v>
      </c>
      <c r="FA27" s="57">
        <f t="shared" si="178"/>
        <v>3</v>
      </c>
      <c r="FB27" s="57">
        <f t="shared" si="179"/>
        <v>6</v>
      </c>
      <c r="FC27" s="57">
        <f t="shared" si="180"/>
        <v>10</v>
      </c>
      <c r="FD27" s="57">
        <f t="shared" si="181"/>
        <v>13</v>
      </c>
      <c r="FE27" s="57">
        <f t="shared" si="182"/>
        <v>16</v>
      </c>
      <c r="FF27" s="57">
        <f t="shared" si="183"/>
        <v>20</v>
      </c>
      <c r="FG27" s="58" t="str">
        <f t="shared" si="184"/>
        <v>Sib</v>
      </c>
      <c r="FH27" s="58" t="str">
        <f t="shared" si="185"/>
        <v>m</v>
      </c>
      <c r="FI27" s="58" t="str">
        <f t="shared" si="186"/>
        <v>5b</v>
      </c>
      <c r="FJ27" s="58" t="str">
        <f t="shared" si="187"/>
        <v>7</v>
      </c>
      <c r="FK27" s="57" t="str">
        <f t="shared" si="188"/>
        <v>9b</v>
      </c>
      <c r="FL27" s="57" t="str">
        <f t="shared" si="189"/>
        <v>11b</v>
      </c>
      <c r="FM27" s="57" t="str">
        <f t="shared" si="190"/>
        <v>13b</v>
      </c>
      <c r="FN27" s="57" t="str">
        <f t="shared" si="191"/>
        <v>Sibm5b</v>
      </c>
      <c r="FO27" s="57" t="str">
        <f t="shared" si="192"/>
        <v>Sibm5b7</v>
      </c>
      <c r="FP27" s="57" t="str">
        <f t="shared" si="193"/>
        <v>Sibm5b9b</v>
      </c>
      <c r="FQ27" s="57" t="str">
        <f t="shared" si="194"/>
        <v>Sibm5b11b</v>
      </c>
      <c r="FR27" s="57" t="str">
        <f t="shared" si="195"/>
        <v>Sibm5b13b</v>
      </c>
      <c r="FT27" s="2" t="str">
        <f t="shared" si="196"/>
        <v>Sibm</v>
      </c>
      <c r="FU27" s="2" t="str">
        <f t="shared" si="196"/>
        <v>SibmΔ</v>
      </c>
      <c r="FV27" s="2" t="str">
        <f t="shared" si="196"/>
        <v>Sibm9</v>
      </c>
      <c r="FW27" s="2" t="str">
        <f t="shared" si="196"/>
        <v>Sibm11</v>
      </c>
      <c r="FX27" s="2" t="str">
        <f t="shared" si="196"/>
        <v>Sibm13</v>
      </c>
      <c r="FY27" s="2" t="str">
        <f t="shared" si="197"/>
        <v>Sibm</v>
      </c>
      <c r="FZ27" s="2" t="str">
        <f t="shared" si="197"/>
        <v>Sibm7</v>
      </c>
      <c r="GA27" s="2" t="str">
        <f t="shared" si="197"/>
        <v>Sibm9b</v>
      </c>
      <c r="GB27" s="2" t="str">
        <f t="shared" si="197"/>
        <v>Sibm11</v>
      </c>
      <c r="GC27" s="2" t="str">
        <f t="shared" si="197"/>
        <v>Sibm13</v>
      </c>
      <c r="GD27" s="2" t="str">
        <f t="shared" si="198"/>
        <v>Sib5#</v>
      </c>
      <c r="GE27" s="2" t="str">
        <f t="shared" si="198"/>
        <v>Sib5#Δ</v>
      </c>
      <c r="GF27" s="2" t="str">
        <f t="shared" si="198"/>
        <v>Sib5#9</v>
      </c>
      <c r="GG27" s="2" t="str">
        <f t="shared" si="198"/>
        <v>Sib5#11+</v>
      </c>
      <c r="GH27" s="2" t="str">
        <f t="shared" si="198"/>
        <v>Sib5#13</v>
      </c>
      <c r="GI27" s="2" t="str">
        <f t="shared" si="199"/>
        <v>Sib</v>
      </c>
      <c r="GJ27" s="2" t="str">
        <f t="shared" si="199"/>
        <v>Sib7</v>
      </c>
      <c r="GK27" s="2" t="str">
        <f t="shared" si="199"/>
        <v>Sib9</v>
      </c>
      <c r="GL27" s="2" t="str">
        <f t="shared" si="199"/>
        <v>Sib11+</v>
      </c>
      <c r="GM27" s="2" t="str">
        <f t="shared" si="199"/>
        <v>Sib13</v>
      </c>
      <c r="GN27" s="2" t="str">
        <f t="shared" si="200"/>
        <v>Sib</v>
      </c>
      <c r="GO27" s="2" t="str">
        <f t="shared" si="200"/>
        <v>Sib7</v>
      </c>
      <c r="GP27" s="2" t="str">
        <f t="shared" si="200"/>
        <v>Sib9</v>
      </c>
      <c r="GQ27" s="2" t="str">
        <f t="shared" si="200"/>
        <v>Sib11</v>
      </c>
      <c r="GR27" s="2" t="str">
        <f t="shared" si="200"/>
        <v>Sib13b</v>
      </c>
      <c r="GS27" s="2" t="str">
        <f t="shared" si="201"/>
        <v>Sibm5b</v>
      </c>
      <c r="GT27" s="2" t="str">
        <f t="shared" si="201"/>
        <v>Sibm5b7</v>
      </c>
      <c r="GU27" s="2" t="str">
        <f t="shared" si="201"/>
        <v>Sibm5b9</v>
      </c>
      <c r="GV27" s="2" t="str">
        <f t="shared" si="201"/>
        <v>Sibm5b11</v>
      </c>
      <c r="GW27" s="2" t="str">
        <f t="shared" si="201"/>
        <v>Sibm5b13b</v>
      </c>
      <c r="GX27" s="2" t="str">
        <f t="shared" si="202"/>
        <v>Sibm5b</v>
      </c>
      <c r="GY27" s="2" t="str">
        <f t="shared" si="202"/>
        <v>Sibm5b7</v>
      </c>
      <c r="GZ27" s="2" t="str">
        <f t="shared" si="202"/>
        <v>Sibm5b9b</v>
      </c>
      <c r="HA27" s="2" t="str">
        <f t="shared" si="202"/>
        <v>Sibm5b11b</v>
      </c>
      <c r="HB27" s="2" t="str">
        <f t="shared" si="202"/>
        <v>Sibm5b13b</v>
      </c>
      <c r="HD27" s="2">
        <f t="shared" si="215"/>
        <v>23</v>
      </c>
      <c r="HE27" s="2" t="str" cm="1">
        <f t="array" ref="HE27">INDEX(patti,$HD27,IP27)</f>
        <v>Sibm</v>
      </c>
      <c r="HF27" s="2" t="str" cm="1">
        <f t="array" ref="HF27">INDEX(patti,$HD27,IQ27)</f>
        <v>Sibm</v>
      </c>
      <c r="HG27" s="2" t="str" cm="1">
        <f t="array" ref="HG27">INDEX(patti,$HD27,IR27)</f>
        <v>Sib5#</v>
      </c>
      <c r="HH27" s="2" t="str" cm="1">
        <f t="array" ref="HH27">INDEX(patti,$HD27,IS27)</f>
        <v>Sib</v>
      </c>
      <c r="HI27" s="2" t="str" cm="1">
        <f t="array" ref="HI27">INDEX(patti,$HD27,IT27)</f>
        <v>Sib</v>
      </c>
      <c r="HJ27" s="2" t="str" cm="1">
        <f t="array" ref="HJ27">INDEX(patti,$HD27,IU27)</f>
        <v>Sibm5b</v>
      </c>
      <c r="HK27" s="2" t="str" cm="1">
        <f t="array" ref="HK27">INDEX(patti,$HD27,IV27)</f>
        <v>Sibm5b</v>
      </c>
      <c r="HL27" s="2" t="str" cm="1">
        <f t="array" ref="HL27">INDEX(patti,$HD27,IW27)</f>
        <v>SibmΔ</v>
      </c>
      <c r="HM27" s="2" t="str" cm="1">
        <f t="array" ref="HM27">INDEX(patti,$HD27,IX27)</f>
        <v>Sibm7</v>
      </c>
      <c r="HN27" s="2" t="str" cm="1">
        <f t="array" ref="HN27">INDEX(patti,$HD27,IY27)</f>
        <v>Sib5#Δ</v>
      </c>
      <c r="HO27" s="2" t="str" cm="1">
        <f t="array" ref="HO27">INDEX(patti,$HD27,IZ27)</f>
        <v>Sib7</v>
      </c>
      <c r="HP27" s="2" t="str" cm="1">
        <f t="array" ref="HP27">INDEX(patti,$HD27,JA27)</f>
        <v>Sib7</v>
      </c>
      <c r="HQ27" s="2" t="str" cm="1">
        <f t="array" ref="HQ27">INDEX(patti,$HD27,JB27)</f>
        <v>Sibm5b7</v>
      </c>
      <c r="HR27" s="2" t="str" cm="1">
        <f t="array" ref="HR27">INDEX(patti,$HD27,JC27)</f>
        <v>Sibm5b7</v>
      </c>
      <c r="HS27" s="2" t="str" cm="1">
        <f t="array" ref="HS27">INDEX(patti,$HD27,JD27)</f>
        <v>Sibm9</v>
      </c>
      <c r="HT27" s="2" t="str" cm="1">
        <f t="array" ref="HT27">INDEX(patti,$HD27,JE27)</f>
        <v>Sibm9b</v>
      </c>
      <c r="HU27" s="2" t="str" cm="1">
        <f t="array" ref="HU27">INDEX(patti,$HD27,JF27)</f>
        <v>Sib5#9</v>
      </c>
      <c r="HV27" s="2" t="str" cm="1">
        <f t="array" ref="HV27">INDEX(patti,$HD27,JG27)</f>
        <v>Sib9</v>
      </c>
      <c r="HW27" s="2" t="str" cm="1">
        <f t="array" ref="HW27">INDEX(patti,$HD27,JH27)</f>
        <v>Sib9</v>
      </c>
      <c r="HX27" s="2" t="str" cm="1">
        <f t="array" ref="HX27">INDEX(patti,$HD27,JI27)</f>
        <v>Sibm5b9</v>
      </c>
      <c r="HY27" s="2" t="str" cm="1">
        <f t="array" ref="HY27">INDEX(patti,$HD27,JJ27)</f>
        <v>Sibm5b9b</v>
      </c>
      <c r="HZ27" s="2" t="str" cm="1">
        <f t="array" ref="HZ27">INDEX(patti,$HD27,JK27)</f>
        <v>Sibm11</v>
      </c>
      <c r="IA27" s="2" t="str" cm="1">
        <f t="array" ref="IA27">INDEX(patti,$HD27,JL27)</f>
        <v>Sibm11</v>
      </c>
      <c r="IB27" s="2" t="str" cm="1">
        <f t="array" ref="IB27">INDEX(patti,$HD27,JM27)</f>
        <v>Sib5#11+</v>
      </c>
      <c r="IC27" s="2" t="str" cm="1">
        <f t="array" ref="IC27">INDEX(patti,$HD27,JN27)</f>
        <v>Sib11+</v>
      </c>
      <c r="ID27" s="2" t="str" cm="1">
        <f t="array" ref="ID27">INDEX(patti,$HD27,JO27)</f>
        <v>Sib11</v>
      </c>
      <c r="IE27" s="2" t="str" cm="1">
        <f t="array" ref="IE27">INDEX(patti,$HD27,JP27)</f>
        <v>Sibm5b11</v>
      </c>
      <c r="IF27" s="2" t="str" cm="1">
        <f t="array" ref="IF27">INDEX(patti,$HD27,JQ27)</f>
        <v>Sibm5b11b</v>
      </c>
      <c r="IG27" s="2" t="str" cm="1">
        <f t="array" ref="IG27">INDEX(patti,$HD27,JR27)</f>
        <v>Sibm13</v>
      </c>
      <c r="IH27" s="2" t="str" cm="1">
        <f t="array" ref="IH27">INDEX(patti,$HD27,JS27)</f>
        <v>Sibm13</v>
      </c>
      <c r="II27" s="2" t="str" cm="1">
        <f t="array" ref="II27">INDEX(patti,$HD27,JT27)</f>
        <v>Sib5#13</v>
      </c>
      <c r="IJ27" s="2" t="str" cm="1">
        <f t="array" ref="IJ27">INDEX(patti,$HD27,JU27)</f>
        <v>Sib13</v>
      </c>
      <c r="IK27" s="2" t="str" cm="1">
        <f t="array" ref="IK27">INDEX(patti,$HD27,JV27)</f>
        <v>Sib13b</v>
      </c>
      <c r="IL27" s="2" t="str" cm="1">
        <f t="array" ref="IL27">INDEX(patti,$HD27,JW27)</f>
        <v>Sibm5b13b</v>
      </c>
      <c r="IM27" s="2" t="str" cm="1">
        <f t="array" ref="IM27">INDEX(patti,$HD27,JX27)</f>
        <v>Sibm5b13b</v>
      </c>
      <c r="IN27" t="s">
        <v>117</v>
      </c>
      <c r="IP27">
        <v>1</v>
      </c>
      <c r="IQ27">
        <f t="shared" si="223"/>
        <v>6</v>
      </c>
      <c r="IR27">
        <f t="shared" si="223"/>
        <v>11</v>
      </c>
      <c r="IS27">
        <f t="shared" si="223"/>
        <v>16</v>
      </c>
      <c r="IT27">
        <f t="shared" si="223"/>
        <v>21</v>
      </c>
      <c r="IU27">
        <f t="shared" si="223"/>
        <v>26</v>
      </c>
      <c r="IV27">
        <f t="shared" si="223"/>
        <v>31</v>
      </c>
      <c r="IW27">
        <f t="shared" si="204"/>
        <v>2</v>
      </c>
      <c r="IX27">
        <f t="shared" si="204"/>
        <v>7</v>
      </c>
      <c r="IY27">
        <f t="shared" si="204"/>
        <v>12</v>
      </c>
      <c r="IZ27">
        <f t="shared" si="204"/>
        <v>17</v>
      </c>
      <c r="JA27">
        <f t="shared" si="204"/>
        <v>22</v>
      </c>
      <c r="JB27">
        <f t="shared" si="204"/>
        <v>27</v>
      </c>
      <c r="JC27">
        <f t="shared" si="204"/>
        <v>32</v>
      </c>
      <c r="JD27">
        <f t="shared" si="204"/>
        <v>3</v>
      </c>
      <c r="JE27">
        <f t="shared" si="204"/>
        <v>8</v>
      </c>
      <c r="JF27">
        <f t="shared" si="204"/>
        <v>13</v>
      </c>
      <c r="JG27">
        <f t="shared" si="204"/>
        <v>18</v>
      </c>
      <c r="JH27">
        <f t="shared" si="204"/>
        <v>23</v>
      </c>
      <c r="JI27">
        <f t="shared" si="204"/>
        <v>28</v>
      </c>
      <c r="JJ27">
        <f t="shared" si="219"/>
        <v>33</v>
      </c>
      <c r="JK27">
        <f t="shared" si="219"/>
        <v>4</v>
      </c>
      <c r="JL27">
        <f t="shared" si="219"/>
        <v>9</v>
      </c>
      <c r="JM27">
        <f t="shared" si="219"/>
        <v>14</v>
      </c>
      <c r="JN27">
        <f t="shared" si="219"/>
        <v>19</v>
      </c>
      <c r="JO27">
        <f t="shared" si="219"/>
        <v>24</v>
      </c>
      <c r="JP27">
        <f t="shared" si="219"/>
        <v>29</v>
      </c>
      <c r="JQ27">
        <f t="shared" si="219"/>
        <v>34</v>
      </c>
      <c r="JR27">
        <f t="shared" si="219"/>
        <v>5</v>
      </c>
      <c r="JS27">
        <f t="shared" si="219"/>
        <v>10</v>
      </c>
      <c r="JT27">
        <f t="shared" si="219"/>
        <v>15</v>
      </c>
      <c r="JU27">
        <f t="shared" si="219"/>
        <v>20</v>
      </c>
      <c r="JV27">
        <f t="shared" si="219"/>
        <v>25</v>
      </c>
      <c r="JW27">
        <f t="shared" si="219"/>
        <v>30</v>
      </c>
      <c r="JX27">
        <f t="shared" si="219"/>
        <v>35</v>
      </c>
      <c r="JY27" t="s">
        <v>117</v>
      </c>
      <c r="JZ27" t="str">
        <f t="shared" si="222"/>
        <v>MELODICA</v>
      </c>
      <c r="KA27">
        <f t="shared" si="6"/>
        <v>0</v>
      </c>
      <c r="KB27" cm="1">
        <f t="array" ref="KB27">IF(TYPE(_xlfn._xlws.FILTER(HE$1:IM$1,HE27:IM27=KA27))=16,0,_xlfn._xlws.FILTER(HE$1:IM$1,HE27:IM27=KA27))</f>
        <v>0</v>
      </c>
      <c r="KG27">
        <f t="shared" si="205"/>
        <v>0</v>
      </c>
      <c r="KH27" s="35">
        <f t="shared" si="224"/>
        <v>0</v>
      </c>
      <c r="LY27" s="73"/>
      <c r="LZ27" s="73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/>
      <c r="NL27" s="51"/>
      <c r="NM27" s="51"/>
      <c r="NN27" s="51"/>
      <c r="NO27" s="51"/>
      <c r="NP27" s="51"/>
      <c r="NQ27" s="73"/>
      <c r="NR27" s="73"/>
      <c r="NS27" s="73"/>
      <c r="NT27" s="73"/>
      <c r="NU27" s="73"/>
      <c r="NV27" s="73"/>
      <c r="NW27" s="73"/>
      <c r="NX27" s="73"/>
      <c r="NY27" s="73"/>
      <c r="NZ27" s="73"/>
      <c r="OA27" s="73"/>
      <c r="OB27" s="73"/>
      <c r="OC27" s="73"/>
      <c r="OD27" s="73"/>
      <c r="OE27" s="73"/>
    </row>
    <row r="28" spans="1:395" x14ac:dyDescent="0.3">
      <c r="A28" s="190"/>
      <c r="B28" t="str">
        <f t="shared" si="220"/>
        <v>SI</v>
      </c>
      <c r="C28" s="16" t="s">
        <v>37</v>
      </c>
      <c r="D28" s="16" t="s">
        <v>38</v>
      </c>
      <c r="E28" s="16" t="s">
        <v>37</v>
      </c>
      <c r="F28" s="16" t="s">
        <v>37</v>
      </c>
      <c r="G28" s="16" t="s">
        <v>37</v>
      </c>
      <c r="H28" s="16" t="s">
        <v>37</v>
      </c>
      <c r="I28" s="16" t="s">
        <v>38</v>
      </c>
      <c r="J28" s="4">
        <f t="shared" si="221"/>
        <v>12</v>
      </c>
      <c r="K28" s="58">
        <f t="shared" si="47"/>
        <v>14</v>
      </c>
      <c r="L28" s="58">
        <f t="shared" si="48"/>
        <v>15</v>
      </c>
      <c r="M28" s="58">
        <f t="shared" si="49"/>
        <v>17</v>
      </c>
      <c r="N28" s="58">
        <f t="shared" si="50"/>
        <v>19</v>
      </c>
      <c r="O28" s="58">
        <f t="shared" si="51"/>
        <v>21</v>
      </c>
      <c r="P28" s="58">
        <f t="shared" si="52"/>
        <v>23</v>
      </c>
      <c r="Q28" s="57">
        <f t="shared" si="53"/>
        <v>24</v>
      </c>
      <c r="R28" s="58">
        <f t="shared" si="54"/>
        <v>26</v>
      </c>
      <c r="S28" s="58">
        <f t="shared" si="55"/>
        <v>27</v>
      </c>
      <c r="T28" s="58">
        <f t="shared" si="56"/>
        <v>29</v>
      </c>
      <c r="U28" s="58">
        <f t="shared" si="57"/>
        <v>31</v>
      </c>
      <c r="V28" s="58">
        <f t="shared" si="58"/>
        <v>33</v>
      </c>
      <c r="W28" s="58">
        <f t="shared" si="59"/>
        <v>35</v>
      </c>
      <c r="X28" s="57">
        <f t="shared" si="60"/>
        <v>36</v>
      </c>
      <c r="Y28" s="58">
        <f t="shared" si="61"/>
        <v>38</v>
      </c>
      <c r="Z28" s="58">
        <f t="shared" si="62"/>
        <v>39</v>
      </c>
      <c r="AA28" s="58">
        <f t="shared" si="63"/>
        <v>41</v>
      </c>
      <c r="AB28" s="58">
        <f t="shared" si="64"/>
        <v>43</v>
      </c>
      <c r="AC28" s="58">
        <f t="shared" si="65"/>
        <v>45</v>
      </c>
      <c r="AD28" s="58">
        <f t="shared" si="66"/>
        <v>47</v>
      </c>
      <c r="AE28" s="57">
        <f t="shared" si="67"/>
        <v>48</v>
      </c>
      <c r="AF28" s="58">
        <f t="shared" si="68"/>
        <v>50</v>
      </c>
      <c r="AG28" s="58">
        <f t="shared" si="69"/>
        <v>51</v>
      </c>
      <c r="AH28" s="58">
        <f t="shared" si="70"/>
        <v>53</v>
      </c>
      <c r="AI28" s="58"/>
      <c r="AJ28" s="58">
        <f>1</f>
        <v>1</v>
      </c>
      <c r="AK28" s="58">
        <f t="shared" si="71"/>
        <v>3</v>
      </c>
      <c r="AL28" s="58">
        <f t="shared" si="72"/>
        <v>7</v>
      </c>
      <c r="AM28" s="58">
        <f t="shared" si="73"/>
        <v>11</v>
      </c>
      <c r="AN28" s="58">
        <f t="shared" si="74"/>
        <v>14</v>
      </c>
      <c r="AO28" s="58">
        <f t="shared" si="75"/>
        <v>17</v>
      </c>
      <c r="AP28" s="58">
        <f t="shared" si="76"/>
        <v>21</v>
      </c>
      <c r="AQ28" s="58" t="str">
        <f t="shared" si="214"/>
        <v>SI</v>
      </c>
      <c r="AR28" s="58" t="str">
        <f t="shared" si="77"/>
        <v>m</v>
      </c>
      <c r="AS28" s="58" t="str">
        <f t="shared" si="78"/>
        <v/>
      </c>
      <c r="AT28" s="58" t="str">
        <f t="shared" si="79"/>
        <v>Δ</v>
      </c>
      <c r="AU28" s="57" t="str">
        <f t="shared" si="80"/>
        <v>9</v>
      </c>
      <c r="AV28" s="57" t="str">
        <f t="shared" si="81"/>
        <v>11</v>
      </c>
      <c r="AW28" s="57" t="str">
        <f t="shared" si="82"/>
        <v>13</v>
      </c>
      <c r="AX28" s="57" t="str">
        <f t="shared" si="83"/>
        <v>SIm</v>
      </c>
      <c r="AY28" s="57" t="str">
        <f t="shared" si="84"/>
        <v>SImΔ</v>
      </c>
      <c r="AZ28" s="57" t="str">
        <f t="shared" si="85"/>
        <v>SIm9</v>
      </c>
      <c r="BA28" s="57" t="str">
        <f t="shared" si="86"/>
        <v>SIm11</v>
      </c>
      <c r="BB28" s="57" t="str">
        <f t="shared" si="87"/>
        <v>SIm13</v>
      </c>
      <c r="BD28" s="58">
        <f>1</f>
        <v>1</v>
      </c>
      <c r="BE28" s="57">
        <f t="shared" si="88"/>
        <v>3</v>
      </c>
      <c r="BF28" s="57">
        <f t="shared" si="89"/>
        <v>7</v>
      </c>
      <c r="BG28" s="57">
        <f t="shared" si="90"/>
        <v>10</v>
      </c>
      <c r="BH28" s="57">
        <f t="shared" si="91"/>
        <v>13</v>
      </c>
      <c r="BI28" s="57">
        <f t="shared" si="92"/>
        <v>17</v>
      </c>
      <c r="BJ28" s="57">
        <f t="shared" si="93"/>
        <v>21</v>
      </c>
      <c r="BK28" s="58" t="str">
        <f t="shared" si="94"/>
        <v>SI</v>
      </c>
      <c r="BL28" s="58" t="str">
        <f t="shared" si="95"/>
        <v>m</v>
      </c>
      <c r="BM28" s="58" t="str">
        <f t="shared" si="96"/>
        <v/>
      </c>
      <c r="BN28" s="58" t="str">
        <f t="shared" si="97"/>
        <v>7</v>
      </c>
      <c r="BO28" s="57" t="str">
        <f t="shared" si="98"/>
        <v>9b</v>
      </c>
      <c r="BP28" s="57" t="str">
        <f t="shared" si="99"/>
        <v>11</v>
      </c>
      <c r="BQ28" s="57" t="str">
        <f t="shared" si="100"/>
        <v>13</v>
      </c>
      <c r="BR28" s="57" t="str">
        <f t="shared" si="101"/>
        <v>SIm</v>
      </c>
      <c r="BS28" s="57" t="str">
        <f t="shared" si="102"/>
        <v>SIm7</v>
      </c>
      <c r="BT28" s="57" t="str">
        <f t="shared" si="103"/>
        <v>SIm9b</v>
      </c>
      <c r="BU28" s="57" t="str">
        <f t="shared" si="104"/>
        <v>SIm11</v>
      </c>
      <c r="BV28" s="57" t="str">
        <f t="shared" si="105"/>
        <v>SIm13</v>
      </c>
      <c r="BX28" s="58">
        <f>1</f>
        <v>1</v>
      </c>
      <c r="BY28" s="57">
        <f t="shared" si="106"/>
        <v>4</v>
      </c>
      <c r="BZ28" s="57">
        <f t="shared" si="107"/>
        <v>8</v>
      </c>
      <c r="CA28" s="57">
        <f t="shared" si="108"/>
        <v>11</v>
      </c>
      <c r="CB28" s="57">
        <f t="shared" si="109"/>
        <v>14</v>
      </c>
      <c r="CC28" s="57">
        <f t="shared" si="110"/>
        <v>18</v>
      </c>
      <c r="CD28" s="57">
        <f t="shared" si="111"/>
        <v>21</v>
      </c>
      <c r="CE28" s="58" t="str">
        <f t="shared" si="112"/>
        <v>SI</v>
      </c>
      <c r="CF28" s="58" t="str">
        <f t="shared" si="113"/>
        <v/>
      </c>
      <c r="CG28" s="58" t="str">
        <f t="shared" si="114"/>
        <v>5#</v>
      </c>
      <c r="CH28" s="58" t="str">
        <f t="shared" si="115"/>
        <v>Δ</v>
      </c>
      <c r="CI28" s="57" t="str">
        <f t="shared" si="116"/>
        <v>9</v>
      </c>
      <c r="CJ28" s="57" t="str">
        <f t="shared" si="117"/>
        <v>11+</v>
      </c>
      <c r="CK28" s="57" t="str">
        <f t="shared" si="118"/>
        <v>13</v>
      </c>
      <c r="CL28" s="57" t="str">
        <f t="shared" si="119"/>
        <v>SI5#</v>
      </c>
      <c r="CM28" s="57" t="str">
        <f t="shared" si="120"/>
        <v>SI5#Δ</v>
      </c>
      <c r="CN28" s="57" t="str">
        <f t="shared" si="121"/>
        <v>SI5#9</v>
      </c>
      <c r="CO28" s="57" t="str">
        <f t="shared" si="122"/>
        <v>SI5#11+</v>
      </c>
      <c r="CP28" s="57" t="str">
        <f t="shared" si="123"/>
        <v>SI5#13</v>
      </c>
      <c r="CR28" s="58">
        <f>1</f>
        <v>1</v>
      </c>
      <c r="CS28" s="57">
        <f t="shared" si="124"/>
        <v>4</v>
      </c>
      <c r="CT28" s="57">
        <f t="shared" si="125"/>
        <v>7</v>
      </c>
      <c r="CU28" s="57">
        <f t="shared" si="126"/>
        <v>10</v>
      </c>
      <c r="CV28" s="57">
        <f t="shared" si="127"/>
        <v>14</v>
      </c>
      <c r="CW28" s="57">
        <f t="shared" si="128"/>
        <v>18</v>
      </c>
      <c r="CX28" s="57">
        <f t="shared" si="129"/>
        <v>21</v>
      </c>
      <c r="CY28" s="58" t="str">
        <f t="shared" si="130"/>
        <v>SI</v>
      </c>
      <c r="CZ28" s="58" t="str">
        <f t="shared" si="131"/>
        <v/>
      </c>
      <c r="DA28" s="58" t="str">
        <f t="shared" si="132"/>
        <v/>
      </c>
      <c r="DB28" s="58" t="str">
        <f t="shared" si="133"/>
        <v>7</v>
      </c>
      <c r="DC28" s="57" t="str">
        <f t="shared" si="134"/>
        <v>9</v>
      </c>
      <c r="DD28" s="57" t="str">
        <f t="shared" si="135"/>
        <v>11+</v>
      </c>
      <c r="DE28" s="57" t="str">
        <f t="shared" si="136"/>
        <v>13</v>
      </c>
      <c r="DF28" s="57" t="str">
        <f t="shared" si="137"/>
        <v>SI</v>
      </c>
      <c r="DG28" s="57" t="str">
        <f t="shared" si="138"/>
        <v>SI7</v>
      </c>
      <c r="DH28" s="57" t="str">
        <f t="shared" si="139"/>
        <v>SI9</v>
      </c>
      <c r="DI28" s="57" t="str">
        <f t="shared" si="140"/>
        <v>SI11+</v>
      </c>
      <c r="DJ28" s="57" t="str">
        <f t="shared" si="141"/>
        <v>SI13</v>
      </c>
      <c r="DL28" s="58">
        <f>1</f>
        <v>1</v>
      </c>
      <c r="DM28" s="57">
        <f t="shared" si="142"/>
        <v>4</v>
      </c>
      <c r="DN28" s="57">
        <f t="shared" si="143"/>
        <v>7</v>
      </c>
      <c r="DO28" s="57">
        <f t="shared" si="144"/>
        <v>10</v>
      </c>
      <c r="DP28" s="57">
        <f t="shared" si="145"/>
        <v>14</v>
      </c>
      <c r="DQ28" s="57">
        <f t="shared" si="146"/>
        <v>17</v>
      </c>
      <c r="DR28" s="57">
        <f t="shared" si="147"/>
        <v>20</v>
      </c>
      <c r="DS28" s="58" t="str">
        <f t="shared" si="148"/>
        <v>SI</v>
      </c>
      <c r="DT28" s="58" t="str">
        <f t="shared" si="149"/>
        <v/>
      </c>
      <c r="DU28" s="58" t="str">
        <f t="shared" si="150"/>
        <v/>
      </c>
      <c r="DV28" s="58" t="str">
        <f t="shared" si="151"/>
        <v>7</v>
      </c>
      <c r="DW28" s="57" t="str">
        <f t="shared" si="152"/>
        <v>9</v>
      </c>
      <c r="DX28" s="57" t="str">
        <f t="shared" si="153"/>
        <v>11</v>
      </c>
      <c r="DY28" s="57" t="str">
        <f t="shared" si="154"/>
        <v>13b</v>
      </c>
      <c r="DZ28" s="57" t="str">
        <f t="shared" si="155"/>
        <v>SI</v>
      </c>
      <c r="EA28" s="57" t="str">
        <f t="shared" si="156"/>
        <v>SI7</v>
      </c>
      <c r="EB28" s="57" t="str">
        <f t="shared" si="157"/>
        <v>SI9</v>
      </c>
      <c r="EC28" s="57" t="str">
        <f t="shared" si="158"/>
        <v>SI11</v>
      </c>
      <c r="ED28" s="57" t="str">
        <f t="shared" si="159"/>
        <v>SI13b</v>
      </c>
      <c r="EF28" s="58">
        <f>1</f>
        <v>1</v>
      </c>
      <c r="EG28" s="57">
        <f t="shared" si="160"/>
        <v>3</v>
      </c>
      <c r="EH28" s="57">
        <f t="shared" si="161"/>
        <v>6</v>
      </c>
      <c r="EI28" s="57">
        <f t="shared" si="162"/>
        <v>10</v>
      </c>
      <c r="EJ28" s="57">
        <f t="shared" si="163"/>
        <v>14</v>
      </c>
      <c r="EK28" s="57">
        <f t="shared" si="164"/>
        <v>17</v>
      </c>
      <c r="EL28" s="57">
        <f t="shared" si="165"/>
        <v>20</v>
      </c>
      <c r="EM28" s="58" t="str">
        <f t="shared" si="166"/>
        <v>SI</v>
      </c>
      <c r="EN28" s="58" t="str">
        <f t="shared" si="167"/>
        <v>m</v>
      </c>
      <c r="EO28" s="58" t="str">
        <f t="shared" si="168"/>
        <v>5b</v>
      </c>
      <c r="EP28" s="58" t="str">
        <f t="shared" si="169"/>
        <v>7</v>
      </c>
      <c r="EQ28" s="57" t="str">
        <f t="shared" si="170"/>
        <v>9</v>
      </c>
      <c r="ER28" s="57" t="str">
        <f t="shared" si="171"/>
        <v>11</v>
      </c>
      <c r="ES28" s="57" t="str">
        <f t="shared" si="172"/>
        <v>13b</v>
      </c>
      <c r="ET28" s="57" t="str">
        <f t="shared" si="173"/>
        <v>SIm5b</v>
      </c>
      <c r="EU28" s="57" t="str">
        <f t="shared" si="174"/>
        <v>SIm5b7</v>
      </c>
      <c r="EV28" s="57" t="str">
        <f t="shared" si="175"/>
        <v>SIm5b9</v>
      </c>
      <c r="EW28" s="57" t="str">
        <f t="shared" si="176"/>
        <v>SIm5b11</v>
      </c>
      <c r="EX28" s="57" t="str">
        <f t="shared" si="177"/>
        <v>SIm5b13b</v>
      </c>
      <c r="EZ28" s="58">
        <f>1</f>
        <v>1</v>
      </c>
      <c r="FA28" s="57">
        <f t="shared" si="178"/>
        <v>3</v>
      </c>
      <c r="FB28" s="57">
        <f t="shared" si="179"/>
        <v>6</v>
      </c>
      <c r="FC28" s="57">
        <f t="shared" si="180"/>
        <v>10</v>
      </c>
      <c r="FD28" s="57">
        <f t="shared" si="181"/>
        <v>13</v>
      </c>
      <c r="FE28" s="57">
        <f t="shared" si="182"/>
        <v>16</v>
      </c>
      <c r="FF28" s="57">
        <f t="shared" si="183"/>
        <v>20</v>
      </c>
      <c r="FG28" s="58" t="str">
        <f t="shared" si="184"/>
        <v>SI</v>
      </c>
      <c r="FH28" s="58" t="str">
        <f t="shared" si="185"/>
        <v>m</v>
      </c>
      <c r="FI28" s="58" t="str">
        <f t="shared" si="186"/>
        <v>5b</v>
      </c>
      <c r="FJ28" s="58" t="str">
        <f t="shared" si="187"/>
        <v>7</v>
      </c>
      <c r="FK28" s="57" t="str">
        <f t="shared" si="188"/>
        <v>9b</v>
      </c>
      <c r="FL28" s="57" t="str">
        <f t="shared" si="189"/>
        <v>11b</v>
      </c>
      <c r="FM28" s="57" t="str">
        <f t="shared" si="190"/>
        <v>13b</v>
      </c>
      <c r="FN28" s="57" t="str">
        <f t="shared" si="191"/>
        <v>SIm5b</v>
      </c>
      <c r="FO28" s="57" t="str">
        <f t="shared" si="192"/>
        <v>SIm5b7</v>
      </c>
      <c r="FP28" s="57" t="str">
        <f t="shared" si="193"/>
        <v>SIm5b9b</v>
      </c>
      <c r="FQ28" s="57" t="str">
        <f t="shared" si="194"/>
        <v>SIm5b11b</v>
      </c>
      <c r="FR28" s="57" t="str">
        <f t="shared" si="195"/>
        <v>SIm5b13b</v>
      </c>
      <c r="FT28" s="2" t="str">
        <f t="shared" si="196"/>
        <v>SIm</v>
      </c>
      <c r="FU28" s="2" t="str">
        <f t="shared" si="196"/>
        <v>SImΔ</v>
      </c>
      <c r="FV28" s="2" t="str">
        <f t="shared" si="196"/>
        <v>SIm9</v>
      </c>
      <c r="FW28" s="2" t="str">
        <f t="shared" si="196"/>
        <v>SIm11</v>
      </c>
      <c r="FX28" s="2" t="str">
        <f t="shared" si="196"/>
        <v>SIm13</v>
      </c>
      <c r="FY28" s="2" t="str">
        <f t="shared" si="197"/>
        <v>SIm</v>
      </c>
      <c r="FZ28" s="2" t="str">
        <f t="shared" si="197"/>
        <v>SIm7</v>
      </c>
      <c r="GA28" s="2" t="str">
        <f t="shared" si="197"/>
        <v>SIm9b</v>
      </c>
      <c r="GB28" s="2" t="str">
        <f t="shared" si="197"/>
        <v>SIm11</v>
      </c>
      <c r="GC28" s="2" t="str">
        <f t="shared" si="197"/>
        <v>SIm13</v>
      </c>
      <c r="GD28" s="2" t="str">
        <f t="shared" si="198"/>
        <v>SI5#</v>
      </c>
      <c r="GE28" s="2" t="str">
        <f t="shared" si="198"/>
        <v>SI5#Δ</v>
      </c>
      <c r="GF28" s="2" t="str">
        <f t="shared" si="198"/>
        <v>SI5#9</v>
      </c>
      <c r="GG28" s="2" t="str">
        <f t="shared" si="198"/>
        <v>SI5#11+</v>
      </c>
      <c r="GH28" s="2" t="str">
        <f t="shared" si="198"/>
        <v>SI5#13</v>
      </c>
      <c r="GI28" s="2" t="str">
        <f t="shared" si="199"/>
        <v>SI</v>
      </c>
      <c r="GJ28" s="2" t="str">
        <f t="shared" si="199"/>
        <v>SI7</v>
      </c>
      <c r="GK28" s="2" t="str">
        <f t="shared" si="199"/>
        <v>SI9</v>
      </c>
      <c r="GL28" s="2" t="str">
        <f t="shared" si="199"/>
        <v>SI11+</v>
      </c>
      <c r="GM28" s="2" t="str">
        <f t="shared" si="199"/>
        <v>SI13</v>
      </c>
      <c r="GN28" s="2" t="str">
        <f t="shared" si="200"/>
        <v>SI</v>
      </c>
      <c r="GO28" s="2" t="str">
        <f t="shared" si="200"/>
        <v>SI7</v>
      </c>
      <c r="GP28" s="2" t="str">
        <f t="shared" si="200"/>
        <v>SI9</v>
      </c>
      <c r="GQ28" s="2" t="str">
        <f t="shared" si="200"/>
        <v>SI11</v>
      </c>
      <c r="GR28" s="2" t="str">
        <f t="shared" si="200"/>
        <v>SI13b</v>
      </c>
      <c r="GS28" s="2" t="str">
        <f t="shared" si="201"/>
        <v>SIm5b</v>
      </c>
      <c r="GT28" s="2" t="str">
        <f t="shared" si="201"/>
        <v>SIm5b7</v>
      </c>
      <c r="GU28" s="2" t="str">
        <f t="shared" si="201"/>
        <v>SIm5b9</v>
      </c>
      <c r="GV28" s="2" t="str">
        <f t="shared" si="201"/>
        <v>SIm5b11</v>
      </c>
      <c r="GW28" s="2" t="str">
        <f t="shared" si="201"/>
        <v>SIm5b13b</v>
      </c>
      <c r="GX28" s="2" t="str">
        <f t="shared" si="202"/>
        <v>SIm5b</v>
      </c>
      <c r="GY28" s="2" t="str">
        <f t="shared" si="202"/>
        <v>SIm5b7</v>
      </c>
      <c r="GZ28" s="2" t="str">
        <f t="shared" si="202"/>
        <v>SIm5b9b</v>
      </c>
      <c r="HA28" s="2" t="str">
        <f t="shared" si="202"/>
        <v>SIm5b11b</v>
      </c>
      <c r="HB28" s="2" t="str">
        <f t="shared" si="202"/>
        <v>SIm5b13b</v>
      </c>
      <c r="HD28" s="2">
        <f t="shared" si="215"/>
        <v>24</v>
      </c>
      <c r="HE28" s="2" t="str" cm="1">
        <f t="array" ref="HE28">INDEX(patti,$HD28,IP28)</f>
        <v>SIm</v>
      </c>
      <c r="HF28" s="2" t="str" cm="1">
        <f t="array" ref="HF28">INDEX(patti,$HD28,IQ28)</f>
        <v>SIm</v>
      </c>
      <c r="HG28" s="2" t="str" cm="1">
        <f t="array" ref="HG28">INDEX(patti,$HD28,IR28)</f>
        <v>SI5#</v>
      </c>
      <c r="HH28" s="2" t="str" cm="1">
        <f t="array" ref="HH28">INDEX(patti,$HD28,IS28)</f>
        <v>SI</v>
      </c>
      <c r="HI28" s="2" t="str" cm="1">
        <f t="array" ref="HI28">INDEX(patti,$HD28,IT28)</f>
        <v>SI</v>
      </c>
      <c r="HJ28" s="2" t="str" cm="1">
        <f t="array" ref="HJ28">INDEX(patti,$HD28,IU28)</f>
        <v>SIm5b</v>
      </c>
      <c r="HK28" s="2" t="str" cm="1">
        <f t="array" ref="HK28">INDEX(patti,$HD28,IV28)</f>
        <v>SIm5b</v>
      </c>
      <c r="HL28" s="2" t="str" cm="1">
        <f t="array" ref="HL28">INDEX(patti,$HD28,IW28)</f>
        <v>SImΔ</v>
      </c>
      <c r="HM28" s="2" t="str" cm="1">
        <f t="array" ref="HM28">INDEX(patti,$HD28,IX28)</f>
        <v>SIm7</v>
      </c>
      <c r="HN28" s="2" t="str" cm="1">
        <f t="array" ref="HN28">INDEX(patti,$HD28,IY28)</f>
        <v>SI5#Δ</v>
      </c>
      <c r="HO28" s="2" t="str" cm="1">
        <f t="array" ref="HO28">INDEX(patti,$HD28,IZ28)</f>
        <v>SI7</v>
      </c>
      <c r="HP28" s="2" t="str" cm="1">
        <f t="array" ref="HP28">INDEX(patti,$HD28,JA28)</f>
        <v>SI7</v>
      </c>
      <c r="HQ28" s="2" t="str" cm="1">
        <f t="array" ref="HQ28">INDEX(patti,$HD28,JB28)</f>
        <v>SIm5b7</v>
      </c>
      <c r="HR28" s="2" t="str" cm="1">
        <f t="array" ref="HR28">INDEX(patti,$HD28,JC28)</f>
        <v>SIm5b7</v>
      </c>
      <c r="HS28" s="2" t="str" cm="1">
        <f t="array" ref="HS28">INDEX(patti,$HD28,JD28)</f>
        <v>SIm9</v>
      </c>
      <c r="HT28" s="2" t="str" cm="1">
        <f t="array" ref="HT28">INDEX(patti,$HD28,JE28)</f>
        <v>SIm9b</v>
      </c>
      <c r="HU28" s="2" t="str" cm="1">
        <f t="array" ref="HU28">INDEX(patti,$HD28,JF28)</f>
        <v>SI5#9</v>
      </c>
      <c r="HV28" s="2" t="str" cm="1">
        <f t="array" ref="HV28">INDEX(patti,$HD28,JG28)</f>
        <v>SI9</v>
      </c>
      <c r="HW28" s="2" t="str" cm="1">
        <f t="array" ref="HW28">INDEX(patti,$HD28,JH28)</f>
        <v>SI9</v>
      </c>
      <c r="HX28" s="2" t="str" cm="1">
        <f t="array" ref="HX28">INDEX(patti,$HD28,JI28)</f>
        <v>SIm5b9</v>
      </c>
      <c r="HY28" s="2" t="str" cm="1">
        <f t="array" ref="HY28">INDEX(patti,$HD28,JJ28)</f>
        <v>SIm5b9b</v>
      </c>
      <c r="HZ28" s="2" t="str" cm="1">
        <f t="array" ref="HZ28">INDEX(patti,$HD28,JK28)</f>
        <v>SIm11</v>
      </c>
      <c r="IA28" s="2" t="str" cm="1">
        <f t="array" ref="IA28">INDEX(patti,$HD28,JL28)</f>
        <v>SIm11</v>
      </c>
      <c r="IB28" s="2" t="str" cm="1">
        <f t="array" ref="IB28">INDEX(patti,$HD28,JM28)</f>
        <v>SI5#11+</v>
      </c>
      <c r="IC28" s="2" t="str" cm="1">
        <f t="array" ref="IC28">INDEX(patti,$HD28,JN28)</f>
        <v>SI11+</v>
      </c>
      <c r="ID28" s="2" t="str" cm="1">
        <f t="array" ref="ID28">INDEX(patti,$HD28,JO28)</f>
        <v>SI11</v>
      </c>
      <c r="IE28" s="2" t="str" cm="1">
        <f t="array" ref="IE28">INDEX(patti,$HD28,JP28)</f>
        <v>SIm5b11</v>
      </c>
      <c r="IF28" s="2" t="str" cm="1">
        <f t="array" ref="IF28">INDEX(patti,$HD28,JQ28)</f>
        <v>SIm5b11b</v>
      </c>
      <c r="IG28" s="2" t="str" cm="1">
        <f t="array" ref="IG28">INDEX(patti,$HD28,JR28)</f>
        <v>SIm13</v>
      </c>
      <c r="IH28" s="2" t="str" cm="1">
        <f t="array" ref="IH28">INDEX(patti,$HD28,JS28)</f>
        <v>SIm13</v>
      </c>
      <c r="II28" s="2" t="str" cm="1">
        <f t="array" ref="II28">INDEX(patti,$HD28,JT28)</f>
        <v>SI5#13</v>
      </c>
      <c r="IJ28" s="2" t="str" cm="1">
        <f t="array" ref="IJ28">INDEX(patti,$HD28,JU28)</f>
        <v>SI13</v>
      </c>
      <c r="IK28" s="2" t="str" cm="1">
        <f t="array" ref="IK28">INDEX(patti,$HD28,JV28)</f>
        <v>SI13b</v>
      </c>
      <c r="IL28" s="2" t="str" cm="1">
        <f t="array" ref="IL28">INDEX(patti,$HD28,JW28)</f>
        <v>SIm5b13b</v>
      </c>
      <c r="IM28" s="2" t="str" cm="1">
        <f t="array" ref="IM28">INDEX(patti,$HD28,JX28)</f>
        <v>SIm5b13b</v>
      </c>
      <c r="IN28" t="s">
        <v>117</v>
      </c>
      <c r="IP28">
        <v>1</v>
      </c>
      <c r="IQ28">
        <f t="shared" si="223"/>
        <v>6</v>
      </c>
      <c r="IR28">
        <f t="shared" si="223"/>
        <v>11</v>
      </c>
      <c r="IS28">
        <f t="shared" si="223"/>
        <v>16</v>
      </c>
      <c r="IT28">
        <f t="shared" si="223"/>
        <v>21</v>
      </c>
      <c r="IU28">
        <f t="shared" si="223"/>
        <v>26</v>
      </c>
      <c r="IV28">
        <f t="shared" si="223"/>
        <v>31</v>
      </c>
      <c r="IW28">
        <f t="shared" si="204"/>
        <v>2</v>
      </c>
      <c r="IX28">
        <f t="shared" si="204"/>
        <v>7</v>
      </c>
      <c r="IY28">
        <f t="shared" si="204"/>
        <v>12</v>
      </c>
      <c r="IZ28">
        <f t="shared" si="204"/>
        <v>17</v>
      </c>
      <c r="JA28">
        <f t="shared" si="204"/>
        <v>22</v>
      </c>
      <c r="JB28">
        <f t="shared" si="204"/>
        <v>27</v>
      </c>
      <c r="JC28">
        <f t="shared" si="204"/>
        <v>32</v>
      </c>
      <c r="JD28">
        <f t="shared" si="204"/>
        <v>3</v>
      </c>
      <c r="JE28">
        <f t="shared" si="204"/>
        <v>8</v>
      </c>
      <c r="JF28">
        <f t="shared" si="204"/>
        <v>13</v>
      </c>
      <c r="JG28">
        <f t="shared" si="204"/>
        <v>18</v>
      </c>
      <c r="JH28">
        <f t="shared" si="204"/>
        <v>23</v>
      </c>
      <c r="JI28">
        <f t="shared" si="204"/>
        <v>28</v>
      </c>
      <c r="JJ28">
        <f t="shared" si="219"/>
        <v>33</v>
      </c>
      <c r="JK28">
        <f t="shared" si="219"/>
        <v>4</v>
      </c>
      <c r="JL28">
        <f t="shared" si="219"/>
        <v>9</v>
      </c>
      <c r="JM28">
        <f t="shared" si="219"/>
        <v>14</v>
      </c>
      <c r="JN28">
        <f t="shared" si="219"/>
        <v>19</v>
      </c>
      <c r="JO28">
        <f t="shared" si="219"/>
        <v>24</v>
      </c>
      <c r="JP28">
        <f t="shared" si="219"/>
        <v>29</v>
      </c>
      <c r="JQ28">
        <f t="shared" si="219"/>
        <v>34</v>
      </c>
      <c r="JR28">
        <f t="shared" si="219"/>
        <v>5</v>
      </c>
      <c r="JS28">
        <f t="shared" si="219"/>
        <v>10</v>
      </c>
      <c r="JT28">
        <f t="shared" si="219"/>
        <v>15</v>
      </c>
      <c r="JU28">
        <f t="shared" si="219"/>
        <v>20</v>
      </c>
      <c r="JV28">
        <f t="shared" si="219"/>
        <v>25</v>
      </c>
      <c r="JW28">
        <f t="shared" si="219"/>
        <v>30</v>
      </c>
      <c r="JX28">
        <f t="shared" si="219"/>
        <v>35</v>
      </c>
      <c r="JY28" t="s">
        <v>117</v>
      </c>
      <c r="JZ28" t="str">
        <f t="shared" si="222"/>
        <v>MELODICA</v>
      </c>
      <c r="KA28">
        <f t="shared" si="6"/>
        <v>0</v>
      </c>
      <c r="KB28" cm="1">
        <f t="array" ref="KB28">IF(TYPE(_xlfn._xlws.FILTER(HE$1:IM$1,HE28:IM28=KA28))=16,0,_xlfn._xlws.FILTER(HE$1:IM$1,HE28:IM28=KA28))</f>
        <v>0</v>
      </c>
      <c r="KG28">
        <f t="shared" si="205"/>
        <v>0</v>
      </c>
      <c r="KH28" s="35">
        <f t="shared" si="224"/>
        <v>0</v>
      </c>
      <c r="LY28" s="73"/>
      <c r="LZ28" s="73"/>
      <c r="MA28" s="51"/>
      <c r="MB28" s="51"/>
      <c r="MC28" s="51"/>
      <c r="MD28" s="51"/>
      <c r="ME28" s="51"/>
      <c r="MF28" s="51"/>
      <c r="MG28" s="51"/>
      <c r="MH28" s="51"/>
      <c r="MI28" s="51"/>
      <c r="MJ28" s="51"/>
      <c r="MK28" s="51"/>
      <c r="ML28" s="51"/>
      <c r="MM28" s="51"/>
      <c r="MN28" s="51"/>
      <c r="MO28" s="51"/>
      <c r="MP28" s="51"/>
      <c r="MQ28" s="51"/>
      <c r="MR28" s="51"/>
      <c r="MS28" s="51"/>
      <c r="MT28" s="51"/>
      <c r="MU28" s="51"/>
      <c r="MV28" s="51"/>
      <c r="MW28" s="51"/>
      <c r="MX28" s="51"/>
      <c r="MY28" s="51"/>
      <c r="MZ28" s="51"/>
      <c r="NA28" s="51"/>
      <c r="NB28" s="51"/>
      <c r="NC28" s="51"/>
      <c r="ND28" s="51"/>
      <c r="NE28" s="51"/>
      <c r="NF28" s="51"/>
      <c r="NG28" s="51"/>
      <c r="NH28" s="51"/>
      <c r="NI28" s="51"/>
      <c r="NJ28" s="51"/>
      <c r="NK28" s="51"/>
      <c r="NL28" s="51"/>
      <c r="NM28" s="51"/>
      <c r="NN28" s="51"/>
      <c r="NO28" s="51"/>
      <c r="NP28" s="51"/>
      <c r="NQ28" s="73"/>
      <c r="NR28" s="73"/>
      <c r="NS28" s="73"/>
      <c r="NT28" s="73"/>
      <c r="NU28" s="73"/>
      <c r="NV28" s="73"/>
      <c r="NW28" s="73"/>
      <c r="NX28" s="73"/>
      <c r="NY28" s="73"/>
      <c r="NZ28" s="73"/>
      <c r="OA28" s="73"/>
      <c r="OB28" s="73"/>
      <c r="OC28" s="73"/>
      <c r="OD28" s="73"/>
      <c r="OE28" s="73"/>
    </row>
    <row r="29" spans="1:395" x14ac:dyDescent="0.3">
      <c r="A29" s="190" t="s">
        <v>99</v>
      </c>
      <c r="B29" t="str">
        <f t="shared" si="220"/>
        <v>DO</v>
      </c>
      <c r="C29" s="16" t="s">
        <v>37</v>
      </c>
      <c r="D29" s="16" t="s">
        <v>38</v>
      </c>
      <c r="E29" s="16" t="s">
        <v>37</v>
      </c>
      <c r="F29" s="16" t="s">
        <v>37</v>
      </c>
      <c r="G29" s="16" t="s">
        <v>38</v>
      </c>
      <c r="H29" s="16" t="s">
        <v>39</v>
      </c>
      <c r="I29" s="16" t="s">
        <v>38</v>
      </c>
      <c r="J29" s="4">
        <f t="shared" si="221"/>
        <v>1</v>
      </c>
      <c r="K29" s="59">
        <f t="shared" si="47"/>
        <v>3</v>
      </c>
      <c r="L29" s="59">
        <f t="shared" si="48"/>
        <v>4</v>
      </c>
      <c r="M29" s="59">
        <f t="shared" si="49"/>
        <v>6</v>
      </c>
      <c r="N29" s="59">
        <f t="shared" si="50"/>
        <v>8</v>
      </c>
      <c r="O29" s="59">
        <f t="shared" si="51"/>
        <v>9</v>
      </c>
      <c r="P29" s="59">
        <f t="shared" si="52"/>
        <v>12</v>
      </c>
      <c r="Q29" s="57">
        <f t="shared" si="53"/>
        <v>13</v>
      </c>
      <c r="R29" s="59">
        <f t="shared" si="54"/>
        <v>15</v>
      </c>
      <c r="S29" s="59">
        <f t="shared" si="55"/>
        <v>16</v>
      </c>
      <c r="T29" s="59">
        <f t="shared" si="56"/>
        <v>18</v>
      </c>
      <c r="U29" s="59">
        <f t="shared" si="57"/>
        <v>20</v>
      </c>
      <c r="V29" s="59">
        <f t="shared" si="58"/>
        <v>21</v>
      </c>
      <c r="W29" s="59">
        <f t="shared" si="59"/>
        <v>24</v>
      </c>
      <c r="X29" s="57">
        <f t="shared" si="60"/>
        <v>25</v>
      </c>
      <c r="Y29" s="59">
        <f t="shared" si="61"/>
        <v>27</v>
      </c>
      <c r="Z29" s="59">
        <f t="shared" si="62"/>
        <v>28</v>
      </c>
      <c r="AA29" s="59">
        <f t="shared" si="63"/>
        <v>30</v>
      </c>
      <c r="AB29" s="59">
        <f t="shared" si="64"/>
        <v>32</v>
      </c>
      <c r="AC29" s="59">
        <f t="shared" si="65"/>
        <v>33</v>
      </c>
      <c r="AD29" s="59">
        <f t="shared" si="66"/>
        <v>36</v>
      </c>
      <c r="AE29" s="57">
        <f t="shared" si="67"/>
        <v>37</v>
      </c>
      <c r="AF29" s="59">
        <f t="shared" si="68"/>
        <v>39</v>
      </c>
      <c r="AG29" s="59">
        <f t="shared" si="69"/>
        <v>40</v>
      </c>
      <c r="AH29" s="59">
        <f t="shared" si="70"/>
        <v>42</v>
      </c>
      <c r="AI29" s="59"/>
      <c r="AJ29" s="59">
        <f>1</f>
        <v>1</v>
      </c>
      <c r="AK29" s="59">
        <f t="shared" si="71"/>
        <v>3</v>
      </c>
      <c r="AL29" s="59">
        <f t="shared" si="72"/>
        <v>7</v>
      </c>
      <c r="AM29" s="59">
        <f t="shared" si="73"/>
        <v>11</v>
      </c>
      <c r="AN29" s="59">
        <f t="shared" si="74"/>
        <v>14</v>
      </c>
      <c r="AO29" s="59">
        <f t="shared" si="75"/>
        <v>17</v>
      </c>
      <c r="AP29" s="59">
        <f t="shared" si="76"/>
        <v>20</v>
      </c>
      <c r="AQ29" s="59" t="str">
        <f t="shared" si="214"/>
        <v>DO</v>
      </c>
      <c r="AR29" s="59" t="str">
        <f t="shared" si="77"/>
        <v>m</v>
      </c>
      <c r="AS29" s="59" t="str">
        <f t="shared" si="78"/>
        <v/>
      </c>
      <c r="AT29" s="59" t="str">
        <f t="shared" si="79"/>
        <v>Δ</v>
      </c>
      <c r="AU29" s="57" t="str">
        <f t="shared" si="80"/>
        <v>9</v>
      </c>
      <c r="AV29" s="57" t="str">
        <f t="shared" si="81"/>
        <v>11</v>
      </c>
      <c r="AW29" s="57" t="str">
        <f t="shared" si="82"/>
        <v>13b</v>
      </c>
      <c r="AX29" s="57" t="str">
        <f t="shared" si="83"/>
        <v>DOm</v>
      </c>
      <c r="AY29" s="57" t="str">
        <f t="shared" si="84"/>
        <v>DOmΔ</v>
      </c>
      <c r="AZ29" s="57" t="str">
        <f t="shared" si="85"/>
        <v>DOm9</v>
      </c>
      <c r="BA29" s="57" t="str">
        <f t="shared" si="86"/>
        <v>DOm11</v>
      </c>
      <c r="BB29" s="57" t="str">
        <f t="shared" si="87"/>
        <v>DOm13b</v>
      </c>
      <c r="BD29" s="59">
        <f>1</f>
        <v>1</v>
      </c>
      <c r="BE29" s="57">
        <f t="shared" si="88"/>
        <v>3</v>
      </c>
      <c r="BF29" s="57">
        <f t="shared" si="89"/>
        <v>6</v>
      </c>
      <c r="BG29" s="57">
        <f t="shared" si="90"/>
        <v>10</v>
      </c>
      <c r="BH29" s="57">
        <f t="shared" si="91"/>
        <v>13</v>
      </c>
      <c r="BI29" s="57">
        <f t="shared" si="92"/>
        <v>17</v>
      </c>
      <c r="BJ29" s="57">
        <f t="shared" si="93"/>
        <v>21</v>
      </c>
      <c r="BK29" s="59" t="str">
        <f t="shared" si="94"/>
        <v>DO</v>
      </c>
      <c r="BL29" s="59" t="str">
        <f t="shared" si="95"/>
        <v>m</v>
      </c>
      <c r="BM29" s="59" t="str">
        <f t="shared" si="96"/>
        <v>5b</v>
      </c>
      <c r="BN29" s="59" t="str">
        <f t="shared" si="97"/>
        <v>7</v>
      </c>
      <c r="BO29" s="57" t="str">
        <f t="shared" si="98"/>
        <v>9b</v>
      </c>
      <c r="BP29" s="57" t="str">
        <f t="shared" si="99"/>
        <v>11</v>
      </c>
      <c r="BQ29" s="57" t="str">
        <f t="shared" si="100"/>
        <v>13</v>
      </c>
      <c r="BR29" s="57" t="str">
        <f t="shared" si="101"/>
        <v>DOm5b</v>
      </c>
      <c r="BS29" s="57" t="str">
        <f t="shared" si="102"/>
        <v>DOm5b7</v>
      </c>
      <c r="BT29" s="57" t="str">
        <f t="shared" si="103"/>
        <v>DOm5b9b</v>
      </c>
      <c r="BU29" s="57" t="str">
        <f t="shared" si="104"/>
        <v>DOm5b11</v>
      </c>
      <c r="BV29" s="57" t="str">
        <f t="shared" si="105"/>
        <v>DOm5b13</v>
      </c>
      <c r="BX29" s="59">
        <f>1</f>
        <v>1</v>
      </c>
      <c r="BY29" s="57">
        <f t="shared" si="106"/>
        <v>4</v>
      </c>
      <c r="BZ29" s="57">
        <f t="shared" si="107"/>
        <v>8</v>
      </c>
      <c r="CA29" s="57">
        <f t="shared" si="108"/>
        <v>11</v>
      </c>
      <c r="CB29" s="57">
        <f t="shared" si="109"/>
        <v>14</v>
      </c>
      <c r="CC29" s="57">
        <f t="shared" si="110"/>
        <v>17</v>
      </c>
      <c r="CD29" s="57">
        <f t="shared" si="111"/>
        <v>21</v>
      </c>
      <c r="CE29" s="59" t="str">
        <f t="shared" si="112"/>
        <v>DO</v>
      </c>
      <c r="CF29" s="59" t="str">
        <f t="shared" si="113"/>
        <v/>
      </c>
      <c r="CG29" s="59" t="str">
        <f t="shared" si="114"/>
        <v>5#</v>
      </c>
      <c r="CH29" s="59" t="str">
        <f t="shared" si="115"/>
        <v>Δ</v>
      </c>
      <c r="CI29" s="57" t="str">
        <f t="shared" si="116"/>
        <v>9</v>
      </c>
      <c r="CJ29" s="57" t="str">
        <f t="shared" si="117"/>
        <v>11</v>
      </c>
      <c r="CK29" s="57" t="str">
        <f t="shared" si="118"/>
        <v>13</v>
      </c>
      <c r="CL29" s="57" t="str">
        <f t="shared" si="119"/>
        <v>DO5#</v>
      </c>
      <c r="CM29" s="57" t="str">
        <f t="shared" si="120"/>
        <v>DO5#Δ</v>
      </c>
      <c r="CN29" s="57" t="str">
        <f t="shared" si="121"/>
        <v>DO5#9</v>
      </c>
      <c r="CO29" s="57" t="str">
        <f t="shared" si="122"/>
        <v>DO5#11</v>
      </c>
      <c r="CP29" s="57" t="str">
        <f t="shared" si="123"/>
        <v>DO5#13</v>
      </c>
      <c r="CR29" s="59">
        <f>1</f>
        <v>1</v>
      </c>
      <c r="CS29" s="57">
        <f t="shared" si="124"/>
        <v>3</v>
      </c>
      <c r="CT29" s="57">
        <f t="shared" si="125"/>
        <v>7</v>
      </c>
      <c r="CU29" s="57">
        <f t="shared" si="126"/>
        <v>10</v>
      </c>
      <c r="CV29" s="57">
        <f t="shared" si="127"/>
        <v>14</v>
      </c>
      <c r="CW29" s="57">
        <f t="shared" si="128"/>
        <v>18</v>
      </c>
      <c r="CX29" s="57">
        <f t="shared" si="129"/>
        <v>21</v>
      </c>
      <c r="CY29" s="59" t="str">
        <f t="shared" si="130"/>
        <v>DO</v>
      </c>
      <c r="CZ29" s="59" t="str">
        <f t="shared" si="131"/>
        <v>m</v>
      </c>
      <c r="DA29" s="59" t="str">
        <f t="shared" si="132"/>
        <v/>
      </c>
      <c r="DB29" s="59" t="str">
        <f t="shared" si="133"/>
        <v>7</v>
      </c>
      <c r="DC29" s="57" t="str">
        <f t="shared" si="134"/>
        <v>9</v>
      </c>
      <c r="DD29" s="57" t="str">
        <f t="shared" si="135"/>
        <v>11+</v>
      </c>
      <c r="DE29" s="57" t="str">
        <f t="shared" si="136"/>
        <v>13</v>
      </c>
      <c r="DF29" s="57" t="str">
        <f t="shared" si="137"/>
        <v>DOm</v>
      </c>
      <c r="DG29" s="57" t="str">
        <f t="shared" si="138"/>
        <v>DOm7</v>
      </c>
      <c r="DH29" s="57" t="str">
        <f t="shared" si="139"/>
        <v>DOm9</v>
      </c>
      <c r="DI29" s="57" t="str">
        <f t="shared" si="140"/>
        <v>DOm11+</v>
      </c>
      <c r="DJ29" s="57" t="str">
        <f t="shared" si="141"/>
        <v>DOm13</v>
      </c>
      <c r="DL29" s="59">
        <f>1</f>
        <v>1</v>
      </c>
      <c r="DM29" s="57">
        <f t="shared" si="142"/>
        <v>4</v>
      </c>
      <c r="DN29" s="57">
        <f t="shared" si="143"/>
        <v>7</v>
      </c>
      <c r="DO29" s="57">
        <f t="shared" si="144"/>
        <v>10</v>
      </c>
      <c r="DP29" s="57">
        <f t="shared" si="145"/>
        <v>13</v>
      </c>
      <c r="DQ29" s="57">
        <f t="shared" si="146"/>
        <v>17</v>
      </c>
      <c r="DR29" s="57">
        <f t="shared" si="147"/>
        <v>20</v>
      </c>
      <c r="DS29" s="59" t="str">
        <f t="shared" si="148"/>
        <v>DO</v>
      </c>
      <c r="DT29" s="59" t="str">
        <f t="shared" si="149"/>
        <v/>
      </c>
      <c r="DU29" s="59" t="str">
        <f t="shared" si="150"/>
        <v/>
      </c>
      <c r="DV29" s="59" t="str">
        <f t="shared" si="151"/>
        <v>7</v>
      </c>
      <c r="DW29" s="57" t="str">
        <f t="shared" si="152"/>
        <v>9b</v>
      </c>
      <c r="DX29" s="57" t="str">
        <f t="shared" si="153"/>
        <v>11</v>
      </c>
      <c r="DY29" s="57" t="str">
        <f t="shared" si="154"/>
        <v>13b</v>
      </c>
      <c r="DZ29" s="57" t="str">
        <f t="shared" si="155"/>
        <v>DO</v>
      </c>
      <c r="EA29" s="57" t="str">
        <f t="shared" si="156"/>
        <v>DO7</v>
      </c>
      <c r="EB29" s="57" t="str">
        <f t="shared" si="157"/>
        <v>DO9b</v>
      </c>
      <c r="EC29" s="57" t="str">
        <f t="shared" si="158"/>
        <v>DO11</v>
      </c>
      <c r="ED29" s="57" t="str">
        <f t="shared" si="159"/>
        <v>DO13b</v>
      </c>
      <c r="EF29" s="59">
        <f>1</f>
        <v>1</v>
      </c>
      <c r="EG29" s="57">
        <f t="shared" si="160"/>
        <v>4</v>
      </c>
      <c r="EH29" s="57">
        <f t="shared" si="161"/>
        <v>7</v>
      </c>
      <c r="EI29" s="57">
        <f t="shared" si="162"/>
        <v>11</v>
      </c>
      <c r="EJ29" s="57">
        <f t="shared" si="163"/>
        <v>15</v>
      </c>
      <c r="EK29" s="57">
        <f t="shared" si="164"/>
        <v>18</v>
      </c>
      <c r="EL29" s="57">
        <f t="shared" si="165"/>
        <v>21</v>
      </c>
      <c r="EM29" s="59" t="str">
        <f t="shared" si="166"/>
        <v>DO</v>
      </c>
      <c r="EN29" s="59" t="str">
        <f t="shared" si="167"/>
        <v/>
      </c>
      <c r="EO29" s="59" t="str">
        <f t="shared" si="168"/>
        <v/>
      </c>
      <c r="EP29" s="59" t="str">
        <f t="shared" si="169"/>
        <v>Δ</v>
      </c>
      <c r="EQ29" s="57" t="str">
        <f t="shared" si="170"/>
        <v>9+</v>
      </c>
      <c r="ER29" s="57" t="str">
        <f t="shared" si="171"/>
        <v>11+</v>
      </c>
      <c r="ES29" s="57" t="str">
        <f t="shared" si="172"/>
        <v>13</v>
      </c>
      <c r="ET29" s="57" t="str">
        <f t="shared" si="173"/>
        <v>DO</v>
      </c>
      <c r="EU29" s="57" t="str">
        <f t="shared" si="174"/>
        <v>DOΔ</v>
      </c>
      <c r="EV29" s="57" t="str">
        <f t="shared" si="175"/>
        <v>DO9+</v>
      </c>
      <c r="EW29" s="57" t="str">
        <f t="shared" si="176"/>
        <v>DO11+</v>
      </c>
      <c r="EX29" s="57" t="str">
        <f t="shared" si="177"/>
        <v>DO13</v>
      </c>
      <c r="EZ29" s="59">
        <f>1</f>
        <v>1</v>
      </c>
      <c r="FA29" s="57">
        <f t="shared" si="178"/>
        <v>3</v>
      </c>
      <c r="FB29" s="57">
        <f t="shared" si="179"/>
        <v>6</v>
      </c>
      <c r="FC29" s="57">
        <f t="shared" si="180"/>
        <v>9</v>
      </c>
      <c r="FD29" s="57">
        <f t="shared" si="181"/>
        <v>13</v>
      </c>
      <c r="FE29" s="57">
        <f t="shared" si="182"/>
        <v>16</v>
      </c>
      <c r="FF29" s="57">
        <f t="shared" si="183"/>
        <v>20</v>
      </c>
      <c r="FG29" s="59" t="str">
        <f t="shared" si="184"/>
        <v>DO</v>
      </c>
      <c r="FH29" s="59" t="str">
        <f t="shared" si="185"/>
        <v>m</v>
      </c>
      <c r="FI29" s="59" t="str">
        <f t="shared" si="186"/>
        <v>5b</v>
      </c>
      <c r="FJ29" s="59" t="str">
        <f t="shared" si="187"/>
        <v>dim</v>
      </c>
      <c r="FK29" s="57" t="str">
        <f t="shared" si="188"/>
        <v>9b</v>
      </c>
      <c r="FL29" s="57" t="str">
        <f t="shared" si="189"/>
        <v>11b</v>
      </c>
      <c r="FM29" s="57" t="str">
        <f t="shared" si="190"/>
        <v>13b</v>
      </c>
      <c r="FN29" s="57" t="str">
        <f t="shared" si="191"/>
        <v>DOm5b</v>
      </c>
      <c r="FO29" s="57" t="str">
        <f t="shared" si="192"/>
        <v>DOm5bdim</v>
      </c>
      <c r="FP29" s="57" t="str">
        <f t="shared" si="193"/>
        <v>DOm5b9b</v>
      </c>
      <c r="FQ29" s="57" t="str">
        <f t="shared" si="194"/>
        <v>DOm5b11b</v>
      </c>
      <c r="FR29" s="57" t="str">
        <f t="shared" si="195"/>
        <v>DOm5b13b</v>
      </c>
      <c r="FT29" s="2" t="str">
        <f t="shared" si="196"/>
        <v>DOm</v>
      </c>
      <c r="FU29" s="2" t="str">
        <f t="shared" si="196"/>
        <v>DOmΔ</v>
      </c>
      <c r="FV29" s="2" t="str">
        <f t="shared" si="196"/>
        <v>DOm9</v>
      </c>
      <c r="FW29" s="2" t="str">
        <f t="shared" si="196"/>
        <v>DOm11</v>
      </c>
      <c r="FX29" s="2" t="str">
        <f t="shared" si="196"/>
        <v>DOm13b</v>
      </c>
      <c r="FY29" s="2" t="str">
        <f t="shared" si="197"/>
        <v>DOm5b</v>
      </c>
      <c r="FZ29" s="2" t="str">
        <f t="shared" si="197"/>
        <v>DOm5b7</v>
      </c>
      <c r="GA29" s="2" t="str">
        <f t="shared" si="197"/>
        <v>DOm5b9b</v>
      </c>
      <c r="GB29" s="2" t="str">
        <f t="shared" si="197"/>
        <v>DOm5b11</v>
      </c>
      <c r="GC29" s="2" t="str">
        <f t="shared" si="197"/>
        <v>DOm5b13</v>
      </c>
      <c r="GD29" s="2" t="str">
        <f t="shared" si="198"/>
        <v>DO5#</v>
      </c>
      <c r="GE29" s="2" t="str">
        <f t="shared" si="198"/>
        <v>DO5#Δ</v>
      </c>
      <c r="GF29" s="2" t="str">
        <f t="shared" si="198"/>
        <v>DO5#9</v>
      </c>
      <c r="GG29" s="2" t="str">
        <f t="shared" si="198"/>
        <v>DO5#11</v>
      </c>
      <c r="GH29" s="2" t="str">
        <f t="shared" si="198"/>
        <v>DO5#13</v>
      </c>
      <c r="GI29" s="2" t="str">
        <f t="shared" si="199"/>
        <v>DOm</v>
      </c>
      <c r="GJ29" s="2" t="str">
        <f t="shared" si="199"/>
        <v>DOm7</v>
      </c>
      <c r="GK29" s="2" t="str">
        <f t="shared" si="199"/>
        <v>DOm9</v>
      </c>
      <c r="GL29" s="2" t="str">
        <f t="shared" si="199"/>
        <v>DOm11+</v>
      </c>
      <c r="GM29" s="2" t="str">
        <f t="shared" si="199"/>
        <v>DOm13</v>
      </c>
      <c r="GN29" s="2" t="str">
        <f t="shared" si="200"/>
        <v>DO</v>
      </c>
      <c r="GO29" s="2" t="str">
        <f t="shared" si="200"/>
        <v>DO7</v>
      </c>
      <c r="GP29" s="2" t="str">
        <f t="shared" si="200"/>
        <v>DO9b</v>
      </c>
      <c r="GQ29" s="2" t="str">
        <f t="shared" si="200"/>
        <v>DO11</v>
      </c>
      <c r="GR29" s="2" t="str">
        <f t="shared" si="200"/>
        <v>DO13b</v>
      </c>
      <c r="GS29" s="2" t="str">
        <f t="shared" si="201"/>
        <v>DO</v>
      </c>
      <c r="GT29" s="2" t="str">
        <f t="shared" si="201"/>
        <v>DOΔ</v>
      </c>
      <c r="GU29" s="2" t="str">
        <f t="shared" si="201"/>
        <v>DO9+</v>
      </c>
      <c r="GV29" s="2" t="str">
        <f t="shared" si="201"/>
        <v>DO11+</v>
      </c>
      <c r="GW29" s="2" t="str">
        <f t="shared" si="201"/>
        <v>DO13</v>
      </c>
      <c r="GX29" s="2" t="str">
        <f t="shared" si="202"/>
        <v>DOm5b</v>
      </c>
      <c r="GY29" s="2" t="str">
        <f t="shared" si="202"/>
        <v>DOm5bdim</v>
      </c>
      <c r="GZ29" s="2" t="str">
        <f t="shared" si="202"/>
        <v>DOm5b9b</v>
      </c>
      <c r="HA29" s="2" t="str">
        <f t="shared" si="202"/>
        <v>DOm5b11b</v>
      </c>
      <c r="HB29" s="2" t="str">
        <f t="shared" si="202"/>
        <v>DOm5b13b</v>
      </c>
      <c r="HD29" s="2">
        <f t="shared" si="215"/>
        <v>25</v>
      </c>
      <c r="HE29" s="2" t="str" cm="1">
        <f t="array" ref="HE29">INDEX(patti,$HD29,IP29)</f>
        <v>DOm</v>
      </c>
      <c r="HF29" s="2" t="str" cm="1">
        <f t="array" ref="HF29">INDEX(patti,$HD29,IQ29)</f>
        <v>DOm5b</v>
      </c>
      <c r="HG29" s="2" t="str" cm="1">
        <f t="array" ref="HG29">INDEX(patti,$HD29,IR29)</f>
        <v>DO5#</v>
      </c>
      <c r="HH29" s="2" t="str" cm="1">
        <f t="array" ref="HH29">INDEX(patti,$HD29,IS29)</f>
        <v>DOm</v>
      </c>
      <c r="HI29" s="2" t="str" cm="1">
        <f t="array" ref="HI29">INDEX(patti,$HD29,IT29)</f>
        <v>DO</v>
      </c>
      <c r="HJ29" s="2" t="str" cm="1">
        <f t="array" ref="HJ29">INDEX(patti,$HD29,IU29)</f>
        <v>DO</v>
      </c>
      <c r="HK29" s="2" t="str" cm="1">
        <f t="array" ref="HK29">INDEX(patti,$HD29,IV29)</f>
        <v>DOdim</v>
      </c>
      <c r="HL29" s="2" t="str" cm="1">
        <f t="array" ref="HL29">INDEX(patti,$HD29,IW29)</f>
        <v>DOmΔ</v>
      </c>
      <c r="HM29" s="2" t="str" cm="1">
        <f t="array" ref="HM29">INDEX(patti,$HD29,IX29)</f>
        <v>DOm5b7</v>
      </c>
      <c r="HN29" s="2" t="str" cm="1">
        <f t="array" ref="HN29">INDEX(patti,$HD29,IY29)</f>
        <v>DO5#Δ</v>
      </c>
      <c r="HO29" s="2" t="str" cm="1">
        <f t="array" ref="HO29">INDEX(patti,$HD29,IZ29)</f>
        <v>DOm7</v>
      </c>
      <c r="HP29" s="2" t="str" cm="1">
        <f t="array" ref="HP29">INDEX(patti,$HD29,JA29)</f>
        <v>DO7</v>
      </c>
      <c r="HQ29" s="2" t="str" cm="1">
        <f t="array" ref="HQ29">INDEX(patti,$HD29,JB29)</f>
        <v>DOΔ</v>
      </c>
      <c r="HR29" s="2" t="str" cm="1">
        <f t="array" ref="HR29">INDEX(patti,$HD29,JC29)</f>
        <v xml:space="preserve">   </v>
      </c>
      <c r="HS29" s="2" t="str" cm="1">
        <f t="array" ref="HS29">INDEX(patti,$HD29,JD29)</f>
        <v>DOm9</v>
      </c>
      <c r="HT29" s="2" t="str" cm="1">
        <f t="array" ref="HT29">INDEX(patti,$HD29,JE29)</f>
        <v>DOm5b9b</v>
      </c>
      <c r="HU29" s="2" t="str" cm="1">
        <f t="array" ref="HU29">INDEX(patti,$HD29,JF29)</f>
        <v>DO5#9</v>
      </c>
      <c r="HV29" s="2" t="str" cm="1">
        <f t="array" ref="HV29">INDEX(patti,$HD29,JG29)</f>
        <v>DOm9</v>
      </c>
      <c r="HW29" s="2" t="str" cm="1">
        <f t="array" ref="HW29">INDEX(patti,$HD29,JH29)</f>
        <v>DO9b</v>
      </c>
      <c r="HX29" s="2" t="str" cm="1">
        <f t="array" ref="HX29">INDEX(patti,$HD29,JI29)</f>
        <v>DO9#</v>
      </c>
      <c r="HY29" s="2" t="str" cm="1">
        <f t="array" ref="HY29">INDEX(patti,$HD29,JJ29)</f>
        <v xml:space="preserve">   </v>
      </c>
      <c r="HZ29" s="2" t="str" cm="1">
        <f t="array" ref="HZ29">INDEX(patti,$HD29,JK29)</f>
        <v>DOm11</v>
      </c>
      <c r="IA29" s="2" t="str" cm="1">
        <f t="array" ref="IA29">INDEX(patti,$HD29,JL29)</f>
        <v>DOm5b11</v>
      </c>
      <c r="IB29" s="2" t="str" cm="1">
        <f t="array" ref="IB29">INDEX(patti,$HD29,JM29)</f>
        <v>DO5#11</v>
      </c>
      <c r="IC29" s="2" t="str" cm="1">
        <f t="array" ref="IC29">INDEX(patti,$HD29,JN29)</f>
        <v>DOm11+</v>
      </c>
      <c r="ID29" s="2" t="str" cm="1">
        <f t="array" ref="ID29">INDEX(patti,$HD29,JO29)</f>
        <v>DO11</v>
      </c>
      <c r="IE29" s="2" t="str" cm="1">
        <f t="array" ref="IE29">INDEX(patti,$HD29,JP29)</f>
        <v>DO11+</v>
      </c>
      <c r="IF29" s="2" t="str" cm="1">
        <f t="array" ref="IF29">INDEX(patti,$HD29,JQ29)</f>
        <v xml:space="preserve">   </v>
      </c>
      <c r="IG29" s="2" t="str" cm="1">
        <f t="array" ref="IG29">INDEX(patti,$HD29,JR29)</f>
        <v>DOm13b</v>
      </c>
      <c r="IH29" s="2" t="str" cm="1">
        <f t="array" ref="IH29">INDEX(patti,$HD29,JS29)</f>
        <v>DOm5b13</v>
      </c>
      <c r="II29" s="2" t="str" cm="1">
        <f t="array" ref="II29">INDEX(patti,$HD29,JT29)</f>
        <v>DO5#13</v>
      </c>
      <c r="IJ29" s="2" t="str" cm="1">
        <f t="array" ref="IJ29">INDEX(patti,$HD29,JU29)</f>
        <v>DOm13</v>
      </c>
      <c r="IK29" s="2" t="str" cm="1">
        <f t="array" ref="IK29">INDEX(patti,$HD29,JV29)</f>
        <v>DO13b</v>
      </c>
      <c r="IL29" s="2" t="str" cm="1">
        <f t="array" ref="IL29">INDEX(patti,$HD29,JW29)</f>
        <v>DO13</v>
      </c>
      <c r="IM29" s="2" t="str" cm="1">
        <f t="array" ref="IM29">INDEX(patti,$HD29,JX29)</f>
        <v xml:space="preserve">   </v>
      </c>
      <c r="IN29" t="s">
        <v>117</v>
      </c>
      <c r="IP29">
        <v>1</v>
      </c>
      <c r="IQ29">
        <f t="shared" si="223"/>
        <v>6</v>
      </c>
      <c r="IR29">
        <f t="shared" si="223"/>
        <v>11</v>
      </c>
      <c r="IS29">
        <f t="shared" si="223"/>
        <v>16</v>
      </c>
      <c r="IT29">
        <f t="shared" si="223"/>
        <v>21</v>
      </c>
      <c r="IU29">
        <f t="shared" si="223"/>
        <v>26</v>
      </c>
      <c r="IV29">
        <f t="shared" si="223"/>
        <v>31</v>
      </c>
      <c r="IW29">
        <f t="shared" si="204"/>
        <v>2</v>
      </c>
      <c r="IX29">
        <f t="shared" si="204"/>
        <v>7</v>
      </c>
      <c r="IY29">
        <f t="shared" si="204"/>
        <v>12</v>
      </c>
      <c r="IZ29">
        <f t="shared" si="204"/>
        <v>17</v>
      </c>
      <c r="JA29">
        <f t="shared" si="204"/>
        <v>22</v>
      </c>
      <c r="JB29">
        <f t="shared" si="204"/>
        <v>27</v>
      </c>
      <c r="JC29">
        <f t="shared" si="204"/>
        <v>32</v>
      </c>
      <c r="JD29">
        <f t="shared" si="204"/>
        <v>3</v>
      </c>
      <c r="JE29">
        <f t="shared" si="204"/>
        <v>8</v>
      </c>
      <c r="JF29">
        <f t="shared" si="204"/>
        <v>13</v>
      </c>
      <c r="JG29">
        <f t="shared" si="204"/>
        <v>18</v>
      </c>
      <c r="JH29">
        <f t="shared" si="204"/>
        <v>23</v>
      </c>
      <c r="JI29">
        <f t="shared" si="204"/>
        <v>28</v>
      </c>
      <c r="JJ29">
        <f t="shared" si="219"/>
        <v>33</v>
      </c>
      <c r="JK29">
        <f t="shared" si="219"/>
        <v>4</v>
      </c>
      <c r="JL29">
        <f t="shared" si="219"/>
        <v>9</v>
      </c>
      <c r="JM29">
        <f t="shared" si="219"/>
        <v>14</v>
      </c>
      <c r="JN29">
        <f t="shared" si="219"/>
        <v>19</v>
      </c>
      <c r="JO29">
        <f t="shared" si="219"/>
        <v>24</v>
      </c>
      <c r="JP29">
        <f t="shared" si="219"/>
        <v>29</v>
      </c>
      <c r="JQ29">
        <f t="shared" si="219"/>
        <v>34</v>
      </c>
      <c r="JR29">
        <f t="shared" si="219"/>
        <v>5</v>
      </c>
      <c r="JS29">
        <f t="shared" si="219"/>
        <v>10</v>
      </c>
      <c r="JT29">
        <f t="shared" si="219"/>
        <v>15</v>
      </c>
      <c r="JU29">
        <f t="shared" si="219"/>
        <v>20</v>
      </c>
      <c r="JV29">
        <f t="shared" si="219"/>
        <v>25</v>
      </c>
      <c r="JW29">
        <f t="shared" si="219"/>
        <v>30</v>
      </c>
      <c r="JX29">
        <f t="shared" si="219"/>
        <v>35</v>
      </c>
      <c r="JY29" t="s">
        <v>117</v>
      </c>
      <c r="JZ29" t="str">
        <f>A29</f>
        <v>ARMONICA</v>
      </c>
      <c r="KA29">
        <f t="shared" si="6"/>
        <v>0</v>
      </c>
      <c r="KB29" cm="1">
        <f t="array" ref="KB29">IF(TYPE(_xlfn._xlws.FILTER(HE$1:IM$1,HE29:IM29=KA29))=16,0,_xlfn._xlws.FILTER(HE$1:IM$1,HE29:IM29=KA29))</f>
        <v>0</v>
      </c>
      <c r="KG29">
        <f t="shared" si="205"/>
        <v>0</v>
      </c>
      <c r="KH29" s="35">
        <f t="shared" si="224"/>
        <v>0</v>
      </c>
      <c r="LY29" s="73"/>
      <c r="LZ29" s="73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73"/>
      <c r="NR29" s="73"/>
      <c r="NS29" s="73"/>
      <c r="NT29" s="73"/>
      <c r="NU29" s="73"/>
      <c r="NV29" s="73"/>
      <c r="NW29" s="73"/>
      <c r="NX29" s="73"/>
      <c r="NY29" s="73"/>
      <c r="NZ29" s="73"/>
      <c r="OA29" s="73"/>
      <c r="OB29" s="73"/>
      <c r="OC29" s="73"/>
      <c r="OD29" s="73"/>
      <c r="OE29" s="73"/>
    </row>
    <row r="30" spans="1:395" x14ac:dyDescent="0.3">
      <c r="A30" s="190"/>
      <c r="B30" t="str">
        <f t="shared" si="220"/>
        <v>DO#</v>
      </c>
      <c r="C30" s="16" t="s">
        <v>37</v>
      </c>
      <c r="D30" s="16" t="s">
        <v>38</v>
      </c>
      <c r="E30" s="16" t="s">
        <v>37</v>
      </c>
      <c r="F30" s="16" t="s">
        <v>37</v>
      </c>
      <c r="G30" s="16" t="s">
        <v>38</v>
      </c>
      <c r="H30" s="16" t="s">
        <v>39</v>
      </c>
      <c r="I30" s="16" t="s">
        <v>38</v>
      </c>
      <c r="J30" s="4">
        <f t="shared" si="221"/>
        <v>2</v>
      </c>
      <c r="K30" s="59">
        <f t="shared" si="47"/>
        <v>4</v>
      </c>
      <c r="L30" s="59">
        <f t="shared" si="48"/>
        <v>5</v>
      </c>
      <c r="M30" s="59">
        <f t="shared" si="49"/>
        <v>7</v>
      </c>
      <c r="N30" s="59">
        <f t="shared" si="50"/>
        <v>9</v>
      </c>
      <c r="O30" s="59">
        <f t="shared" si="51"/>
        <v>10</v>
      </c>
      <c r="P30" s="59">
        <f t="shared" si="52"/>
        <v>13</v>
      </c>
      <c r="Q30" s="57">
        <f t="shared" si="53"/>
        <v>14</v>
      </c>
      <c r="R30" s="59">
        <f t="shared" si="54"/>
        <v>16</v>
      </c>
      <c r="S30" s="59">
        <f t="shared" si="55"/>
        <v>17</v>
      </c>
      <c r="T30" s="59">
        <f t="shared" si="56"/>
        <v>19</v>
      </c>
      <c r="U30" s="59">
        <f t="shared" si="57"/>
        <v>21</v>
      </c>
      <c r="V30" s="59">
        <f t="shared" si="58"/>
        <v>22</v>
      </c>
      <c r="W30" s="59">
        <f t="shared" si="59"/>
        <v>25</v>
      </c>
      <c r="X30" s="57">
        <f t="shared" si="60"/>
        <v>26</v>
      </c>
      <c r="Y30" s="59">
        <f t="shared" si="61"/>
        <v>28</v>
      </c>
      <c r="Z30" s="59">
        <f t="shared" si="62"/>
        <v>29</v>
      </c>
      <c r="AA30" s="59">
        <f t="shared" si="63"/>
        <v>31</v>
      </c>
      <c r="AB30" s="59">
        <f t="shared" si="64"/>
        <v>33</v>
      </c>
      <c r="AC30" s="59">
        <f t="shared" si="65"/>
        <v>34</v>
      </c>
      <c r="AD30" s="59">
        <f t="shared" si="66"/>
        <v>37</v>
      </c>
      <c r="AE30" s="57">
        <f t="shared" si="67"/>
        <v>38</v>
      </c>
      <c r="AF30" s="59">
        <f t="shared" si="68"/>
        <v>40</v>
      </c>
      <c r="AG30" s="59">
        <f t="shared" si="69"/>
        <v>41</v>
      </c>
      <c r="AH30" s="59">
        <f t="shared" si="70"/>
        <v>43</v>
      </c>
      <c r="AI30" s="59"/>
      <c r="AJ30" s="59">
        <f>1</f>
        <v>1</v>
      </c>
      <c r="AK30" s="59">
        <f t="shared" si="71"/>
        <v>3</v>
      </c>
      <c r="AL30" s="59">
        <f t="shared" si="72"/>
        <v>7</v>
      </c>
      <c r="AM30" s="59">
        <f t="shared" si="73"/>
        <v>11</v>
      </c>
      <c r="AN30" s="59">
        <f t="shared" si="74"/>
        <v>14</v>
      </c>
      <c r="AO30" s="59">
        <f t="shared" si="75"/>
        <v>17</v>
      </c>
      <c r="AP30" s="59">
        <f t="shared" si="76"/>
        <v>20</v>
      </c>
      <c r="AQ30" s="59" t="str">
        <f t="shared" si="214"/>
        <v>DO#</v>
      </c>
      <c r="AR30" s="59" t="str">
        <f t="shared" si="77"/>
        <v>m</v>
      </c>
      <c r="AS30" s="59" t="str">
        <f t="shared" si="78"/>
        <v/>
      </c>
      <c r="AT30" s="59" t="str">
        <f t="shared" si="79"/>
        <v>Δ</v>
      </c>
      <c r="AU30" s="57" t="str">
        <f t="shared" si="80"/>
        <v>9</v>
      </c>
      <c r="AV30" s="57" t="str">
        <f t="shared" si="81"/>
        <v>11</v>
      </c>
      <c r="AW30" s="57" t="str">
        <f t="shared" si="82"/>
        <v>13b</v>
      </c>
      <c r="AX30" s="57" t="str">
        <f t="shared" si="83"/>
        <v>DO#m</v>
      </c>
      <c r="AY30" s="57" t="str">
        <f t="shared" si="84"/>
        <v>DO#mΔ</v>
      </c>
      <c r="AZ30" s="57" t="str">
        <f t="shared" si="85"/>
        <v>DO#m9</v>
      </c>
      <c r="BA30" s="57" t="str">
        <f t="shared" si="86"/>
        <v>DO#m11</v>
      </c>
      <c r="BB30" s="57" t="str">
        <f t="shared" si="87"/>
        <v>DO#m13b</v>
      </c>
      <c r="BD30" s="59">
        <f>1</f>
        <v>1</v>
      </c>
      <c r="BE30" s="57">
        <f t="shared" si="88"/>
        <v>3</v>
      </c>
      <c r="BF30" s="57">
        <f t="shared" si="89"/>
        <v>6</v>
      </c>
      <c r="BG30" s="57">
        <f t="shared" si="90"/>
        <v>10</v>
      </c>
      <c r="BH30" s="57">
        <f t="shared" si="91"/>
        <v>13</v>
      </c>
      <c r="BI30" s="57">
        <f t="shared" si="92"/>
        <v>17</v>
      </c>
      <c r="BJ30" s="57">
        <f t="shared" si="93"/>
        <v>21</v>
      </c>
      <c r="BK30" s="59" t="str">
        <f t="shared" si="94"/>
        <v>DO#</v>
      </c>
      <c r="BL30" s="59" t="str">
        <f t="shared" si="95"/>
        <v>m</v>
      </c>
      <c r="BM30" s="59" t="str">
        <f t="shared" si="96"/>
        <v>5b</v>
      </c>
      <c r="BN30" s="59" t="str">
        <f t="shared" si="97"/>
        <v>7</v>
      </c>
      <c r="BO30" s="57" t="str">
        <f t="shared" si="98"/>
        <v>9b</v>
      </c>
      <c r="BP30" s="57" t="str">
        <f t="shared" si="99"/>
        <v>11</v>
      </c>
      <c r="BQ30" s="57" t="str">
        <f t="shared" si="100"/>
        <v>13</v>
      </c>
      <c r="BR30" s="57" t="str">
        <f t="shared" si="101"/>
        <v>DO#m5b</v>
      </c>
      <c r="BS30" s="57" t="str">
        <f t="shared" si="102"/>
        <v>DO#m5b7</v>
      </c>
      <c r="BT30" s="57" t="str">
        <f t="shared" si="103"/>
        <v>DO#m5b9b</v>
      </c>
      <c r="BU30" s="57" t="str">
        <f t="shared" si="104"/>
        <v>DO#m5b11</v>
      </c>
      <c r="BV30" s="57" t="str">
        <f t="shared" si="105"/>
        <v>DO#m5b13</v>
      </c>
      <c r="BX30" s="59">
        <f>1</f>
        <v>1</v>
      </c>
      <c r="BY30" s="57">
        <f t="shared" si="106"/>
        <v>4</v>
      </c>
      <c r="BZ30" s="57">
        <f t="shared" si="107"/>
        <v>8</v>
      </c>
      <c r="CA30" s="57">
        <f t="shared" si="108"/>
        <v>11</v>
      </c>
      <c r="CB30" s="57">
        <f t="shared" si="109"/>
        <v>14</v>
      </c>
      <c r="CC30" s="57">
        <f t="shared" si="110"/>
        <v>17</v>
      </c>
      <c r="CD30" s="57">
        <f t="shared" si="111"/>
        <v>21</v>
      </c>
      <c r="CE30" s="59" t="str">
        <f t="shared" si="112"/>
        <v>DO#</v>
      </c>
      <c r="CF30" s="59" t="str">
        <f t="shared" si="113"/>
        <v/>
      </c>
      <c r="CG30" s="59" t="str">
        <f t="shared" si="114"/>
        <v>5#</v>
      </c>
      <c r="CH30" s="59" t="str">
        <f t="shared" si="115"/>
        <v>Δ</v>
      </c>
      <c r="CI30" s="57" t="str">
        <f t="shared" si="116"/>
        <v>9</v>
      </c>
      <c r="CJ30" s="57" t="str">
        <f t="shared" si="117"/>
        <v>11</v>
      </c>
      <c r="CK30" s="57" t="str">
        <f t="shared" si="118"/>
        <v>13</v>
      </c>
      <c r="CL30" s="57" t="str">
        <f t="shared" si="119"/>
        <v>DO#5#</v>
      </c>
      <c r="CM30" s="57" t="str">
        <f t="shared" si="120"/>
        <v>DO#5#Δ</v>
      </c>
      <c r="CN30" s="57" t="str">
        <f t="shared" si="121"/>
        <v>DO#5#9</v>
      </c>
      <c r="CO30" s="57" t="str">
        <f t="shared" si="122"/>
        <v>DO#5#11</v>
      </c>
      <c r="CP30" s="57" t="str">
        <f t="shared" si="123"/>
        <v>DO#5#13</v>
      </c>
      <c r="CR30" s="59">
        <f>1</f>
        <v>1</v>
      </c>
      <c r="CS30" s="57">
        <f t="shared" si="124"/>
        <v>3</v>
      </c>
      <c r="CT30" s="57">
        <f t="shared" si="125"/>
        <v>7</v>
      </c>
      <c r="CU30" s="57">
        <f t="shared" si="126"/>
        <v>10</v>
      </c>
      <c r="CV30" s="57">
        <f t="shared" si="127"/>
        <v>14</v>
      </c>
      <c r="CW30" s="57">
        <f t="shared" si="128"/>
        <v>18</v>
      </c>
      <c r="CX30" s="57">
        <f t="shared" si="129"/>
        <v>21</v>
      </c>
      <c r="CY30" s="59" t="str">
        <f t="shared" si="130"/>
        <v>DO#</v>
      </c>
      <c r="CZ30" s="59" t="str">
        <f t="shared" si="131"/>
        <v>m</v>
      </c>
      <c r="DA30" s="59" t="str">
        <f t="shared" si="132"/>
        <v/>
      </c>
      <c r="DB30" s="59" t="str">
        <f t="shared" si="133"/>
        <v>7</v>
      </c>
      <c r="DC30" s="57" t="str">
        <f t="shared" si="134"/>
        <v>9</v>
      </c>
      <c r="DD30" s="57" t="str">
        <f t="shared" si="135"/>
        <v>11+</v>
      </c>
      <c r="DE30" s="57" t="str">
        <f t="shared" si="136"/>
        <v>13</v>
      </c>
      <c r="DF30" s="57" t="str">
        <f t="shared" si="137"/>
        <v>DO#m</v>
      </c>
      <c r="DG30" s="57" t="str">
        <f t="shared" si="138"/>
        <v>DO#m7</v>
      </c>
      <c r="DH30" s="57" t="str">
        <f t="shared" si="139"/>
        <v>DO#m9</v>
      </c>
      <c r="DI30" s="57" t="str">
        <f t="shared" si="140"/>
        <v>DO#m11+</v>
      </c>
      <c r="DJ30" s="57" t="str">
        <f t="shared" si="141"/>
        <v>DO#m13</v>
      </c>
      <c r="DL30" s="59">
        <f>1</f>
        <v>1</v>
      </c>
      <c r="DM30" s="57">
        <f t="shared" si="142"/>
        <v>4</v>
      </c>
      <c r="DN30" s="57">
        <f t="shared" si="143"/>
        <v>7</v>
      </c>
      <c r="DO30" s="57">
        <f t="shared" si="144"/>
        <v>10</v>
      </c>
      <c r="DP30" s="57">
        <f t="shared" si="145"/>
        <v>13</v>
      </c>
      <c r="DQ30" s="57">
        <f t="shared" si="146"/>
        <v>17</v>
      </c>
      <c r="DR30" s="57">
        <f t="shared" si="147"/>
        <v>20</v>
      </c>
      <c r="DS30" s="59" t="str">
        <f t="shared" si="148"/>
        <v>DO#</v>
      </c>
      <c r="DT30" s="59" t="str">
        <f t="shared" si="149"/>
        <v/>
      </c>
      <c r="DU30" s="59" t="str">
        <f t="shared" si="150"/>
        <v/>
      </c>
      <c r="DV30" s="59" t="str">
        <f t="shared" si="151"/>
        <v>7</v>
      </c>
      <c r="DW30" s="57" t="str">
        <f t="shared" si="152"/>
        <v>9b</v>
      </c>
      <c r="DX30" s="57" t="str">
        <f t="shared" si="153"/>
        <v>11</v>
      </c>
      <c r="DY30" s="57" t="str">
        <f t="shared" si="154"/>
        <v>13b</v>
      </c>
      <c r="DZ30" s="57" t="str">
        <f t="shared" si="155"/>
        <v>DO#</v>
      </c>
      <c r="EA30" s="57" t="str">
        <f t="shared" si="156"/>
        <v>DO#7</v>
      </c>
      <c r="EB30" s="57" t="str">
        <f t="shared" si="157"/>
        <v>DO#9b</v>
      </c>
      <c r="EC30" s="57" t="str">
        <f t="shared" si="158"/>
        <v>DO#11</v>
      </c>
      <c r="ED30" s="57" t="str">
        <f t="shared" si="159"/>
        <v>DO#13b</v>
      </c>
      <c r="EF30" s="59">
        <f>1</f>
        <v>1</v>
      </c>
      <c r="EG30" s="57">
        <f t="shared" si="160"/>
        <v>4</v>
      </c>
      <c r="EH30" s="57">
        <f t="shared" si="161"/>
        <v>7</v>
      </c>
      <c r="EI30" s="57">
        <f t="shared" si="162"/>
        <v>11</v>
      </c>
      <c r="EJ30" s="57">
        <f t="shared" si="163"/>
        <v>15</v>
      </c>
      <c r="EK30" s="57">
        <f t="shared" si="164"/>
        <v>18</v>
      </c>
      <c r="EL30" s="57">
        <f t="shared" si="165"/>
        <v>21</v>
      </c>
      <c r="EM30" s="59" t="str">
        <f t="shared" si="166"/>
        <v>DO#</v>
      </c>
      <c r="EN30" s="59" t="str">
        <f t="shared" si="167"/>
        <v/>
      </c>
      <c r="EO30" s="59" t="str">
        <f t="shared" si="168"/>
        <v/>
      </c>
      <c r="EP30" s="59" t="str">
        <f t="shared" si="169"/>
        <v>Δ</v>
      </c>
      <c r="EQ30" s="57" t="str">
        <f t="shared" si="170"/>
        <v>9+</v>
      </c>
      <c r="ER30" s="57" t="str">
        <f t="shared" si="171"/>
        <v>11+</v>
      </c>
      <c r="ES30" s="57" t="str">
        <f t="shared" si="172"/>
        <v>13</v>
      </c>
      <c r="ET30" s="57" t="str">
        <f t="shared" si="173"/>
        <v>DO#</v>
      </c>
      <c r="EU30" s="57" t="str">
        <f t="shared" si="174"/>
        <v>DO#Δ</v>
      </c>
      <c r="EV30" s="57" t="str">
        <f t="shared" si="175"/>
        <v>DO#9+</v>
      </c>
      <c r="EW30" s="57" t="str">
        <f t="shared" si="176"/>
        <v>DO#11+</v>
      </c>
      <c r="EX30" s="57" t="str">
        <f t="shared" si="177"/>
        <v>DO#13</v>
      </c>
      <c r="EZ30" s="59">
        <f>1</f>
        <v>1</v>
      </c>
      <c r="FA30" s="57">
        <f t="shared" si="178"/>
        <v>3</v>
      </c>
      <c r="FB30" s="57">
        <f t="shared" si="179"/>
        <v>6</v>
      </c>
      <c r="FC30" s="57">
        <f t="shared" si="180"/>
        <v>9</v>
      </c>
      <c r="FD30" s="57">
        <f t="shared" si="181"/>
        <v>13</v>
      </c>
      <c r="FE30" s="57">
        <f t="shared" si="182"/>
        <v>16</v>
      </c>
      <c r="FF30" s="57">
        <f t="shared" si="183"/>
        <v>20</v>
      </c>
      <c r="FG30" s="59" t="str">
        <f t="shared" si="184"/>
        <v>DO#</v>
      </c>
      <c r="FH30" s="59" t="str">
        <f t="shared" si="185"/>
        <v>m</v>
      </c>
      <c r="FI30" s="59" t="str">
        <f t="shared" si="186"/>
        <v>5b</v>
      </c>
      <c r="FJ30" s="59" t="str">
        <f t="shared" si="187"/>
        <v>dim</v>
      </c>
      <c r="FK30" s="57" t="str">
        <f t="shared" si="188"/>
        <v>9b</v>
      </c>
      <c r="FL30" s="57" t="str">
        <f t="shared" si="189"/>
        <v>11b</v>
      </c>
      <c r="FM30" s="57" t="str">
        <f t="shared" si="190"/>
        <v>13b</v>
      </c>
      <c r="FN30" s="57" t="str">
        <f t="shared" si="191"/>
        <v>DO#m5b</v>
      </c>
      <c r="FO30" s="57" t="str">
        <f t="shared" si="192"/>
        <v>DO#m5bdim</v>
      </c>
      <c r="FP30" s="57" t="str">
        <f t="shared" si="193"/>
        <v>DO#m5b9b</v>
      </c>
      <c r="FQ30" s="57" t="str">
        <f t="shared" si="194"/>
        <v>DO#m5b11b</v>
      </c>
      <c r="FR30" s="57" t="str">
        <f t="shared" si="195"/>
        <v>DO#m5b13b</v>
      </c>
      <c r="FT30" s="2" t="str">
        <f t="shared" si="196"/>
        <v>DO#m</v>
      </c>
      <c r="FU30" s="2" t="str">
        <f t="shared" si="196"/>
        <v>DO#mΔ</v>
      </c>
      <c r="FV30" s="2" t="str">
        <f t="shared" si="196"/>
        <v>DO#m9</v>
      </c>
      <c r="FW30" s="2" t="str">
        <f t="shared" si="196"/>
        <v>DO#m11</v>
      </c>
      <c r="FX30" s="2" t="str">
        <f t="shared" si="196"/>
        <v>DO#m13b</v>
      </c>
      <c r="FY30" s="2" t="str">
        <f t="shared" si="197"/>
        <v>DO#m5b</v>
      </c>
      <c r="FZ30" s="2" t="str">
        <f t="shared" si="197"/>
        <v>DO#m5b7</v>
      </c>
      <c r="GA30" s="2" t="str">
        <f t="shared" si="197"/>
        <v>DO#m5b9b</v>
      </c>
      <c r="GB30" s="2" t="str">
        <f t="shared" si="197"/>
        <v>DO#m5b11</v>
      </c>
      <c r="GC30" s="2" t="str">
        <f t="shared" si="197"/>
        <v>DO#m5b13</v>
      </c>
      <c r="GD30" s="2" t="str">
        <f t="shared" si="198"/>
        <v>DO#5#</v>
      </c>
      <c r="GE30" s="2" t="str">
        <f t="shared" si="198"/>
        <v>DO#5#Δ</v>
      </c>
      <c r="GF30" s="2" t="str">
        <f t="shared" si="198"/>
        <v>DO#5#9</v>
      </c>
      <c r="GG30" s="2" t="str">
        <f t="shared" si="198"/>
        <v>DO#5#11</v>
      </c>
      <c r="GH30" s="2" t="str">
        <f t="shared" si="198"/>
        <v>DO#5#13</v>
      </c>
      <c r="GI30" s="2" t="str">
        <f t="shared" si="199"/>
        <v>DO#m</v>
      </c>
      <c r="GJ30" s="2" t="str">
        <f t="shared" si="199"/>
        <v>DO#m7</v>
      </c>
      <c r="GK30" s="2" t="str">
        <f t="shared" si="199"/>
        <v>DO#m9</v>
      </c>
      <c r="GL30" s="2" t="str">
        <f t="shared" si="199"/>
        <v>DO#m11+</v>
      </c>
      <c r="GM30" s="2" t="str">
        <f t="shared" si="199"/>
        <v>DO#m13</v>
      </c>
      <c r="GN30" s="2" t="str">
        <f t="shared" si="200"/>
        <v>DO#</v>
      </c>
      <c r="GO30" s="2" t="str">
        <f t="shared" si="200"/>
        <v>DO#7</v>
      </c>
      <c r="GP30" s="2" t="str">
        <f t="shared" si="200"/>
        <v>DO#9b</v>
      </c>
      <c r="GQ30" s="2" t="str">
        <f t="shared" si="200"/>
        <v>DO#11</v>
      </c>
      <c r="GR30" s="2" t="str">
        <f t="shared" si="200"/>
        <v>DO#13b</v>
      </c>
      <c r="GS30" s="2" t="str">
        <f t="shared" si="201"/>
        <v>DO#</v>
      </c>
      <c r="GT30" s="2" t="str">
        <f t="shared" si="201"/>
        <v>DO#Δ</v>
      </c>
      <c r="GU30" s="2" t="str">
        <f t="shared" si="201"/>
        <v>DO#9+</v>
      </c>
      <c r="GV30" s="2" t="str">
        <f t="shared" si="201"/>
        <v>DO#11+</v>
      </c>
      <c r="GW30" s="2" t="str">
        <f t="shared" si="201"/>
        <v>DO#13</v>
      </c>
      <c r="GX30" s="2" t="str">
        <f t="shared" si="202"/>
        <v>DO#m5b</v>
      </c>
      <c r="GY30" s="2" t="str">
        <f t="shared" si="202"/>
        <v>DO#m5bdim</v>
      </c>
      <c r="GZ30" s="2" t="str">
        <f t="shared" si="202"/>
        <v>DO#m5b9b</v>
      </c>
      <c r="HA30" s="2" t="str">
        <f t="shared" si="202"/>
        <v>DO#m5b11b</v>
      </c>
      <c r="HB30" s="2" t="str">
        <f t="shared" si="202"/>
        <v>DO#m5b13b</v>
      </c>
      <c r="HD30" s="2">
        <f t="shared" si="215"/>
        <v>26</v>
      </c>
      <c r="HE30" s="2" t="str" cm="1">
        <f t="array" ref="HE30">INDEX(patti,$HD30,IP30)</f>
        <v>DO#m</v>
      </c>
      <c r="HF30" s="2" t="str" cm="1">
        <f t="array" ref="HF30">INDEX(patti,$HD30,IQ30)</f>
        <v>DO#m5b</v>
      </c>
      <c r="HG30" s="2" t="str" cm="1">
        <f t="array" ref="HG30">INDEX(patti,$HD30,IR30)</f>
        <v>DO#5#</v>
      </c>
      <c r="HH30" s="2" t="str" cm="1">
        <f t="array" ref="HH30">INDEX(patti,$HD30,IS30)</f>
        <v>DO#m</v>
      </c>
      <c r="HI30" s="2" t="str" cm="1">
        <f t="array" ref="HI30">INDEX(patti,$HD30,IT30)</f>
        <v>DO#</v>
      </c>
      <c r="HJ30" s="2" t="str" cm="1">
        <f t="array" ref="HJ30">INDEX(patti,$HD30,IU30)</f>
        <v>DO#</v>
      </c>
      <c r="HK30" s="2" t="str" cm="1">
        <f t="array" ref="HK30">INDEX(patti,$HD30,IV30)</f>
        <v>DO#dim</v>
      </c>
      <c r="HL30" s="2" t="str" cm="1">
        <f t="array" ref="HL30">INDEX(patti,$HD30,IW30)</f>
        <v>DO#mΔ</v>
      </c>
      <c r="HM30" s="2" t="str" cm="1">
        <f t="array" ref="HM30">INDEX(patti,$HD30,IX30)</f>
        <v>DO#m5b7</v>
      </c>
      <c r="HN30" s="2" t="str" cm="1">
        <f t="array" ref="HN30">INDEX(patti,$HD30,IY30)</f>
        <v>DO#5#Δ</v>
      </c>
      <c r="HO30" s="2" t="str" cm="1">
        <f t="array" ref="HO30">INDEX(patti,$HD30,IZ30)</f>
        <v>DO#m7</v>
      </c>
      <c r="HP30" s="2" t="str" cm="1">
        <f t="array" ref="HP30">INDEX(patti,$HD30,JA30)</f>
        <v>DO#7</v>
      </c>
      <c r="HQ30" s="2" t="str" cm="1">
        <f t="array" ref="HQ30">INDEX(patti,$HD30,JB30)</f>
        <v>DO#Δ</v>
      </c>
      <c r="HR30" s="2" t="str" cm="1">
        <f t="array" ref="HR30">INDEX(patti,$HD30,JC30)</f>
        <v xml:space="preserve">   </v>
      </c>
      <c r="HS30" s="2" t="str" cm="1">
        <f t="array" ref="HS30">INDEX(patti,$HD30,JD30)</f>
        <v>DO#m9</v>
      </c>
      <c r="HT30" s="2" t="str" cm="1">
        <f t="array" ref="HT30">INDEX(patti,$HD30,JE30)</f>
        <v>DO#m5b9b</v>
      </c>
      <c r="HU30" s="2" t="str" cm="1">
        <f t="array" ref="HU30">INDEX(patti,$HD30,JF30)</f>
        <v>DO#5#9</v>
      </c>
      <c r="HV30" s="2" t="str" cm="1">
        <f t="array" ref="HV30">INDEX(patti,$HD30,JG30)</f>
        <v>DO#m9</v>
      </c>
      <c r="HW30" s="2" t="str" cm="1">
        <f t="array" ref="HW30">INDEX(patti,$HD30,JH30)</f>
        <v>DO#9b</v>
      </c>
      <c r="HX30" s="2" t="str" cm="1">
        <f t="array" ref="HX30">INDEX(patti,$HD30,JI30)</f>
        <v>DO#9#</v>
      </c>
      <c r="HY30" s="2" t="str" cm="1">
        <f t="array" ref="HY30">INDEX(patti,$HD30,JJ30)</f>
        <v xml:space="preserve">   </v>
      </c>
      <c r="HZ30" s="2" t="str" cm="1">
        <f t="array" ref="HZ30">INDEX(patti,$HD30,JK30)</f>
        <v>DO#m11</v>
      </c>
      <c r="IA30" s="2" t="str" cm="1">
        <f t="array" ref="IA30">INDEX(patti,$HD30,JL30)</f>
        <v>DO#m5b11</v>
      </c>
      <c r="IB30" s="2" t="str" cm="1">
        <f t="array" ref="IB30">INDEX(patti,$HD30,JM30)</f>
        <v>DO#5#11</v>
      </c>
      <c r="IC30" s="2" t="str" cm="1">
        <f t="array" ref="IC30">INDEX(patti,$HD30,JN30)</f>
        <v>DO#m11+</v>
      </c>
      <c r="ID30" s="2" t="str" cm="1">
        <f t="array" ref="ID30">INDEX(patti,$HD30,JO30)</f>
        <v>DO#11</v>
      </c>
      <c r="IE30" s="2" t="str" cm="1">
        <f t="array" ref="IE30">INDEX(patti,$HD30,JP30)</f>
        <v>DO#11+</v>
      </c>
      <c r="IF30" s="2" t="str" cm="1">
        <f t="array" ref="IF30">INDEX(patti,$HD30,JQ30)</f>
        <v xml:space="preserve">   </v>
      </c>
      <c r="IG30" s="2" t="str" cm="1">
        <f t="array" ref="IG30">INDEX(patti,$HD30,JR30)</f>
        <v>DO#m13b</v>
      </c>
      <c r="IH30" s="2" t="str" cm="1">
        <f t="array" ref="IH30">INDEX(patti,$HD30,JS30)</f>
        <v>DO#m5b13</v>
      </c>
      <c r="II30" s="2" t="str" cm="1">
        <f t="array" ref="II30">INDEX(patti,$HD30,JT30)</f>
        <v>DO#5#13</v>
      </c>
      <c r="IJ30" s="2" t="str" cm="1">
        <f t="array" ref="IJ30">INDEX(patti,$HD30,JU30)</f>
        <v>DO#m13</v>
      </c>
      <c r="IK30" s="2" t="str" cm="1">
        <f t="array" ref="IK30">INDEX(patti,$HD30,JV30)</f>
        <v>DO#13b</v>
      </c>
      <c r="IL30" s="2" t="str" cm="1">
        <f t="array" ref="IL30">INDEX(patti,$HD30,JW30)</f>
        <v>DO#13</v>
      </c>
      <c r="IM30" s="2" t="str" cm="1">
        <f t="array" ref="IM30">INDEX(patti,$HD30,JX30)</f>
        <v xml:space="preserve">   </v>
      </c>
      <c r="IN30" t="s">
        <v>117</v>
      </c>
      <c r="IP30">
        <v>1</v>
      </c>
      <c r="IQ30">
        <f t="shared" si="223"/>
        <v>6</v>
      </c>
      <c r="IR30">
        <f t="shared" si="223"/>
        <v>11</v>
      </c>
      <c r="IS30">
        <f t="shared" si="223"/>
        <v>16</v>
      </c>
      <c r="IT30">
        <f t="shared" si="223"/>
        <v>21</v>
      </c>
      <c r="IU30">
        <f t="shared" si="223"/>
        <v>26</v>
      </c>
      <c r="IV30">
        <f t="shared" si="223"/>
        <v>31</v>
      </c>
      <c r="IW30">
        <f t="shared" si="204"/>
        <v>2</v>
      </c>
      <c r="IX30">
        <f t="shared" si="204"/>
        <v>7</v>
      </c>
      <c r="IY30">
        <f t="shared" si="204"/>
        <v>12</v>
      </c>
      <c r="IZ30">
        <f t="shared" si="204"/>
        <v>17</v>
      </c>
      <c r="JA30">
        <f t="shared" si="204"/>
        <v>22</v>
      </c>
      <c r="JB30">
        <f t="shared" si="204"/>
        <v>27</v>
      </c>
      <c r="JC30">
        <f t="shared" si="204"/>
        <v>32</v>
      </c>
      <c r="JD30">
        <f t="shared" si="204"/>
        <v>3</v>
      </c>
      <c r="JE30">
        <f t="shared" si="204"/>
        <v>8</v>
      </c>
      <c r="JF30">
        <f t="shared" si="204"/>
        <v>13</v>
      </c>
      <c r="JG30">
        <f t="shared" si="204"/>
        <v>18</v>
      </c>
      <c r="JH30">
        <f t="shared" si="204"/>
        <v>23</v>
      </c>
      <c r="JI30">
        <f t="shared" si="204"/>
        <v>28</v>
      </c>
      <c r="JJ30">
        <f t="shared" si="219"/>
        <v>33</v>
      </c>
      <c r="JK30">
        <f t="shared" si="219"/>
        <v>4</v>
      </c>
      <c r="JL30">
        <f t="shared" si="219"/>
        <v>9</v>
      </c>
      <c r="JM30">
        <f t="shared" si="219"/>
        <v>14</v>
      </c>
      <c r="JN30">
        <f t="shared" si="219"/>
        <v>19</v>
      </c>
      <c r="JO30">
        <f t="shared" si="219"/>
        <v>24</v>
      </c>
      <c r="JP30">
        <f t="shared" si="219"/>
        <v>29</v>
      </c>
      <c r="JQ30">
        <f t="shared" si="219"/>
        <v>34</v>
      </c>
      <c r="JR30">
        <f t="shared" si="219"/>
        <v>5</v>
      </c>
      <c r="JS30">
        <f t="shared" si="219"/>
        <v>10</v>
      </c>
      <c r="JT30">
        <f t="shared" si="219"/>
        <v>15</v>
      </c>
      <c r="JU30">
        <f t="shared" si="219"/>
        <v>20</v>
      </c>
      <c r="JV30">
        <f t="shared" si="219"/>
        <v>25</v>
      </c>
      <c r="JW30">
        <f t="shared" si="219"/>
        <v>30</v>
      </c>
      <c r="JX30">
        <f t="shared" si="219"/>
        <v>35</v>
      </c>
      <c r="JY30" t="s">
        <v>117</v>
      </c>
      <c r="JZ30" t="str">
        <f>JZ29</f>
        <v>ARMONICA</v>
      </c>
      <c r="KA30">
        <f t="shared" si="6"/>
        <v>0</v>
      </c>
      <c r="KB30" cm="1">
        <f t="array" ref="KB30">IF(TYPE(_xlfn._xlws.FILTER(HE$1:IM$1,HE30:IM30=KA30))=16,0,_xlfn._xlws.FILTER(HE$1:IM$1,HE30:IM30=KA30))</f>
        <v>0</v>
      </c>
      <c r="KG30">
        <f t="shared" si="205"/>
        <v>0</v>
      </c>
      <c r="KH30" s="35">
        <f t="shared" si="224"/>
        <v>0</v>
      </c>
      <c r="LY30" s="73"/>
      <c r="LZ30" s="73"/>
      <c r="MA30" s="51"/>
      <c r="MB30" s="51"/>
      <c r="MC30" s="51"/>
      <c r="MD30" s="51"/>
      <c r="ME30" s="51"/>
      <c r="MF30" s="51"/>
      <c r="MG30" s="51"/>
      <c r="MH30" s="51"/>
      <c r="MI30" s="51"/>
      <c r="MJ30" s="51"/>
      <c r="MK30" s="51"/>
      <c r="ML30" s="51"/>
      <c r="MM30" s="51"/>
      <c r="MN30" s="51"/>
      <c r="MO30" s="51"/>
      <c r="MP30" s="51"/>
      <c r="MQ30" s="51"/>
      <c r="MR30" s="51"/>
      <c r="MS30" s="51"/>
      <c r="MT30" s="51"/>
      <c r="MU30" s="51"/>
      <c r="MV30" s="51"/>
      <c r="MW30" s="51"/>
      <c r="MX30" s="51"/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1"/>
      <c r="NJ30" s="51"/>
      <c r="NK30" s="51"/>
      <c r="NL30" s="51"/>
      <c r="NM30" s="51"/>
      <c r="NN30" s="51"/>
      <c r="NO30" s="51"/>
      <c r="NP30" s="51"/>
      <c r="NQ30" s="73"/>
      <c r="NR30" s="73"/>
      <c r="NS30" s="73"/>
      <c r="NT30" s="73"/>
      <c r="NU30" s="73"/>
      <c r="NV30" s="73"/>
      <c r="NW30" s="73"/>
      <c r="NX30" s="73"/>
      <c r="NY30" s="73"/>
      <c r="NZ30" s="73"/>
      <c r="OA30" s="73"/>
      <c r="OB30" s="73"/>
      <c r="OC30" s="73"/>
      <c r="OD30" s="73"/>
      <c r="OE30" s="73"/>
    </row>
    <row r="31" spans="1:395" x14ac:dyDescent="0.3">
      <c r="A31" s="190"/>
      <c r="B31" t="str">
        <f t="shared" si="220"/>
        <v>RE</v>
      </c>
      <c r="C31" s="16" t="s">
        <v>37</v>
      </c>
      <c r="D31" s="16" t="s">
        <v>38</v>
      </c>
      <c r="E31" s="16" t="s">
        <v>37</v>
      </c>
      <c r="F31" s="16" t="s">
        <v>37</v>
      </c>
      <c r="G31" s="16" t="s">
        <v>38</v>
      </c>
      <c r="H31" s="16" t="s">
        <v>39</v>
      </c>
      <c r="I31" s="16" t="s">
        <v>38</v>
      </c>
      <c r="J31" s="4">
        <f t="shared" si="221"/>
        <v>3</v>
      </c>
      <c r="K31" s="59">
        <f t="shared" si="47"/>
        <v>5</v>
      </c>
      <c r="L31" s="59">
        <f t="shared" si="48"/>
        <v>6</v>
      </c>
      <c r="M31" s="59">
        <f t="shared" si="49"/>
        <v>8</v>
      </c>
      <c r="N31" s="59">
        <f t="shared" si="50"/>
        <v>10</v>
      </c>
      <c r="O31" s="59">
        <f t="shared" si="51"/>
        <v>11</v>
      </c>
      <c r="P31" s="59">
        <f t="shared" si="52"/>
        <v>14</v>
      </c>
      <c r="Q31" s="57">
        <f t="shared" si="53"/>
        <v>15</v>
      </c>
      <c r="R31" s="59">
        <f t="shared" si="54"/>
        <v>17</v>
      </c>
      <c r="S31" s="59">
        <f t="shared" si="55"/>
        <v>18</v>
      </c>
      <c r="T31" s="59">
        <f t="shared" si="56"/>
        <v>20</v>
      </c>
      <c r="U31" s="59">
        <f t="shared" si="57"/>
        <v>22</v>
      </c>
      <c r="V31" s="59">
        <f t="shared" si="58"/>
        <v>23</v>
      </c>
      <c r="W31" s="59">
        <f t="shared" si="59"/>
        <v>26</v>
      </c>
      <c r="X31" s="57">
        <f t="shared" si="60"/>
        <v>27</v>
      </c>
      <c r="Y31" s="59">
        <f t="shared" si="61"/>
        <v>29</v>
      </c>
      <c r="Z31" s="59">
        <f t="shared" si="62"/>
        <v>30</v>
      </c>
      <c r="AA31" s="59">
        <f t="shared" si="63"/>
        <v>32</v>
      </c>
      <c r="AB31" s="59">
        <f t="shared" si="64"/>
        <v>34</v>
      </c>
      <c r="AC31" s="59">
        <f t="shared" si="65"/>
        <v>35</v>
      </c>
      <c r="AD31" s="59">
        <f t="shared" si="66"/>
        <v>38</v>
      </c>
      <c r="AE31" s="57">
        <f t="shared" si="67"/>
        <v>39</v>
      </c>
      <c r="AF31" s="59">
        <f t="shared" si="68"/>
        <v>41</v>
      </c>
      <c r="AG31" s="59">
        <f t="shared" si="69"/>
        <v>42</v>
      </c>
      <c r="AH31" s="59">
        <f t="shared" si="70"/>
        <v>44</v>
      </c>
      <c r="AI31" s="59"/>
      <c r="AJ31" s="59">
        <f>1</f>
        <v>1</v>
      </c>
      <c r="AK31" s="59">
        <f t="shared" si="71"/>
        <v>3</v>
      </c>
      <c r="AL31" s="59">
        <f t="shared" si="72"/>
        <v>7</v>
      </c>
      <c r="AM31" s="59">
        <f t="shared" si="73"/>
        <v>11</v>
      </c>
      <c r="AN31" s="59">
        <f t="shared" si="74"/>
        <v>14</v>
      </c>
      <c r="AO31" s="59">
        <f t="shared" si="75"/>
        <v>17</v>
      </c>
      <c r="AP31" s="59">
        <f t="shared" si="76"/>
        <v>20</v>
      </c>
      <c r="AQ31" s="59" t="str">
        <f t="shared" si="214"/>
        <v>RE</v>
      </c>
      <c r="AR31" s="59" t="str">
        <f t="shared" si="77"/>
        <v>m</v>
      </c>
      <c r="AS31" s="59" t="str">
        <f t="shared" si="78"/>
        <v/>
      </c>
      <c r="AT31" s="59" t="str">
        <f t="shared" si="79"/>
        <v>Δ</v>
      </c>
      <c r="AU31" s="57" t="str">
        <f t="shared" si="80"/>
        <v>9</v>
      </c>
      <c r="AV31" s="57" t="str">
        <f t="shared" si="81"/>
        <v>11</v>
      </c>
      <c r="AW31" s="57" t="str">
        <f t="shared" si="82"/>
        <v>13b</v>
      </c>
      <c r="AX31" s="57" t="str">
        <f t="shared" si="83"/>
        <v>REm</v>
      </c>
      <c r="AY31" s="57" t="str">
        <f t="shared" si="84"/>
        <v>REmΔ</v>
      </c>
      <c r="AZ31" s="57" t="str">
        <f t="shared" si="85"/>
        <v>REm9</v>
      </c>
      <c r="BA31" s="57" t="str">
        <f t="shared" si="86"/>
        <v>REm11</v>
      </c>
      <c r="BB31" s="57" t="str">
        <f t="shared" si="87"/>
        <v>REm13b</v>
      </c>
      <c r="BD31" s="59">
        <f>1</f>
        <v>1</v>
      </c>
      <c r="BE31" s="57">
        <f t="shared" si="88"/>
        <v>3</v>
      </c>
      <c r="BF31" s="57">
        <f t="shared" si="89"/>
        <v>6</v>
      </c>
      <c r="BG31" s="57">
        <f t="shared" si="90"/>
        <v>10</v>
      </c>
      <c r="BH31" s="57">
        <f t="shared" si="91"/>
        <v>13</v>
      </c>
      <c r="BI31" s="57">
        <f t="shared" si="92"/>
        <v>17</v>
      </c>
      <c r="BJ31" s="57">
        <f t="shared" si="93"/>
        <v>21</v>
      </c>
      <c r="BK31" s="59" t="str">
        <f t="shared" si="94"/>
        <v>RE</v>
      </c>
      <c r="BL31" s="59" t="str">
        <f t="shared" si="95"/>
        <v>m</v>
      </c>
      <c r="BM31" s="59" t="str">
        <f t="shared" si="96"/>
        <v>5b</v>
      </c>
      <c r="BN31" s="59" t="str">
        <f t="shared" si="97"/>
        <v>7</v>
      </c>
      <c r="BO31" s="57" t="str">
        <f t="shared" si="98"/>
        <v>9b</v>
      </c>
      <c r="BP31" s="57" t="str">
        <f t="shared" si="99"/>
        <v>11</v>
      </c>
      <c r="BQ31" s="57" t="str">
        <f t="shared" si="100"/>
        <v>13</v>
      </c>
      <c r="BR31" s="57" t="str">
        <f t="shared" si="101"/>
        <v>REm5b</v>
      </c>
      <c r="BS31" s="57" t="str">
        <f t="shared" si="102"/>
        <v>REm5b7</v>
      </c>
      <c r="BT31" s="57" t="str">
        <f t="shared" si="103"/>
        <v>REm5b9b</v>
      </c>
      <c r="BU31" s="57" t="str">
        <f t="shared" si="104"/>
        <v>REm5b11</v>
      </c>
      <c r="BV31" s="57" t="str">
        <f t="shared" si="105"/>
        <v>REm5b13</v>
      </c>
      <c r="BX31" s="59">
        <f>1</f>
        <v>1</v>
      </c>
      <c r="BY31" s="57">
        <f t="shared" si="106"/>
        <v>4</v>
      </c>
      <c r="BZ31" s="57">
        <f t="shared" si="107"/>
        <v>8</v>
      </c>
      <c r="CA31" s="57">
        <f t="shared" si="108"/>
        <v>11</v>
      </c>
      <c r="CB31" s="57">
        <f t="shared" si="109"/>
        <v>14</v>
      </c>
      <c r="CC31" s="57">
        <f t="shared" si="110"/>
        <v>17</v>
      </c>
      <c r="CD31" s="57">
        <f t="shared" si="111"/>
        <v>21</v>
      </c>
      <c r="CE31" s="59" t="str">
        <f t="shared" si="112"/>
        <v>RE</v>
      </c>
      <c r="CF31" s="59" t="str">
        <f t="shared" si="113"/>
        <v/>
      </c>
      <c r="CG31" s="59" t="str">
        <f t="shared" si="114"/>
        <v>5#</v>
      </c>
      <c r="CH31" s="59" t="str">
        <f t="shared" si="115"/>
        <v>Δ</v>
      </c>
      <c r="CI31" s="57" t="str">
        <f t="shared" si="116"/>
        <v>9</v>
      </c>
      <c r="CJ31" s="57" t="str">
        <f t="shared" si="117"/>
        <v>11</v>
      </c>
      <c r="CK31" s="57" t="str">
        <f t="shared" si="118"/>
        <v>13</v>
      </c>
      <c r="CL31" s="57" t="str">
        <f t="shared" si="119"/>
        <v>RE5#</v>
      </c>
      <c r="CM31" s="57" t="str">
        <f t="shared" si="120"/>
        <v>RE5#Δ</v>
      </c>
      <c r="CN31" s="57" t="str">
        <f t="shared" si="121"/>
        <v>RE5#9</v>
      </c>
      <c r="CO31" s="57" t="str">
        <f t="shared" si="122"/>
        <v>RE5#11</v>
      </c>
      <c r="CP31" s="57" t="str">
        <f t="shared" si="123"/>
        <v>RE5#13</v>
      </c>
      <c r="CR31" s="59">
        <f>1</f>
        <v>1</v>
      </c>
      <c r="CS31" s="57">
        <f t="shared" si="124"/>
        <v>3</v>
      </c>
      <c r="CT31" s="57">
        <f t="shared" si="125"/>
        <v>7</v>
      </c>
      <c r="CU31" s="57">
        <f t="shared" si="126"/>
        <v>10</v>
      </c>
      <c r="CV31" s="57">
        <f t="shared" si="127"/>
        <v>14</v>
      </c>
      <c r="CW31" s="57">
        <f t="shared" si="128"/>
        <v>18</v>
      </c>
      <c r="CX31" s="57">
        <f t="shared" si="129"/>
        <v>21</v>
      </c>
      <c r="CY31" s="59" t="str">
        <f t="shared" si="130"/>
        <v>RE</v>
      </c>
      <c r="CZ31" s="59" t="str">
        <f t="shared" si="131"/>
        <v>m</v>
      </c>
      <c r="DA31" s="59" t="str">
        <f t="shared" si="132"/>
        <v/>
      </c>
      <c r="DB31" s="59" t="str">
        <f t="shared" si="133"/>
        <v>7</v>
      </c>
      <c r="DC31" s="57" t="str">
        <f t="shared" si="134"/>
        <v>9</v>
      </c>
      <c r="DD31" s="57" t="str">
        <f t="shared" si="135"/>
        <v>11+</v>
      </c>
      <c r="DE31" s="57" t="str">
        <f t="shared" si="136"/>
        <v>13</v>
      </c>
      <c r="DF31" s="57" t="str">
        <f t="shared" si="137"/>
        <v>REm</v>
      </c>
      <c r="DG31" s="57" t="str">
        <f t="shared" si="138"/>
        <v>REm7</v>
      </c>
      <c r="DH31" s="57" t="str">
        <f t="shared" si="139"/>
        <v>REm9</v>
      </c>
      <c r="DI31" s="57" t="str">
        <f t="shared" si="140"/>
        <v>REm11+</v>
      </c>
      <c r="DJ31" s="57" t="str">
        <f t="shared" si="141"/>
        <v>REm13</v>
      </c>
      <c r="DL31" s="59">
        <f>1</f>
        <v>1</v>
      </c>
      <c r="DM31" s="57">
        <f t="shared" si="142"/>
        <v>4</v>
      </c>
      <c r="DN31" s="57">
        <f t="shared" si="143"/>
        <v>7</v>
      </c>
      <c r="DO31" s="57">
        <f t="shared" si="144"/>
        <v>10</v>
      </c>
      <c r="DP31" s="57">
        <f t="shared" si="145"/>
        <v>13</v>
      </c>
      <c r="DQ31" s="57">
        <f t="shared" si="146"/>
        <v>17</v>
      </c>
      <c r="DR31" s="57">
        <f t="shared" si="147"/>
        <v>20</v>
      </c>
      <c r="DS31" s="59" t="str">
        <f t="shared" si="148"/>
        <v>RE</v>
      </c>
      <c r="DT31" s="59" t="str">
        <f t="shared" si="149"/>
        <v/>
      </c>
      <c r="DU31" s="59" t="str">
        <f t="shared" si="150"/>
        <v/>
      </c>
      <c r="DV31" s="59" t="str">
        <f t="shared" si="151"/>
        <v>7</v>
      </c>
      <c r="DW31" s="57" t="str">
        <f t="shared" si="152"/>
        <v>9b</v>
      </c>
      <c r="DX31" s="57" t="str">
        <f t="shared" si="153"/>
        <v>11</v>
      </c>
      <c r="DY31" s="57" t="str">
        <f t="shared" si="154"/>
        <v>13b</v>
      </c>
      <c r="DZ31" s="57" t="str">
        <f t="shared" si="155"/>
        <v>RE</v>
      </c>
      <c r="EA31" s="57" t="str">
        <f t="shared" si="156"/>
        <v>RE7</v>
      </c>
      <c r="EB31" s="57" t="str">
        <f t="shared" si="157"/>
        <v>RE9b</v>
      </c>
      <c r="EC31" s="57" t="str">
        <f t="shared" si="158"/>
        <v>RE11</v>
      </c>
      <c r="ED31" s="57" t="str">
        <f t="shared" si="159"/>
        <v>RE13b</v>
      </c>
      <c r="EF31" s="59">
        <f>1</f>
        <v>1</v>
      </c>
      <c r="EG31" s="57">
        <f t="shared" si="160"/>
        <v>4</v>
      </c>
      <c r="EH31" s="57">
        <f t="shared" si="161"/>
        <v>7</v>
      </c>
      <c r="EI31" s="57">
        <f t="shared" si="162"/>
        <v>11</v>
      </c>
      <c r="EJ31" s="57">
        <f t="shared" si="163"/>
        <v>15</v>
      </c>
      <c r="EK31" s="57">
        <f t="shared" si="164"/>
        <v>18</v>
      </c>
      <c r="EL31" s="57">
        <f t="shared" si="165"/>
        <v>21</v>
      </c>
      <c r="EM31" s="59" t="str">
        <f t="shared" si="166"/>
        <v>RE</v>
      </c>
      <c r="EN31" s="59" t="str">
        <f t="shared" si="167"/>
        <v/>
      </c>
      <c r="EO31" s="59" t="str">
        <f t="shared" si="168"/>
        <v/>
      </c>
      <c r="EP31" s="59" t="str">
        <f t="shared" si="169"/>
        <v>Δ</v>
      </c>
      <c r="EQ31" s="57" t="str">
        <f t="shared" si="170"/>
        <v>9+</v>
      </c>
      <c r="ER31" s="57" t="str">
        <f t="shared" si="171"/>
        <v>11+</v>
      </c>
      <c r="ES31" s="57" t="str">
        <f t="shared" si="172"/>
        <v>13</v>
      </c>
      <c r="ET31" s="57" t="str">
        <f t="shared" si="173"/>
        <v>RE</v>
      </c>
      <c r="EU31" s="57" t="str">
        <f t="shared" si="174"/>
        <v>REΔ</v>
      </c>
      <c r="EV31" s="57" t="str">
        <f t="shared" si="175"/>
        <v>RE9+</v>
      </c>
      <c r="EW31" s="57" t="str">
        <f t="shared" si="176"/>
        <v>RE11+</v>
      </c>
      <c r="EX31" s="57" t="str">
        <f t="shared" si="177"/>
        <v>RE13</v>
      </c>
      <c r="EZ31" s="59">
        <f>1</f>
        <v>1</v>
      </c>
      <c r="FA31" s="57">
        <f t="shared" si="178"/>
        <v>3</v>
      </c>
      <c r="FB31" s="57">
        <f t="shared" si="179"/>
        <v>6</v>
      </c>
      <c r="FC31" s="57">
        <f t="shared" si="180"/>
        <v>9</v>
      </c>
      <c r="FD31" s="57">
        <f t="shared" si="181"/>
        <v>13</v>
      </c>
      <c r="FE31" s="57">
        <f t="shared" si="182"/>
        <v>16</v>
      </c>
      <c r="FF31" s="57">
        <f t="shared" si="183"/>
        <v>20</v>
      </c>
      <c r="FG31" s="59" t="str">
        <f t="shared" si="184"/>
        <v>RE</v>
      </c>
      <c r="FH31" s="59" t="str">
        <f t="shared" si="185"/>
        <v>m</v>
      </c>
      <c r="FI31" s="59" t="str">
        <f t="shared" si="186"/>
        <v>5b</v>
      </c>
      <c r="FJ31" s="59" t="str">
        <f t="shared" si="187"/>
        <v>dim</v>
      </c>
      <c r="FK31" s="57" t="str">
        <f t="shared" si="188"/>
        <v>9b</v>
      </c>
      <c r="FL31" s="57" t="str">
        <f t="shared" si="189"/>
        <v>11b</v>
      </c>
      <c r="FM31" s="57" t="str">
        <f t="shared" si="190"/>
        <v>13b</v>
      </c>
      <c r="FN31" s="57" t="str">
        <f t="shared" si="191"/>
        <v>REm5b</v>
      </c>
      <c r="FO31" s="57" t="str">
        <f t="shared" si="192"/>
        <v>REm5bdim</v>
      </c>
      <c r="FP31" s="57" t="str">
        <f t="shared" si="193"/>
        <v>REm5b9b</v>
      </c>
      <c r="FQ31" s="57" t="str">
        <f t="shared" si="194"/>
        <v>REm5b11b</v>
      </c>
      <c r="FR31" s="57" t="str">
        <f t="shared" si="195"/>
        <v>REm5b13b</v>
      </c>
      <c r="FT31" s="2" t="str">
        <f t="shared" si="196"/>
        <v>REm</v>
      </c>
      <c r="FU31" s="2" t="str">
        <f t="shared" si="196"/>
        <v>REmΔ</v>
      </c>
      <c r="FV31" s="2" t="str">
        <f t="shared" si="196"/>
        <v>REm9</v>
      </c>
      <c r="FW31" s="2" t="str">
        <f t="shared" si="196"/>
        <v>REm11</v>
      </c>
      <c r="FX31" s="2" t="str">
        <f t="shared" si="196"/>
        <v>REm13b</v>
      </c>
      <c r="FY31" s="2" t="str">
        <f t="shared" si="197"/>
        <v>REm5b</v>
      </c>
      <c r="FZ31" s="2" t="str">
        <f t="shared" si="197"/>
        <v>REm5b7</v>
      </c>
      <c r="GA31" s="2" t="str">
        <f t="shared" si="197"/>
        <v>REm5b9b</v>
      </c>
      <c r="GB31" s="2" t="str">
        <f t="shared" si="197"/>
        <v>REm5b11</v>
      </c>
      <c r="GC31" s="2" t="str">
        <f t="shared" si="197"/>
        <v>REm5b13</v>
      </c>
      <c r="GD31" s="2" t="str">
        <f t="shared" si="198"/>
        <v>RE5#</v>
      </c>
      <c r="GE31" s="2" t="str">
        <f t="shared" si="198"/>
        <v>RE5#Δ</v>
      </c>
      <c r="GF31" s="2" t="str">
        <f t="shared" si="198"/>
        <v>RE5#9</v>
      </c>
      <c r="GG31" s="2" t="str">
        <f t="shared" si="198"/>
        <v>RE5#11</v>
      </c>
      <c r="GH31" s="2" t="str">
        <f t="shared" si="198"/>
        <v>RE5#13</v>
      </c>
      <c r="GI31" s="2" t="str">
        <f t="shared" si="199"/>
        <v>REm</v>
      </c>
      <c r="GJ31" s="2" t="str">
        <f t="shared" si="199"/>
        <v>REm7</v>
      </c>
      <c r="GK31" s="2" t="str">
        <f t="shared" si="199"/>
        <v>REm9</v>
      </c>
      <c r="GL31" s="2" t="str">
        <f t="shared" si="199"/>
        <v>REm11+</v>
      </c>
      <c r="GM31" s="2" t="str">
        <f t="shared" si="199"/>
        <v>REm13</v>
      </c>
      <c r="GN31" s="2" t="str">
        <f t="shared" si="200"/>
        <v>RE</v>
      </c>
      <c r="GO31" s="2" t="str">
        <f t="shared" si="200"/>
        <v>RE7</v>
      </c>
      <c r="GP31" s="2" t="str">
        <f t="shared" si="200"/>
        <v>RE9b</v>
      </c>
      <c r="GQ31" s="2" t="str">
        <f t="shared" si="200"/>
        <v>RE11</v>
      </c>
      <c r="GR31" s="2" t="str">
        <f t="shared" si="200"/>
        <v>RE13b</v>
      </c>
      <c r="GS31" s="2" t="str">
        <f t="shared" si="201"/>
        <v>RE</v>
      </c>
      <c r="GT31" s="2" t="str">
        <f t="shared" si="201"/>
        <v>REΔ</v>
      </c>
      <c r="GU31" s="2" t="str">
        <f t="shared" si="201"/>
        <v>RE9+</v>
      </c>
      <c r="GV31" s="2" t="str">
        <f t="shared" si="201"/>
        <v>RE11+</v>
      </c>
      <c r="GW31" s="2" t="str">
        <f t="shared" si="201"/>
        <v>RE13</v>
      </c>
      <c r="GX31" s="2" t="str">
        <f t="shared" si="202"/>
        <v>REm5b</v>
      </c>
      <c r="GY31" s="2" t="str">
        <f t="shared" si="202"/>
        <v>REm5bdim</v>
      </c>
      <c r="GZ31" s="2" t="str">
        <f t="shared" si="202"/>
        <v>REm5b9b</v>
      </c>
      <c r="HA31" s="2" t="str">
        <f t="shared" si="202"/>
        <v>REm5b11b</v>
      </c>
      <c r="HB31" s="2" t="str">
        <f t="shared" si="202"/>
        <v>REm5b13b</v>
      </c>
      <c r="HD31" s="2">
        <f t="shared" si="215"/>
        <v>27</v>
      </c>
      <c r="HE31" s="2" t="str" cm="1">
        <f t="array" ref="HE31">INDEX(patti,$HD31,IP31)</f>
        <v>REm</v>
      </c>
      <c r="HF31" s="2" t="str" cm="1">
        <f t="array" ref="HF31">INDEX(patti,$HD31,IQ31)</f>
        <v>REm5b</v>
      </c>
      <c r="HG31" s="2" t="str" cm="1">
        <f t="array" ref="HG31">INDEX(patti,$HD31,IR31)</f>
        <v>RE5#</v>
      </c>
      <c r="HH31" s="2" t="str" cm="1">
        <f t="array" ref="HH31">INDEX(patti,$HD31,IS31)</f>
        <v>REm</v>
      </c>
      <c r="HI31" s="2" t="str" cm="1">
        <f t="array" ref="HI31">INDEX(patti,$HD31,IT31)</f>
        <v>RE</v>
      </c>
      <c r="HJ31" s="2" t="str" cm="1">
        <f t="array" ref="HJ31">INDEX(patti,$HD31,IU31)</f>
        <v>RE</v>
      </c>
      <c r="HK31" s="2" t="str" cm="1">
        <f t="array" ref="HK31">INDEX(patti,$HD31,IV31)</f>
        <v>REdim</v>
      </c>
      <c r="HL31" s="2" t="str" cm="1">
        <f t="array" ref="HL31">INDEX(patti,$HD31,IW31)</f>
        <v>REmΔ</v>
      </c>
      <c r="HM31" s="2" t="str" cm="1">
        <f t="array" ref="HM31">INDEX(patti,$HD31,IX31)</f>
        <v>REm5b7</v>
      </c>
      <c r="HN31" s="2" t="str" cm="1">
        <f t="array" ref="HN31">INDEX(patti,$HD31,IY31)</f>
        <v>RE5#Δ</v>
      </c>
      <c r="HO31" s="2" t="str" cm="1">
        <f t="array" ref="HO31">INDEX(patti,$HD31,IZ31)</f>
        <v>REm7</v>
      </c>
      <c r="HP31" s="2" t="str" cm="1">
        <f t="array" ref="HP31">INDEX(patti,$HD31,JA31)</f>
        <v>RE7</v>
      </c>
      <c r="HQ31" s="2" t="str" cm="1">
        <f t="array" ref="HQ31">INDEX(patti,$HD31,JB31)</f>
        <v>REΔ</v>
      </c>
      <c r="HR31" s="2" t="str" cm="1">
        <f t="array" ref="HR31">INDEX(patti,$HD31,JC31)</f>
        <v xml:space="preserve">   </v>
      </c>
      <c r="HS31" s="2" t="str" cm="1">
        <f t="array" ref="HS31">INDEX(patti,$HD31,JD31)</f>
        <v>REm9</v>
      </c>
      <c r="HT31" s="2" t="str" cm="1">
        <f t="array" ref="HT31">INDEX(patti,$HD31,JE31)</f>
        <v>REm5b9b</v>
      </c>
      <c r="HU31" s="2" t="str" cm="1">
        <f t="array" ref="HU31">INDEX(patti,$HD31,JF31)</f>
        <v>RE5#9</v>
      </c>
      <c r="HV31" s="2" t="str" cm="1">
        <f t="array" ref="HV31">INDEX(patti,$HD31,JG31)</f>
        <v>REm9</v>
      </c>
      <c r="HW31" s="2" t="str" cm="1">
        <f t="array" ref="HW31">INDEX(patti,$HD31,JH31)</f>
        <v>RE9b</v>
      </c>
      <c r="HX31" s="2" t="str" cm="1">
        <f t="array" ref="HX31">INDEX(patti,$HD31,JI31)</f>
        <v>RE9#</v>
      </c>
      <c r="HY31" s="2" t="str" cm="1">
        <f t="array" ref="HY31">INDEX(patti,$HD31,JJ31)</f>
        <v xml:space="preserve">   </v>
      </c>
      <c r="HZ31" s="2" t="str" cm="1">
        <f t="array" ref="HZ31">INDEX(patti,$HD31,JK31)</f>
        <v>REm11</v>
      </c>
      <c r="IA31" s="2" t="str" cm="1">
        <f t="array" ref="IA31">INDEX(patti,$HD31,JL31)</f>
        <v>REm5b11</v>
      </c>
      <c r="IB31" s="2" t="str" cm="1">
        <f t="array" ref="IB31">INDEX(patti,$HD31,JM31)</f>
        <v>RE5#11</v>
      </c>
      <c r="IC31" s="2" t="str" cm="1">
        <f t="array" ref="IC31">INDEX(patti,$HD31,JN31)</f>
        <v>REm11+</v>
      </c>
      <c r="ID31" s="2" t="str" cm="1">
        <f t="array" ref="ID31">INDEX(patti,$HD31,JO31)</f>
        <v>RE11</v>
      </c>
      <c r="IE31" s="2" t="str" cm="1">
        <f t="array" ref="IE31">INDEX(patti,$HD31,JP31)</f>
        <v>RE11+</v>
      </c>
      <c r="IF31" s="2" t="str" cm="1">
        <f t="array" ref="IF31">INDEX(patti,$HD31,JQ31)</f>
        <v xml:space="preserve">   </v>
      </c>
      <c r="IG31" s="2" t="str" cm="1">
        <f t="array" ref="IG31">INDEX(patti,$HD31,JR31)</f>
        <v>REm13b</v>
      </c>
      <c r="IH31" s="2" t="str" cm="1">
        <f t="array" ref="IH31">INDEX(patti,$HD31,JS31)</f>
        <v>REm5b13</v>
      </c>
      <c r="II31" s="2" t="str" cm="1">
        <f t="array" ref="II31">INDEX(patti,$HD31,JT31)</f>
        <v>RE5#13</v>
      </c>
      <c r="IJ31" s="2" t="str" cm="1">
        <f t="array" ref="IJ31">INDEX(patti,$HD31,JU31)</f>
        <v>REm13</v>
      </c>
      <c r="IK31" s="2" t="str" cm="1">
        <f t="array" ref="IK31">INDEX(patti,$HD31,JV31)</f>
        <v>RE13b</v>
      </c>
      <c r="IL31" s="2" t="str" cm="1">
        <f t="array" ref="IL31">INDEX(patti,$HD31,JW31)</f>
        <v>RE13</v>
      </c>
      <c r="IM31" s="2" t="str" cm="1">
        <f t="array" ref="IM31">INDEX(patti,$HD31,JX31)</f>
        <v xml:space="preserve">   </v>
      </c>
      <c r="IN31" t="s">
        <v>117</v>
      </c>
      <c r="IP31">
        <v>1</v>
      </c>
      <c r="IQ31">
        <f t="shared" si="223"/>
        <v>6</v>
      </c>
      <c r="IR31">
        <f t="shared" si="223"/>
        <v>11</v>
      </c>
      <c r="IS31">
        <f t="shared" si="223"/>
        <v>16</v>
      </c>
      <c r="IT31">
        <f t="shared" si="223"/>
        <v>21</v>
      </c>
      <c r="IU31">
        <f t="shared" si="223"/>
        <v>26</v>
      </c>
      <c r="IV31">
        <f t="shared" si="223"/>
        <v>31</v>
      </c>
      <c r="IW31">
        <f t="shared" si="204"/>
        <v>2</v>
      </c>
      <c r="IX31">
        <f t="shared" si="204"/>
        <v>7</v>
      </c>
      <c r="IY31">
        <f t="shared" si="204"/>
        <v>12</v>
      </c>
      <c r="IZ31">
        <f t="shared" si="204"/>
        <v>17</v>
      </c>
      <c r="JA31">
        <f t="shared" si="204"/>
        <v>22</v>
      </c>
      <c r="JB31">
        <f t="shared" si="204"/>
        <v>27</v>
      </c>
      <c r="JC31">
        <f t="shared" si="204"/>
        <v>32</v>
      </c>
      <c r="JD31">
        <f t="shared" si="204"/>
        <v>3</v>
      </c>
      <c r="JE31">
        <f t="shared" si="204"/>
        <v>8</v>
      </c>
      <c r="JF31">
        <f t="shared" si="204"/>
        <v>13</v>
      </c>
      <c r="JG31">
        <f t="shared" si="204"/>
        <v>18</v>
      </c>
      <c r="JH31">
        <f t="shared" si="204"/>
        <v>23</v>
      </c>
      <c r="JI31">
        <f t="shared" si="204"/>
        <v>28</v>
      </c>
      <c r="JJ31">
        <f t="shared" si="204"/>
        <v>33</v>
      </c>
      <c r="JK31">
        <f t="shared" si="204"/>
        <v>4</v>
      </c>
      <c r="JL31">
        <f t="shared" si="204"/>
        <v>9</v>
      </c>
      <c r="JM31">
        <f t="shared" ref="JM31:JX40" si="225">JF31+1</f>
        <v>14</v>
      </c>
      <c r="JN31">
        <f t="shared" si="225"/>
        <v>19</v>
      </c>
      <c r="JO31">
        <f t="shared" si="225"/>
        <v>24</v>
      </c>
      <c r="JP31">
        <f t="shared" si="225"/>
        <v>29</v>
      </c>
      <c r="JQ31">
        <f t="shared" si="225"/>
        <v>34</v>
      </c>
      <c r="JR31">
        <f t="shared" si="225"/>
        <v>5</v>
      </c>
      <c r="JS31">
        <f t="shared" si="225"/>
        <v>10</v>
      </c>
      <c r="JT31">
        <f t="shared" si="225"/>
        <v>15</v>
      </c>
      <c r="JU31">
        <f t="shared" si="225"/>
        <v>20</v>
      </c>
      <c r="JV31">
        <f t="shared" si="225"/>
        <v>25</v>
      </c>
      <c r="JW31">
        <f t="shared" si="225"/>
        <v>30</v>
      </c>
      <c r="JX31">
        <f t="shared" si="225"/>
        <v>35</v>
      </c>
      <c r="JY31" t="s">
        <v>117</v>
      </c>
      <c r="JZ31" t="str">
        <f t="shared" ref="JZ31:JZ40" si="226">JZ30</f>
        <v>ARMONICA</v>
      </c>
      <c r="KA31">
        <f t="shared" si="6"/>
        <v>0</v>
      </c>
      <c r="KB31" cm="1">
        <f t="array" ref="KB31">IF(TYPE(_xlfn._xlws.FILTER(HE$1:IM$1,HE31:IM31=KA31))=16,0,_xlfn._xlws.FILTER(HE$1:IM$1,HE31:IM31=KA31))</f>
        <v>0</v>
      </c>
      <c r="KG31">
        <f t="shared" si="205"/>
        <v>0</v>
      </c>
      <c r="KH31" s="35">
        <f t="shared" si="224"/>
        <v>0</v>
      </c>
      <c r="LY31" s="73"/>
      <c r="LZ31" s="73"/>
      <c r="MA31" s="51"/>
      <c r="MB31" s="51"/>
      <c r="MC31" s="51"/>
      <c r="MD31" s="51"/>
      <c r="ME31" s="51"/>
      <c r="MF31" s="51"/>
      <c r="MG31" s="51"/>
      <c r="MH31" s="51"/>
      <c r="MI31" s="51"/>
      <c r="MJ31" s="51"/>
      <c r="MK31" s="51"/>
      <c r="ML31" s="51"/>
      <c r="MM31" s="51"/>
      <c r="MN31" s="51"/>
      <c r="MO31" s="51"/>
      <c r="MP31" s="51"/>
      <c r="MQ31" s="51"/>
      <c r="MR31" s="51"/>
      <c r="MS31" s="51"/>
      <c r="MT31" s="51"/>
      <c r="MU31" s="51"/>
      <c r="MV31" s="51"/>
      <c r="MW31" s="51"/>
      <c r="MX31" s="51"/>
      <c r="MY31" s="51"/>
      <c r="MZ31" s="51"/>
      <c r="NA31" s="51"/>
      <c r="NB31" s="51"/>
      <c r="NC31" s="51"/>
      <c r="ND31" s="51"/>
      <c r="NE31" s="51"/>
      <c r="NF31" s="51"/>
      <c r="NG31" s="51"/>
      <c r="NH31" s="51"/>
      <c r="NI31" s="51"/>
      <c r="NJ31" s="51"/>
      <c r="NK31" s="51"/>
      <c r="NL31" s="51"/>
      <c r="NM31" s="51"/>
      <c r="NN31" s="51"/>
      <c r="NO31" s="51"/>
      <c r="NP31" s="51"/>
      <c r="NQ31" s="73"/>
      <c r="NR31" s="73"/>
      <c r="NS31" s="73"/>
      <c r="NT31" s="73"/>
      <c r="NU31" s="73"/>
      <c r="NV31" s="73"/>
      <c r="NW31" s="73"/>
      <c r="NX31" s="73"/>
      <c r="NY31" s="73"/>
      <c r="NZ31" s="73"/>
      <c r="OA31" s="73"/>
      <c r="OB31" s="73"/>
      <c r="OC31" s="73"/>
      <c r="OD31" s="73"/>
      <c r="OE31" s="73"/>
    </row>
    <row r="32" spans="1:395" x14ac:dyDescent="0.3">
      <c r="A32" s="190"/>
      <c r="B32" t="str">
        <f t="shared" si="220"/>
        <v>Mib</v>
      </c>
      <c r="C32" s="16" t="s">
        <v>37</v>
      </c>
      <c r="D32" s="16" t="s">
        <v>38</v>
      </c>
      <c r="E32" s="16" t="s">
        <v>37</v>
      </c>
      <c r="F32" s="16" t="s">
        <v>37</v>
      </c>
      <c r="G32" s="16" t="s">
        <v>38</v>
      </c>
      <c r="H32" s="16" t="s">
        <v>39</v>
      </c>
      <c r="I32" s="16" t="s">
        <v>38</v>
      </c>
      <c r="J32" s="4">
        <f t="shared" si="221"/>
        <v>4</v>
      </c>
      <c r="K32" s="59">
        <f t="shared" si="47"/>
        <v>6</v>
      </c>
      <c r="L32" s="59">
        <f t="shared" si="48"/>
        <v>7</v>
      </c>
      <c r="M32" s="59">
        <f t="shared" si="49"/>
        <v>9</v>
      </c>
      <c r="N32" s="59">
        <f t="shared" si="50"/>
        <v>11</v>
      </c>
      <c r="O32" s="59">
        <f t="shared" si="51"/>
        <v>12</v>
      </c>
      <c r="P32" s="59">
        <f t="shared" si="52"/>
        <v>15</v>
      </c>
      <c r="Q32" s="57">
        <f t="shared" si="53"/>
        <v>16</v>
      </c>
      <c r="R32" s="59">
        <f t="shared" si="54"/>
        <v>18</v>
      </c>
      <c r="S32" s="59">
        <f t="shared" si="55"/>
        <v>19</v>
      </c>
      <c r="T32" s="59">
        <f t="shared" si="56"/>
        <v>21</v>
      </c>
      <c r="U32" s="59">
        <f t="shared" si="57"/>
        <v>23</v>
      </c>
      <c r="V32" s="59">
        <f t="shared" si="58"/>
        <v>24</v>
      </c>
      <c r="W32" s="59">
        <f t="shared" si="59"/>
        <v>27</v>
      </c>
      <c r="X32" s="57">
        <f t="shared" si="60"/>
        <v>28</v>
      </c>
      <c r="Y32" s="59">
        <f t="shared" si="61"/>
        <v>30</v>
      </c>
      <c r="Z32" s="59">
        <f t="shared" si="62"/>
        <v>31</v>
      </c>
      <c r="AA32" s="59">
        <f t="shared" si="63"/>
        <v>33</v>
      </c>
      <c r="AB32" s="59">
        <f t="shared" si="64"/>
        <v>35</v>
      </c>
      <c r="AC32" s="59">
        <f t="shared" si="65"/>
        <v>36</v>
      </c>
      <c r="AD32" s="59">
        <f t="shared" si="66"/>
        <v>39</v>
      </c>
      <c r="AE32" s="57">
        <f t="shared" si="67"/>
        <v>40</v>
      </c>
      <c r="AF32" s="59">
        <f t="shared" si="68"/>
        <v>42</v>
      </c>
      <c r="AG32" s="59">
        <f t="shared" si="69"/>
        <v>43</v>
      </c>
      <c r="AH32" s="59">
        <f t="shared" si="70"/>
        <v>45</v>
      </c>
      <c r="AI32" s="59"/>
      <c r="AJ32" s="59">
        <f>1</f>
        <v>1</v>
      </c>
      <c r="AK32" s="59">
        <f t="shared" si="71"/>
        <v>3</v>
      </c>
      <c r="AL32" s="59">
        <f t="shared" si="72"/>
        <v>7</v>
      </c>
      <c r="AM32" s="59">
        <f t="shared" si="73"/>
        <v>11</v>
      </c>
      <c r="AN32" s="59">
        <f t="shared" si="74"/>
        <v>14</v>
      </c>
      <c r="AO32" s="59">
        <f t="shared" si="75"/>
        <v>17</v>
      </c>
      <c r="AP32" s="59">
        <f t="shared" si="76"/>
        <v>20</v>
      </c>
      <c r="AQ32" s="59" t="str">
        <f t="shared" si="214"/>
        <v>Mib</v>
      </c>
      <c r="AR32" s="59" t="str">
        <f t="shared" si="77"/>
        <v>m</v>
      </c>
      <c r="AS32" s="59" t="str">
        <f t="shared" si="78"/>
        <v/>
      </c>
      <c r="AT32" s="59" t="str">
        <f t="shared" si="79"/>
        <v>Δ</v>
      </c>
      <c r="AU32" s="57" t="str">
        <f t="shared" si="80"/>
        <v>9</v>
      </c>
      <c r="AV32" s="57" t="str">
        <f t="shared" si="81"/>
        <v>11</v>
      </c>
      <c r="AW32" s="57" t="str">
        <f t="shared" si="82"/>
        <v>13b</v>
      </c>
      <c r="AX32" s="57" t="str">
        <f t="shared" si="83"/>
        <v>Mibm</v>
      </c>
      <c r="AY32" s="57" t="str">
        <f t="shared" si="84"/>
        <v>MibmΔ</v>
      </c>
      <c r="AZ32" s="57" t="str">
        <f t="shared" si="85"/>
        <v>Mibm9</v>
      </c>
      <c r="BA32" s="57" t="str">
        <f t="shared" si="86"/>
        <v>Mibm11</v>
      </c>
      <c r="BB32" s="57" t="str">
        <f t="shared" si="87"/>
        <v>Mibm13b</v>
      </c>
      <c r="BD32" s="59">
        <f>1</f>
        <v>1</v>
      </c>
      <c r="BE32" s="57">
        <f t="shared" si="88"/>
        <v>3</v>
      </c>
      <c r="BF32" s="57">
        <f t="shared" si="89"/>
        <v>6</v>
      </c>
      <c r="BG32" s="57">
        <f t="shared" si="90"/>
        <v>10</v>
      </c>
      <c r="BH32" s="57">
        <f t="shared" si="91"/>
        <v>13</v>
      </c>
      <c r="BI32" s="57">
        <f t="shared" si="92"/>
        <v>17</v>
      </c>
      <c r="BJ32" s="57">
        <f t="shared" si="93"/>
        <v>21</v>
      </c>
      <c r="BK32" s="59" t="str">
        <f t="shared" si="94"/>
        <v>Mib</v>
      </c>
      <c r="BL32" s="59" t="str">
        <f t="shared" si="95"/>
        <v>m</v>
      </c>
      <c r="BM32" s="59" t="str">
        <f t="shared" si="96"/>
        <v>5b</v>
      </c>
      <c r="BN32" s="59" t="str">
        <f t="shared" si="97"/>
        <v>7</v>
      </c>
      <c r="BO32" s="57" t="str">
        <f t="shared" si="98"/>
        <v>9b</v>
      </c>
      <c r="BP32" s="57" t="str">
        <f t="shared" si="99"/>
        <v>11</v>
      </c>
      <c r="BQ32" s="57" t="str">
        <f t="shared" si="100"/>
        <v>13</v>
      </c>
      <c r="BR32" s="57" t="str">
        <f t="shared" si="101"/>
        <v>Mibm5b</v>
      </c>
      <c r="BS32" s="57" t="str">
        <f t="shared" si="102"/>
        <v>Mibm5b7</v>
      </c>
      <c r="BT32" s="57" t="str">
        <f t="shared" si="103"/>
        <v>Mibm5b9b</v>
      </c>
      <c r="BU32" s="57" t="str">
        <f t="shared" si="104"/>
        <v>Mibm5b11</v>
      </c>
      <c r="BV32" s="57" t="str">
        <f t="shared" si="105"/>
        <v>Mibm5b13</v>
      </c>
      <c r="BX32" s="59">
        <f>1</f>
        <v>1</v>
      </c>
      <c r="BY32" s="57">
        <f t="shared" si="106"/>
        <v>4</v>
      </c>
      <c r="BZ32" s="57">
        <f t="shared" si="107"/>
        <v>8</v>
      </c>
      <c r="CA32" s="57">
        <f t="shared" si="108"/>
        <v>11</v>
      </c>
      <c r="CB32" s="57">
        <f t="shared" si="109"/>
        <v>14</v>
      </c>
      <c r="CC32" s="57">
        <f t="shared" si="110"/>
        <v>17</v>
      </c>
      <c r="CD32" s="57">
        <f t="shared" si="111"/>
        <v>21</v>
      </c>
      <c r="CE32" s="59" t="str">
        <f t="shared" si="112"/>
        <v>Mib</v>
      </c>
      <c r="CF32" s="59" t="str">
        <f t="shared" si="113"/>
        <v/>
      </c>
      <c r="CG32" s="59" t="str">
        <f t="shared" si="114"/>
        <v>5#</v>
      </c>
      <c r="CH32" s="59" t="str">
        <f t="shared" si="115"/>
        <v>Δ</v>
      </c>
      <c r="CI32" s="57" t="str">
        <f t="shared" si="116"/>
        <v>9</v>
      </c>
      <c r="CJ32" s="57" t="str">
        <f t="shared" si="117"/>
        <v>11</v>
      </c>
      <c r="CK32" s="57" t="str">
        <f t="shared" si="118"/>
        <v>13</v>
      </c>
      <c r="CL32" s="57" t="str">
        <f t="shared" si="119"/>
        <v>Mib5#</v>
      </c>
      <c r="CM32" s="57" t="str">
        <f t="shared" si="120"/>
        <v>Mib5#Δ</v>
      </c>
      <c r="CN32" s="57" t="str">
        <f t="shared" si="121"/>
        <v>Mib5#9</v>
      </c>
      <c r="CO32" s="57" t="str">
        <f t="shared" si="122"/>
        <v>Mib5#11</v>
      </c>
      <c r="CP32" s="57" t="str">
        <f t="shared" si="123"/>
        <v>Mib5#13</v>
      </c>
      <c r="CR32" s="59">
        <f>1</f>
        <v>1</v>
      </c>
      <c r="CS32" s="57">
        <f t="shared" si="124"/>
        <v>3</v>
      </c>
      <c r="CT32" s="57">
        <f t="shared" si="125"/>
        <v>7</v>
      </c>
      <c r="CU32" s="57">
        <f t="shared" si="126"/>
        <v>10</v>
      </c>
      <c r="CV32" s="57">
        <f t="shared" si="127"/>
        <v>14</v>
      </c>
      <c r="CW32" s="57">
        <f t="shared" si="128"/>
        <v>18</v>
      </c>
      <c r="CX32" s="57">
        <f t="shared" si="129"/>
        <v>21</v>
      </c>
      <c r="CY32" s="59" t="str">
        <f t="shared" si="130"/>
        <v>Mib</v>
      </c>
      <c r="CZ32" s="59" t="str">
        <f t="shared" si="131"/>
        <v>m</v>
      </c>
      <c r="DA32" s="59" t="str">
        <f t="shared" si="132"/>
        <v/>
      </c>
      <c r="DB32" s="59" t="str">
        <f t="shared" si="133"/>
        <v>7</v>
      </c>
      <c r="DC32" s="57" t="str">
        <f t="shared" si="134"/>
        <v>9</v>
      </c>
      <c r="DD32" s="57" t="str">
        <f t="shared" si="135"/>
        <v>11+</v>
      </c>
      <c r="DE32" s="57" t="str">
        <f t="shared" si="136"/>
        <v>13</v>
      </c>
      <c r="DF32" s="57" t="str">
        <f t="shared" si="137"/>
        <v>Mibm</v>
      </c>
      <c r="DG32" s="57" t="str">
        <f t="shared" si="138"/>
        <v>Mibm7</v>
      </c>
      <c r="DH32" s="57" t="str">
        <f t="shared" si="139"/>
        <v>Mibm9</v>
      </c>
      <c r="DI32" s="57" t="str">
        <f t="shared" si="140"/>
        <v>Mibm11+</v>
      </c>
      <c r="DJ32" s="57" t="str">
        <f t="shared" si="141"/>
        <v>Mibm13</v>
      </c>
      <c r="DL32" s="59">
        <f>1</f>
        <v>1</v>
      </c>
      <c r="DM32" s="57">
        <f t="shared" si="142"/>
        <v>4</v>
      </c>
      <c r="DN32" s="57">
        <f t="shared" si="143"/>
        <v>7</v>
      </c>
      <c r="DO32" s="57">
        <f t="shared" si="144"/>
        <v>10</v>
      </c>
      <c r="DP32" s="57">
        <f t="shared" si="145"/>
        <v>13</v>
      </c>
      <c r="DQ32" s="57">
        <f t="shared" si="146"/>
        <v>17</v>
      </c>
      <c r="DR32" s="57">
        <f t="shared" si="147"/>
        <v>20</v>
      </c>
      <c r="DS32" s="59" t="str">
        <f t="shared" si="148"/>
        <v>Mib</v>
      </c>
      <c r="DT32" s="59" t="str">
        <f t="shared" si="149"/>
        <v/>
      </c>
      <c r="DU32" s="59" t="str">
        <f t="shared" si="150"/>
        <v/>
      </c>
      <c r="DV32" s="59" t="str">
        <f t="shared" si="151"/>
        <v>7</v>
      </c>
      <c r="DW32" s="57" t="str">
        <f t="shared" si="152"/>
        <v>9b</v>
      </c>
      <c r="DX32" s="57" t="str">
        <f t="shared" si="153"/>
        <v>11</v>
      </c>
      <c r="DY32" s="57" t="str">
        <f t="shared" si="154"/>
        <v>13b</v>
      </c>
      <c r="DZ32" s="57" t="str">
        <f t="shared" si="155"/>
        <v>Mib</v>
      </c>
      <c r="EA32" s="57" t="str">
        <f t="shared" si="156"/>
        <v>Mib7</v>
      </c>
      <c r="EB32" s="57" t="str">
        <f t="shared" si="157"/>
        <v>Mib9b</v>
      </c>
      <c r="EC32" s="57" t="str">
        <f t="shared" si="158"/>
        <v>Mib11</v>
      </c>
      <c r="ED32" s="57" t="str">
        <f t="shared" si="159"/>
        <v>Mib13b</v>
      </c>
      <c r="EF32" s="59">
        <f>1</f>
        <v>1</v>
      </c>
      <c r="EG32" s="57">
        <f t="shared" si="160"/>
        <v>4</v>
      </c>
      <c r="EH32" s="57">
        <f t="shared" si="161"/>
        <v>7</v>
      </c>
      <c r="EI32" s="57">
        <f t="shared" si="162"/>
        <v>11</v>
      </c>
      <c r="EJ32" s="57">
        <f t="shared" si="163"/>
        <v>15</v>
      </c>
      <c r="EK32" s="57">
        <f t="shared" si="164"/>
        <v>18</v>
      </c>
      <c r="EL32" s="57">
        <f t="shared" si="165"/>
        <v>21</v>
      </c>
      <c r="EM32" s="59" t="str">
        <f t="shared" si="166"/>
        <v>Mib</v>
      </c>
      <c r="EN32" s="59" t="str">
        <f t="shared" si="167"/>
        <v/>
      </c>
      <c r="EO32" s="59" t="str">
        <f t="shared" si="168"/>
        <v/>
      </c>
      <c r="EP32" s="59" t="str">
        <f t="shared" si="169"/>
        <v>Δ</v>
      </c>
      <c r="EQ32" s="57" t="str">
        <f t="shared" si="170"/>
        <v>9+</v>
      </c>
      <c r="ER32" s="57" t="str">
        <f t="shared" si="171"/>
        <v>11+</v>
      </c>
      <c r="ES32" s="57" t="str">
        <f t="shared" si="172"/>
        <v>13</v>
      </c>
      <c r="ET32" s="57" t="str">
        <f t="shared" si="173"/>
        <v>Mib</v>
      </c>
      <c r="EU32" s="57" t="str">
        <f t="shared" si="174"/>
        <v>MibΔ</v>
      </c>
      <c r="EV32" s="57" t="str">
        <f t="shared" si="175"/>
        <v>Mib9+</v>
      </c>
      <c r="EW32" s="57" t="str">
        <f t="shared" si="176"/>
        <v>Mib11+</v>
      </c>
      <c r="EX32" s="57" t="str">
        <f t="shared" si="177"/>
        <v>Mib13</v>
      </c>
      <c r="EZ32" s="59">
        <f>1</f>
        <v>1</v>
      </c>
      <c r="FA32" s="57">
        <f t="shared" si="178"/>
        <v>3</v>
      </c>
      <c r="FB32" s="57">
        <f t="shared" si="179"/>
        <v>6</v>
      </c>
      <c r="FC32" s="57">
        <f t="shared" si="180"/>
        <v>9</v>
      </c>
      <c r="FD32" s="57">
        <f t="shared" si="181"/>
        <v>13</v>
      </c>
      <c r="FE32" s="57">
        <f t="shared" si="182"/>
        <v>16</v>
      </c>
      <c r="FF32" s="57">
        <f t="shared" si="183"/>
        <v>20</v>
      </c>
      <c r="FG32" s="59" t="str">
        <f t="shared" si="184"/>
        <v>Mib</v>
      </c>
      <c r="FH32" s="59" t="str">
        <f t="shared" si="185"/>
        <v>m</v>
      </c>
      <c r="FI32" s="59" t="str">
        <f t="shared" si="186"/>
        <v>5b</v>
      </c>
      <c r="FJ32" s="59" t="str">
        <f t="shared" si="187"/>
        <v>dim</v>
      </c>
      <c r="FK32" s="57" t="str">
        <f t="shared" si="188"/>
        <v>9b</v>
      </c>
      <c r="FL32" s="57" t="str">
        <f t="shared" si="189"/>
        <v>11b</v>
      </c>
      <c r="FM32" s="57" t="str">
        <f t="shared" si="190"/>
        <v>13b</v>
      </c>
      <c r="FN32" s="57" t="str">
        <f t="shared" si="191"/>
        <v>Mibm5b</v>
      </c>
      <c r="FO32" s="57" t="str">
        <f t="shared" si="192"/>
        <v>Mibm5bdim</v>
      </c>
      <c r="FP32" s="57" t="str">
        <f t="shared" si="193"/>
        <v>Mibm5b9b</v>
      </c>
      <c r="FQ32" s="57" t="str">
        <f t="shared" si="194"/>
        <v>Mibm5b11b</v>
      </c>
      <c r="FR32" s="57" t="str">
        <f t="shared" si="195"/>
        <v>Mibm5b13b</v>
      </c>
      <c r="FT32" s="2" t="str">
        <f t="shared" si="196"/>
        <v>Mibm</v>
      </c>
      <c r="FU32" s="2" t="str">
        <f t="shared" si="196"/>
        <v>MibmΔ</v>
      </c>
      <c r="FV32" s="2" t="str">
        <f t="shared" si="196"/>
        <v>Mibm9</v>
      </c>
      <c r="FW32" s="2" t="str">
        <f t="shared" si="196"/>
        <v>Mibm11</v>
      </c>
      <c r="FX32" s="2" t="str">
        <f t="shared" si="196"/>
        <v>Mibm13b</v>
      </c>
      <c r="FY32" s="2" t="str">
        <f t="shared" si="197"/>
        <v>Mibm5b</v>
      </c>
      <c r="FZ32" s="2" t="str">
        <f t="shared" si="197"/>
        <v>Mibm5b7</v>
      </c>
      <c r="GA32" s="2" t="str">
        <f t="shared" si="197"/>
        <v>Mibm5b9b</v>
      </c>
      <c r="GB32" s="2" t="str">
        <f t="shared" si="197"/>
        <v>Mibm5b11</v>
      </c>
      <c r="GC32" s="2" t="str">
        <f t="shared" si="197"/>
        <v>Mibm5b13</v>
      </c>
      <c r="GD32" s="2" t="str">
        <f t="shared" si="198"/>
        <v>Mib5#</v>
      </c>
      <c r="GE32" s="2" t="str">
        <f t="shared" si="198"/>
        <v>Mib5#Δ</v>
      </c>
      <c r="GF32" s="2" t="str">
        <f t="shared" si="198"/>
        <v>Mib5#9</v>
      </c>
      <c r="GG32" s="2" t="str">
        <f t="shared" si="198"/>
        <v>Mib5#11</v>
      </c>
      <c r="GH32" s="2" t="str">
        <f t="shared" si="198"/>
        <v>Mib5#13</v>
      </c>
      <c r="GI32" s="2" t="str">
        <f t="shared" si="199"/>
        <v>Mibm</v>
      </c>
      <c r="GJ32" s="2" t="str">
        <f t="shared" si="199"/>
        <v>Mibm7</v>
      </c>
      <c r="GK32" s="2" t="str">
        <f t="shared" si="199"/>
        <v>Mibm9</v>
      </c>
      <c r="GL32" s="2" t="str">
        <f t="shared" si="199"/>
        <v>Mibm11+</v>
      </c>
      <c r="GM32" s="2" t="str">
        <f t="shared" si="199"/>
        <v>Mibm13</v>
      </c>
      <c r="GN32" s="2" t="str">
        <f t="shared" si="200"/>
        <v>Mib</v>
      </c>
      <c r="GO32" s="2" t="str">
        <f t="shared" si="200"/>
        <v>Mib7</v>
      </c>
      <c r="GP32" s="2" t="str">
        <f t="shared" si="200"/>
        <v>Mib9b</v>
      </c>
      <c r="GQ32" s="2" t="str">
        <f t="shared" si="200"/>
        <v>Mib11</v>
      </c>
      <c r="GR32" s="2" t="str">
        <f t="shared" si="200"/>
        <v>Mib13b</v>
      </c>
      <c r="GS32" s="2" t="str">
        <f t="shared" si="201"/>
        <v>Mib</v>
      </c>
      <c r="GT32" s="2" t="str">
        <f t="shared" si="201"/>
        <v>MibΔ</v>
      </c>
      <c r="GU32" s="2" t="str">
        <f t="shared" si="201"/>
        <v>Mib9+</v>
      </c>
      <c r="GV32" s="2" t="str">
        <f t="shared" si="201"/>
        <v>Mib11+</v>
      </c>
      <c r="GW32" s="2" t="str">
        <f t="shared" si="201"/>
        <v>Mib13</v>
      </c>
      <c r="GX32" s="2" t="str">
        <f t="shared" si="202"/>
        <v>Mibm5b</v>
      </c>
      <c r="GY32" s="2" t="str">
        <f t="shared" si="202"/>
        <v>Mibm5bdim</v>
      </c>
      <c r="GZ32" s="2" t="str">
        <f t="shared" si="202"/>
        <v>Mibm5b9b</v>
      </c>
      <c r="HA32" s="2" t="str">
        <f t="shared" si="202"/>
        <v>Mibm5b11b</v>
      </c>
      <c r="HB32" s="2" t="str">
        <f t="shared" si="202"/>
        <v>Mibm5b13b</v>
      </c>
      <c r="HD32" s="2">
        <f t="shared" si="215"/>
        <v>28</v>
      </c>
      <c r="HE32" s="2" t="str" cm="1">
        <f t="array" ref="HE32">INDEX(patti,$HD32,IP32)</f>
        <v>Mibm</v>
      </c>
      <c r="HF32" s="2" t="str" cm="1">
        <f t="array" ref="HF32">INDEX(patti,$HD32,IQ32)</f>
        <v>Mibm5b</v>
      </c>
      <c r="HG32" s="2" t="str" cm="1">
        <f t="array" ref="HG32">INDEX(patti,$HD32,IR32)</f>
        <v>Mib5#</v>
      </c>
      <c r="HH32" s="2" t="str" cm="1">
        <f t="array" ref="HH32">INDEX(patti,$HD32,IS32)</f>
        <v>Mibm</v>
      </c>
      <c r="HI32" s="2" t="str" cm="1">
        <f t="array" ref="HI32">INDEX(patti,$HD32,IT32)</f>
        <v>Mib</v>
      </c>
      <c r="HJ32" s="2" t="str" cm="1">
        <f t="array" ref="HJ32">INDEX(patti,$HD32,IU32)</f>
        <v>Mib</v>
      </c>
      <c r="HK32" s="2" t="str" cm="1">
        <f t="array" ref="HK32">INDEX(patti,$HD32,IV32)</f>
        <v>Mibdim</v>
      </c>
      <c r="HL32" s="2" t="str" cm="1">
        <f t="array" ref="HL32">INDEX(patti,$HD32,IW32)</f>
        <v>MibmΔ</v>
      </c>
      <c r="HM32" s="2" t="str" cm="1">
        <f t="array" ref="HM32">INDEX(patti,$HD32,IX32)</f>
        <v>Mibm5b7</v>
      </c>
      <c r="HN32" s="2" t="str" cm="1">
        <f t="array" ref="HN32">INDEX(patti,$HD32,IY32)</f>
        <v>Mib5#Δ</v>
      </c>
      <c r="HO32" s="2" t="str" cm="1">
        <f t="array" ref="HO32">INDEX(patti,$HD32,IZ32)</f>
        <v>Mibm7</v>
      </c>
      <c r="HP32" s="2" t="str" cm="1">
        <f t="array" ref="HP32">INDEX(patti,$HD32,JA32)</f>
        <v>Mib7</v>
      </c>
      <c r="HQ32" s="2" t="str" cm="1">
        <f t="array" ref="HQ32">INDEX(patti,$HD32,JB32)</f>
        <v>MibΔ</v>
      </c>
      <c r="HR32" s="2" t="str" cm="1">
        <f t="array" ref="HR32">INDEX(patti,$HD32,JC32)</f>
        <v xml:space="preserve">   </v>
      </c>
      <c r="HS32" s="2" t="str" cm="1">
        <f t="array" ref="HS32">INDEX(patti,$HD32,JD32)</f>
        <v>Mibm9</v>
      </c>
      <c r="HT32" s="2" t="str" cm="1">
        <f t="array" ref="HT32">INDEX(patti,$HD32,JE32)</f>
        <v>Mibm5b9b</v>
      </c>
      <c r="HU32" s="2" t="str" cm="1">
        <f t="array" ref="HU32">INDEX(patti,$HD32,JF32)</f>
        <v>Mib5#9</v>
      </c>
      <c r="HV32" s="2" t="str" cm="1">
        <f t="array" ref="HV32">INDEX(patti,$HD32,JG32)</f>
        <v>Mibm9</v>
      </c>
      <c r="HW32" s="2" t="str" cm="1">
        <f t="array" ref="HW32">INDEX(patti,$HD32,JH32)</f>
        <v>Mib9b</v>
      </c>
      <c r="HX32" s="2" t="str" cm="1">
        <f t="array" ref="HX32">INDEX(patti,$HD32,JI32)</f>
        <v>Mib9#</v>
      </c>
      <c r="HY32" s="2" t="str" cm="1">
        <f t="array" ref="HY32">INDEX(patti,$HD32,JJ32)</f>
        <v xml:space="preserve">   </v>
      </c>
      <c r="HZ32" s="2" t="str" cm="1">
        <f t="array" ref="HZ32">INDEX(patti,$HD32,JK32)</f>
        <v>Mibm11</v>
      </c>
      <c r="IA32" s="2" t="str" cm="1">
        <f t="array" ref="IA32">INDEX(patti,$HD32,JL32)</f>
        <v>Mibm5b11</v>
      </c>
      <c r="IB32" s="2" t="str" cm="1">
        <f t="array" ref="IB32">INDEX(patti,$HD32,JM32)</f>
        <v>Mib5#11</v>
      </c>
      <c r="IC32" s="2" t="str" cm="1">
        <f t="array" ref="IC32">INDEX(patti,$HD32,JN32)</f>
        <v>Mibm11+</v>
      </c>
      <c r="ID32" s="2" t="str" cm="1">
        <f t="array" ref="ID32">INDEX(patti,$HD32,JO32)</f>
        <v>Mib11</v>
      </c>
      <c r="IE32" s="2" t="str" cm="1">
        <f t="array" ref="IE32">INDEX(patti,$HD32,JP32)</f>
        <v>Mib11+</v>
      </c>
      <c r="IF32" s="2" t="str" cm="1">
        <f t="array" ref="IF32">INDEX(patti,$HD32,JQ32)</f>
        <v xml:space="preserve">   </v>
      </c>
      <c r="IG32" s="2" t="str" cm="1">
        <f t="array" ref="IG32">INDEX(patti,$HD32,JR32)</f>
        <v>Mibm13b</v>
      </c>
      <c r="IH32" s="2" t="str" cm="1">
        <f t="array" ref="IH32">INDEX(patti,$HD32,JS32)</f>
        <v>Mibm5b13</v>
      </c>
      <c r="II32" s="2" t="str" cm="1">
        <f t="array" ref="II32">INDEX(patti,$HD32,JT32)</f>
        <v>Mib5#13</v>
      </c>
      <c r="IJ32" s="2" t="str" cm="1">
        <f t="array" ref="IJ32">INDEX(patti,$HD32,JU32)</f>
        <v>Mibm13</v>
      </c>
      <c r="IK32" s="2" t="str" cm="1">
        <f t="array" ref="IK32">INDEX(patti,$HD32,JV32)</f>
        <v>Mib13b</v>
      </c>
      <c r="IL32" s="2" t="str" cm="1">
        <f t="array" ref="IL32">INDEX(patti,$HD32,JW32)</f>
        <v>Mib13</v>
      </c>
      <c r="IM32" s="2" t="str" cm="1">
        <f t="array" ref="IM32">INDEX(patti,$HD32,JX32)</f>
        <v xml:space="preserve">   </v>
      </c>
      <c r="IN32" t="s">
        <v>117</v>
      </c>
      <c r="IP32">
        <v>1</v>
      </c>
      <c r="IQ32">
        <f t="shared" si="223"/>
        <v>6</v>
      </c>
      <c r="IR32">
        <f t="shared" si="223"/>
        <v>11</v>
      </c>
      <c r="IS32">
        <f t="shared" si="223"/>
        <v>16</v>
      </c>
      <c r="IT32">
        <f t="shared" si="223"/>
        <v>21</v>
      </c>
      <c r="IU32">
        <f t="shared" si="223"/>
        <v>26</v>
      </c>
      <c r="IV32">
        <f t="shared" si="223"/>
        <v>31</v>
      </c>
      <c r="IW32">
        <f t="shared" si="204"/>
        <v>2</v>
      </c>
      <c r="IX32">
        <f t="shared" si="204"/>
        <v>7</v>
      </c>
      <c r="IY32">
        <f t="shared" si="204"/>
        <v>12</v>
      </c>
      <c r="IZ32">
        <f t="shared" si="204"/>
        <v>17</v>
      </c>
      <c r="JA32">
        <f t="shared" si="204"/>
        <v>22</v>
      </c>
      <c r="JB32">
        <f t="shared" si="204"/>
        <v>27</v>
      </c>
      <c r="JC32">
        <f t="shared" si="204"/>
        <v>32</v>
      </c>
      <c r="JD32">
        <f t="shared" si="204"/>
        <v>3</v>
      </c>
      <c r="JE32">
        <f t="shared" si="204"/>
        <v>8</v>
      </c>
      <c r="JF32">
        <f t="shared" si="204"/>
        <v>13</v>
      </c>
      <c r="JG32">
        <f t="shared" si="204"/>
        <v>18</v>
      </c>
      <c r="JH32">
        <f t="shared" si="204"/>
        <v>23</v>
      </c>
      <c r="JI32">
        <f t="shared" si="204"/>
        <v>28</v>
      </c>
      <c r="JJ32">
        <f t="shared" si="204"/>
        <v>33</v>
      </c>
      <c r="JK32">
        <f t="shared" si="204"/>
        <v>4</v>
      </c>
      <c r="JL32">
        <f t="shared" si="204"/>
        <v>9</v>
      </c>
      <c r="JM32">
        <f t="shared" si="225"/>
        <v>14</v>
      </c>
      <c r="JN32">
        <f t="shared" si="225"/>
        <v>19</v>
      </c>
      <c r="JO32">
        <f t="shared" si="225"/>
        <v>24</v>
      </c>
      <c r="JP32">
        <f t="shared" si="225"/>
        <v>29</v>
      </c>
      <c r="JQ32">
        <f t="shared" si="225"/>
        <v>34</v>
      </c>
      <c r="JR32">
        <f t="shared" si="225"/>
        <v>5</v>
      </c>
      <c r="JS32">
        <f t="shared" si="225"/>
        <v>10</v>
      </c>
      <c r="JT32">
        <f t="shared" si="225"/>
        <v>15</v>
      </c>
      <c r="JU32">
        <f t="shared" si="225"/>
        <v>20</v>
      </c>
      <c r="JV32">
        <f t="shared" si="225"/>
        <v>25</v>
      </c>
      <c r="JW32">
        <f t="shared" si="225"/>
        <v>30</v>
      </c>
      <c r="JX32">
        <f t="shared" si="225"/>
        <v>35</v>
      </c>
      <c r="JY32" t="s">
        <v>117</v>
      </c>
      <c r="JZ32" t="str">
        <f t="shared" si="226"/>
        <v>ARMONICA</v>
      </c>
      <c r="KA32">
        <f t="shared" si="6"/>
        <v>0</v>
      </c>
      <c r="KB32" cm="1">
        <f t="array" ref="KB32">IF(TYPE(_xlfn._xlws.FILTER(HE$1:IM$1,HE32:IM32=KA32))=16,0,_xlfn._xlws.FILTER(HE$1:IM$1,HE32:IM32=KA32))</f>
        <v>0</v>
      </c>
      <c r="KG32">
        <f t="shared" si="205"/>
        <v>0</v>
      </c>
      <c r="KH32" s="35">
        <f t="shared" si="224"/>
        <v>0</v>
      </c>
      <c r="LY32" s="73"/>
      <c r="LZ32" s="73"/>
      <c r="MA32" s="51"/>
      <c r="MB32" s="51"/>
      <c r="MC32" s="51"/>
      <c r="MD32" s="51"/>
      <c r="ME32" s="51"/>
      <c r="MF32" s="51"/>
      <c r="MG32" s="51"/>
      <c r="MH32" s="51"/>
      <c r="MI32" s="51"/>
      <c r="MJ32" s="51"/>
      <c r="MK32" s="51"/>
      <c r="ML32" s="51"/>
      <c r="MM32" s="51"/>
      <c r="MN32" s="51"/>
      <c r="MO32" s="51"/>
      <c r="MP32" s="51"/>
      <c r="MQ32" s="51"/>
      <c r="MR32" s="51"/>
      <c r="MS32" s="51"/>
      <c r="MT32" s="51"/>
      <c r="MU32" s="51"/>
      <c r="MV32" s="51"/>
      <c r="MW32" s="51"/>
      <c r="MX32" s="51"/>
      <c r="MY32" s="51"/>
      <c r="MZ32" s="51"/>
      <c r="NA32" s="51"/>
      <c r="NB32" s="51"/>
      <c r="NC32" s="51"/>
      <c r="ND32" s="51"/>
      <c r="NE32" s="51"/>
      <c r="NF32" s="51"/>
      <c r="NG32" s="51"/>
      <c r="NH32" s="51"/>
      <c r="NI32" s="51"/>
      <c r="NJ32" s="51"/>
      <c r="NK32" s="51"/>
      <c r="NL32" s="51"/>
      <c r="NM32" s="51"/>
      <c r="NN32" s="51"/>
      <c r="NO32" s="51"/>
      <c r="NP32" s="51"/>
      <c r="NQ32" s="73"/>
      <c r="NR32" s="73"/>
      <c r="NS32" s="73"/>
      <c r="NT32" s="73"/>
      <c r="NU32" s="73"/>
      <c r="NV32" s="73"/>
      <c r="NW32" s="73"/>
      <c r="NX32" s="73"/>
      <c r="NY32" s="73"/>
      <c r="NZ32" s="73"/>
      <c r="OA32" s="73"/>
      <c r="OB32" s="73"/>
      <c r="OC32" s="73"/>
      <c r="OD32" s="73"/>
      <c r="OE32" s="73"/>
    </row>
    <row r="33" spans="1:395" x14ac:dyDescent="0.3">
      <c r="A33" s="190"/>
      <c r="B33" t="str">
        <f t="shared" si="220"/>
        <v>MI</v>
      </c>
      <c r="C33" s="16" t="s">
        <v>37</v>
      </c>
      <c r="D33" s="16" t="s">
        <v>38</v>
      </c>
      <c r="E33" s="16" t="s">
        <v>37</v>
      </c>
      <c r="F33" s="16" t="s">
        <v>37</v>
      </c>
      <c r="G33" s="16" t="s">
        <v>38</v>
      </c>
      <c r="H33" s="16" t="s">
        <v>39</v>
      </c>
      <c r="I33" s="16" t="s">
        <v>38</v>
      </c>
      <c r="J33" s="4">
        <f t="shared" si="221"/>
        <v>5</v>
      </c>
      <c r="K33" s="59">
        <f t="shared" si="47"/>
        <v>7</v>
      </c>
      <c r="L33" s="59">
        <f t="shared" si="48"/>
        <v>8</v>
      </c>
      <c r="M33" s="59">
        <f t="shared" si="49"/>
        <v>10</v>
      </c>
      <c r="N33" s="59">
        <f t="shared" si="50"/>
        <v>12</v>
      </c>
      <c r="O33" s="59">
        <f t="shared" si="51"/>
        <v>13</v>
      </c>
      <c r="P33" s="59">
        <f t="shared" si="52"/>
        <v>16</v>
      </c>
      <c r="Q33" s="57">
        <f t="shared" si="53"/>
        <v>17</v>
      </c>
      <c r="R33" s="59">
        <f t="shared" si="54"/>
        <v>19</v>
      </c>
      <c r="S33" s="59">
        <f t="shared" si="55"/>
        <v>20</v>
      </c>
      <c r="T33" s="59">
        <f t="shared" si="56"/>
        <v>22</v>
      </c>
      <c r="U33" s="59">
        <f t="shared" si="57"/>
        <v>24</v>
      </c>
      <c r="V33" s="59">
        <f t="shared" si="58"/>
        <v>25</v>
      </c>
      <c r="W33" s="59">
        <f t="shared" si="59"/>
        <v>28</v>
      </c>
      <c r="X33" s="57">
        <f t="shared" si="60"/>
        <v>29</v>
      </c>
      <c r="Y33" s="59">
        <f t="shared" si="61"/>
        <v>31</v>
      </c>
      <c r="Z33" s="59">
        <f t="shared" si="62"/>
        <v>32</v>
      </c>
      <c r="AA33" s="59">
        <f t="shared" si="63"/>
        <v>34</v>
      </c>
      <c r="AB33" s="59">
        <f t="shared" si="64"/>
        <v>36</v>
      </c>
      <c r="AC33" s="59">
        <f t="shared" si="65"/>
        <v>37</v>
      </c>
      <c r="AD33" s="59">
        <f t="shared" si="66"/>
        <v>40</v>
      </c>
      <c r="AE33" s="57">
        <f t="shared" si="67"/>
        <v>41</v>
      </c>
      <c r="AF33" s="59">
        <f t="shared" si="68"/>
        <v>43</v>
      </c>
      <c r="AG33" s="59">
        <f t="shared" si="69"/>
        <v>44</v>
      </c>
      <c r="AH33" s="59">
        <f t="shared" si="70"/>
        <v>46</v>
      </c>
      <c r="AI33" s="59"/>
      <c r="AJ33" s="59">
        <f>1</f>
        <v>1</v>
      </c>
      <c r="AK33" s="59">
        <f t="shared" si="71"/>
        <v>3</v>
      </c>
      <c r="AL33" s="59">
        <f t="shared" si="72"/>
        <v>7</v>
      </c>
      <c r="AM33" s="59">
        <f t="shared" si="73"/>
        <v>11</v>
      </c>
      <c r="AN33" s="59">
        <f t="shared" si="74"/>
        <v>14</v>
      </c>
      <c r="AO33" s="59">
        <f t="shared" si="75"/>
        <v>17</v>
      </c>
      <c r="AP33" s="59">
        <f t="shared" si="76"/>
        <v>20</v>
      </c>
      <c r="AQ33" s="59" t="str">
        <f t="shared" si="214"/>
        <v>MI</v>
      </c>
      <c r="AR33" s="59" t="str">
        <f t="shared" si="77"/>
        <v>m</v>
      </c>
      <c r="AS33" s="59" t="str">
        <f t="shared" si="78"/>
        <v/>
      </c>
      <c r="AT33" s="59" t="str">
        <f t="shared" si="79"/>
        <v>Δ</v>
      </c>
      <c r="AU33" s="57" t="str">
        <f t="shared" si="80"/>
        <v>9</v>
      </c>
      <c r="AV33" s="57" t="str">
        <f t="shared" si="81"/>
        <v>11</v>
      </c>
      <c r="AW33" s="57" t="str">
        <f t="shared" si="82"/>
        <v>13b</v>
      </c>
      <c r="AX33" s="57" t="str">
        <f t="shared" si="83"/>
        <v>MIm</v>
      </c>
      <c r="AY33" s="57" t="str">
        <f t="shared" si="84"/>
        <v>MImΔ</v>
      </c>
      <c r="AZ33" s="57" t="str">
        <f t="shared" si="85"/>
        <v>MIm9</v>
      </c>
      <c r="BA33" s="57" t="str">
        <f t="shared" si="86"/>
        <v>MIm11</v>
      </c>
      <c r="BB33" s="57" t="str">
        <f t="shared" si="87"/>
        <v>MIm13b</v>
      </c>
      <c r="BD33" s="59">
        <f>1</f>
        <v>1</v>
      </c>
      <c r="BE33" s="57">
        <f t="shared" si="88"/>
        <v>3</v>
      </c>
      <c r="BF33" s="57">
        <f t="shared" si="89"/>
        <v>6</v>
      </c>
      <c r="BG33" s="57">
        <f t="shared" si="90"/>
        <v>10</v>
      </c>
      <c r="BH33" s="57">
        <f t="shared" si="91"/>
        <v>13</v>
      </c>
      <c r="BI33" s="57">
        <f t="shared" si="92"/>
        <v>17</v>
      </c>
      <c r="BJ33" s="57">
        <f t="shared" si="93"/>
        <v>21</v>
      </c>
      <c r="BK33" s="59" t="str">
        <f t="shared" si="94"/>
        <v>MI</v>
      </c>
      <c r="BL33" s="59" t="str">
        <f t="shared" si="95"/>
        <v>m</v>
      </c>
      <c r="BM33" s="59" t="str">
        <f t="shared" si="96"/>
        <v>5b</v>
      </c>
      <c r="BN33" s="59" t="str">
        <f t="shared" si="97"/>
        <v>7</v>
      </c>
      <c r="BO33" s="57" t="str">
        <f t="shared" si="98"/>
        <v>9b</v>
      </c>
      <c r="BP33" s="57" t="str">
        <f t="shared" si="99"/>
        <v>11</v>
      </c>
      <c r="BQ33" s="57" t="str">
        <f t="shared" si="100"/>
        <v>13</v>
      </c>
      <c r="BR33" s="57" t="str">
        <f t="shared" si="101"/>
        <v>MIm5b</v>
      </c>
      <c r="BS33" s="57" t="str">
        <f t="shared" si="102"/>
        <v>MIm5b7</v>
      </c>
      <c r="BT33" s="57" t="str">
        <f t="shared" si="103"/>
        <v>MIm5b9b</v>
      </c>
      <c r="BU33" s="57" t="str">
        <f t="shared" si="104"/>
        <v>MIm5b11</v>
      </c>
      <c r="BV33" s="57" t="str">
        <f t="shared" si="105"/>
        <v>MIm5b13</v>
      </c>
      <c r="BX33" s="59">
        <f>1</f>
        <v>1</v>
      </c>
      <c r="BY33" s="57">
        <f t="shared" si="106"/>
        <v>4</v>
      </c>
      <c r="BZ33" s="57">
        <f t="shared" si="107"/>
        <v>8</v>
      </c>
      <c r="CA33" s="57">
        <f t="shared" si="108"/>
        <v>11</v>
      </c>
      <c r="CB33" s="57">
        <f t="shared" si="109"/>
        <v>14</v>
      </c>
      <c r="CC33" s="57">
        <f t="shared" si="110"/>
        <v>17</v>
      </c>
      <c r="CD33" s="57">
        <f t="shared" si="111"/>
        <v>21</v>
      </c>
      <c r="CE33" s="59" t="str">
        <f t="shared" si="112"/>
        <v>MI</v>
      </c>
      <c r="CF33" s="59" t="str">
        <f t="shared" si="113"/>
        <v/>
      </c>
      <c r="CG33" s="59" t="str">
        <f t="shared" si="114"/>
        <v>5#</v>
      </c>
      <c r="CH33" s="59" t="str">
        <f t="shared" si="115"/>
        <v>Δ</v>
      </c>
      <c r="CI33" s="57" t="str">
        <f t="shared" si="116"/>
        <v>9</v>
      </c>
      <c r="CJ33" s="57" t="str">
        <f t="shared" si="117"/>
        <v>11</v>
      </c>
      <c r="CK33" s="57" t="str">
        <f t="shared" si="118"/>
        <v>13</v>
      </c>
      <c r="CL33" s="57" t="str">
        <f t="shared" si="119"/>
        <v>MI5#</v>
      </c>
      <c r="CM33" s="57" t="str">
        <f t="shared" si="120"/>
        <v>MI5#Δ</v>
      </c>
      <c r="CN33" s="57" t="str">
        <f t="shared" si="121"/>
        <v>MI5#9</v>
      </c>
      <c r="CO33" s="57" t="str">
        <f t="shared" si="122"/>
        <v>MI5#11</v>
      </c>
      <c r="CP33" s="57" t="str">
        <f t="shared" si="123"/>
        <v>MI5#13</v>
      </c>
      <c r="CR33" s="59">
        <f>1</f>
        <v>1</v>
      </c>
      <c r="CS33" s="57">
        <f t="shared" si="124"/>
        <v>3</v>
      </c>
      <c r="CT33" s="57">
        <f t="shared" si="125"/>
        <v>7</v>
      </c>
      <c r="CU33" s="57">
        <f t="shared" si="126"/>
        <v>10</v>
      </c>
      <c r="CV33" s="57">
        <f t="shared" si="127"/>
        <v>14</v>
      </c>
      <c r="CW33" s="57">
        <f t="shared" si="128"/>
        <v>18</v>
      </c>
      <c r="CX33" s="57">
        <f t="shared" si="129"/>
        <v>21</v>
      </c>
      <c r="CY33" s="59" t="str">
        <f t="shared" si="130"/>
        <v>MI</v>
      </c>
      <c r="CZ33" s="59" t="str">
        <f t="shared" si="131"/>
        <v>m</v>
      </c>
      <c r="DA33" s="59" t="str">
        <f t="shared" si="132"/>
        <v/>
      </c>
      <c r="DB33" s="59" t="str">
        <f t="shared" si="133"/>
        <v>7</v>
      </c>
      <c r="DC33" s="57" t="str">
        <f t="shared" si="134"/>
        <v>9</v>
      </c>
      <c r="DD33" s="57" t="str">
        <f t="shared" si="135"/>
        <v>11+</v>
      </c>
      <c r="DE33" s="57" t="str">
        <f t="shared" si="136"/>
        <v>13</v>
      </c>
      <c r="DF33" s="57" t="str">
        <f t="shared" si="137"/>
        <v>MIm</v>
      </c>
      <c r="DG33" s="57" t="str">
        <f t="shared" si="138"/>
        <v>MIm7</v>
      </c>
      <c r="DH33" s="57" t="str">
        <f t="shared" si="139"/>
        <v>MIm9</v>
      </c>
      <c r="DI33" s="57" t="str">
        <f t="shared" si="140"/>
        <v>MIm11+</v>
      </c>
      <c r="DJ33" s="57" t="str">
        <f t="shared" si="141"/>
        <v>MIm13</v>
      </c>
      <c r="DL33" s="59">
        <f>1</f>
        <v>1</v>
      </c>
      <c r="DM33" s="57">
        <f t="shared" si="142"/>
        <v>4</v>
      </c>
      <c r="DN33" s="57">
        <f t="shared" si="143"/>
        <v>7</v>
      </c>
      <c r="DO33" s="57">
        <f t="shared" si="144"/>
        <v>10</v>
      </c>
      <c r="DP33" s="57">
        <f t="shared" si="145"/>
        <v>13</v>
      </c>
      <c r="DQ33" s="57">
        <f t="shared" si="146"/>
        <v>17</v>
      </c>
      <c r="DR33" s="57">
        <f t="shared" si="147"/>
        <v>20</v>
      </c>
      <c r="DS33" s="59" t="str">
        <f t="shared" si="148"/>
        <v>MI</v>
      </c>
      <c r="DT33" s="59" t="str">
        <f t="shared" si="149"/>
        <v/>
      </c>
      <c r="DU33" s="59" t="str">
        <f t="shared" si="150"/>
        <v/>
      </c>
      <c r="DV33" s="59" t="str">
        <f t="shared" si="151"/>
        <v>7</v>
      </c>
      <c r="DW33" s="57" t="str">
        <f t="shared" si="152"/>
        <v>9b</v>
      </c>
      <c r="DX33" s="57" t="str">
        <f t="shared" si="153"/>
        <v>11</v>
      </c>
      <c r="DY33" s="57" t="str">
        <f t="shared" si="154"/>
        <v>13b</v>
      </c>
      <c r="DZ33" s="57" t="str">
        <f t="shared" si="155"/>
        <v>MI</v>
      </c>
      <c r="EA33" s="57" t="str">
        <f t="shared" si="156"/>
        <v>MI7</v>
      </c>
      <c r="EB33" s="57" t="str">
        <f t="shared" si="157"/>
        <v>MI9b</v>
      </c>
      <c r="EC33" s="57" t="str">
        <f t="shared" si="158"/>
        <v>MI11</v>
      </c>
      <c r="ED33" s="57" t="str">
        <f t="shared" si="159"/>
        <v>MI13b</v>
      </c>
      <c r="EF33" s="59">
        <f>1</f>
        <v>1</v>
      </c>
      <c r="EG33" s="57">
        <f t="shared" si="160"/>
        <v>4</v>
      </c>
      <c r="EH33" s="57">
        <f t="shared" si="161"/>
        <v>7</v>
      </c>
      <c r="EI33" s="57">
        <f t="shared" si="162"/>
        <v>11</v>
      </c>
      <c r="EJ33" s="57">
        <f t="shared" si="163"/>
        <v>15</v>
      </c>
      <c r="EK33" s="57">
        <f t="shared" si="164"/>
        <v>18</v>
      </c>
      <c r="EL33" s="57">
        <f t="shared" si="165"/>
        <v>21</v>
      </c>
      <c r="EM33" s="59" t="str">
        <f t="shared" si="166"/>
        <v>MI</v>
      </c>
      <c r="EN33" s="59" t="str">
        <f t="shared" si="167"/>
        <v/>
      </c>
      <c r="EO33" s="59" t="str">
        <f t="shared" si="168"/>
        <v/>
      </c>
      <c r="EP33" s="59" t="str">
        <f t="shared" si="169"/>
        <v>Δ</v>
      </c>
      <c r="EQ33" s="57" t="str">
        <f t="shared" si="170"/>
        <v>9+</v>
      </c>
      <c r="ER33" s="57" t="str">
        <f t="shared" si="171"/>
        <v>11+</v>
      </c>
      <c r="ES33" s="57" t="str">
        <f t="shared" si="172"/>
        <v>13</v>
      </c>
      <c r="ET33" s="57" t="str">
        <f t="shared" si="173"/>
        <v>MI</v>
      </c>
      <c r="EU33" s="57" t="str">
        <f t="shared" si="174"/>
        <v>MIΔ</v>
      </c>
      <c r="EV33" s="57" t="str">
        <f t="shared" si="175"/>
        <v>MI9+</v>
      </c>
      <c r="EW33" s="57" t="str">
        <f t="shared" si="176"/>
        <v>MI11+</v>
      </c>
      <c r="EX33" s="57" t="str">
        <f t="shared" si="177"/>
        <v>MI13</v>
      </c>
      <c r="EZ33" s="59">
        <f>1</f>
        <v>1</v>
      </c>
      <c r="FA33" s="57">
        <f t="shared" si="178"/>
        <v>3</v>
      </c>
      <c r="FB33" s="57">
        <f t="shared" si="179"/>
        <v>6</v>
      </c>
      <c r="FC33" s="57">
        <f t="shared" si="180"/>
        <v>9</v>
      </c>
      <c r="FD33" s="57">
        <f t="shared" si="181"/>
        <v>13</v>
      </c>
      <c r="FE33" s="57">
        <f t="shared" si="182"/>
        <v>16</v>
      </c>
      <c r="FF33" s="57">
        <f t="shared" si="183"/>
        <v>20</v>
      </c>
      <c r="FG33" s="59" t="str">
        <f t="shared" si="184"/>
        <v>MI</v>
      </c>
      <c r="FH33" s="59" t="str">
        <f t="shared" si="185"/>
        <v>m</v>
      </c>
      <c r="FI33" s="59" t="str">
        <f t="shared" si="186"/>
        <v>5b</v>
      </c>
      <c r="FJ33" s="59" t="str">
        <f t="shared" si="187"/>
        <v>dim</v>
      </c>
      <c r="FK33" s="57" t="str">
        <f t="shared" si="188"/>
        <v>9b</v>
      </c>
      <c r="FL33" s="57" t="str">
        <f t="shared" si="189"/>
        <v>11b</v>
      </c>
      <c r="FM33" s="57" t="str">
        <f t="shared" si="190"/>
        <v>13b</v>
      </c>
      <c r="FN33" s="57" t="str">
        <f t="shared" si="191"/>
        <v>MIm5b</v>
      </c>
      <c r="FO33" s="57" t="str">
        <f t="shared" si="192"/>
        <v>MIm5bdim</v>
      </c>
      <c r="FP33" s="57" t="str">
        <f t="shared" si="193"/>
        <v>MIm5b9b</v>
      </c>
      <c r="FQ33" s="57" t="str">
        <f t="shared" si="194"/>
        <v>MIm5b11b</v>
      </c>
      <c r="FR33" s="57" t="str">
        <f t="shared" si="195"/>
        <v>MIm5b13b</v>
      </c>
      <c r="FT33" s="2" t="str">
        <f t="shared" si="196"/>
        <v>MIm</v>
      </c>
      <c r="FU33" s="2" t="str">
        <f t="shared" si="196"/>
        <v>MImΔ</v>
      </c>
      <c r="FV33" s="2" t="str">
        <f t="shared" si="196"/>
        <v>MIm9</v>
      </c>
      <c r="FW33" s="2" t="str">
        <f t="shared" si="196"/>
        <v>MIm11</v>
      </c>
      <c r="FX33" s="2" t="str">
        <f t="shared" si="196"/>
        <v>MIm13b</v>
      </c>
      <c r="FY33" s="2" t="str">
        <f t="shared" si="197"/>
        <v>MIm5b</v>
      </c>
      <c r="FZ33" s="2" t="str">
        <f t="shared" si="197"/>
        <v>MIm5b7</v>
      </c>
      <c r="GA33" s="2" t="str">
        <f t="shared" si="197"/>
        <v>MIm5b9b</v>
      </c>
      <c r="GB33" s="2" t="str">
        <f t="shared" si="197"/>
        <v>MIm5b11</v>
      </c>
      <c r="GC33" s="2" t="str">
        <f t="shared" si="197"/>
        <v>MIm5b13</v>
      </c>
      <c r="GD33" s="2" t="str">
        <f t="shared" si="198"/>
        <v>MI5#</v>
      </c>
      <c r="GE33" s="2" t="str">
        <f t="shared" si="198"/>
        <v>MI5#Δ</v>
      </c>
      <c r="GF33" s="2" t="str">
        <f t="shared" si="198"/>
        <v>MI5#9</v>
      </c>
      <c r="GG33" s="2" t="str">
        <f t="shared" si="198"/>
        <v>MI5#11</v>
      </c>
      <c r="GH33" s="2" t="str">
        <f t="shared" si="198"/>
        <v>MI5#13</v>
      </c>
      <c r="GI33" s="2" t="str">
        <f t="shared" si="199"/>
        <v>MIm</v>
      </c>
      <c r="GJ33" s="2" t="str">
        <f t="shared" si="199"/>
        <v>MIm7</v>
      </c>
      <c r="GK33" s="2" t="str">
        <f t="shared" si="199"/>
        <v>MIm9</v>
      </c>
      <c r="GL33" s="2" t="str">
        <f t="shared" si="199"/>
        <v>MIm11+</v>
      </c>
      <c r="GM33" s="2" t="str">
        <f t="shared" si="199"/>
        <v>MIm13</v>
      </c>
      <c r="GN33" s="2" t="str">
        <f t="shared" si="200"/>
        <v>MI</v>
      </c>
      <c r="GO33" s="2" t="str">
        <f t="shared" si="200"/>
        <v>MI7</v>
      </c>
      <c r="GP33" s="2" t="str">
        <f t="shared" si="200"/>
        <v>MI9b</v>
      </c>
      <c r="GQ33" s="2" t="str">
        <f t="shared" si="200"/>
        <v>MI11</v>
      </c>
      <c r="GR33" s="2" t="str">
        <f t="shared" si="200"/>
        <v>MI13b</v>
      </c>
      <c r="GS33" s="2" t="str">
        <f t="shared" si="201"/>
        <v>MI</v>
      </c>
      <c r="GT33" s="2" t="str">
        <f t="shared" si="201"/>
        <v>MIΔ</v>
      </c>
      <c r="GU33" s="2" t="str">
        <f t="shared" si="201"/>
        <v>MI9+</v>
      </c>
      <c r="GV33" s="2" t="str">
        <f t="shared" si="201"/>
        <v>MI11+</v>
      </c>
      <c r="GW33" s="2" t="str">
        <f t="shared" si="201"/>
        <v>MI13</v>
      </c>
      <c r="GX33" s="2" t="str">
        <f t="shared" si="202"/>
        <v>MIm5b</v>
      </c>
      <c r="GY33" s="2" t="str">
        <f t="shared" si="202"/>
        <v>MIm5bdim</v>
      </c>
      <c r="GZ33" s="2" t="str">
        <f t="shared" si="202"/>
        <v>MIm5b9b</v>
      </c>
      <c r="HA33" s="2" t="str">
        <f t="shared" si="202"/>
        <v>MIm5b11b</v>
      </c>
      <c r="HB33" s="2" t="str">
        <f t="shared" si="202"/>
        <v>MIm5b13b</v>
      </c>
      <c r="HD33" s="2">
        <f t="shared" si="215"/>
        <v>29</v>
      </c>
      <c r="HE33" s="2" t="str" cm="1">
        <f t="array" ref="HE33">INDEX(patti,$HD33,IP33)</f>
        <v>MIm</v>
      </c>
      <c r="HF33" s="2" t="str" cm="1">
        <f t="array" ref="HF33">INDEX(patti,$HD33,IQ33)</f>
        <v>MIm5b</v>
      </c>
      <c r="HG33" s="2" t="str" cm="1">
        <f t="array" ref="HG33">INDEX(patti,$HD33,IR33)</f>
        <v>MI5#</v>
      </c>
      <c r="HH33" s="2" t="str" cm="1">
        <f t="array" ref="HH33">INDEX(patti,$HD33,IS33)</f>
        <v>MIm</v>
      </c>
      <c r="HI33" s="2" t="str" cm="1">
        <f t="array" ref="HI33">INDEX(patti,$HD33,IT33)</f>
        <v>MI</v>
      </c>
      <c r="HJ33" s="2" t="str" cm="1">
        <f t="array" ref="HJ33">INDEX(patti,$HD33,IU33)</f>
        <v>MI</v>
      </c>
      <c r="HK33" s="2" t="str" cm="1">
        <f t="array" ref="HK33">INDEX(patti,$HD33,IV33)</f>
        <v>MIdim</v>
      </c>
      <c r="HL33" s="2" t="str" cm="1">
        <f t="array" ref="HL33">INDEX(patti,$HD33,IW33)</f>
        <v>MImΔ</v>
      </c>
      <c r="HM33" s="2" t="str" cm="1">
        <f t="array" ref="HM33">INDEX(patti,$HD33,IX33)</f>
        <v>MIm5b7</v>
      </c>
      <c r="HN33" s="2" t="str" cm="1">
        <f t="array" ref="HN33">INDEX(patti,$HD33,IY33)</f>
        <v>MI5#Δ</v>
      </c>
      <c r="HO33" s="2" t="str" cm="1">
        <f t="array" ref="HO33">INDEX(patti,$HD33,IZ33)</f>
        <v>MIm7</v>
      </c>
      <c r="HP33" s="2" t="str" cm="1">
        <f t="array" ref="HP33">INDEX(patti,$HD33,JA33)</f>
        <v>MI7</v>
      </c>
      <c r="HQ33" s="2" t="str" cm="1">
        <f t="array" ref="HQ33">INDEX(patti,$HD33,JB33)</f>
        <v>MIΔ</v>
      </c>
      <c r="HR33" s="2" t="str" cm="1">
        <f t="array" ref="HR33">INDEX(patti,$HD33,JC33)</f>
        <v xml:space="preserve">   </v>
      </c>
      <c r="HS33" s="2" t="str" cm="1">
        <f t="array" ref="HS33">INDEX(patti,$HD33,JD33)</f>
        <v>MIm9</v>
      </c>
      <c r="HT33" s="2" t="str" cm="1">
        <f t="array" ref="HT33">INDEX(patti,$HD33,JE33)</f>
        <v>MIm5b9b</v>
      </c>
      <c r="HU33" s="2" t="str" cm="1">
        <f t="array" ref="HU33">INDEX(patti,$HD33,JF33)</f>
        <v>MI5#9</v>
      </c>
      <c r="HV33" s="2" t="str" cm="1">
        <f t="array" ref="HV33">INDEX(patti,$HD33,JG33)</f>
        <v>MIm9</v>
      </c>
      <c r="HW33" s="2" t="str" cm="1">
        <f t="array" ref="HW33">INDEX(patti,$HD33,JH33)</f>
        <v>MI9b</v>
      </c>
      <c r="HX33" s="2" t="str" cm="1">
        <f t="array" ref="HX33">INDEX(patti,$HD33,JI33)</f>
        <v>MI9#</v>
      </c>
      <c r="HY33" s="2" t="str" cm="1">
        <f t="array" ref="HY33">INDEX(patti,$HD33,JJ33)</f>
        <v xml:space="preserve">   </v>
      </c>
      <c r="HZ33" s="2" t="str" cm="1">
        <f t="array" ref="HZ33">INDEX(patti,$HD33,JK33)</f>
        <v>MIm11</v>
      </c>
      <c r="IA33" s="2" t="str" cm="1">
        <f t="array" ref="IA33">INDEX(patti,$HD33,JL33)</f>
        <v>MIm5b11</v>
      </c>
      <c r="IB33" s="2" t="str" cm="1">
        <f t="array" ref="IB33">INDEX(patti,$HD33,JM33)</f>
        <v>MI5#11</v>
      </c>
      <c r="IC33" s="2" t="str" cm="1">
        <f t="array" ref="IC33">INDEX(patti,$HD33,JN33)</f>
        <v>MIm11+</v>
      </c>
      <c r="ID33" s="2" t="str" cm="1">
        <f t="array" ref="ID33">INDEX(patti,$HD33,JO33)</f>
        <v>MI11</v>
      </c>
      <c r="IE33" s="2" t="str" cm="1">
        <f t="array" ref="IE33">INDEX(patti,$HD33,JP33)</f>
        <v>MI11+</v>
      </c>
      <c r="IF33" s="2" t="str" cm="1">
        <f t="array" ref="IF33">INDEX(patti,$HD33,JQ33)</f>
        <v xml:space="preserve">   </v>
      </c>
      <c r="IG33" s="2" t="str" cm="1">
        <f t="array" ref="IG33">INDEX(patti,$HD33,JR33)</f>
        <v>MIm13b</v>
      </c>
      <c r="IH33" s="2" t="str" cm="1">
        <f t="array" ref="IH33">INDEX(patti,$HD33,JS33)</f>
        <v>MIm5b13</v>
      </c>
      <c r="II33" s="2" t="str" cm="1">
        <f t="array" ref="II33">INDEX(patti,$HD33,JT33)</f>
        <v>MI5#13</v>
      </c>
      <c r="IJ33" s="2" t="str" cm="1">
        <f t="array" ref="IJ33">INDEX(patti,$HD33,JU33)</f>
        <v>MIm13</v>
      </c>
      <c r="IK33" s="2" t="str" cm="1">
        <f t="array" ref="IK33">INDEX(patti,$HD33,JV33)</f>
        <v>MI13b</v>
      </c>
      <c r="IL33" s="2" t="str" cm="1">
        <f t="array" ref="IL33">INDEX(patti,$HD33,JW33)</f>
        <v>MI13</v>
      </c>
      <c r="IM33" s="2" t="str" cm="1">
        <f t="array" ref="IM33">INDEX(patti,$HD33,JX33)</f>
        <v xml:space="preserve">   </v>
      </c>
      <c r="IN33" t="s">
        <v>117</v>
      </c>
      <c r="IP33">
        <v>1</v>
      </c>
      <c r="IQ33">
        <f t="shared" si="223"/>
        <v>6</v>
      </c>
      <c r="IR33">
        <f t="shared" si="223"/>
        <v>11</v>
      </c>
      <c r="IS33">
        <f t="shared" si="223"/>
        <v>16</v>
      </c>
      <c r="IT33">
        <f t="shared" si="223"/>
        <v>21</v>
      </c>
      <c r="IU33">
        <f t="shared" si="223"/>
        <v>26</v>
      </c>
      <c r="IV33">
        <f t="shared" si="223"/>
        <v>31</v>
      </c>
      <c r="IW33">
        <f t="shared" si="204"/>
        <v>2</v>
      </c>
      <c r="IX33">
        <f t="shared" si="204"/>
        <v>7</v>
      </c>
      <c r="IY33">
        <f t="shared" si="204"/>
        <v>12</v>
      </c>
      <c r="IZ33">
        <f t="shared" si="204"/>
        <v>17</v>
      </c>
      <c r="JA33">
        <f t="shared" si="204"/>
        <v>22</v>
      </c>
      <c r="JB33">
        <f t="shared" si="204"/>
        <v>27</v>
      </c>
      <c r="JC33">
        <f t="shared" ref="JC33:JL40" si="227">IV33+1</f>
        <v>32</v>
      </c>
      <c r="JD33">
        <f t="shared" si="227"/>
        <v>3</v>
      </c>
      <c r="JE33">
        <f t="shared" si="227"/>
        <v>8</v>
      </c>
      <c r="JF33">
        <f t="shared" si="227"/>
        <v>13</v>
      </c>
      <c r="JG33">
        <f t="shared" si="227"/>
        <v>18</v>
      </c>
      <c r="JH33">
        <f t="shared" si="227"/>
        <v>23</v>
      </c>
      <c r="JI33">
        <f t="shared" si="227"/>
        <v>28</v>
      </c>
      <c r="JJ33">
        <f t="shared" si="227"/>
        <v>33</v>
      </c>
      <c r="JK33">
        <f t="shared" si="227"/>
        <v>4</v>
      </c>
      <c r="JL33">
        <f t="shared" si="227"/>
        <v>9</v>
      </c>
      <c r="JM33">
        <f t="shared" si="225"/>
        <v>14</v>
      </c>
      <c r="JN33">
        <f t="shared" si="225"/>
        <v>19</v>
      </c>
      <c r="JO33">
        <f t="shared" si="225"/>
        <v>24</v>
      </c>
      <c r="JP33">
        <f t="shared" si="225"/>
        <v>29</v>
      </c>
      <c r="JQ33">
        <f t="shared" si="225"/>
        <v>34</v>
      </c>
      <c r="JR33">
        <f t="shared" si="225"/>
        <v>5</v>
      </c>
      <c r="JS33">
        <f t="shared" si="225"/>
        <v>10</v>
      </c>
      <c r="JT33">
        <f t="shared" si="225"/>
        <v>15</v>
      </c>
      <c r="JU33">
        <f t="shared" si="225"/>
        <v>20</v>
      </c>
      <c r="JV33">
        <f t="shared" si="225"/>
        <v>25</v>
      </c>
      <c r="JW33">
        <f t="shared" si="225"/>
        <v>30</v>
      </c>
      <c r="JX33">
        <f t="shared" si="225"/>
        <v>35</v>
      </c>
      <c r="JY33" t="s">
        <v>117</v>
      </c>
      <c r="JZ33" t="str">
        <f t="shared" si="226"/>
        <v>ARMONICA</v>
      </c>
      <c r="KA33">
        <f t="shared" si="6"/>
        <v>0</v>
      </c>
      <c r="KB33" cm="1">
        <f t="array" ref="KB33">IF(TYPE(_xlfn._xlws.FILTER(HE$1:IM$1,HE33:IM33=KA33))=16,0,_xlfn._xlws.FILTER(HE$1:IM$1,HE33:IM33=KA33))</f>
        <v>0</v>
      </c>
      <c r="KG33">
        <f t="shared" si="205"/>
        <v>0</v>
      </c>
      <c r="KH33" s="35">
        <f t="shared" si="224"/>
        <v>0</v>
      </c>
      <c r="LY33" s="73"/>
      <c r="LZ33" s="73"/>
      <c r="MA33" s="51"/>
      <c r="MB33" s="51"/>
      <c r="MC33" s="51"/>
      <c r="MD33" s="51"/>
      <c r="ME33" s="51"/>
      <c r="MF33" s="51"/>
      <c r="MG33" s="51"/>
      <c r="MH33" s="51"/>
      <c r="MI33" s="51"/>
      <c r="MJ33" s="51"/>
      <c r="MK33" s="51"/>
      <c r="ML33" s="51"/>
      <c r="MM33" s="51"/>
      <c r="MN33" s="51"/>
      <c r="MO33" s="51"/>
      <c r="MP33" s="51"/>
      <c r="MQ33" s="51"/>
      <c r="MR33" s="51"/>
      <c r="MS33" s="51"/>
      <c r="MT33" s="51"/>
      <c r="MU33" s="51"/>
      <c r="MV33" s="51"/>
      <c r="MW33" s="51"/>
      <c r="MX33" s="51"/>
      <c r="MY33" s="51"/>
      <c r="MZ33" s="51"/>
      <c r="NA33" s="51"/>
      <c r="NB33" s="51"/>
      <c r="NC33" s="51"/>
      <c r="ND33" s="51"/>
      <c r="NE33" s="51"/>
      <c r="NF33" s="51"/>
      <c r="NG33" s="51"/>
      <c r="NH33" s="51"/>
      <c r="NI33" s="51"/>
      <c r="NJ33" s="51"/>
      <c r="NK33" s="51"/>
      <c r="NL33" s="51"/>
      <c r="NM33" s="51"/>
      <c r="NN33" s="51"/>
      <c r="NO33" s="51"/>
      <c r="NP33" s="51"/>
      <c r="NQ33" s="73"/>
      <c r="NR33" s="73"/>
      <c r="NS33" s="73"/>
      <c r="NT33" s="73"/>
      <c r="NU33" s="73"/>
      <c r="NV33" s="73"/>
      <c r="NW33" s="73"/>
      <c r="NX33" s="73"/>
      <c r="NY33" s="73"/>
      <c r="NZ33" s="73"/>
      <c r="OA33" s="73"/>
      <c r="OB33" s="73"/>
      <c r="OC33" s="73"/>
      <c r="OD33" s="73"/>
      <c r="OE33" s="73"/>
    </row>
    <row r="34" spans="1:395" x14ac:dyDescent="0.3">
      <c r="A34" s="190"/>
      <c r="B34" t="str">
        <f t="shared" si="220"/>
        <v>FA</v>
      </c>
      <c r="C34" s="16" t="s">
        <v>37</v>
      </c>
      <c r="D34" s="16" t="s">
        <v>38</v>
      </c>
      <c r="E34" s="16" t="s">
        <v>37</v>
      </c>
      <c r="F34" s="16" t="s">
        <v>37</v>
      </c>
      <c r="G34" s="16" t="s">
        <v>38</v>
      </c>
      <c r="H34" s="16" t="s">
        <v>39</v>
      </c>
      <c r="I34" s="16" t="s">
        <v>38</v>
      </c>
      <c r="J34" s="4">
        <f t="shared" si="221"/>
        <v>6</v>
      </c>
      <c r="K34" s="59">
        <f t="shared" si="47"/>
        <v>8</v>
      </c>
      <c r="L34" s="59">
        <f t="shared" si="48"/>
        <v>9</v>
      </c>
      <c r="M34" s="59">
        <f t="shared" si="49"/>
        <v>11</v>
      </c>
      <c r="N34" s="59">
        <f t="shared" si="50"/>
        <v>13</v>
      </c>
      <c r="O34" s="59">
        <f t="shared" si="51"/>
        <v>14</v>
      </c>
      <c r="P34" s="59">
        <f t="shared" si="52"/>
        <v>17</v>
      </c>
      <c r="Q34" s="57">
        <f t="shared" si="53"/>
        <v>18</v>
      </c>
      <c r="R34" s="59">
        <f t="shared" si="54"/>
        <v>20</v>
      </c>
      <c r="S34" s="59">
        <f t="shared" si="55"/>
        <v>21</v>
      </c>
      <c r="T34" s="59">
        <f t="shared" si="56"/>
        <v>23</v>
      </c>
      <c r="U34" s="59">
        <f t="shared" si="57"/>
        <v>25</v>
      </c>
      <c r="V34" s="59">
        <f t="shared" si="58"/>
        <v>26</v>
      </c>
      <c r="W34" s="59">
        <f t="shared" si="59"/>
        <v>29</v>
      </c>
      <c r="X34" s="57">
        <f t="shared" si="60"/>
        <v>30</v>
      </c>
      <c r="Y34" s="59">
        <f t="shared" si="61"/>
        <v>32</v>
      </c>
      <c r="Z34" s="59">
        <f t="shared" si="62"/>
        <v>33</v>
      </c>
      <c r="AA34" s="59">
        <f t="shared" si="63"/>
        <v>35</v>
      </c>
      <c r="AB34" s="59">
        <f t="shared" si="64"/>
        <v>37</v>
      </c>
      <c r="AC34" s="59">
        <f t="shared" si="65"/>
        <v>38</v>
      </c>
      <c r="AD34" s="59">
        <f t="shared" si="66"/>
        <v>41</v>
      </c>
      <c r="AE34" s="57">
        <f t="shared" si="67"/>
        <v>42</v>
      </c>
      <c r="AF34" s="59">
        <f t="shared" si="68"/>
        <v>44</v>
      </c>
      <c r="AG34" s="59">
        <f t="shared" si="69"/>
        <v>45</v>
      </c>
      <c r="AH34" s="59">
        <f t="shared" si="70"/>
        <v>47</v>
      </c>
      <c r="AI34" s="59"/>
      <c r="AJ34" s="59">
        <f>1</f>
        <v>1</v>
      </c>
      <c r="AK34" s="59">
        <f t="shared" si="71"/>
        <v>3</v>
      </c>
      <c r="AL34" s="59">
        <f t="shared" si="72"/>
        <v>7</v>
      </c>
      <c r="AM34" s="59">
        <f t="shared" si="73"/>
        <v>11</v>
      </c>
      <c r="AN34" s="59">
        <f t="shared" si="74"/>
        <v>14</v>
      </c>
      <c r="AO34" s="59">
        <f t="shared" si="75"/>
        <v>17</v>
      </c>
      <c r="AP34" s="59">
        <f t="shared" si="76"/>
        <v>20</v>
      </c>
      <c r="AQ34" s="59" t="str">
        <f t="shared" si="214"/>
        <v>FA</v>
      </c>
      <c r="AR34" s="59" t="str">
        <f t="shared" si="77"/>
        <v>m</v>
      </c>
      <c r="AS34" s="59" t="str">
        <f t="shared" si="78"/>
        <v/>
      </c>
      <c r="AT34" s="59" t="str">
        <f t="shared" si="79"/>
        <v>Δ</v>
      </c>
      <c r="AU34" s="57" t="str">
        <f t="shared" si="80"/>
        <v>9</v>
      </c>
      <c r="AV34" s="57" t="str">
        <f t="shared" si="81"/>
        <v>11</v>
      </c>
      <c r="AW34" s="57" t="str">
        <f t="shared" si="82"/>
        <v>13b</v>
      </c>
      <c r="AX34" s="57" t="str">
        <f t="shared" si="83"/>
        <v>FAm</v>
      </c>
      <c r="AY34" s="57" t="str">
        <f t="shared" si="84"/>
        <v>FAmΔ</v>
      </c>
      <c r="AZ34" s="57" t="str">
        <f t="shared" si="85"/>
        <v>FAm9</v>
      </c>
      <c r="BA34" s="57" t="str">
        <f t="shared" si="86"/>
        <v>FAm11</v>
      </c>
      <c r="BB34" s="57" t="str">
        <f t="shared" si="87"/>
        <v>FAm13b</v>
      </c>
      <c r="BD34" s="59">
        <f>1</f>
        <v>1</v>
      </c>
      <c r="BE34" s="57">
        <f t="shared" si="88"/>
        <v>3</v>
      </c>
      <c r="BF34" s="57">
        <f t="shared" si="89"/>
        <v>6</v>
      </c>
      <c r="BG34" s="57">
        <f t="shared" si="90"/>
        <v>10</v>
      </c>
      <c r="BH34" s="57">
        <f t="shared" si="91"/>
        <v>13</v>
      </c>
      <c r="BI34" s="57">
        <f t="shared" si="92"/>
        <v>17</v>
      </c>
      <c r="BJ34" s="57">
        <f t="shared" si="93"/>
        <v>21</v>
      </c>
      <c r="BK34" s="59" t="str">
        <f t="shared" si="94"/>
        <v>FA</v>
      </c>
      <c r="BL34" s="59" t="str">
        <f t="shared" si="95"/>
        <v>m</v>
      </c>
      <c r="BM34" s="59" t="str">
        <f t="shared" si="96"/>
        <v>5b</v>
      </c>
      <c r="BN34" s="59" t="str">
        <f t="shared" si="97"/>
        <v>7</v>
      </c>
      <c r="BO34" s="57" t="str">
        <f t="shared" si="98"/>
        <v>9b</v>
      </c>
      <c r="BP34" s="57" t="str">
        <f t="shared" si="99"/>
        <v>11</v>
      </c>
      <c r="BQ34" s="57" t="str">
        <f t="shared" si="100"/>
        <v>13</v>
      </c>
      <c r="BR34" s="57" t="str">
        <f t="shared" si="101"/>
        <v>FAm5b</v>
      </c>
      <c r="BS34" s="57" t="str">
        <f t="shared" si="102"/>
        <v>FAm5b7</v>
      </c>
      <c r="BT34" s="57" t="str">
        <f t="shared" si="103"/>
        <v>FAm5b9b</v>
      </c>
      <c r="BU34" s="57" t="str">
        <f t="shared" si="104"/>
        <v>FAm5b11</v>
      </c>
      <c r="BV34" s="57" t="str">
        <f t="shared" si="105"/>
        <v>FAm5b13</v>
      </c>
      <c r="BX34" s="59">
        <f>1</f>
        <v>1</v>
      </c>
      <c r="BY34" s="57">
        <f t="shared" si="106"/>
        <v>4</v>
      </c>
      <c r="BZ34" s="57">
        <f t="shared" si="107"/>
        <v>8</v>
      </c>
      <c r="CA34" s="57">
        <f t="shared" si="108"/>
        <v>11</v>
      </c>
      <c r="CB34" s="57">
        <f t="shared" si="109"/>
        <v>14</v>
      </c>
      <c r="CC34" s="57">
        <f t="shared" si="110"/>
        <v>17</v>
      </c>
      <c r="CD34" s="57">
        <f t="shared" si="111"/>
        <v>21</v>
      </c>
      <c r="CE34" s="59" t="str">
        <f t="shared" si="112"/>
        <v>FA</v>
      </c>
      <c r="CF34" s="59" t="str">
        <f t="shared" si="113"/>
        <v/>
      </c>
      <c r="CG34" s="59" t="str">
        <f t="shared" si="114"/>
        <v>5#</v>
      </c>
      <c r="CH34" s="59" t="str">
        <f t="shared" si="115"/>
        <v>Δ</v>
      </c>
      <c r="CI34" s="57" t="str">
        <f t="shared" si="116"/>
        <v>9</v>
      </c>
      <c r="CJ34" s="57" t="str">
        <f t="shared" si="117"/>
        <v>11</v>
      </c>
      <c r="CK34" s="57" t="str">
        <f t="shared" si="118"/>
        <v>13</v>
      </c>
      <c r="CL34" s="57" t="str">
        <f t="shared" si="119"/>
        <v>FA5#</v>
      </c>
      <c r="CM34" s="57" t="str">
        <f t="shared" si="120"/>
        <v>FA5#Δ</v>
      </c>
      <c r="CN34" s="57" t="str">
        <f t="shared" si="121"/>
        <v>FA5#9</v>
      </c>
      <c r="CO34" s="57" t="str">
        <f t="shared" si="122"/>
        <v>FA5#11</v>
      </c>
      <c r="CP34" s="57" t="str">
        <f t="shared" si="123"/>
        <v>FA5#13</v>
      </c>
      <c r="CR34" s="59">
        <f>1</f>
        <v>1</v>
      </c>
      <c r="CS34" s="57">
        <f t="shared" si="124"/>
        <v>3</v>
      </c>
      <c r="CT34" s="57">
        <f t="shared" si="125"/>
        <v>7</v>
      </c>
      <c r="CU34" s="57">
        <f t="shared" si="126"/>
        <v>10</v>
      </c>
      <c r="CV34" s="57">
        <f t="shared" si="127"/>
        <v>14</v>
      </c>
      <c r="CW34" s="57">
        <f t="shared" si="128"/>
        <v>18</v>
      </c>
      <c r="CX34" s="57">
        <f t="shared" si="129"/>
        <v>21</v>
      </c>
      <c r="CY34" s="59" t="str">
        <f t="shared" si="130"/>
        <v>FA</v>
      </c>
      <c r="CZ34" s="59" t="str">
        <f t="shared" si="131"/>
        <v>m</v>
      </c>
      <c r="DA34" s="59" t="str">
        <f t="shared" si="132"/>
        <v/>
      </c>
      <c r="DB34" s="59" t="str">
        <f t="shared" si="133"/>
        <v>7</v>
      </c>
      <c r="DC34" s="57" t="str">
        <f t="shared" si="134"/>
        <v>9</v>
      </c>
      <c r="DD34" s="57" t="str">
        <f t="shared" si="135"/>
        <v>11+</v>
      </c>
      <c r="DE34" s="57" t="str">
        <f t="shared" si="136"/>
        <v>13</v>
      </c>
      <c r="DF34" s="57" t="str">
        <f t="shared" si="137"/>
        <v>FAm</v>
      </c>
      <c r="DG34" s="57" t="str">
        <f t="shared" si="138"/>
        <v>FAm7</v>
      </c>
      <c r="DH34" s="57" t="str">
        <f t="shared" si="139"/>
        <v>FAm9</v>
      </c>
      <c r="DI34" s="57" t="str">
        <f t="shared" si="140"/>
        <v>FAm11+</v>
      </c>
      <c r="DJ34" s="57" t="str">
        <f t="shared" si="141"/>
        <v>FAm13</v>
      </c>
      <c r="DL34" s="59">
        <f>1</f>
        <v>1</v>
      </c>
      <c r="DM34" s="57">
        <f t="shared" si="142"/>
        <v>4</v>
      </c>
      <c r="DN34" s="57">
        <f t="shared" si="143"/>
        <v>7</v>
      </c>
      <c r="DO34" s="57">
        <f t="shared" si="144"/>
        <v>10</v>
      </c>
      <c r="DP34" s="57">
        <f t="shared" si="145"/>
        <v>13</v>
      </c>
      <c r="DQ34" s="57">
        <f t="shared" si="146"/>
        <v>17</v>
      </c>
      <c r="DR34" s="57">
        <f t="shared" si="147"/>
        <v>20</v>
      </c>
      <c r="DS34" s="59" t="str">
        <f t="shared" si="148"/>
        <v>FA</v>
      </c>
      <c r="DT34" s="59" t="str">
        <f t="shared" si="149"/>
        <v/>
      </c>
      <c r="DU34" s="59" t="str">
        <f t="shared" si="150"/>
        <v/>
      </c>
      <c r="DV34" s="59" t="str">
        <f t="shared" si="151"/>
        <v>7</v>
      </c>
      <c r="DW34" s="57" t="str">
        <f t="shared" si="152"/>
        <v>9b</v>
      </c>
      <c r="DX34" s="57" t="str">
        <f t="shared" si="153"/>
        <v>11</v>
      </c>
      <c r="DY34" s="57" t="str">
        <f t="shared" si="154"/>
        <v>13b</v>
      </c>
      <c r="DZ34" s="57" t="str">
        <f t="shared" si="155"/>
        <v>FA</v>
      </c>
      <c r="EA34" s="57" t="str">
        <f t="shared" si="156"/>
        <v>FA7</v>
      </c>
      <c r="EB34" s="57" t="str">
        <f t="shared" si="157"/>
        <v>FA9b</v>
      </c>
      <c r="EC34" s="57" t="str">
        <f t="shared" si="158"/>
        <v>FA11</v>
      </c>
      <c r="ED34" s="57" t="str">
        <f t="shared" si="159"/>
        <v>FA13b</v>
      </c>
      <c r="EF34" s="59">
        <f>1</f>
        <v>1</v>
      </c>
      <c r="EG34" s="57">
        <f t="shared" si="160"/>
        <v>4</v>
      </c>
      <c r="EH34" s="57">
        <f t="shared" si="161"/>
        <v>7</v>
      </c>
      <c r="EI34" s="57">
        <f t="shared" si="162"/>
        <v>11</v>
      </c>
      <c r="EJ34" s="57">
        <f t="shared" si="163"/>
        <v>15</v>
      </c>
      <c r="EK34" s="57">
        <f t="shared" si="164"/>
        <v>18</v>
      </c>
      <c r="EL34" s="57">
        <f t="shared" si="165"/>
        <v>21</v>
      </c>
      <c r="EM34" s="59" t="str">
        <f t="shared" si="166"/>
        <v>FA</v>
      </c>
      <c r="EN34" s="59" t="str">
        <f t="shared" si="167"/>
        <v/>
      </c>
      <c r="EO34" s="59" t="str">
        <f t="shared" si="168"/>
        <v/>
      </c>
      <c r="EP34" s="59" t="str">
        <f t="shared" si="169"/>
        <v>Δ</v>
      </c>
      <c r="EQ34" s="57" t="str">
        <f t="shared" si="170"/>
        <v>9+</v>
      </c>
      <c r="ER34" s="57" t="str">
        <f t="shared" si="171"/>
        <v>11+</v>
      </c>
      <c r="ES34" s="57" t="str">
        <f t="shared" si="172"/>
        <v>13</v>
      </c>
      <c r="ET34" s="57" t="str">
        <f t="shared" si="173"/>
        <v>FA</v>
      </c>
      <c r="EU34" s="57" t="str">
        <f t="shared" si="174"/>
        <v>FAΔ</v>
      </c>
      <c r="EV34" s="57" t="str">
        <f t="shared" si="175"/>
        <v>FA9+</v>
      </c>
      <c r="EW34" s="57" t="str">
        <f t="shared" si="176"/>
        <v>FA11+</v>
      </c>
      <c r="EX34" s="57" t="str">
        <f t="shared" si="177"/>
        <v>FA13</v>
      </c>
      <c r="EZ34" s="59">
        <f>1</f>
        <v>1</v>
      </c>
      <c r="FA34" s="57">
        <f t="shared" si="178"/>
        <v>3</v>
      </c>
      <c r="FB34" s="57">
        <f t="shared" si="179"/>
        <v>6</v>
      </c>
      <c r="FC34" s="57">
        <f t="shared" si="180"/>
        <v>9</v>
      </c>
      <c r="FD34" s="57">
        <f t="shared" si="181"/>
        <v>13</v>
      </c>
      <c r="FE34" s="57">
        <f t="shared" si="182"/>
        <v>16</v>
      </c>
      <c r="FF34" s="57">
        <f t="shared" si="183"/>
        <v>20</v>
      </c>
      <c r="FG34" s="59" t="str">
        <f t="shared" si="184"/>
        <v>FA</v>
      </c>
      <c r="FH34" s="59" t="str">
        <f t="shared" si="185"/>
        <v>m</v>
      </c>
      <c r="FI34" s="59" t="str">
        <f t="shared" si="186"/>
        <v>5b</v>
      </c>
      <c r="FJ34" s="59" t="str">
        <f t="shared" si="187"/>
        <v>dim</v>
      </c>
      <c r="FK34" s="57" t="str">
        <f t="shared" si="188"/>
        <v>9b</v>
      </c>
      <c r="FL34" s="57" t="str">
        <f t="shared" si="189"/>
        <v>11b</v>
      </c>
      <c r="FM34" s="57" t="str">
        <f t="shared" si="190"/>
        <v>13b</v>
      </c>
      <c r="FN34" s="57" t="str">
        <f t="shared" si="191"/>
        <v>FAm5b</v>
      </c>
      <c r="FO34" s="57" t="str">
        <f t="shared" si="192"/>
        <v>FAm5bdim</v>
      </c>
      <c r="FP34" s="57" t="str">
        <f t="shared" si="193"/>
        <v>FAm5b9b</v>
      </c>
      <c r="FQ34" s="57" t="str">
        <f t="shared" si="194"/>
        <v>FAm5b11b</v>
      </c>
      <c r="FR34" s="57" t="str">
        <f t="shared" si="195"/>
        <v>FAm5b13b</v>
      </c>
      <c r="FT34" s="2" t="str">
        <f t="shared" si="196"/>
        <v>FAm</v>
      </c>
      <c r="FU34" s="2" t="str">
        <f t="shared" si="196"/>
        <v>FAmΔ</v>
      </c>
      <c r="FV34" s="2" t="str">
        <f t="shared" si="196"/>
        <v>FAm9</v>
      </c>
      <c r="FW34" s="2" t="str">
        <f t="shared" si="196"/>
        <v>FAm11</v>
      </c>
      <c r="FX34" s="2" t="str">
        <f t="shared" si="196"/>
        <v>FAm13b</v>
      </c>
      <c r="FY34" s="2" t="str">
        <f t="shared" si="197"/>
        <v>FAm5b</v>
      </c>
      <c r="FZ34" s="2" t="str">
        <f t="shared" si="197"/>
        <v>FAm5b7</v>
      </c>
      <c r="GA34" s="2" t="str">
        <f t="shared" si="197"/>
        <v>FAm5b9b</v>
      </c>
      <c r="GB34" s="2" t="str">
        <f t="shared" si="197"/>
        <v>FAm5b11</v>
      </c>
      <c r="GC34" s="2" t="str">
        <f t="shared" si="197"/>
        <v>FAm5b13</v>
      </c>
      <c r="GD34" s="2" t="str">
        <f t="shared" si="198"/>
        <v>FA5#</v>
      </c>
      <c r="GE34" s="2" t="str">
        <f t="shared" si="198"/>
        <v>FA5#Δ</v>
      </c>
      <c r="GF34" s="2" t="str">
        <f t="shared" si="198"/>
        <v>FA5#9</v>
      </c>
      <c r="GG34" s="2" t="str">
        <f t="shared" si="198"/>
        <v>FA5#11</v>
      </c>
      <c r="GH34" s="2" t="str">
        <f t="shared" si="198"/>
        <v>FA5#13</v>
      </c>
      <c r="GI34" s="2" t="str">
        <f t="shared" si="199"/>
        <v>FAm</v>
      </c>
      <c r="GJ34" s="2" t="str">
        <f t="shared" si="199"/>
        <v>FAm7</v>
      </c>
      <c r="GK34" s="2" t="str">
        <f t="shared" si="199"/>
        <v>FAm9</v>
      </c>
      <c r="GL34" s="2" t="str">
        <f t="shared" si="199"/>
        <v>FAm11+</v>
      </c>
      <c r="GM34" s="2" t="str">
        <f t="shared" si="199"/>
        <v>FAm13</v>
      </c>
      <c r="GN34" s="2" t="str">
        <f t="shared" si="200"/>
        <v>FA</v>
      </c>
      <c r="GO34" s="2" t="str">
        <f t="shared" si="200"/>
        <v>FA7</v>
      </c>
      <c r="GP34" s="2" t="str">
        <f t="shared" si="200"/>
        <v>FA9b</v>
      </c>
      <c r="GQ34" s="2" t="str">
        <f t="shared" si="200"/>
        <v>FA11</v>
      </c>
      <c r="GR34" s="2" t="str">
        <f t="shared" si="200"/>
        <v>FA13b</v>
      </c>
      <c r="GS34" s="2" t="str">
        <f t="shared" si="201"/>
        <v>FA</v>
      </c>
      <c r="GT34" s="2" t="str">
        <f t="shared" si="201"/>
        <v>FAΔ</v>
      </c>
      <c r="GU34" s="2" t="str">
        <f t="shared" si="201"/>
        <v>FA9+</v>
      </c>
      <c r="GV34" s="2" t="str">
        <f t="shared" si="201"/>
        <v>FA11+</v>
      </c>
      <c r="GW34" s="2" t="str">
        <f t="shared" si="201"/>
        <v>FA13</v>
      </c>
      <c r="GX34" s="2" t="str">
        <f t="shared" si="202"/>
        <v>FAm5b</v>
      </c>
      <c r="GY34" s="2" t="str">
        <f t="shared" si="202"/>
        <v>FAm5bdim</v>
      </c>
      <c r="GZ34" s="2" t="str">
        <f t="shared" si="202"/>
        <v>FAm5b9b</v>
      </c>
      <c r="HA34" s="2" t="str">
        <f t="shared" si="202"/>
        <v>FAm5b11b</v>
      </c>
      <c r="HB34" s="2" t="str">
        <f t="shared" si="202"/>
        <v>FAm5b13b</v>
      </c>
      <c r="HD34" s="2">
        <f t="shared" si="215"/>
        <v>30</v>
      </c>
      <c r="HE34" s="2" t="str" cm="1">
        <f t="array" ref="HE34">INDEX(patti,$HD34,IP34)</f>
        <v>FAm</v>
      </c>
      <c r="HF34" s="2" t="str" cm="1">
        <f t="array" ref="HF34">INDEX(patti,$HD34,IQ34)</f>
        <v>FAm5b</v>
      </c>
      <c r="HG34" s="2" t="str" cm="1">
        <f t="array" ref="HG34">INDEX(patti,$HD34,IR34)</f>
        <v>FA5#</v>
      </c>
      <c r="HH34" s="2" t="str" cm="1">
        <f t="array" ref="HH34">INDEX(patti,$HD34,IS34)</f>
        <v>FAm</v>
      </c>
      <c r="HI34" s="2" t="str" cm="1">
        <f t="array" ref="HI34">INDEX(patti,$HD34,IT34)</f>
        <v>FA</v>
      </c>
      <c r="HJ34" s="2" t="str" cm="1">
        <f t="array" ref="HJ34">INDEX(patti,$HD34,IU34)</f>
        <v>FA</v>
      </c>
      <c r="HK34" s="2" t="str" cm="1">
        <f t="array" ref="HK34">INDEX(patti,$HD34,IV34)</f>
        <v>FAdim</v>
      </c>
      <c r="HL34" s="2" t="str" cm="1">
        <f t="array" ref="HL34">INDEX(patti,$HD34,IW34)</f>
        <v>FAmΔ</v>
      </c>
      <c r="HM34" s="2" t="str" cm="1">
        <f t="array" ref="HM34">INDEX(patti,$HD34,IX34)</f>
        <v>FAm5b7</v>
      </c>
      <c r="HN34" s="2" t="str" cm="1">
        <f t="array" ref="HN34">INDEX(patti,$HD34,IY34)</f>
        <v>FA5#Δ</v>
      </c>
      <c r="HO34" s="2" t="str" cm="1">
        <f t="array" ref="HO34">INDEX(patti,$HD34,IZ34)</f>
        <v>FAm7</v>
      </c>
      <c r="HP34" s="2" t="str" cm="1">
        <f t="array" ref="HP34">INDEX(patti,$HD34,JA34)</f>
        <v>FA7</v>
      </c>
      <c r="HQ34" s="2" t="str" cm="1">
        <f t="array" ref="HQ34">INDEX(patti,$HD34,JB34)</f>
        <v>FAΔ</v>
      </c>
      <c r="HR34" s="2" t="str" cm="1">
        <f t="array" ref="HR34">INDEX(patti,$HD34,JC34)</f>
        <v xml:space="preserve">   </v>
      </c>
      <c r="HS34" s="2" t="str" cm="1">
        <f t="array" ref="HS34">INDEX(patti,$HD34,JD34)</f>
        <v>FAm9</v>
      </c>
      <c r="HT34" s="2" t="str" cm="1">
        <f t="array" ref="HT34">INDEX(patti,$HD34,JE34)</f>
        <v>FAm5b9b</v>
      </c>
      <c r="HU34" s="2" t="str" cm="1">
        <f t="array" ref="HU34">INDEX(patti,$HD34,JF34)</f>
        <v>FA5#9</v>
      </c>
      <c r="HV34" s="2" t="str" cm="1">
        <f t="array" ref="HV34">INDEX(patti,$HD34,JG34)</f>
        <v>FAm9</v>
      </c>
      <c r="HW34" s="2" t="str" cm="1">
        <f t="array" ref="HW34">INDEX(patti,$HD34,JH34)</f>
        <v>FA9b</v>
      </c>
      <c r="HX34" s="2" t="str" cm="1">
        <f t="array" ref="HX34">INDEX(patti,$HD34,JI34)</f>
        <v>FA9#</v>
      </c>
      <c r="HY34" s="2" t="str" cm="1">
        <f t="array" ref="HY34">INDEX(patti,$HD34,JJ34)</f>
        <v xml:space="preserve">   </v>
      </c>
      <c r="HZ34" s="2" t="str" cm="1">
        <f t="array" ref="HZ34">INDEX(patti,$HD34,JK34)</f>
        <v>FAm11</v>
      </c>
      <c r="IA34" s="2" t="str" cm="1">
        <f t="array" ref="IA34">INDEX(patti,$HD34,JL34)</f>
        <v>FAm5b11</v>
      </c>
      <c r="IB34" s="2" t="str" cm="1">
        <f t="array" ref="IB34">INDEX(patti,$HD34,JM34)</f>
        <v>FA5#11</v>
      </c>
      <c r="IC34" s="2" t="str" cm="1">
        <f t="array" ref="IC34">INDEX(patti,$HD34,JN34)</f>
        <v>FAm11+</v>
      </c>
      <c r="ID34" s="2" t="str" cm="1">
        <f t="array" ref="ID34">INDEX(patti,$HD34,JO34)</f>
        <v>FA11</v>
      </c>
      <c r="IE34" s="2" t="str" cm="1">
        <f t="array" ref="IE34">INDEX(patti,$HD34,JP34)</f>
        <v>FA11+</v>
      </c>
      <c r="IF34" s="2" t="str" cm="1">
        <f t="array" ref="IF34">INDEX(patti,$HD34,JQ34)</f>
        <v xml:space="preserve">   </v>
      </c>
      <c r="IG34" s="2" t="str" cm="1">
        <f t="array" ref="IG34">INDEX(patti,$HD34,JR34)</f>
        <v>FAm13b</v>
      </c>
      <c r="IH34" s="2" t="str" cm="1">
        <f t="array" ref="IH34">INDEX(patti,$HD34,JS34)</f>
        <v>FAm5b13</v>
      </c>
      <c r="II34" s="2" t="str" cm="1">
        <f t="array" ref="II34">INDEX(patti,$HD34,JT34)</f>
        <v>FA5#13</v>
      </c>
      <c r="IJ34" s="2" t="str" cm="1">
        <f t="array" ref="IJ34">INDEX(patti,$HD34,JU34)</f>
        <v>FAm13</v>
      </c>
      <c r="IK34" s="2" t="str" cm="1">
        <f t="array" ref="IK34">INDEX(patti,$HD34,JV34)</f>
        <v>FA13b</v>
      </c>
      <c r="IL34" s="2" t="str" cm="1">
        <f t="array" ref="IL34">INDEX(patti,$HD34,JW34)</f>
        <v>FA13</v>
      </c>
      <c r="IM34" s="2" t="str" cm="1">
        <f t="array" ref="IM34">INDEX(patti,$HD34,JX34)</f>
        <v xml:space="preserve">   </v>
      </c>
      <c r="IN34" t="s">
        <v>117</v>
      </c>
      <c r="IP34">
        <v>1</v>
      </c>
      <c r="IQ34">
        <f t="shared" si="223"/>
        <v>6</v>
      </c>
      <c r="IR34">
        <f t="shared" si="223"/>
        <v>11</v>
      </c>
      <c r="IS34">
        <f t="shared" si="223"/>
        <v>16</v>
      </c>
      <c r="IT34">
        <f t="shared" si="223"/>
        <v>21</v>
      </c>
      <c r="IU34">
        <f t="shared" si="223"/>
        <v>26</v>
      </c>
      <c r="IV34">
        <f t="shared" si="223"/>
        <v>31</v>
      </c>
      <c r="IW34">
        <f t="shared" ref="IW34:JB40" si="228">IP34+1</f>
        <v>2</v>
      </c>
      <c r="IX34">
        <f t="shared" si="228"/>
        <v>7</v>
      </c>
      <c r="IY34">
        <f t="shared" si="228"/>
        <v>12</v>
      </c>
      <c r="IZ34">
        <f t="shared" si="228"/>
        <v>17</v>
      </c>
      <c r="JA34">
        <f t="shared" si="228"/>
        <v>22</v>
      </c>
      <c r="JB34">
        <f t="shared" si="228"/>
        <v>27</v>
      </c>
      <c r="JC34">
        <f t="shared" si="227"/>
        <v>32</v>
      </c>
      <c r="JD34">
        <f t="shared" si="227"/>
        <v>3</v>
      </c>
      <c r="JE34">
        <f t="shared" si="227"/>
        <v>8</v>
      </c>
      <c r="JF34">
        <f t="shared" si="227"/>
        <v>13</v>
      </c>
      <c r="JG34">
        <f t="shared" si="227"/>
        <v>18</v>
      </c>
      <c r="JH34">
        <f t="shared" si="227"/>
        <v>23</v>
      </c>
      <c r="JI34">
        <f t="shared" si="227"/>
        <v>28</v>
      </c>
      <c r="JJ34">
        <f t="shared" si="227"/>
        <v>33</v>
      </c>
      <c r="JK34">
        <f t="shared" si="227"/>
        <v>4</v>
      </c>
      <c r="JL34">
        <f t="shared" si="227"/>
        <v>9</v>
      </c>
      <c r="JM34">
        <f t="shared" si="225"/>
        <v>14</v>
      </c>
      <c r="JN34">
        <f t="shared" si="225"/>
        <v>19</v>
      </c>
      <c r="JO34">
        <f t="shared" si="225"/>
        <v>24</v>
      </c>
      <c r="JP34">
        <f t="shared" si="225"/>
        <v>29</v>
      </c>
      <c r="JQ34">
        <f t="shared" si="225"/>
        <v>34</v>
      </c>
      <c r="JR34">
        <f t="shared" si="225"/>
        <v>5</v>
      </c>
      <c r="JS34">
        <f t="shared" si="225"/>
        <v>10</v>
      </c>
      <c r="JT34">
        <f t="shared" si="225"/>
        <v>15</v>
      </c>
      <c r="JU34">
        <f t="shared" si="225"/>
        <v>20</v>
      </c>
      <c r="JV34">
        <f t="shared" si="225"/>
        <v>25</v>
      </c>
      <c r="JW34">
        <f t="shared" si="225"/>
        <v>30</v>
      </c>
      <c r="JX34">
        <f t="shared" si="225"/>
        <v>35</v>
      </c>
      <c r="JY34" t="s">
        <v>117</v>
      </c>
      <c r="JZ34" t="str">
        <f t="shared" si="226"/>
        <v>ARMONICA</v>
      </c>
      <c r="KA34">
        <f t="shared" si="6"/>
        <v>0</v>
      </c>
      <c r="KB34" cm="1">
        <f t="array" ref="KB34">IF(TYPE(_xlfn._xlws.FILTER(HE$1:IM$1,HE34:IM34=KA34))=16,0,_xlfn._xlws.FILTER(HE$1:IM$1,HE34:IM34=KA34))</f>
        <v>0</v>
      </c>
      <c r="KG34">
        <f t="shared" si="205"/>
        <v>0</v>
      </c>
      <c r="KH34" s="35">
        <f t="shared" si="224"/>
        <v>0</v>
      </c>
      <c r="LY34" s="73"/>
      <c r="LZ34" s="73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/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1"/>
      <c r="NJ34" s="51"/>
      <c r="NK34" s="51"/>
      <c r="NL34" s="51"/>
      <c r="NM34" s="51"/>
      <c r="NN34" s="51"/>
      <c r="NO34" s="51"/>
      <c r="NP34" s="51"/>
      <c r="NQ34" s="73"/>
      <c r="NR34" s="73"/>
      <c r="NS34" s="73"/>
      <c r="NT34" s="73"/>
      <c r="NU34" s="73"/>
      <c r="NV34" s="73"/>
      <c r="NW34" s="73"/>
      <c r="NX34" s="73"/>
      <c r="NY34" s="73"/>
      <c r="NZ34" s="73"/>
      <c r="OA34" s="73"/>
      <c r="OB34" s="73"/>
      <c r="OC34" s="73"/>
      <c r="OD34" s="73"/>
      <c r="OE34" s="73"/>
    </row>
    <row r="35" spans="1:395" x14ac:dyDescent="0.3">
      <c r="A35" s="190"/>
      <c r="B35" t="str">
        <f t="shared" si="220"/>
        <v>FA#</v>
      </c>
      <c r="C35" s="16" t="s">
        <v>37</v>
      </c>
      <c r="D35" s="16" t="s">
        <v>38</v>
      </c>
      <c r="E35" s="16" t="s">
        <v>37</v>
      </c>
      <c r="F35" s="16" t="s">
        <v>37</v>
      </c>
      <c r="G35" s="16" t="s">
        <v>38</v>
      </c>
      <c r="H35" s="16" t="s">
        <v>39</v>
      </c>
      <c r="I35" s="16" t="s">
        <v>38</v>
      </c>
      <c r="J35" s="4">
        <f t="shared" si="221"/>
        <v>7</v>
      </c>
      <c r="K35" s="59">
        <f t="shared" si="47"/>
        <v>9</v>
      </c>
      <c r="L35" s="59">
        <f t="shared" si="48"/>
        <v>10</v>
      </c>
      <c r="M35" s="59">
        <f t="shared" si="49"/>
        <v>12</v>
      </c>
      <c r="N35" s="59">
        <f t="shared" si="50"/>
        <v>14</v>
      </c>
      <c r="O35" s="59">
        <f t="shared" si="51"/>
        <v>15</v>
      </c>
      <c r="P35" s="59">
        <f t="shared" si="52"/>
        <v>18</v>
      </c>
      <c r="Q35" s="57">
        <f t="shared" si="53"/>
        <v>19</v>
      </c>
      <c r="R35" s="59">
        <f t="shared" si="54"/>
        <v>21</v>
      </c>
      <c r="S35" s="59">
        <f t="shared" si="55"/>
        <v>22</v>
      </c>
      <c r="T35" s="59">
        <f t="shared" si="56"/>
        <v>24</v>
      </c>
      <c r="U35" s="59">
        <f t="shared" si="57"/>
        <v>26</v>
      </c>
      <c r="V35" s="59">
        <f t="shared" si="58"/>
        <v>27</v>
      </c>
      <c r="W35" s="59">
        <f t="shared" si="59"/>
        <v>30</v>
      </c>
      <c r="X35" s="57">
        <f t="shared" si="60"/>
        <v>31</v>
      </c>
      <c r="Y35" s="59">
        <f t="shared" si="61"/>
        <v>33</v>
      </c>
      <c r="Z35" s="59">
        <f t="shared" si="62"/>
        <v>34</v>
      </c>
      <c r="AA35" s="59">
        <f t="shared" si="63"/>
        <v>36</v>
      </c>
      <c r="AB35" s="59">
        <f t="shared" si="64"/>
        <v>38</v>
      </c>
      <c r="AC35" s="59">
        <f t="shared" si="65"/>
        <v>39</v>
      </c>
      <c r="AD35" s="59">
        <f t="shared" si="66"/>
        <v>42</v>
      </c>
      <c r="AE35" s="57">
        <f t="shared" si="67"/>
        <v>43</v>
      </c>
      <c r="AF35" s="59">
        <f t="shared" si="68"/>
        <v>45</v>
      </c>
      <c r="AG35" s="59">
        <f t="shared" si="69"/>
        <v>46</v>
      </c>
      <c r="AH35" s="59">
        <f t="shared" si="70"/>
        <v>48</v>
      </c>
      <c r="AI35" s="59"/>
      <c r="AJ35" s="59">
        <f>1</f>
        <v>1</v>
      </c>
      <c r="AK35" s="59">
        <f t="shared" si="71"/>
        <v>3</v>
      </c>
      <c r="AL35" s="59">
        <f t="shared" si="72"/>
        <v>7</v>
      </c>
      <c r="AM35" s="59">
        <f t="shared" si="73"/>
        <v>11</v>
      </c>
      <c r="AN35" s="59">
        <f t="shared" si="74"/>
        <v>14</v>
      </c>
      <c r="AO35" s="59">
        <f t="shared" si="75"/>
        <v>17</v>
      </c>
      <c r="AP35" s="59">
        <f t="shared" si="76"/>
        <v>20</v>
      </c>
      <c r="AQ35" s="59" t="str">
        <f t="shared" si="214"/>
        <v>FA#</v>
      </c>
      <c r="AR35" s="59" t="str">
        <f t="shared" si="77"/>
        <v>m</v>
      </c>
      <c r="AS35" s="59" t="str">
        <f t="shared" si="78"/>
        <v/>
      </c>
      <c r="AT35" s="59" t="str">
        <f t="shared" si="79"/>
        <v>Δ</v>
      </c>
      <c r="AU35" s="57" t="str">
        <f t="shared" si="80"/>
        <v>9</v>
      </c>
      <c r="AV35" s="57" t="str">
        <f t="shared" si="81"/>
        <v>11</v>
      </c>
      <c r="AW35" s="57" t="str">
        <f t="shared" si="82"/>
        <v>13b</v>
      </c>
      <c r="AX35" s="57" t="str">
        <f t="shared" si="83"/>
        <v>FA#m</v>
      </c>
      <c r="AY35" s="57" t="str">
        <f t="shared" si="84"/>
        <v>FA#mΔ</v>
      </c>
      <c r="AZ35" s="57" t="str">
        <f t="shared" si="85"/>
        <v>FA#m9</v>
      </c>
      <c r="BA35" s="57" t="str">
        <f t="shared" si="86"/>
        <v>FA#m11</v>
      </c>
      <c r="BB35" s="57" t="str">
        <f t="shared" si="87"/>
        <v>FA#m13b</v>
      </c>
      <c r="BD35" s="59">
        <f>1</f>
        <v>1</v>
      </c>
      <c r="BE35" s="57">
        <f t="shared" si="88"/>
        <v>3</v>
      </c>
      <c r="BF35" s="57">
        <f t="shared" si="89"/>
        <v>6</v>
      </c>
      <c r="BG35" s="57">
        <f t="shared" si="90"/>
        <v>10</v>
      </c>
      <c r="BH35" s="57">
        <f t="shared" si="91"/>
        <v>13</v>
      </c>
      <c r="BI35" s="57">
        <f t="shared" si="92"/>
        <v>17</v>
      </c>
      <c r="BJ35" s="57">
        <f t="shared" si="93"/>
        <v>21</v>
      </c>
      <c r="BK35" s="59" t="str">
        <f t="shared" si="94"/>
        <v>FA#</v>
      </c>
      <c r="BL35" s="59" t="str">
        <f t="shared" si="95"/>
        <v>m</v>
      </c>
      <c r="BM35" s="59" t="str">
        <f t="shared" si="96"/>
        <v>5b</v>
      </c>
      <c r="BN35" s="59" t="str">
        <f t="shared" si="97"/>
        <v>7</v>
      </c>
      <c r="BO35" s="57" t="str">
        <f t="shared" si="98"/>
        <v>9b</v>
      </c>
      <c r="BP35" s="57" t="str">
        <f t="shared" si="99"/>
        <v>11</v>
      </c>
      <c r="BQ35" s="57" t="str">
        <f t="shared" si="100"/>
        <v>13</v>
      </c>
      <c r="BR35" s="57" t="str">
        <f t="shared" si="101"/>
        <v>FA#m5b</v>
      </c>
      <c r="BS35" s="57" t="str">
        <f t="shared" si="102"/>
        <v>FA#m5b7</v>
      </c>
      <c r="BT35" s="57" t="str">
        <f t="shared" si="103"/>
        <v>FA#m5b9b</v>
      </c>
      <c r="BU35" s="57" t="str">
        <f t="shared" si="104"/>
        <v>FA#m5b11</v>
      </c>
      <c r="BV35" s="57" t="str">
        <f t="shared" si="105"/>
        <v>FA#m5b13</v>
      </c>
      <c r="BX35" s="59">
        <f>1</f>
        <v>1</v>
      </c>
      <c r="BY35" s="57">
        <f t="shared" si="106"/>
        <v>4</v>
      </c>
      <c r="BZ35" s="57">
        <f t="shared" si="107"/>
        <v>8</v>
      </c>
      <c r="CA35" s="57">
        <f t="shared" si="108"/>
        <v>11</v>
      </c>
      <c r="CB35" s="57">
        <f t="shared" si="109"/>
        <v>14</v>
      </c>
      <c r="CC35" s="57">
        <f t="shared" si="110"/>
        <v>17</v>
      </c>
      <c r="CD35" s="57">
        <f t="shared" si="111"/>
        <v>21</v>
      </c>
      <c r="CE35" s="59" t="str">
        <f t="shared" si="112"/>
        <v>FA#</v>
      </c>
      <c r="CF35" s="59" t="str">
        <f t="shared" si="113"/>
        <v/>
      </c>
      <c r="CG35" s="59" t="str">
        <f t="shared" si="114"/>
        <v>5#</v>
      </c>
      <c r="CH35" s="59" t="str">
        <f t="shared" si="115"/>
        <v>Δ</v>
      </c>
      <c r="CI35" s="57" t="str">
        <f t="shared" si="116"/>
        <v>9</v>
      </c>
      <c r="CJ35" s="57" t="str">
        <f t="shared" si="117"/>
        <v>11</v>
      </c>
      <c r="CK35" s="57" t="str">
        <f t="shared" si="118"/>
        <v>13</v>
      </c>
      <c r="CL35" s="57" t="str">
        <f t="shared" si="119"/>
        <v>FA#5#</v>
      </c>
      <c r="CM35" s="57" t="str">
        <f t="shared" si="120"/>
        <v>FA#5#Δ</v>
      </c>
      <c r="CN35" s="57" t="str">
        <f t="shared" si="121"/>
        <v>FA#5#9</v>
      </c>
      <c r="CO35" s="57" t="str">
        <f t="shared" si="122"/>
        <v>FA#5#11</v>
      </c>
      <c r="CP35" s="57" t="str">
        <f t="shared" si="123"/>
        <v>FA#5#13</v>
      </c>
      <c r="CR35" s="59">
        <f>1</f>
        <v>1</v>
      </c>
      <c r="CS35" s="57">
        <f t="shared" si="124"/>
        <v>3</v>
      </c>
      <c r="CT35" s="57">
        <f t="shared" si="125"/>
        <v>7</v>
      </c>
      <c r="CU35" s="57">
        <f t="shared" si="126"/>
        <v>10</v>
      </c>
      <c r="CV35" s="57">
        <f t="shared" si="127"/>
        <v>14</v>
      </c>
      <c r="CW35" s="57">
        <f t="shared" si="128"/>
        <v>18</v>
      </c>
      <c r="CX35" s="57">
        <f t="shared" si="129"/>
        <v>21</v>
      </c>
      <c r="CY35" s="59" t="str">
        <f t="shared" si="130"/>
        <v>FA#</v>
      </c>
      <c r="CZ35" s="59" t="str">
        <f t="shared" si="131"/>
        <v>m</v>
      </c>
      <c r="DA35" s="59" t="str">
        <f t="shared" si="132"/>
        <v/>
      </c>
      <c r="DB35" s="59" t="str">
        <f t="shared" si="133"/>
        <v>7</v>
      </c>
      <c r="DC35" s="57" t="str">
        <f t="shared" si="134"/>
        <v>9</v>
      </c>
      <c r="DD35" s="57" t="str">
        <f t="shared" si="135"/>
        <v>11+</v>
      </c>
      <c r="DE35" s="57" t="str">
        <f t="shared" si="136"/>
        <v>13</v>
      </c>
      <c r="DF35" s="57" t="str">
        <f t="shared" si="137"/>
        <v>FA#m</v>
      </c>
      <c r="DG35" s="57" t="str">
        <f t="shared" si="138"/>
        <v>FA#m7</v>
      </c>
      <c r="DH35" s="57" t="str">
        <f t="shared" si="139"/>
        <v>FA#m9</v>
      </c>
      <c r="DI35" s="57" t="str">
        <f t="shared" si="140"/>
        <v>FA#m11+</v>
      </c>
      <c r="DJ35" s="57" t="str">
        <f t="shared" si="141"/>
        <v>FA#m13</v>
      </c>
      <c r="DL35" s="59">
        <f>1</f>
        <v>1</v>
      </c>
      <c r="DM35" s="57">
        <f t="shared" si="142"/>
        <v>4</v>
      </c>
      <c r="DN35" s="57">
        <f t="shared" si="143"/>
        <v>7</v>
      </c>
      <c r="DO35" s="57">
        <f t="shared" si="144"/>
        <v>10</v>
      </c>
      <c r="DP35" s="57">
        <f t="shared" si="145"/>
        <v>13</v>
      </c>
      <c r="DQ35" s="57">
        <f t="shared" si="146"/>
        <v>17</v>
      </c>
      <c r="DR35" s="57">
        <f t="shared" si="147"/>
        <v>20</v>
      </c>
      <c r="DS35" s="59" t="str">
        <f t="shared" si="148"/>
        <v>FA#</v>
      </c>
      <c r="DT35" s="59" t="str">
        <f t="shared" si="149"/>
        <v/>
      </c>
      <c r="DU35" s="59" t="str">
        <f t="shared" si="150"/>
        <v/>
      </c>
      <c r="DV35" s="59" t="str">
        <f t="shared" si="151"/>
        <v>7</v>
      </c>
      <c r="DW35" s="57" t="str">
        <f t="shared" si="152"/>
        <v>9b</v>
      </c>
      <c r="DX35" s="57" t="str">
        <f t="shared" si="153"/>
        <v>11</v>
      </c>
      <c r="DY35" s="57" t="str">
        <f t="shared" si="154"/>
        <v>13b</v>
      </c>
      <c r="DZ35" s="57" t="str">
        <f t="shared" si="155"/>
        <v>FA#</v>
      </c>
      <c r="EA35" s="57" t="str">
        <f t="shared" si="156"/>
        <v>FA#7</v>
      </c>
      <c r="EB35" s="57" t="str">
        <f t="shared" si="157"/>
        <v>FA#9b</v>
      </c>
      <c r="EC35" s="57" t="str">
        <f t="shared" si="158"/>
        <v>FA#11</v>
      </c>
      <c r="ED35" s="57" t="str">
        <f t="shared" si="159"/>
        <v>FA#13b</v>
      </c>
      <c r="EF35" s="59">
        <f>1</f>
        <v>1</v>
      </c>
      <c r="EG35" s="57">
        <f t="shared" si="160"/>
        <v>4</v>
      </c>
      <c r="EH35" s="57">
        <f t="shared" si="161"/>
        <v>7</v>
      </c>
      <c r="EI35" s="57">
        <f t="shared" si="162"/>
        <v>11</v>
      </c>
      <c r="EJ35" s="57">
        <f t="shared" si="163"/>
        <v>15</v>
      </c>
      <c r="EK35" s="57">
        <f t="shared" si="164"/>
        <v>18</v>
      </c>
      <c r="EL35" s="57">
        <f t="shared" si="165"/>
        <v>21</v>
      </c>
      <c r="EM35" s="59" t="str">
        <f t="shared" si="166"/>
        <v>FA#</v>
      </c>
      <c r="EN35" s="59" t="str">
        <f t="shared" si="167"/>
        <v/>
      </c>
      <c r="EO35" s="59" t="str">
        <f t="shared" si="168"/>
        <v/>
      </c>
      <c r="EP35" s="59" t="str">
        <f t="shared" si="169"/>
        <v>Δ</v>
      </c>
      <c r="EQ35" s="57" t="str">
        <f t="shared" si="170"/>
        <v>9+</v>
      </c>
      <c r="ER35" s="57" t="str">
        <f t="shared" si="171"/>
        <v>11+</v>
      </c>
      <c r="ES35" s="57" t="str">
        <f t="shared" si="172"/>
        <v>13</v>
      </c>
      <c r="ET35" s="57" t="str">
        <f t="shared" si="173"/>
        <v>FA#</v>
      </c>
      <c r="EU35" s="57" t="str">
        <f t="shared" si="174"/>
        <v>FA#Δ</v>
      </c>
      <c r="EV35" s="57" t="str">
        <f t="shared" si="175"/>
        <v>FA#9+</v>
      </c>
      <c r="EW35" s="57" t="str">
        <f t="shared" si="176"/>
        <v>FA#11+</v>
      </c>
      <c r="EX35" s="57" t="str">
        <f t="shared" si="177"/>
        <v>FA#13</v>
      </c>
      <c r="EZ35" s="59">
        <f>1</f>
        <v>1</v>
      </c>
      <c r="FA35" s="57">
        <f t="shared" si="178"/>
        <v>3</v>
      </c>
      <c r="FB35" s="57">
        <f t="shared" si="179"/>
        <v>6</v>
      </c>
      <c r="FC35" s="57">
        <f t="shared" si="180"/>
        <v>9</v>
      </c>
      <c r="FD35" s="57">
        <f t="shared" si="181"/>
        <v>13</v>
      </c>
      <c r="FE35" s="57">
        <f t="shared" si="182"/>
        <v>16</v>
      </c>
      <c r="FF35" s="57">
        <f t="shared" si="183"/>
        <v>20</v>
      </c>
      <c r="FG35" s="59" t="str">
        <f t="shared" si="184"/>
        <v>FA#</v>
      </c>
      <c r="FH35" s="59" t="str">
        <f t="shared" si="185"/>
        <v>m</v>
      </c>
      <c r="FI35" s="59" t="str">
        <f t="shared" si="186"/>
        <v>5b</v>
      </c>
      <c r="FJ35" s="59" t="str">
        <f t="shared" si="187"/>
        <v>dim</v>
      </c>
      <c r="FK35" s="57" t="str">
        <f t="shared" si="188"/>
        <v>9b</v>
      </c>
      <c r="FL35" s="57" t="str">
        <f t="shared" si="189"/>
        <v>11b</v>
      </c>
      <c r="FM35" s="57" t="str">
        <f t="shared" si="190"/>
        <v>13b</v>
      </c>
      <c r="FN35" s="57" t="str">
        <f t="shared" si="191"/>
        <v>FA#m5b</v>
      </c>
      <c r="FO35" s="57" t="str">
        <f t="shared" si="192"/>
        <v>FA#m5bdim</v>
      </c>
      <c r="FP35" s="57" t="str">
        <f t="shared" si="193"/>
        <v>FA#m5b9b</v>
      </c>
      <c r="FQ35" s="57" t="str">
        <f t="shared" si="194"/>
        <v>FA#m5b11b</v>
      </c>
      <c r="FR35" s="57" t="str">
        <f t="shared" si="195"/>
        <v>FA#m5b13b</v>
      </c>
      <c r="FT35" s="2" t="str">
        <f t="shared" si="196"/>
        <v>FA#m</v>
      </c>
      <c r="FU35" s="2" t="str">
        <f t="shared" si="196"/>
        <v>FA#mΔ</v>
      </c>
      <c r="FV35" s="2" t="str">
        <f t="shared" si="196"/>
        <v>FA#m9</v>
      </c>
      <c r="FW35" s="2" t="str">
        <f t="shared" si="196"/>
        <v>FA#m11</v>
      </c>
      <c r="FX35" s="2" t="str">
        <f t="shared" si="196"/>
        <v>FA#m13b</v>
      </c>
      <c r="FY35" s="2" t="str">
        <f t="shared" si="197"/>
        <v>FA#m5b</v>
      </c>
      <c r="FZ35" s="2" t="str">
        <f t="shared" si="197"/>
        <v>FA#m5b7</v>
      </c>
      <c r="GA35" s="2" t="str">
        <f t="shared" si="197"/>
        <v>FA#m5b9b</v>
      </c>
      <c r="GB35" s="2" t="str">
        <f t="shared" si="197"/>
        <v>FA#m5b11</v>
      </c>
      <c r="GC35" s="2" t="str">
        <f t="shared" si="197"/>
        <v>FA#m5b13</v>
      </c>
      <c r="GD35" s="2" t="str">
        <f t="shared" si="198"/>
        <v>FA#5#</v>
      </c>
      <c r="GE35" s="2" t="str">
        <f t="shared" si="198"/>
        <v>FA#5#Δ</v>
      </c>
      <c r="GF35" s="2" t="str">
        <f t="shared" si="198"/>
        <v>FA#5#9</v>
      </c>
      <c r="GG35" s="2" t="str">
        <f t="shared" si="198"/>
        <v>FA#5#11</v>
      </c>
      <c r="GH35" s="2" t="str">
        <f t="shared" si="198"/>
        <v>FA#5#13</v>
      </c>
      <c r="GI35" s="2" t="str">
        <f t="shared" si="199"/>
        <v>FA#m</v>
      </c>
      <c r="GJ35" s="2" t="str">
        <f t="shared" si="199"/>
        <v>FA#m7</v>
      </c>
      <c r="GK35" s="2" t="str">
        <f t="shared" si="199"/>
        <v>FA#m9</v>
      </c>
      <c r="GL35" s="2" t="str">
        <f t="shared" si="199"/>
        <v>FA#m11+</v>
      </c>
      <c r="GM35" s="2" t="str">
        <f t="shared" si="199"/>
        <v>FA#m13</v>
      </c>
      <c r="GN35" s="2" t="str">
        <f t="shared" si="200"/>
        <v>FA#</v>
      </c>
      <c r="GO35" s="2" t="str">
        <f t="shared" si="200"/>
        <v>FA#7</v>
      </c>
      <c r="GP35" s="2" t="str">
        <f t="shared" si="200"/>
        <v>FA#9b</v>
      </c>
      <c r="GQ35" s="2" t="str">
        <f t="shared" si="200"/>
        <v>FA#11</v>
      </c>
      <c r="GR35" s="2" t="str">
        <f t="shared" si="200"/>
        <v>FA#13b</v>
      </c>
      <c r="GS35" s="2" t="str">
        <f t="shared" si="201"/>
        <v>FA#</v>
      </c>
      <c r="GT35" s="2" t="str">
        <f t="shared" si="201"/>
        <v>FA#Δ</v>
      </c>
      <c r="GU35" s="2" t="str">
        <f t="shared" si="201"/>
        <v>FA#9+</v>
      </c>
      <c r="GV35" s="2" t="str">
        <f t="shared" si="201"/>
        <v>FA#11+</v>
      </c>
      <c r="GW35" s="2" t="str">
        <f t="shared" si="201"/>
        <v>FA#13</v>
      </c>
      <c r="GX35" s="2" t="str">
        <f t="shared" si="202"/>
        <v>FA#m5b</v>
      </c>
      <c r="GY35" s="2" t="str">
        <f t="shared" si="202"/>
        <v>FA#m5bdim</v>
      </c>
      <c r="GZ35" s="2" t="str">
        <f t="shared" si="202"/>
        <v>FA#m5b9b</v>
      </c>
      <c r="HA35" s="2" t="str">
        <f t="shared" si="202"/>
        <v>FA#m5b11b</v>
      </c>
      <c r="HB35" s="2" t="str">
        <f t="shared" si="202"/>
        <v>FA#m5b13b</v>
      </c>
      <c r="HD35" s="2">
        <f t="shared" si="215"/>
        <v>31</v>
      </c>
      <c r="HE35" s="2" t="str" cm="1">
        <f t="array" ref="HE35">INDEX(patti,$HD35,IP35)</f>
        <v>FA#m</v>
      </c>
      <c r="HF35" s="2" t="str" cm="1">
        <f t="array" ref="HF35">INDEX(patti,$HD35,IQ35)</f>
        <v>FA#m5b</v>
      </c>
      <c r="HG35" s="2" t="str" cm="1">
        <f t="array" ref="HG35">INDEX(patti,$HD35,IR35)</f>
        <v>FA#5#</v>
      </c>
      <c r="HH35" s="2" t="str" cm="1">
        <f t="array" ref="HH35">INDEX(patti,$HD35,IS35)</f>
        <v>FA#m</v>
      </c>
      <c r="HI35" s="2" t="str" cm="1">
        <f t="array" ref="HI35">INDEX(patti,$HD35,IT35)</f>
        <v>FA#</v>
      </c>
      <c r="HJ35" s="2" t="str" cm="1">
        <f t="array" ref="HJ35">INDEX(patti,$HD35,IU35)</f>
        <v>FA#</v>
      </c>
      <c r="HK35" s="2" t="str" cm="1">
        <f t="array" ref="HK35">INDEX(patti,$HD35,IV35)</f>
        <v>FA#dim</v>
      </c>
      <c r="HL35" s="2" t="str" cm="1">
        <f t="array" ref="HL35">INDEX(patti,$HD35,IW35)</f>
        <v>FA#mΔ</v>
      </c>
      <c r="HM35" s="2" t="str" cm="1">
        <f t="array" ref="HM35">INDEX(patti,$HD35,IX35)</f>
        <v>FA#m5b7</v>
      </c>
      <c r="HN35" s="2" t="str" cm="1">
        <f t="array" ref="HN35">INDEX(patti,$HD35,IY35)</f>
        <v>FA#5#Δ</v>
      </c>
      <c r="HO35" s="2" t="str" cm="1">
        <f t="array" ref="HO35">INDEX(patti,$HD35,IZ35)</f>
        <v>FA#m7</v>
      </c>
      <c r="HP35" s="2" t="str" cm="1">
        <f t="array" ref="HP35">INDEX(patti,$HD35,JA35)</f>
        <v>FA#7</v>
      </c>
      <c r="HQ35" s="2" t="str" cm="1">
        <f t="array" ref="HQ35">INDEX(patti,$HD35,JB35)</f>
        <v>FA#Δ</v>
      </c>
      <c r="HR35" s="2" t="str" cm="1">
        <f t="array" ref="HR35">INDEX(patti,$HD35,JC35)</f>
        <v xml:space="preserve">   </v>
      </c>
      <c r="HS35" s="2" t="str" cm="1">
        <f t="array" ref="HS35">INDEX(patti,$HD35,JD35)</f>
        <v>FA#m9</v>
      </c>
      <c r="HT35" s="2" t="str" cm="1">
        <f t="array" ref="HT35">INDEX(patti,$HD35,JE35)</f>
        <v>FA#m5b9b</v>
      </c>
      <c r="HU35" s="2" t="str" cm="1">
        <f t="array" ref="HU35">INDEX(patti,$HD35,JF35)</f>
        <v>FA#5#9</v>
      </c>
      <c r="HV35" s="2" t="str" cm="1">
        <f t="array" ref="HV35">INDEX(patti,$HD35,JG35)</f>
        <v>FA#m9</v>
      </c>
      <c r="HW35" s="2" t="str" cm="1">
        <f t="array" ref="HW35">INDEX(patti,$HD35,JH35)</f>
        <v>FA#9b</v>
      </c>
      <c r="HX35" s="2" t="str" cm="1">
        <f t="array" ref="HX35">INDEX(patti,$HD35,JI35)</f>
        <v>FA#9#</v>
      </c>
      <c r="HY35" s="2" t="str" cm="1">
        <f t="array" ref="HY35">INDEX(patti,$HD35,JJ35)</f>
        <v xml:space="preserve">   </v>
      </c>
      <c r="HZ35" s="2" t="str" cm="1">
        <f t="array" ref="HZ35">INDEX(patti,$HD35,JK35)</f>
        <v>FA#m11</v>
      </c>
      <c r="IA35" s="2" t="str" cm="1">
        <f t="array" ref="IA35">INDEX(patti,$HD35,JL35)</f>
        <v>FA#m5b11</v>
      </c>
      <c r="IB35" s="2" t="str" cm="1">
        <f t="array" ref="IB35">INDEX(patti,$HD35,JM35)</f>
        <v>FA#5#11</v>
      </c>
      <c r="IC35" s="2" t="str" cm="1">
        <f t="array" ref="IC35">INDEX(patti,$HD35,JN35)</f>
        <v>FA#m11+</v>
      </c>
      <c r="ID35" s="2" t="str" cm="1">
        <f t="array" ref="ID35">INDEX(patti,$HD35,JO35)</f>
        <v>FA#11</v>
      </c>
      <c r="IE35" s="2" t="str" cm="1">
        <f t="array" ref="IE35">INDEX(patti,$HD35,JP35)</f>
        <v>FA#11+</v>
      </c>
      <c r="IF35" s="2" t="str" cm="1">
        <f t="array" ref="IF35">INDEX(patti,$HD35,JQ35)</f>
        <v xml:space="preserve">   </v>
      </c>
      <c r="IG35" s="2" t="str" cm="1">
        <f t="array" ref="IG35">INDEX(patti,$HD35,JR35)</f>
        <v>FA#m13b</v>
      </c>
      <c r="IH35" s="2" t="str" cm="1">
        <f t="array" ref="IH35">INDEX(patti,$HD35,JS35)</f>
        <v>FA#m5b13</v>
      </c>
      <c r="II35" s="2" t="str" cm="1">
        <f t="array" ref="II35">INDEX(patti,$HD35,JT35)</f>
        <v>FA#5#13</v>
      </c>
      <c r="IJ35" s="2" t="str" cm="1">
        <f t="array" ref="IJ35">INDEX(patti,$HD35,JU35)</f>
        <v>FA#m13</v>
      </c>
      <c r="IK35" s="2" t="str" cm="1">
        <f t="array" ref="IK35">INDEX(patti,$HD35,JV35)</f>
        <v>FA#13b</v>
      </c>
      <c r="IL35" s="2" t="str" cm="1">
        <f t="array" ref="IL35">INDEX(patti,$HD35,JW35)</f>
        <v>FA#13</v>
      </c>
      <c r="IM35" s="2" t="str" cm="1">
        <f t="array" ref="IM35">INDEX(patti,$HD35,JX35)</f>
        <v xml:space="preserve">   </v>
      </c>
      <c r="IN35" t="s">
        <v>117</v>
      </c>
      <c r="IP35">
        <v>1</v>
      </c>
      <c r="IQ35">
        <f t="shared" si="223"/>
        <v>6</v>
      </c>
      <c r="IR35">
        <f t="shared" si="223"/>
        <v>11</v>
      </c>
      <c r="IS35">
        <f t="shared" si="223"/>
        <v>16</v>
      </c>
      <c r="IT35">
        <f t="shared" si="223"/>
        <v>21</v>
      </c>
      <c r="IU35">
        <f t="shared" si="223"/>
        <v>26</v>
      </c>
      <c r="IV35">
        <f t="shared" si="223"/>
        <v>31</v>
      </c>
      <c r="IW35">
        <f t="shared" si="228"/>
        <v>2</v>
      </c>
      <c r="IX35">
        <f t="shared" si="228"/>
        <v>7</v>
      </c>
      <c r="IY35">
        <f t="shared" si="228"/>
        <v>12</v>
      </c>
      <c r="IZ35">
        <f t="shared" si="228"/>
        <v>17</v>
      </c>
      <c r="JA35">
        <f t="shared" si="228"/>
        <v>22</v>
      </c>
      <c r="JB35">
        <f t="shared" si="228"/>
        <v>27</v>
      </c>
      <c r="JC35">
        <f t="shared" si="227"/>
        <v>32</v>
      </c>
      <c r="JD35">
        <f t="shared" si="227"/>
        <v>3</v>
      </c>
      <c r="JE35">
        <f t="shared" si="227"/>
        <v>8</v>
      </c>
      <c r="JF35">
        <f t="shared" si="227"/>
        <v>13</v>
      </c>
      <c r="JG35">
        <f t="shared" si="227"/>
        <v>18</v>
      </c>
      <c r="JH35">
        <f t="shared" si="227"/>
        <v>23</v>
      </c>
      <c r="JI35">
        <f t="shared" si="227"/>
        <v>28</v>
      </c>
      <c r="JJ35">
        <f t="shared" si="227"/>
        <v>33</v>
      </c>
      <c r="JK35">
        <f t="shared" si="227"/>
        <v>4</v>
      </c>
      <c r="JL35">
        <f t="shared" si="227"/>
        <v>9</v>
      </c>
      <c r="JM35">
        <f t="shared" si="225"/>
        <v>14</v>
      </c>
      <c r="JN35">
        <f t="shared" si="225"/>
        <v>19</v>
      </c>
      <c r="JO35">
        <f t="shared" si="225"/>
        <v>24</v>
      </c>
      <c r="JP35">
        <f t="shared" si="225"/>
        <v>29</v>
      </c>
      <c r="JQ35">
        <f t="shared" si="225"/>
        <v>34</v>
      </c>
      <c r="JR35">
        <f t="shared" si="225"/>
        <v>5</v>
      </c>
      <c r="JS35">
        <f t="shared" si="225"/>
        <v>10</v>
      </c>
      <c r="JT35">
        <f t="shared" si="225"/>
        <v>15</v>
      </c>
      <c r="JU35">
        <f t="shared" si="225"/>
        <v>20</v>
      </c>
      <c r="JV35">
        <f t="shared" si="225"/>
        <v>25</v>
      </c>
      <c r="JW35">
        <f t="shared" si="225"/>
        <v>30</v>
      </c>
      <c r="JX35">
        <f t="shared" si="225"/>
        <v>35</v>
      </c>
      <c r="JY35" t="s">
        <v>117</v>
      </c>
      <c r="JZ35" t="str">
        <f t="shared" si="226"/>
        <v>ARMONICA</v>
      </c>
      <c r="KA35">
        <f t="shared" si="6"/>
        <v>0</v>
      </c>
      <c r="KB35" cm="1">
        <f t="array" ref="KB35">IF(TYPE(_xlfn._xlws.FILTER(HE$1:IM$1,HE35:IM35=KA35))=16,0,_xlfn._xlws.FILTER(HE$1:IM$1,HE35:IM35=KA35))</f>
        <v>0</v>
      </c>
      <c r="KG35">
        <f t="shared" si="205"/>
        <v>0</v>
      </c>
      <c r="KH35" s="35">
        <f t="shared" si="224"/>
        <v>0</v>
      </c>
      <c r="LY35" s="73"/>
      <c r="LZ35" s="73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73"/>
      <c r="NR35" s="73"/>
      <c r="NS35" s="73"/>
      <c r="NT35" s="73"/>
      <c r="NU35" s="73"/>
      <c r="NV35" s="73"/>
      <c r="NW35" s="73"/>
      <c r="NX35" s="73"/>
      <c r="NY35" s="73"/>
      <c r="NZ35" s="73"/>
      <c r="OA35" s="73"/>
      <c r="OB35" s="73"/>
      <c r="OC35" s="73"/>
      <c r="OD35" s="73"/>
      <c r="OE35" s="73"/>
    </row>
    <row r="36" spans="1:395" x14ac:dyDescent="0.3">
      <c r="A36" s="190"/>
      <c r="B36" t="str">
        <f t="shared" si="220"/>
        <v>SOL</v>
      </c>
      <c r="C36" s="16" t="s">
        <v>37</v>
      </c>
      <c r="D36" s="16" t="s">
        <v>38</v>
      </c>
      <c r="E36" s="16" t="s">
        <v>37</v>
      </c>
      <c r="F36" s="16" t="s">
        <v>37</v>
      </c>
      <c r="G36" s="16" t="s">
        <v>38</v>
      </c>
      <c r="H36" s="16" t="s">
        <v>39</v>
      </c>
      <c r="I36" s="16" t="s">
        <v>38</v>
      </c>
      <c r="J36" s="4">
        <f t="shared" si="221"/>
        <v>8</v>
      </c>
      <c r="K36" s="59">
        <f t="shared" si="47"/>
        <v>10</v>
      </c>
      <c r="L36" s="59">
        <f t="shared" si="48"/>
        <v>11</v>
      </c>
      <c r="M36" s="59">
        <f t="shared" si="49"/>
        <v>13</v>
      </c>
      <c r="N36" s="59">
        <f t="shared" si="50"/>
        <v>15</v>
      </c>
      <c r="O36" s="59">
        <f t="shared" si="51"/>
        <v>16</v>
      </c>
      <c r="P36" s="59">
        <f t="shared" si="52"/>
        <v>19</v>
      </c>
      <c r="Q36" s="57">
        <f t="shared" si="53"/>
        <v>20</v>
      </c>
      <c r="R36" s="59">
        <f t="shared" si="54"/>
        <v>22</v>
      </c>
      <c r="S36" s="59">
        <f t="shared" si="55"/>
        <v>23</v>
      </c>
      <c r="T36" s="59">
        <f t="shared" si="56"/>
        <v>25</v>
      </c>
      <c r="U36" s="59">
        <f t="shared" si="57"/>
        <v>27</v>
      </c>
      <c r="V36" s="59">
        <f t="shared" si="58"/>
        <v>28</v>
      </c>
      <c r="W36" s="59">
        <f t="shared" si="59"/>
        <v>31</v>
      </c>
      <c r="X36" s="57">
        <f t="shared" si="60"/>
        <v>32</v>
      </c>
      <c r="Y36" s="59">
        <f t="shared" si="61"/>
        <v>34</v>
      </c>
      <c r="Z36" s="59">
        <f t="shared" si="62"/>
        <v>35</v>
      </c>
      <c r="AA36" s="59">
        <f t="shared" si="63"/>
        <v>37</v>
      </c>
      <c r="AB36" s="59">
        <f t="shared" si="64"/>
        <v>39</v>
      </c>
      <c r="AC36" s="59">
        <f t="shared" si="65"/>
        <v>40</v>
      </c>
      <c r="AD36" s="59">
        <f t="shared" si="66"/>
        <v>43</v>
      </c>
      <c r="AE36" s="57">
        <f t="shared" si="67"/>
        <v>44</v>
      </c>
      <c r="AF36" s="59">
        <f t="shared" si="68"/>
        <v>46</v>
      </c>
      <c r="AG36" s="59">
        <f t="shared" si="69"/>
        <v>47</v>
      </c>
      <c r="AH36" s="59">
        <f t="shared" si="70"/>
        <v>49</v>
      </c>
      <c r="AI36" s="59"/>
      <c r="AJ36" s="59">
        <f>1</f>
        <v>1</v>
      </c>
      <c r="AK36" s="59">
        <f t="shared" si="71"/>
        <v>3</v>
      </c>
      <c r="AL36" s="59">
        <f t="shared" si="72"/>
        <v>7</v>
      </c>
      <c r="AM36" s="59">
        <f t="shared" si="73"/>
        <v>11</v>
      </c>
      <c r="AN36" s="59">
        <f t="shared" si="74"/>
        <v>14</v>
      </c>
      <c r="AO36" s="59">
        <f t="shared" si="75"/>
        <v>17</v>
      </c>
      <c r="AP36" s="59">
        <f t="shared" si="76"/>
        <v>20</v>
      </c>
      <c r="AQ36" s="59" t="str">
        <f t="shared" si="214"/>
        <v>SOL</v>
      </c>
      <c r="AR36" s="59" t="str">
        <f t="shared" si="77"/>
        <v>m</v>
      </c>
      <c r="AS36" s="59" t="str">
        <f t="shared" si="78"/>
        <v/>
      </c>
      <c r="AT36" s="59" t="str">
        <f t="shared" si="79"/>
        <v>Δ</v>
      </c>
      <c r="AU36" s="57" t="str">
        <f t="shared" si="80"/>
        <v>9</v>
      </c>
      <c r="AV36" s="57" t="str">
        <f t="shared" si="81"/>
        <v>11</v>
      </c>
      <c r="AW36" s="57" t="str">
        <f t="shared" si="82"/>
        <v>13b</v>
      </c>
      <c r="AX36" s="57" t="str">
        <f t="shared" si="83"/>
        <v>SOLm</v>
      </c>
      <c r="AY36" s="57" t="str">
        <f t="shared" si="84"/>
        <v>SOLmΔ</v>
      </c>
      <c r="AZ36" s="57" t="str">
        <f t="shared" si="85"/>
        <v>SOLm9</v>
      </c>
      <c r="BA36" s="57" t="str">
        <f t="shared" si="86"/>
        <v>SOLm11</v>
      </c>
      <c r="BB36" s="57" t="str">
        <f t="shared" si="87"/>
        <v>SOLm13b</v>
      </c>
      <c r="BD36" s="59">
        <f>1</f>
        <v>1</v>
      </c>
      <c r="BE36" s="57">
        <f t="shared" si="88"/>
        <v>3</v>
      </c>
      <c r="BF36" s="57">
        <f t="shared" si="89"/>
        <v>6</v>
      </c>
      <c r="BG36" s="57">
        <f t="shared" si="90"/>
        <v>10</v>
      </c>
      <c r="BH36" s="57">
        <f t="shared" si="91"/>
        <v>13</v>
      </c>
      <c r="BI36" s="57">
        <f t="shared" si="92"/>
        <v>17</v>
      </c>
      <c r="BJ36" s="57">
        <f t="shared" si="93"/>
        <v>21</v>
      </c>
      <c r="BK36" s="59" t="str">
        <f t="shared" si="94"/>
        <v>SOL</v>
      </c>
      <c r="BL36" s="59" t="str">
        <f t="shared" si="95"/>
        <v>m</v>
      </c>
      <c r="BM36" s="59" t="str">
        <f t="shared" si="96"/>
        <v>5b</v>
      </c>
      <c r="BN36" s="59" t="str">
        <f t="shared" si="97"/>
        <v>7</v>
      </c>
      <c r="BO36" s="57" t="str">
        <f t="shared" si="98"/>
        <v>9b</v>
      </c>
      <c r="BP36" s="57" t="str">
        <f t="shared" si="99"/>
        <v>11</v>
      </c>
      <c r="BQ36" s="57" t="str">
        <f t="shared" si="100"/>
        <v>13</v>
      </c>
      <c r="BR36" s="57" t="str">
        <f t="shared" si="101"/>
        <v>SOLm5b</v>
      </c>
      <c r="BS36" s="57" t="str">
        <f t="shared" si="102"/>
        <v>SOLm5b7</v>
      </c>
      <c r="BT36" s="57" t="str">
        <f t="shared" si="103"/>
        <v>SOLm5b9b</v>
      </c>
      <c r="BU36" s="57" t="str">
        <f t="shared" si="104"/>
        <v>SOLm5b11</v>
      </c>
      <c r="BV36" s="57" t="str">
        <f t="shared" si="105"/>
        <v>SOLm5b13</v>
      </c>
      <c r="BX36" s="59">
        <f>1</f>
        <v>1</v>
      </c>
      <c r="BY36" s="57">
        <f t="shared" si="106"/>
        <v>4</v>
      </c>
      <c r="BZ36" s="57">
        <f t="shared" si="107"/>
        <v>8</v>
      </c>
      <c r="CA36" s="57">
        <f t="shared" si="108"/>
        <v>11</v>
      </c>
      <c r="CB36" s="57">
        <f t="shared" si="109"/>
        <v>14</v>
      </c>
      <c r="CC36" s="57">
        <f t="shared" si="110"/>
        <v>17</v>
      </c>
      <c r="CD36" s="57">
        <f t="shared" si="111"/>
        <v>21</v>
      </c>
      <c r="CE36" s="59" t="str">
        <f t="shared" si="112"/>
        <v>SOL</v>
      </c>
      <c r="CF36" s="59" t="str">
        <f t="shared" si="113"/>
        <v/>
      </c>
      <c r="CG36" s="59" t="str">
        <f t="shared" si="114"/>
        <v>5#</v>
      </c>
      <c r="CH36" s="59" t="str">
        <f t="shared" si="115"/>
        <v>Δ</v>
      </c>
      <c r="CI36" s="57" t="str">
        <f t="shared" si="116"/>
        <v>9</v>
      </c>
      <c r="CJ36" s="57" t="str">
        <f t="shared" si="117"/>
        <v>11</v>
      </c>
      <c r="CK36" s="57" t="str">
        <f t="shared" si="118"/>
        <v>13</v>
      </c>
      <c r="CL36" s="57" t="str">
        <f t="shared" si="119"/>
        <v>SOL5#</v>
      </c>
      <c r="CM36" s="57" t="str">
        <f t="shared" si="120"/>
        <v>SOL5#Δ</v>
      </c>
      <c r="CN36" s="57" t="str">
        <f t="shared" si="121"/>
        <v>SOL5#9</v>
      </c>
      <c r="CO36" s="57" t="str">
        <f t="shared" si="122"/>
        <v>SOL5#11</v>
      </c>
      <c r="CP36" s="57" t="str">
        <f t="shared" si="123"/>
        <v>SOL5#13</v>
      </c>
      <c r="CR36" s="59">
        <f>1</f>
        <v>1</v>
      </c>
      <c r="CS36" s="57">
        <f t="shared" si="124"/>
        <v>3</v>
      </c>
      <c r="CT36" s="57">
        <f t="shared" si="125"/>
        <v>7</v>
      </c>
      <c r="CU36" s="57">
        <f t="shared" si="126"/>
        <v>10</v>
      </c>
      <c r="CV36" s="57">
        <f t="shared" si="127"/>
        <v>14</v>
      </c>
      <c r="CW36" s="57">
        <f t="shared" si="128"/>
        <v>18</v>
      </c>
      <c r="CX36" s="57">
        <f t="shared" si="129"/>
        <v>21</v>
      </c>
      <c r="CY36" s="59" t="str">
        <f t="shared" si="130"/>
        <v>SOL</v>
      </c>
      <c r="CZ36" s="59" t="str">
        <f t="shared" si="131"/>
        <v>m</v>
      </c>
      <c r="DA36" s="59" t="str">
        <f t="shared" si="132"/>
        <v/>
      </c>
      <c r="DB36" s="59" t="str">
        <f t="shared" si="133"/>
        <v>7</v>
      </c>
      <c r="DC36" s="57" t="str">
        <f t="shared" si="134"/>
        <v>9</v>
      </c>
      <c r="DD36" s="57" t="str">
        <f t="shared" si="135"/>
        <v>11+</v>
      </c>
      <c r="DE36" s="57" t="str">
        <f t="shared" si="136"/>
        <v>13</v>
      </c>
      <c r="DF36" s="57" t="str">
        <f t="shared" si="137"/>
        <v>SOLm</v>
      </c>
      <c r="DG36" s="57" t="str">
        <f t="shared" si="138"/>
        <v>SOLm7</v>
      </c>
      <c r="DH36" s="57" t="str">
        <f t="shared" si="139"/>
        <v>SOLm9</v>
      </c>
      <c r="DI36" s="57" t="str">
        <f t="shared" si="140"/>
        <v>SOLm11+</v>
      </c>
      <c r="DJ36" s="57" t="str">
        <f t="shared" si="141"/>
        <v>SOLm13</v>
      </c>
      <c r="DL36" s="59">
        <f>1</f>
        <v>1</v>
      </c>
      <c r="DM36" s="57">
        <f t="shared" si="142"/>
        <v>4</v>
      </c>
      <c r="DN36" s="57">
        <f t="shared" si="143"/>
        <v>7</v>
      </c>
      <c r="DO36" s="57">
        <f t="shared" si="144"/>
        <v>10</v>
      </c>
      <c r="DP36" s="57">
        <f t="shared" si="145"/>
        <v>13</v>
      </c>
      <c r="DQ36" s="57">
        <f t="shared" si="146"/>
        <v>17</v>
      </c>
      <c r="DR36" s="57">
        <f t="shared" si="147"/>
        <v>20</v>
      </c>
      <c r="DS36" s="59" t="str">
        <f t="shared" si="148"/>
        <v>SOL</v>
      </c>
      <c r="DT36" s="59" t="str">
        <f t="shared" si="149"/>
        <v/>
      </c>
      <c r="DU36" s="59" t="str">
        <f t="shared" si="150"/>
        <v/>
      </c>
      <c r="DV36" s="59" t="str">
        <f t="shared" si="151"/>
        <v>7</v>
      </c>
      <c r="DW36" s="57" t="str">
        <f t="shared" si="152"/>
        <v>9b</v>
      </c>
      <c r="DX36" s="57" t="str">
        <f t="shared" si="153"/>
        <v>11</v>
      </c>
      <c r="DY36" s="57" t="str">
        <f t="shared" si="154"/>
        <v>13b</v>
      </c>
      <c r="DZ36" s="57" t="str">
        <f t="shared" si="155"/>
        <v>SOL</v>
      </c>
      <c r="EA36" s="57" t="str">
        <f t="shared" si="156"/>
        <v>SOL7</v>
      </c>
      <c r="EB36" s="57" t="str">
        <f t="shared" si="157"/>
        <v>SOL9b</v>
      </c>
      <c r="EC36" s="57" t="str">
        <f t="shared" si="158"/>
        <v>SOL11</v>
      </c>
      <c r="ED36" s="57" t="str">
        <f t="shared" si="159"/>
        <v>SOL13b</v>
      </c>
      <c r="EF36" s="59">
        <f>1</f>
        <v>1</v>
      </c>
      <c r="EG36" s="57">
        <f t="shared" si="160"/>
        <v>4</v>
      </c>
      <c r="EH36" s="57">
        <f t="shared" si="161"/>
        <v>7</v>
      </c>
      <c r="EI36" s="57">
        <f t="shared" si="162"/>
        <v>11</v>
      </c>
      <c r="EJ36" s="57">
        <f t="shared" si="163"/>
        <v>15</v>
      </c>
      <c r="EK36" s="57">
        <f t="shared" si="164"/>
        <v>18</v>
      </c>
      <c r="EL36" s="57">
        <f t="shared" si="165"/>
        <v>21</v>
      </c>
      <c r="EM36" s="59" t="str">
        <f t="shared" si="166"/>
        <v>SOL</v>
      </c>
      <c r="EN36" s="59" t="str">
        <f t="shared" si="167"/>
        <v/>
      </c>
      <c r="EO36" s="59" t="str">
        <f t="shared" si="168"/>
        <v/>
      </c>
      <c r="EP36" s="59" t="str">
        <f t="shared" si="169"/>
        <v>Δ</v>
      </c>
      <c r="EQ36" s="57" t="str">
        <f t="shared" si="170"/>
        <v>9+</v>
      </c>
      <c r="ER36" s="57" t="str">
        <f t="shared" si="171"/>
        <v>11+</v>
      </c>
      <c r="ES36" s="57" t="str">
        <f t="shared" si="172"/>
        <v>13</v>
      </c>
      <c r="ET36" s="57" t="str">
        <f t="shared" si="173"/>
        <v>SOL</v>
      </c>
      <c r="EU36" s="57" t="str">
        <f t="shared" si="174"/>
        <v>SOLΔ</v>
      </c>
      <c r="EV36" s="57" t="str">
        <f t="shared" si="175"/>
        <v>SOL9+</v>
      </c>
      <c r="EW36" s="57" t="str">
        <f t="shared" si="176"/>
        <v>SOL11+</v>
      </c>
      <c r="EX36" s="57" t="str">
        <f t="shared" si="177"/>
        <v>SOL13</v>
      </c>
      <c r="EZ36" s="59">
        <f>1</f>
        <v>1</v>
      </c>
      <c r="FA36" s="57">
        <f t="shared" si="178"/>
        <v>3</v>
      </c>
      <c r="FB36" s="57">
        <f t="shared" si="179"/>
        <v>6</v>
      </c>
      <c r="FC36" s="57">
        <f t="shared" si="180"/>
        <v>9</v>
      </c>
      <c r="FD36" s="57">
        <f t="shared" si="181"/>
        <v>13</v>
      </c>
      <c r="FE36" s="57">
        <f t="shared" si="182"/>
        <v>16</v>
      </c>
      <c r="FF36" s="57">
        <f t="shared" si="183"/>
        <v>20</v>
      </c>
      <c r="FG36" s="59" t="str">
        <f t="shared" si="184"/>
        <v>SOL</v>
      </c>
      <c r="FH36" s="59" t="str">
        <f t="shared" si="185"/>
        <v>m</v>
      </c>
      <c r="FI36" s="59" t="str">
        <f t="shared" si="186"/>
        <v>5b</v>
      </c>
      <c r="FJ36" s="59" t="str">
        <f t="shared" si="187"/>
        <v>dim</v>
      </c>
      <c r="FK36" s="57" t="str">
        <f t="shared" si="188"/>
        <v>9b</v>
      </c>
      <c r="FL36" s="57" t="str">
        <f t="shared" si="189"/>
        <v>11b</v>
      </c>
      <c r="FM36" s="57" t="str">
        <f t="shared" si="190"/>
        <v>13b</v>
      </c>
      <c r="FN36" s="57" t="str">
        <f t="shared" si="191"/>
        <v>SOLm5b</v>
      </c>
      <c r="FO36" s="57" t="str">
        <f t="shared" si="192"/>
        <v>SOLm5bdim</v>
      </c>
      <c r="FP36" s="57" t="str">
        <f t="shared" si="193"/>
        <v>SOLm5b9b</v>
      </c>
      <c r="FQ36" s="57" t="str">
        <f t="shared" si="194"/>
        <v>SOLm5b11b</v>
      </c>
      <c r="FR36" s="57" t="str">
        <f t="shared" si="195"/>
        <v>SOLm5b13b</v>
      </c>
      <c r="FT36" s="2" t="str">
        <f t="shared" si="196"/>
        <v>SOLm</v>
      </c>
      <c r="FU36" s="2" t="str">
        <f t="shared" si="196"/>
        <v>SOLmΔ</v>
      </c>
      <c r="FV36" s="2" t="str">
        <f t="shared" si="196"/>
        <v>SOLm9</v>
      </c>
      <c r="FW36" s="2" t="str">
        <f t="shared" si="196"/>
        <v>SOLm11</v>
      </c>
      <c r="FX36" s="2" t="str">
        <f t="shared" si="196"/>
        <v>SOLm13b</v>
      </c>
      <c r="FY36" s="2" t="str">
        <f t="shared" si="197"/>
        <v>SOLm5b</v>
      </c>
      <c r="FZ36" s="2" t="str">
        <f t="shared" si="197"/>
        <v>SOLm5b7</v>
      </c>
      <c r="GA36" s="2" t="str">
        <f t="shared" si="197"/>
        <v>SOLm5b9b</v>
      </c>
      <c r="GB36" s="2" t="str">
        <f t="shared" si="197"/>
        <v>SOLm5b11</v>
      </c>
      <c r="GC36" s="2" t="str">
        <f t="shared" si="197"/>
        <v>SOLm5b13</v>
      </c>
      <c r="GD36" s="2" t="str">
        <f t="shared" si="198"/>
        <v>SOL5#</v>
      </c>
      <c r="GE36" s="2" t="str">
        <f t="shared" si="198"/>
        <v>SOL5#Δ</v>
      </c>
      <c r="GF36" s="2" t="str">
        <f t="shared" si="198"/>
        <v>SOL5#9</v>
      </c>
      <c r="GG36" s="2" t="str">
        <f t="shared" si="198"/>
        <v>SOL5#11</v>
      </c>
      <c r="GH36" s="2" t="str">
        <f t="shared" si="198"/>
        <v>SOL5#13</v>
      </c>
      <c r="GI36" s="2" t="str">
        <f t="shared" si="199"/>
        <v>SOLm</v>
      </c>
      <c r="GJ36" s="2" t="str">
        <f t="shared" si="199"/>
        <v>SOLm7</v>
      </c>
      <c r="GK36" s="2" t="str">
        <f t="shared" si="199"/>
        <v>SOLm9</v>
      </c>
      <c r="GL36" s="2" t="str">
        <f t="shared" si="199"/>
        <v>SOLm11+</v>
      </c>
      <c r="GM36" s="2" t="str">
        <f t="shared" si="199"/>
        <v>SOLm13</v>
      </c>
      <c r="GN36" s="2" t="str">
        <f t="shared" si="200"/>
        <v>SOL</v>
      </c>
      <c r="GO36" s="2" t="str">
        <f t="shared" si="200"/>
        <v>SOL7</v>
      </c>
      <c r="GP36" s="2" t="str">
        <f t="shared" si="200"/>
        <v>SOL9b</v>
      </c>
      <c r="GQ36" s="2" t="str">
        <f t="shared" si="200"/>
        <v>SOL11</v>
      </c>
      <c r="GR36" s="2" t="str">
        <f t="shared" si="200"/>
        <v>SOL13b</v>
      </c>
      <c r="GS36" s="2" t="str">
        <f t="shared" si="201"/>
        <v>SOL</v>
      </c>
      <c r="GT36" s="2" t="str">
        <f t="shared" si="201"/>
        <v>SOLΔ</v>
      </c>
      <c r="GU36" s="2" t="str">
        <f t="shared" si="201"/>
        <v>SOL9+</v>
      </c>
      <c r="GV36" s="2" t="str">
        <f t="shared" si="201"/>
        <v>SOL11+</v>
      </c>
      <c r="GW36" s="2" t="str">
        <f t="shared" si="201"/>
        <v>SOL13</v>
      </c>
      <c r="GX36" s="2" t="str">
        <f t="shared" si="202"/>
        <v>SOLm5b</v>
      </c>
      <c r="GY36" s="2" t="str">
        <f t="shared" si="202"/>
        <v>SOLm5bdim</v>
      </c>
      <c r="GZ36" s="2" t="str">
        <f t="shared" si="202"/>
        <v>SOLm5b9b</v>
      </c>
      <c r="HA36" s="2" t="str">
        <f t="shared" si="202"/>
        <v>SOLm5b11b</v>
      </c>
      <c r="HB36" s="2" t="str">
        <f t="shared" si="202"/>
        <v>SOLm5b13b</v>
      </c>
      <c r="HD36" s="2">
        <f t="shared" si="215"/>
        <v>32</v>
      </c>
      <c r="HE36" s="2" t="str" cm="1">
        <f t="array" ref="HE36">INDEX(patti,$HD36,IP36)</f>
        <v>SOLm</v>
      </c>
      <c r="HF36" s="2" t="str" cm="1">
        <f t="array" ref="HF36">INDEX(patti,$HD36,IQ36)</f>
        <v>SOLm5b</v>
      </c>
      <c r="HG36" s="2" t="str" cm="1">
        <f t="array" ref="HG36">INDEX(patti,$HD36,IR36)</f>
        <v>SOL5#</v>
      </c>
      <c r="HH36" s="2" t="str" cm="1">
        <f t="array" ref="HH36">INDEX(patti,$HD36,IS36)</f>
        <v>SOLm</v>
      </c>
      <c r="HI36" s="2" t="str" cm="1">
        <f t="array" ref="HI36">INDEX(patti,$HD36,IT36)</f>
        <v>SOL</v>
      </c>
      <c r="HJ36" s="2" t="str" cm="1">
        <f t="array" ref="HJ36">INDEX(patti,$HD36,IU36)</f>
        <v>SOL</v>
      </c>
      <c r="HK36" s="2" t="str" cm="1">
        <f t="array" ref="HK36">INDEX(patti,$HD36,IV36)</f>
        <v>SOLdim</v>
      </c>
      <c r="HL36" s="2" t="str" cm="1">
        <f t="array" ref="HL36">INDEX(patti,$HD36,IW36)</f>
        <v>SOLmΔ</v>
      </c>
      <c r="HM36" s="2" t="str" cm="1">
        <f t="array" ref="HM36">INDEX(patti,$HD36,IX36)</f>
        <v>SOLm5b7</v>
      </c>
      <c r="HN36" s="2" t="str" cm="1">
        <f t="array" ref="HN36">INDEX(patti,$HD36,IY36)</f>
        <v>SOL5#Δ</v>
      </c>
      <c r="HO36" s="2" t="str" cm="1">
        <f t="array" ref="HO36">INDEX(patti,$HD36,IZ36)</f>
        <v>SOLm7</v>
      </c>
      <c r="HP36" s="2" t="str" cm="1">
        <f t="array" ref="HP36">INDEX(patti,$HD36,JA36)</f>
        <v>SOL7</v>
      </c>
      <c r="HQ36" s="2" t="str" cm="1">
        <f t="array" ref="HQ36">INDEX(patti,$HD36,JB36)</f>
        <v>SOLΔ</v>
      </c>
      <c r="HR36" s="2" t="str" cm="1">
        <f t="array" ref="HR36">INDEX(patti,$HD36,JC36)</f>
        <v xml:space="preserve">   </v>
      </c>
      <c r="HS36" s="2" t="str" cm="1">
        <f t="array" ref="HS36">INDEX(patti,$HD36,JD36)</f>
        <v>SOLm9</v>
      </c>
      <c r="HT36" s="2" t="str" cm="1">
        <f t="array" ref="HT36">INDEX(patti,$HD36,JE36)</f>
        <v>SOLm5b9b</v>
      </c>
      <c r="HU36" s="2" t="str" cm="1">
        <f t="array" ref="HU36">INDEX(patti,$HD36,JF36)</f>
        <v>SOL5#9</v>
      </c>
      <c r="HV36" s="2" t="str" cm="1">
        <f t="array" ref="HV36">INDEX(patti,$HD36,JG36)</f>
        <v>SOLm9</v>
      </c>
      <c r="HW36" s="2" t="str" cm="1">
        <f t="array" ref="HW36">INDEX(patti,$HD36,JH36)</f>
        <v>SOL9b</v>
      </c>
      <c r="HX36" s="2" t="str" cm="1">
        <f t="array" ref="HX36">INDEX(patti,$HD36,JI36)</f>
        <v>SOL9#</v>
      </c>
      <c r="HY36" s="2" t="str" cm="1">
        <f t="array" ref="HY36">INDEX(patti,$HD36,JJ36)</f>
        <v xml:space="preserve">   </v>
      </c>
      <c r="HZ36" s="2" t="str" cm="1">
        <f t="array" ref="HZ36">INDEX(patti,$HD36,JK36)</f>
        <v>SOLm11</v>
      </c>
      <c r="IA36" s="2" t="str" cm="1">
        <f t="array" ref="IA36">INDEX(patti,$HD36,JL36)</f>
        <v>SOLm5b11</v>
      </c>
      <c r="IB36" s="2" t="str" cm="1">
        <f t="array" ref="IB36">INDEX(patti,$HD36,JM36)</f>
        <v>SOL5#11</v>
      </c>
      <c r="IC36" s="2" t="str" cm="1">
        <f t="array" ref="IC36">INDEX(patti,$HD36,JN36)</f>
        <v>SOLm11+</v>
      </c>
      <c r="ID36" s="2" t="str" cm="1">
        <f t="array" ref="ID36">INDEX(patti,$HD36,JO36)</f>
        <v>SOL11</v>
      </c>
      <c r="IE36" s="2" t="str" cm="1">
        <f t="array" ref="IE36">INDEX(patti,$HD36,JP36)</f>
        <v>SOL11+</v>
      </c>
      <c r="IF36" s="2" t="str" cm="1">
        <f t="array" ref="IF36">INDEX(patti,$HD36,JQ36)</f>
        <v xml:space="preserve">   </v>
      </c>
      <c r="IG36" s="2" t="str" cm="1">
        <f t="array" ref="IG36">INDEX(patti,$HD36,JR36)</f>
        <v>SOLm13b</v>
      </c>
      <c r="IH36" s="2" t="str" cm="1">
        <f t="array" ref="IH36">INDEX(patti,$HD36,JS36)</f>
        <v>SOLm5b13</v>
      </c>
      <c r="II36" s="2" t="str" cm="1">
        <f t="array" ref="II36">INDEX(patti,$HD36,JT36)</f>
        <v>SOL5#13</v>
      </c>
      <c r="IJ36" s="2" t="str" cm="1">
        <f t="array" ref="IJ36">INDEX(patti,$HD36,JU36)</f>
        <v>SOLm13</v>
      </c>
      <c r="IK36" s="2" t="str" cm="1">
        <f t="array" ref="IK36">INDEX(patti,$HD36,JV36)</f>
        <v>SOL13b</v>
      </c>
      <c r="IL36" s="2" t="str" cm="1">
        <f t="array" ref="IL36">INDEX(patti,$HD36,JW36)</f>
        <v>SOL13</v>
      </c>
      <c r="IM36" s="2" t="str" cm="1">
        <f t="array" ref="IM36">INDEX(patti,$HD36,JX36)</f>
        <v xml:space="preserve">   </v>
      </c>
      <c r="IN36" t="s">
        <v>117</v>
      </c>
      <c r="IP36">
        <v>1</v>
      </c>
      <c r="IQ36">
        <f t="shared" si="223"/>
        <v>6</v>
      </c>
      <c r="IR36">
        <f t="shared" si="223"/>
        <v>11</v>
      </c>
      <c r="IS36">
        <f t="shared" si="223"/>
        <v>16</v>
      </c>
      <c r="IT36">
        <f t="shared" si="223"/>
        <v>21</v>
      </c>
      <c r="IU36">
        <f t="shared" si="223"/>
        <v>26</v>
      </c>
      <c r="IV36">
        <f t="shared" si="223"/>
        <v>31</v>
      </c>
      <c r="IW36">
        <f t="shared" si="228"/>
        <v>2</v>
      </c>
      <c r="IX36">
        <f t="shared" si="228"/>
        <v>7</v>
      </c>
      <c r="IY36">
        <f t="shared" si="228"/>
        <v>12</v>
      </c>
      <c r="IZ36">
        <f t="shared" si="228"/>
        <v>17</v>
      </c>
      <c r="JA36">
        <f t="shared" si="228"/>
        <v>22</v>
      </c>
      <c r="JB36">
        <f t="shared" si="228"/>
        <v>27</v>
      </c>
      <c r="JC36">
        <f t="shared" si="227"/>
        <v>32</v>
      </c>
      <c r="JD36">
        <f t="shared" si="227"/>
        <v>3</v>
      </c>
      <c r="JE36">
        <f t="shared" si="227"/>
        <v>8</v>
      </c>
      <c r="JF36">
        <f t="shared" si="227"/>
        <v>13</v>
      </c>
      <c r="JG36">
        <f t="shared" si="227"/>
        <v>18</v>
      </c>
      <c r="JH36">
        <f t="shared" si="227"/>
        <v>23</v>
      </c>
      <c r="JI36">
        <f t="shared" si="227"/>
        <v>28</v>
      </c>
      <c r="JJ36">
        <f t="shared" si="227"/>
        <v>33</v>
      </c>
      <c r="JK36">
        <f t="shared" si="227"/>
        <v>4</v>
      </c>
      <c r="JL36">
        <f t="shared" si="227"/>
        <v>9</v>
      </c>
      <c r="JM36">
        <f t="shared" si="225"/>
        <v>14</v>
      </c>
      <c r="JN36">
        <f t="shared" si="225"/>
        <v>19</v>
      </c>
      <c r="JO36">
        <f t="shared" si="225"/>
        <v>24</v>
      </c>
      <c r="JP36">
        <f t="shared" si="225"/>
        <v>29</v>
      </c>
      <c r="JQ36">
        <f t="shared" si="225"/>
        <v>34</v>
      </c>
      <c r="JR36">
        <f t="shared" si="225"/>
        <v>5</v>
      </c>
      <c r="JS36">
        <f t="shared" si="225"/>
        <v>10</v>
      </c>
      <c r="JT36">
        <f t="shared" si="225"/>
        <v>15</v>
      </c>
      <c r="JU36">
        <f t="shared" si="225"/>
        <v>20</v>
      </c>
      <c r="JV36">
        <f t="shared" si="225"/>
        <v>25</v>
      </c>
      <c r="JW36">
        <f t="shared" si="225"/>
        <v>30</v>
      </c>
      <c r="JX36">
        <f t="shared" si="225"/>
        <v>35</v>
      </c>
      <c r="JY36" t="s">
        <v>117</v>
      </c>
      <c r="JZ36" t="str">
        <f t="shared" si="226"/>
        <v>ARMONICA</v>
      </c>
      <c r="KA36">
        <f t="shared" si="6"/>
        <v>0</v>
      </c>
      <c r="KB36" cm="1">
        <f t="array" ref="KB36">IF(TYPE(_xlfn._xlws.FILTER(HE$1:IM$1,HE36:IM36=KA36))=16,0,_xlfn._xlws.FILTER(HE$1:IM$1,HE36:IM36=KA36))</f>
        <v>0</v>
      </c>
      <c r="KG36">
        <f t="shared" si="205"/>
        <v>0</v>
      </c>
      <c r="KH36" s="35">
        <f t="shared" si="224"/>
        <v>0</v>
      </c>
      <c r="LY36" s="73"/>
      <c r="LZ36" s="73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1"/>
      <c r="NJ36" s="51"/>
      <c r="NK36" s="51"/>
      <c r="NL36" s="51"/>
      <c r="NM36" s="51"/>
      <c r="NN36" s="51"/>
      <c r="NO36" s="51"/>
      <c r="NP36" s="51"/>
      <c r="NQ36" s="73"/>
      <c r="NR36" s="73"/>
      <c r="NS36" s="73"/>
      <c r="NT36" s="73"/>
      <c r="NU36" s="73"/>
      <c r="NV36" s="73"/>
      <c r="NW36" s="73"/>
      <c r="NX36" s="73"/>
      <c r="NY36" s="73"/>
      <c r="NZ36" s="73"/>
      <c r="OA36" s="73"/>
      <c r="OB36" s="73"/>
      <c r="OC36" s="73"/>
      <c r="OD36" s="73"/>
      <c r="OE36" s="73"/>
    </row>
    <row r="37" spans="1:395" x14ac:dyDescent="0.3">
      <c r="A37" s="190"/>
      <c r="B37" t="str">
        <f t="shared" si="220"/>
        <v>Lab</v>
      </c>
      <c r="C37" s="16" t="s">
        <v>37</v>
      </c>
      <c r="D37" s="16" t="s">
        <v>38</v>
      </c>
      <c r="E37" s="16" t="s">
        <v>37</v>
      </c>
      <c r="F37" s="16" t="s">
        <v>37</v>
      </c>
      <c r="G37" s="16" t="s">
        <v>38</v>
      </c>
      <c r="H37" s="16" t="s">
        <v>39</v>
      </c>
      <c r="I37" s="16" t="s">
        <v>38</v>
      </c>
      <c r="J37" s="4">
        <f t="shared" si="221"/>
        <v>9</v>
      </c>
      <c r="K37" s="59">
        <f t="shared" si="47"/>
        <v>11</v>
      </c>
      <c r="L37" s="59">
        <f t="shared" si="48"/>
        <v>12</v>
      </c>
      <c r="M37" s="59">
        <f t="shared" si="49"/>
        <v>14</v>
      </c>
      <c r="N37" s="59">
        <f t="shared" si="50"/>
        <v>16</v>
      </c>
      <c r="O37" s="59">
        <f t="shared" si="51"/>
        <v>17</v>
      </c>
      <c r="P37" s="59">
        <f t="shared" si="52"/>
        <v>20</v>
      </c>
      <c r="Q37" s="57">
        <f t="shared" si="53"/>
        <v>21</v>
      </c>
      <c r="R37" s="59">
        <f t="shared" si="54"/>
        <v>23</v>
      </c>
      <c r="S37" s="59">
        <f t="shared" si="55"/>
        <v>24</v>
      </c>
      <c r="T37" s="59">
        <f t="shared" si="56"/>
        <v>26</v>
      </c>
      <c r="U37" s="59">
        <f t="shared" si="57"/>
        <v>28</v>
      </c>
      <c r="V37" s="59">
        <f t="shared" si="58"/>
        <v>29</v>
      </c>
      <c r="W37" s="59">
        <f t="shared" si="59"/>
        <v>32</v>
      </c>
      <c r="X37" s="57">
        <f t="shared" si="60"/>
        <v>33</v>
      </c>
      <c r="Y37" s="59">
        <f t="shared" si="61"/>
        <v>35</v>
      </c>
      <c r="Z37" s="59">
        <f t="shared" si="62"/>
        <v>36</v>
      </c>
      <c r="AA37" s="59">
        <f t="shared" si="63"/>
        <v>38</v>
      </c>
      <c r="AB37" s="59">
        <f t="shared" si="64"/>
        <v>40</v>
      </c>
      <c r="AC37" s="59">
        <f t="shared" si="65"/>
        <v>41</v>
      </c>
      <c r="AD37" s="59">
        <f t="shared" si="66"/>
        <v>44</v>
      </c>
      <c r="AE37" s="57">
        <f t="shared" si="67"/>
        <v>45</v>
      </c>
      <c r="AF37" s="59">
        <f t="shared" si="68"/>
        <v>47</v>
      </c>
      <c r="AG37" s="59">
        <f t="shared" si="69"/>
        <v>48</v>
      </c>
      <c r="AH37" s="59">
        <f t="shared" si="70"/>
        <v>50</v>
      </c>
      <c r="AI37" s="59"/>
      <c r="AJ37" s="59">
        <f>1</f>
        <v>1</v>
      </c>
      <c r="AK37" s="59">
        <f t="shared" si="71"/>
        <v>3</v>
      </c>
      <c r="AL37" s="59">
        <f t="shared" si="72"/>
        <v>7</v>
      </c>
      <c r="AM37" s="59">
        <f t="shared" si="73"/>
        <v>11</v>
      </c>
      <c r="AN37" s="59">
        <f t="shared" si="74"/>
        <v>14</v>
      </c>
      <c r="AO37" s="59">
        <f t="shared" si="75"/>
        <v>17</v>
      </c>
      <c r="AP37" s="59">
        <f t="shared" si="76"/>
        <v>20</v>
      </c>
      <c r="AQ37" s="59" t="str">
        <f t="shared" si="214"/>
        <v>Lab</v>
      </c>
      <c r="AR37" s="59" t="str">
        <f t="shared" si="77"/>
        <v>m</v>
      </c>
      <c r="AS37" s="59" t="str">
        <f t="shared" si="78"/>
        <v/>
      </c>
      <c r="AT37" s="59" t="str">
        <f t="shared" si="79"/>
        <v>Δ</v>
      </c>
      <c r="AU37" s="57" t="str">
        <f t="shared" si="80"/>
        <v>9</v>
      </c>
      <c r="AV37" s="57" t="str">
        <f t="shared" si="81"/>
        <v>11</v>
      </c>
      <c r="AW37" s="57" t="str">
        <f t="shared" si="82"/>
        <v>13b</v>
      </c>
      <c r="AX37" s="57" t="str">
        <f t="shared" si="83"/>
        <v>Labm</v>
      </c>
      <c r="AY37" s="57" t="str">
        <f t="shared" si="84"/>
        <v>LabmΔ</v>
      </c>
      <c r="AZ37" s="57" t="str">
        <f t="shared" si="85"/>
        <v>Labm9</v>
      </c>
      <c r="BA37" s="57" t="str">
        <f t="shared" si="86"/>
        <v>Labm11</v>
      </c>
      <c r="BB37" s="57" t="str">
        <f t="shared" si="87"/>
        <v>Labm13b</v>
      </c>
      <c r="BD37" s="59">
        <f>1</f>
        <v>1</v>
      </c>
      <c r="BE37" s="57">
        <f t="shared" si="88"/>
        <v>3</v>
      </c>
      <c r="BF37" s="57">
        <f t="shared" si="89"/>
        <v>6</v>
      </c>
      <c r="BG37" s="57">
        <f t="shared" si="90"/>
        <v>10</v>
      </c>
      <c r="BH37" s="57">
        <f t="shared" si="91"/>
        <v>13</v>
      </c>
      <c r="BI37" s="57">
        <f t="shared" si="92"/>
        <v>17</v>
      </c>
      <c r="BJ37" s="57">
        <f t="shared" si="93"/>
        <v>21</v>
      </c>
      <c r="BK37" s="59" t="str">
        <f t="shared" si="94"/>
        <v>Lab</v>
      </c>
      <c r="BL37" s="59" t="str">
        <f t="shared" si="95"/>
        <v>m</v>
      </c>
      <c r="BM37" s="59" t="str">
        <f t="shared" si="96"/>
        <v>5b</v>
      </c>
      <c r="BN37" s="59" t="str">
        <f t="shared" si="97"/>
        <v>7</v>
      </c>
      <c r="BO37" s="57" t="str">
        <f t="shared" si="98"/>
        <v>9b</v>
      </c>
      <c r="BP37" s="57" t="str">
        <f t="shared" si="99"/>
        <v>11</v>
      </c>
      <c r="BQ37" s="57" t="str">
        <f t="shared" si="100"/>
        <v>13</v>
      </c>
      <c r="BR37" s="57" t="str">
        <f t="shared" si="101"/>
        <v>Labm5b</v>
      </c>
      <c r="BS37" s="57" t="str">
        <f t="shared" si="102"/>
        <v>Labm5b7</v>
      </c>
      <c r="BT37" s="57" t="str">
        <f t="shared" si="103"/>
        <v>Labm5b9b</v>
      </c>
      <c r="BU37" s="57" t="str">
        <f t="shared" si="104"/>
        <v>Labm5b11</v>
      </c>
      <c r="BV37" s="57" t="str">
        <f t="shared" si="105"/>
        <v>Labm5b13</v>
      </c>
      <c r="BX37" s="59">
        <f>1</f>
        <v>1</v>
      </c>
      <c r="BY37" s="57">
        <f t="shared" si="106"/>
        <v>4</v>
      </c>
      <c r="BZ37" s="57">
        <f t="shared" si="107"/>
        <v>8</v>
      </c>
      <c r="CA37" s="57">
        <f t="shared" si="108"/>
        <v>11</v>
      </c>
      <c r="CB37" s="57">
        <f t="shared" si="109"/>
        <v>14</v>
      </c>
      <c r="CC37" s="57">
        <f t="shared" si="110"/>
        <v>17</v>
      </c>
      <c r="CD37" s="57">
        <f t="shared" si="111"/>
        <v>21</v>
      </c>
      <c r="CE37" s="59" t="str">
        <f t="shared" si="112"/>
        <v>Lab</v>
      </c>
      <c r="CF37" s="59" t="str">
        <f t="shared" si="113"/>
        <v/>
      </c>
      <c r="CG37" s="59" t="str">
        <f t="shared" si="114"/>
        <v>5#</v>
      </c>
      <c r="CH37" s="59" t="str">
        <f t="shared" si="115"/>
        <v>Δ</v>
      </c>
      <c r="CI37" s="57" t="str">
        <f t="shared" si="116"/>
        <v>9</v>
      </c>
      <c r="CJ37" s="57" t="str">
        <f t="shared" si="117"/>
        <v>11</v>
      </c>
      <c r="CK37" s="57" t="str">
        <f t="shared" si="118"/>
        <v>13</v>
      </c>
      <c r="CL37" s="57" t="str">
        <f t="shared" si="119"/>
        <v>Lab5#</v>
      </c>
      <c r="CM37" s="57" t="str">
        <f t="shared" si="120"/>
        <v>Lab5#Δ</v>
      </c>
      <c r="CN37" s="57" t="str">
        <f t="shared" si="121"/>
        <v>Lab5#9</v>
      </c>
      <c r="CO37" s="57" t="str">
        <f t="shared" si="122"/>
        <v>Lab5#11</v>
      </c>
      <c r="CP37" s="57" t="str">
        <f t="shared" si="123"/>
        <v>Lab5#13</v>
      </c>
      <c r="CR37" s="59">
        <f>1</f>
        <v>1</v>
      </c>
      <c r="CS37" s="57">
        <f t="shared" si="124"/>
        <v>3</v>
      </c>
      <c r="CT37" s="57">
        <f t="shared" si="125"/>
        <v>7</v>
      </c>
      <c r="CU37" s="57">
        <f t="shared" si="126"/>
        <v>10</v>
      </c>
      <c r="CV37" s="57">
        <f t="shared" si="127"/>
        <v>14</v>
      </c>
      <c r="CW37" s="57">
        <f t="shared" si="128"/>
        <v>18</v>
      </c>
      <c r="CX37" s="57">
        <f t="shared" si="129"/>
        <v>21</v>
      </c>
      <c r="CY37" s="59" t="str">
        <f t="shared" si="130"/>
        <v>Lab</v>
      </c>
      <c r="CZ37" s="59" t="str">
        <f t="shared" si="131"/>
        <v>m</v>
      </c>
      <c r="DA37" s="59" t="str">
        <f t="shared" si="132"/>
        <v/>
      </c>
      <c r="DB37" s="59" t="str">
        <f t="shared" si="133"/>
        <v>7</v>
      </c>
      <c r="DC37" s="57" t="str">
        <f t="shared" si="134"/>
        <v>9</v>
      </c>
      <c r="DD37" s="57" t="str">
        <f t="shared" si="135"/>
        <v>11+</v>
      </c>
      <c r="DE37" s="57" t="str">
        <f t="shared" si="136"/>
        <v>13</v>
      </c>
      <c r="DF37" s="57" t="str">
        <f t="shared" si="137"/>
        <v>Labm</v>
      </c>
      <c r="DG37" s="57" t="str">
        <f t="shared" si="138"/>
        <v>Labm7</v>
      </c>
      <c r="DH37" s="57" t="str">
        <f t="shared" si="139"/>
        <v>Labm9</v>
      </c>
      <c r="DI37" s="57" t="str">
        <f t="shared" si="140"/>
        <v>Labm11+</v>
      </c>
      <c r="DJ37" s="57" t="str">
        <f t="shared" si="141"/>
        <v>Labm13</v>
      </c>
      <c r="DL37" s="59">
        <f>1</f>
        <v>1</v>
      </c>
      <c r="DM37" s="57">
        <f t="shared" si="142"/>
        <v>4</v>
      </c>
      <c r="DN37" s="57">
        <f t="shared" si="143"/>
        <v>7</v>
      </c>
      <c r="DO37" s="57">
        <f t="shared" si="144"/>
        <v>10</v>
      </c>
      <c r="DP37" s="57">
        <f t="shared" si="145"/>
        <v>13</v>
      </c>
      <c r="DQ37" s="57">
        <f t="shared" si="146"/>
        <v>17</v>
      </c>
      <c r="DR37" s="57">
        <f t="shared" si="147"/>
        <v>20</v>
      </c>
      <c r="DS37" s="59" t="str">
        <f t="shared" si="148"/>
        <v>Lab</v>
      </c>
      <c r="DT37" s="59" t="str">
        <f t="shared" si="149"/>
        <v/>
      </c>
      <c r="DU37" s="59" t="str">
        <f t="shared" si="150"/>
        <v/>
      </c>
      <c r="DV37" s="59" t="str">
        <f t="shared" si="151"/>
        <v>7</v>
      </c>
      <c r="DW37" s="57" t="str">
        <f t="shared" si="152"/>
        <v>9b</v>
      </c>
      <c r="DX37" s="57" t="str">
        <f t="shared" si="153"/>
        <v>11</v>
      </c>
      <c r="DY37" s="57" t="str">
        <f t="shared" si="154"/>
        <v>13b</v>
      </c>
      <c r="DZ37" s="57" t="str">
        <f t="shared" si="155"/>
        <v>Lab</v>
      </c>
      <c r="EA37" s="57" t="str">
        <f t="shared" si="156"/>
        <v>Lab7</v>
      </c>
      <c r="EB37" s="57" t="str">
        <f t="shared" si="157"/>
        <v>Lab9b</v>
      </c>
      <c r="EC37" s="57" t="str">
        <f t="shared" si="158"/>
        <v>Lab11</v>
      </c>
      <c r="ED37" s="57" t="str">
        <f t="shared" si="159"/>
        <v>Lab13b</v>
      </c>
      <c r="EF37" s="59">
        <f>1</f>
        <v>1</v>
      </c>
      <c r="EG37" s="57">
        <f t="shared" si="160"/>
        <v>4</v>
      </c>
      <c r="EH37" s="57">
        <f t="shared" si="161"/>
        <v>7</v>
      </c>
      <c r="EI37" s="57">
        <f t="shared" si="162"/>
        <v>11</v>
      </c>
      <c r="EJ37" s="57">
        <f t="shared" si="163"/>
        <v>15</v>
      </c>
      <c r="EK37" s="57">
        <f t="shared" si="164"/>
        <v>18</v>
      </c>
      <c r="EL37" s="57">
        <f t="shared" si="165"/>
        <v>21</v>
      </c>
      <c r="EM37" s="59" t="str">
        <f t="shared" si="166"/>
        <v>Lab</v>
      </c>
      <c r="EN37" s="59" t="str">
        <f t="shared" si="167"/>
        <v/>
      </c>
      <c r="EO37" s="59" t="str">
        <f t="shared" si="168"/>
        <v/>
      </c>
      <c r="EP37" s="59" t="str">
        <f t="shared" si="169"/>
        <v>Δ</v>
      </c>
      <c r="EQ37" s="57" t="str">
        <f t="shared" si="170"/>
        <v>9+</v>
      </c>
      <c r="ER37" s="57" t="str">
        <f t="shared" si="171"/>
        <v>11+</v>
      </c>
      <c r="ES37" s="57" t="str">
        <f t="shared" si="172"/>
        <v>13</v>
      </c>
      <c r="ET37" s="57" t="str">
        <f t="shared" si="173"/>
        <v>Lab</v>
      </c>
      <c r="EU37" s="57" t="str">
        <f t="shared" si="174"/>
        <v>LabΔ</v>
      </c>
      <c r="EV37" s="57" t="str">
        <f t="shared" si="175"/>
        <v>Lab9+</v>
      </c>
      <c r="EW37" s="57" t="str">
        <f t="shared" si="176"/>
        <v>Lab11+</v>
      </c>
      <c r="EX37" s="57" t="str">
        <f t="shared" si="177"/>
        <v>Lab13</v>
      </c>
      <c r="EZ37" s="59">
        <f>1</f>
        <v>1</v>
      </c>
      <c r="FA37" s="57">
        <f t="shared" si="178"/>
        <v>3</v>
      </c>
      <c r="FB37" s="57">
        <f t="shared" si="179"/>
        <v>6</v>
      </c>
      <c r="FC37" s="57">
        <f t="shared" si="180"/>
        <v>9</v>
      </c>
      <c r="FD37" s="57">
        <f t="shared" si="181"/>
        <v>13</v>
      </c>
      <c r="FE37" s="57">
        <f t="shared" si="182"/>
        <v>16</v>
      </c>
      <c r="FF37" s="57">
        <f t="shared" si="183"/>
        <v>20</v>
      </c>
      <c r="FG37" s="59" t="str">
        <f t="shared" si="184"/>
        <v>Lab</v>
      </c>
      <c r="FH37" s="59" t="str">
        <f t="shared" si="185"/>
        <v>m</v>
      </c>
      <c r="FI37" s="59" t="str">
        <f t="shared" si="186"/>
        <v>5b</v>
      </c>
      <c r="FJ37" s="59" t="str">
        <f t="shared" si="187"/>
        <v>dim</v>
      </c>
      <c r="FK37" s="57" t="str">
        <f t="shared" si="188"/>
        <v>9b</v>
      </c>
      <c r="FL37" s="57" t="str">
        <f t="shared" si="189"/>
        <v>11b</v>
      </c>
      <c r="FM37" s="57" t="str">
        <f t="shared" si="190"/>
        <v>13b</v>
      </c>
      <c r="FN37" s="57" t="str">
        <f t="shared" si="191"/>
        <v>Labm5b</v>
      </c>
      <c r="FO37" s="57" t="str">
        <f t="shared" si="192"/>
        <v>Labm5bdim</v>
      </c>
      <c r="FP37" s="57" t="str">
        <f t="shared" si="193"/>
        <v>Labm5b9b</v>
      </c>
      <c r="FQ37" s="57" t="str">
        <f t="shared" si="194"/>
        <v>Labm5b11b</v>
      </c>
      <c r="FR37" s="57" t="str">
        <f t="shared" si="195"/>
        <v>Labm5b13b</v>
      </c>
      <c r="FT37" s="2" t="str">
        <f t="shared" si="196"/>
        <v>Labm</v>
      </c>
      <c r="FU37" s="2" t="str">
        <f t="shared" si="196"/>
        <v>LabmΔ</v>
      </c>
      <c r="FV37" s="2" t="str">
        <f t="shared" si="196"/>
        <v>Labm9</v>
      </c>
      <c r="FW37" s="2" t="str">
        <f t="shared" si="196"/>
        <v>Labm11</v>
      </c>
      <c r="FX37" s="2" t="str">
        <f t="shared" si="196"/>
        <v>Labm13b</v>
      </c>
      <c r="FY37" s="2" t="str">
        <f t="shared" si="197"/>
        <v>Labm5b</v>
      </c>
      <c r="FZ37" s="2" t="str">
        <f t="shared" si="197"/>
        <v>Labm5b7</v>
      </c>
      <c r="GA37" s="2" t="str">
        <f t="shared" si="197"/>
        <v>Labm5b9b</v>
      </c>
      <c r="GB37" s="2" t="str">
        <f t="shared" si="197"/>
        <v>Labm5b11</v>
      </c>
      <c r="GC37" s="2" t="str">
        <f t="shared" si="197"/>
        <v>Labm5b13</v>
      </c>
      <c r="GD37" s="2" t="str">
        <f t="shared" si="198"/>
        <v>Lab5#</v>
      </c>
      <c r="GE37" s="2" t="str">
        <f t="shared" si="198"/>
        <v>Lab5#Δ</v>
      </c>
      <c r="GF37" s="2" t="str">
        <f t="shared" si="198"/>
        <v>Lab5#9</v>
      </c>
      <c r="GG37" s="2" t="str">
        <f t="shared" si="198"/>
        <v>Lab5#11</v>
      </c>
      <c r="GH37" s="2" t="str">
        <f t="shared" si="198"/>
        <v>Lab5#13</v>
      </c>
      <c r="GI37" s="2" t="str">
        <f t="shared" si="199"/>
        <v>Labm</v>
      </c>
      <c r="GJ37" s="2" t="str">
        <f t="shared" si="199"/>
        <v>Labm7</v>
      </c>
      <c r="GK37" s="2" t="str">
        <f t="shared" si="199"/>
        <v>Labm9</v>
      </c>
      <c r="GL37" s="2" t="str">
        <f t="shared" si="199"/>
        <v>Labm11+</v>
      </c>
      <c r="GM37" s="2" t="str">
        <f t="shared" si="199"/>
        <v>Labm13</v>
      </c>
      <c r="GN37" s="2" t="str">
        <f t="shared" si="200"/>
        <v>Lab</v>
      </c>
      <c r="GO37" s="2" t="str">
        <f t="shared" si="200"/>
        <v>Lab7</v>
      </c>
      <c r="GP37" s="2" t="str">
        <f t="shared" si="200"/>
        <v>Lab9b</v>
      </c>
      <c r="GQ37" s="2" t="str">
        <f t="shared" si="200"/>
        <v>Lab11</v>
      </c>
      <c r="GR37" s="2" t="str">
        <f t="shared" si="200"/>
        <v>Lab13b</v>
      </c>
      <c r="GS37" s="2" t="str">
        <f t="shared" si="201"/>
        <v>Lab</v>
      </c>
      <c r="GT37" s="2" t="str">
        <f t="shared" si="201"/>
        <v>LabΔ</v>
      </c>
      <c r="GU37" s="2" t="str">
        <f t="shared" si="201"/>
        <v>Lab9+</v>
      </c>
      <c r="GV37" s="2" t="str">
        <f t="shared" si="201"/>
        <v>Lab11+</v>
      </c>
      <c r="GW37" s="2" t="str">
        <f t="shared" si="201"/>
        <v>Lab13</v>
      </c>
      <c r="GX37" s="2" t="str">
        <f t="shared" si="202"/>
        <v>Labm5b</v>
      </c>
      <c r="GY37" s="2" t="str">
        <f t="shared" si="202"/>
        <v>Labm5bdim</v>
      </c>
      <c r="GZ37" s="2" t="str">
        <f t="shared" si="202"/>
        <v>Labm5b9b</v>
      </c>
      <c r="HA37" s="2" t="str">
        <f t="shared" si="202"/>
        <v>Labm5b11b</v>
      </c>
      <c r="HB37" s="2" t="str">
        <f t="shared" si="202"/>
        <v>Labm5b13b</v>
      </c>
      <c r="HD37" s="2">
        <f t="shared" si="215"/>
        <v>33</v>
      </c>
      <c r="HE37" s="2" t="str" cm="1">
        <f t="array" ref="HE37">INDEX(patti,$HD37,IP37)</f>
        <v>Labm</v>
      </c>
      <c r="HF37" s="2" t="str" cm="1">
        <f t="array" ref="HF37">INDEX(patti,$HD37,IQ37)</f>
        <v>Labm5b</v>
      </c>
      <c r="HG37" s="2" t="str" cm="1">
        <f t="array" ref="HG37">INDEX(patti,$HD37,IR37)</f>
        <v>Lab5#</v>
      </c>
      <c r="HH37" s="2" t="str" cm="1">
        <f t="array" ref="HH37">INDEX(patti,$HD37,IS37)</f>
        <v>Labm</v>
      </c>
      <c r="HI37" s="2" t="str" cm="1">
        <f t="array" ref="HI37">INDEX(patti,$HD37,IT37)</f>
        <v>Lab</v>
      </c>
      <c r="HJ37" s="2" t="str" cm="1">
        <f t="array" ref="HJ37">INDEX(patti,$HD37,IU37)</f>
        <v>Lab</v>
      </c>
      <c r="HK37" s="2" t="str" cm="1">
        <f t="array" ref="HK37">INDEX(patti,$HD37,IV37)</f>
        <v>Labdim</v>
      </c>
      <c r="HL37" s="2" t="str" cm="1">
        <f t="array" ref="HL37">INDEX(patti,$HD37,IW37)</f>
        <v>LabmΔ</v>
      </c>
      <c r="HM37" s="2" t="str" cm="1">
        <f t="array" ref="HM37">INDEX(patti,$HD37,IX37)</f>
        <v>Labm5b7</v>
      </c>
      <c r="HN37" s="2" t="str" cm="1">
        <f t="array" ref="HN37">INDEX(patti,$HD37,IY37)</f>
        <v>Lab5#Δ</v>
      </c>
      <c r="HO37" s="2" t="str" cm="1">
        <f t="array" ref="HO37">INDEX(patti,$HD37,IZ37)</f>
        <v>Labm7</v>
      </c>
      <c r="HP37" s="2" t="str" cm="1">
        <f t="array" ref="HP37">INDEX(patti,$HD37,JA37)</f>
        <v>Lab7</v>
      </c>
      <c r="HQ37" s="2" t="str" cm="1">
        <f t="array" ref="HQ37">INDEX(patti,$HD37,JB37)</f>
        <v>LabΔ</v>
      </c>
      <c r="HR37" s="2" t="str" cm="1">
        <f t="array" ref="HR37">INDEX(patti,$HD37,JC37)</f>
        <v xml:space="preserve">   </v>
      </c>
      <c r="HS37" s="2" t="str" cm="1">
        <f t="array" ref="HS37">INDEX(patti,$HD37,JD37)</f>
        <v>Labm9</v>
      </c>
      <c r="HT37" s="2" t="str" cm="1">
        <f t="array" ref="HT37">INDEX(patti,$HD37,JE37)</f>
        <v>Labm5b9b</v>
      </c>
      <c r="HU37" s="2" t="str" cm="1">
        <f t="array" ref="HU37">INDEX(patti,$HD37,JF37)</f>
        <v>Lab5#9</v>
      </c>
      <c r="HV37" s="2" t="str" cm="1">
        <f t="array" ref="HV37">INDEX(patti,$HD37,JG37)</f>
        <v>Labm9</v>
      </c>
      <c r="HW37" s="2" t="str" cm="1">
        <f t="array" ref="HW37">INDEX(patti,$HD37,JH37)</f>
        <v>Lab9b</v>
      </c>
      <c r="HX37" s="2" t="str" cm="1">
        <f t="array" ref="HX37">INDEX(patti,$HD37,JI37)</f>
        <v>Lab9#</v>
      </c>
      <c r="HY37" s="2" t="str" cm="1">
        <f t="array" ref="HY37">INDEX(patti,$HD37,JJ37)</f>
        <v xml:space="preserve">   </v>
      </c>
      <c r="HZ37" s="2" t="str" cm="1">
        <f t="array" ref="HZ37">INDEX(patti,$HD37,JK37)</f>
        <v>Labm11</v>
      </c>
      <c r="IA37" s="2" t="str" cm="1">
        <f t="array" ref="IA37">INDEX(patti,$HD37,JL37)</f>
        <v>Labm5b11</v>
      </c>
      <c r="IB37" s="2" t="str" cm="1">
        <f t="array" ref="IB37">INDEX(patti,$HD37,JM37)</f>
        <v>Lab5#11</v>
      </c>
      <c r="IC37" s="2" t="str" cm="1">
        <f t="array" ref="IC37">INDEX(patti,$HD37,JN37)</f>
        <v>Labm11+</v>
      </c>
      <c r="ID37" s="2" t="str" cm="1">
        <f t="array" ref="ID37">INDEX(patti,$HD37,JO37)</f>
        <v>Lab11</v>
      </c>
      <c r="IE37" s="2" t="str" cm="1">
        <f t="array" ref="IE37">INDEX(patti,$HD37,JP37)</f>
        <v>Lab11+</v>
      </c>
      <c r="IF37" s="2" t="str" cm="1">
        <f t="array" ref="IF37">INDEX(patti,$HD37,JQ37)</f>
        <v xml:space="preserve">   </v>
      </c>
      <c r="IG37" s="2" t="str" cm="1">
        <f t="array" ref="IG37">INDEX(patti,$HD37,JR37)</f>
        <v>Labm13b</v>
      </c>
      <c r="IH37" s="2" t="str" cm="1">
        <f t="array" ref="IH37">INDEX(patti,$HD37,JS37)</f>
        <v>Labm5b13</v>
      </c>
      <c r="II37" s="2" t="str" cm="1">
        <f t="array" ref="II37">INDEX(patti,$HD37,JT37)</f>
        <v>Lab5#13</v>
      </c>
      <c r="IJ37" s="2" t="str" cm="1">
        <f t="array" ref="IJ37">INDEX(patti,$HD37,JU37)</f>
        <v>Labm13</v>
      </c>
      <c r="IK37" s="2" t="str" cm="1">
        <f t="array" ref="IK37">INDEX(patti,$HD37,JV37)</f>
        <v>Lab13b</v>
      </c>
      <c r="IL37" s="2" t="str" cm="1">
        <f t="array" ref="IL37">INDEX(patti,$HD37,JW37)</f>
        <v>Lab13</v>
      </c>
      <c r="IM37" s="2" t="str" cm="1">
        <f t="array" ref="IM37">INDEX(patti,$HD37,JX37)</f>
        <v xml:space="preserve">   </v>
      </c>
      <c r="IN37" t="s">
        <v>117</v>
      </c>
      <c r="IP37">
        <v>1</v>
      </c>
      <c r="IQ37">
        <f t="shared" si="223"/>
        <v>6</v>
      </c>
      <c r="IR37">
        <f t="shared" si="223"/>
        <v>11</v>
      </c>
      <c r="IS37">
        <f t="shared" si="223"/>
        <v>16</v>
      </c>
      <c r="IT37">
        <f t="shared" si="223"/>
        <v>21</v>
      </c>
      <c r="IU37">
        <f t="shared" si="223"/>
        <v>26</v>
      </c>
      <c r="IV37">
        <f t="shared" si="223"/>
        <v>31</v>
      </c>
      <c r="IW37">
        <f t="shared" si="228"/>
        <v>2</v>
      </c>
      <c r="IX37">
        <f t="shared" si="228"/>
        <v>7</v>
      </c>
      <c r="IY37">
        <f t="shared" si="228"/>
        <v>12</v>
      </c>
      <c r="IZ37">
        <f t="shared" si="228"/>
        <v>17</v>
      </c>
      <c r="JA37">
        <f t="shared" si="228"/>
        <v>22</v>
      </c>
      <c r="JB37">
        <f t="shared" si="228"/>
        <v>27</v>
      </c>
      <c r="JC37">
        <f t="shared" si="227"/>
        <v>32</v>
      </c>
      <c r="JD37">
        <f t="shared" si="227"/>
        <v>3</v>
      </c>
      <c r="JE37">
        <f t="shared" si="227"/>
        <v>8</v>
      </c>
      <c r="JF37">
        <f t="shared" si="227"/>
        <v>13</v>
      </c>
      <c r="JG37">
        <f t="shared" si="227"/>
        <v>18</v>
      </c>
      <c r="JH37">
        <f t="shared" si="227"/>
        <v>23</v>
      </c>
      <c r="JI37">
        <f t="shared" si="227"/>
        <v>28</v>
      </c>
      <c r="JJ37">
        <f t="shared" si="227"/>
        <v>33</v>
      </c>
      <c r="JK37">
        <f t="shared" si="227"/>
        <v>4</v>
      </c>
      <c r="JL37">
        <f t="shared" si="227"/>
        <v>9</v>
      </c>
      <c r="JM37">
        <f t="shared" si="225"/>
        <v>14</v>
      </c>
      <c r="JN37">
        <f t="shared" si="225"/>
        <v>19</v>
      </c>
      <c r="JO37">
        <f t="shared" si="225"/>
        <v>24</v>
      </c>
      <c r="JP37">
        <f t="shared" si="225"/>
        <v>29</v>
      </c>
      <c r="JQ37">
        <f t="shared" si="225"/>
        <v>34</v>
      </c>
      <c r="JR37">
        <f t="shared" si="225"/>
        <v>5</v>
      </c>
      <c r="JS37">
        <f t="shared" si="225"/>
        <v>10</v>
      </c>
      <c r="JT37">
        <f t="shared" si="225"/>
        <v>15</v>
      </c>
      <c r="JU37">
        <f t="shared" si="225"/>
        <v>20</v>
      </c>
      <c r="JV37">
        <f t="shared" si="225"/>
        <v>25</v>
      </c>
      <c r="JW37">
        <f t="shared" si="225"/>
        <v>30</v>
      </c>
      <c r="JX37">
        <f t="shared" si="225"/>
        <v>35</v>
      </c>
      <c r="JY37" t="s">
        <v>117</v>
      </c>
      <c r="JZ37" t="str">
        <f t="shared" si="226"/>
        <v>ARMONICA</v>
      </c>
      <c r="KA37">
        <f t="shared" si="6"/>
        <v>0</v>
      </c>
      <c r="KB37" cm="1">
        <f t="array" ref="KB37">IF(TYPE(_xlfn._xlws.FILTER(HE$1:IM$1,HE37:IM37=KA37))=16,0,_xlfn._xlws.FILTER(HE$1:IM$1,HE37:IM37=KA37))</f>
        <v>0</v>
      </c>
      <c r="KG37">
        <f t="shared" si="205"/>
        <v>0</v>
      </c>
      <c r="KH37" s="35">
        <f t="shared" si="224"/>
        <v>0</v>
      </c>
      <c r="LY37" s="73"/>
      <c r="LZ37" s="73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51"/>
      <c r="NP37" s="51"/>
      <c r="NQ37" s="73"/>
      <c r="NR37" s="73"/>
      <c r="NS37" s="73"/>
      <c r="NT37" s="73"/>
      <c r="NU37" s="73"/>
      <c r="NV37" s="73"/>
      <c r="NW37" s="73"/>
      <c r="NX37" s="73"/>
      <c r="NY37" s="73"/>
      <c r="NZ37" s="73"/>
      <c r="OA37" s="73"/>
      <c r="OB37" s="73"/>
      <c r="OC37" s="73"/>
      <c r="OD37" s="73"/>
      <c r="OE37" s="73"/>
    </row>
    <row r="38" spans="1:395" x14ac:dyDescent="0.3">
      <c r="A38" s="190"/>
      <c r="B38" t="str">
        <f t="shared" si="220"/>
        <v>LA</v>
      </c>
      <c r="C38" s="16" t="s">
        <v>37</v>
      </c>
      <c r="D38" s="16" t="s">
        <v>38</v>
      </c>
      <c r="E38" s="16" t="s">
        <v>37</v>
      </c>
      <c r="F38" s="16" t="s">
        <v>37</v>
      </c>
      <c r="G38" s="16" t="s">
        <v>38</v>
      </c>
      <c r="H38" s="16" t="s">
        <v>39</v>
      </c>
      <c r="I38" s="16" t="s">
        <v>38</v>
      </c>
      <c r="J38" s="4">
        <f t="shared" si="221"/>
        <v>10</v>
      </c>
      <c r="K38" s="59">
        <f t="shared" si="47"/>
        <v>12</v>
      </c>
      <c r="L38" s="59">
        <f t="shared" si="48"/>
        <v>13</v>
      </c>
      <c r="M38" s="59">
        <f t="shared" si="49"/>
        <v>15</v>
      </c>
      <c r="N38" s="59">
        <f t="shared" si="50"/>
        <v>17</v>
      </c>
      <c r="O38" s="59">
        <f t="shared" si="51"/>
        <v>18</v>
      </c>
      <c r="P38" s="59">
        <f t="shared" si="52"/>
        <v>21</v>
      </c>
      <c r="Q38" s="57">
        <f t="shared" si="53"/>
        <v>22</v>
      </c>
      <c r="R38" s="59">
        <f t="shared" si="54"/>
        <v>24</v>
      </c>
      <c r="S38" s="59">
        <f t="shared" si="55"/>
        <v>25</v>
      </c>
      <c r="T38" s="59">
        <f t="shared" si="56"/>
        <v>27</v>
      </c>
      <c r="U38" s="59">
        <f t="shared" si="57"/>
        <v>29</v>
      </c>
      <c r="V38" s="59">
        <f t="shared" si="58"/>
        <v>30</v>
      </c>
      <c r="W38" s="59">
        <f t="shared" si="59"/>
        <v>33</v>
      </c>
      <c r="X38" s="57">
        <f t="shared" si="60"/>
        <v>34</v>
      </c>
      <c r="Y38" s="59">
        <f t="shared" si="61"/>
        <v>36</v>
      </c>
      <c r="Z38" s="59">
        <f t="shared" si="62"/>
        <v>37</v>
      </c>
      <c r="AA38" s="59">
        <f t="shared" si="63"/>
        <v>39</v>
      </c>
      <c r="AB38" s="59">
        <f t="shared" si="64"/>
        <v>41</v>
      </c>
      <c r="AC38" s="59">
        <f t="shared" si="65"/>
        <v>42</v>
      </c>
      <c r="AD38" s="59">
        <f t="shared" si="66"/>
        <v>45</v>
      </c>
      <c r="AE38" s="57">
        <f t="shared" si="67"/>
        <v>46</v>
      </c>
      <c r="AF38" s="59">
        <f t="shared" si="68"/>
        <v>48</v>
      </c>
      <c r="AG38" s="59">
        <f t="shared" si="69"/>
        <v>49</v>
      </c>
      <c r="AH38" s="59">
        <f t="shared" si="70"/>
        <v>51</v>
      </c>
      <c r="AI38" s="59"/>
      <c r="AJ38" s="59">
        <f>1</f>
        <v>1</v>
      </c>
      <c r="AK38" s="59">
        <f t="shared" si="71"/>
        <v>3</v>
      </c>
      <c r="AL38" s="59">
        <f t="shared" si="72"/>
        <v>7</v>
      </c>
      <c r="AM38" s="59">
        <f t="shared" si="73"/>
        <v>11</v>
      </c>
      <c r="AN38" s="59">
        <f t="shared" si="74"/>
        <v>14</v>
      </c>
      <c r="AO38" s="59">
        <f t="shared" si="75"/>
        <v>17</v>
      </c>
      <c r="AP38" s="59">
        <f t="shared" si="76"/>
        <v>20</v>
      </c>
      <c r="AQ38" s="59" t="str">
        <f t="shared" si="214"/>
        <v>LA</v>
      </c>
      <c r="AR38" s="59" t="str">
        <f t="shared" si="77"/>
        <v>m</v>
      </c>
      <c r="AS38" s="59" t="str">
        <f t="shared" si="78"/>
        <v/>
      </c>
      <c r="AT38" s="59" t="str">
        <f t="shared" si="79"/>
        <v>Δ</v>
      </c>
      <c r="AU38" s="57" t="str">
        <f t="shared" si="80"/>
        <v>9</v>
      </c>
      <c r="AV38" s="57" t="str">
        <f t="shared" si="81"/>
        <v>11</v>
      </c>
      <c r="AW38" s="57" t="str">
        <f t="shared" si="82"/>
        <v>13b</v>
      </c>
      <c r="AX38" s="57" t="str">
        <f t="shared" si="83"/>
        <v>LAm</v>
      </c>
      <c r="AY38" s="57" t="str">
        <f t="shared" si="84"/>
        <v>LAmΔ</v>
      </c>
      <c r="AZ38" s="57" t="str">
        <f t="shared" si="85"/>
        <v>LAm9</v>
      </c>
      <c r="BA38" s="57" t="str">
        <f t="shared" si="86"/>
        <v>LAm11</v>
      </c>
      <c r="BB38" s="57" t="str">
        <f t="shared" si="87"/>
        <v>LAm13b</v>
      </c>
      <c r="BD38" s="59">
        <f>1</f>
        <v>1</v>
      </c>
      <c r="BE38" s="57">
        <f t="shared" si="88"/>
        <v>3</v>
      </c>
      <c r="BF38" s="57">
        <f t="shared" si="89"/>
        <v>6</v>
      </c>
      <c r="BG38" s="57">
        <f t="shared" si="90"/>
        <v>10</v>
      </c>
      <c r="BH38" s="57">
        <f t="shared" si="91"/>
        <v>13</v>
      </c>
      <c r="BI38" s="57">
        <f t="shared" si="92"/>
        <v>17</v>
      </c>
      <c r="BJ38" s="57">
        <f t="shared" si="93"/>
        <v>21</v>
      </c>
      <c r="BK38" s="59" t="str">
        <f t="shared" si="94"/>
        <v>LA</v>
      </c>
      <c r="BL38" s="59" t="str">
        <f t="shared" si="95"/>
        <v>m</v>
      </c>
      <c r="BM38" s="59" t="str">
        <f t="shared" si="96"/>
        <v>5b</v>
      </c>
      <c r="BN38" s="59" t="str">
        <f t="shared" si="97"/>
        <v>7</v>
      </c>
      <c r="BO38" s="57" t="str">
        <f t="shared" si="98"/>
        <v>9b</v>
      </c>
      <c r="BP38" s="57" t="str">
        <f t="shared" si="99"/>
        <v>11</v>
      </c>
      <c r="BQ38" s="57" t="str">
        <f t="shared" si="100"/>
        <v>13</v>
      </c>
      <c r="BR38" s="57" t="str">
        <f t="shared" si="101"/>
        <v>LAm5b</v>
      </c>
      <c r="BS38" s="57" t="str">
        <f t="shared" si="102"/>
        <v>LAm5b7</v>
      </c>
      <c r="BT38" s="57" t="str">
        <f t="shared" si="103"/>
        <v>LAm5b9b</v>
      </c>
      <c r="BU38" s="57" t="str">
        <f t="shared" si="104"/>
        <v>LAm5b11</v>
      </c>
      <c r="BV38" s="57" t="str">
        <f t="shared" si="105"/>
        <v>LAm5b13</v>
      </c>
      <c r="BX38" s="59">
        <f>1</f>
        <v>1</v>
      </c>
      <c r="BY38" s="57">
        <f t="shared" si="106"/>
        <v>4</v>
      </c>
      <c r="BZ38" s="57">
        <f t="shared" si="107"/>
        <v>8</v>
      </c>
      <c r="CA38" s="57">
        <f t="shared" si="108"/>
        <v>11</v>
      </c>
      <c r="CB38" s="57">
        <f t="shared" si="109"/>
        <v>14</v>
      </c>
      <c r="CC38" s="57">
        <f t="shared" si="110"/>
        <v>17</v>
      </c>
      <c r="CD38" s="57">
        <f t="shared" si="111"/>
        <v>21</v>
      </c>
      <c r="CE38" s="59" t="str">
        <f t="shared" si="112"/>
        <v>LA</v>
      </c>
      <c r="CF38" s="59" t="str">
        <f t="shared" si="113"/>
        <v/>
      </c>
      <c r="CG38" s="59" t="str">
        <f t="shared" si="114"/>
        <v>5#</v>
      </c>
      <c r="CH38" s="59" t="str">
        <f t="shared" si="115"/>
        <v>Δ</v>
      </c>
      <c r="CI38" s="57" t="str">
        <f t="shared" si="116"/>
        <v>9</v>
      </c>
      <c r="CJ38" s="57" t="str">
        <f t="shared" si="117"/>
        <v>11</v>
      </c>
      <c r="CK38" s="57" t="str">
        <f t="shared" si="118"/>
        <v>13</v>
      </c>
      <c r="CL38" s="57" t="str">
        <f t="shared" si="119"/>
        <v>LA5#</v>
      </c>
      <c r="CM38" s="57" t="str">
        <f t="shared" si="120"/>
        <v>LA5#Δ</v>
      </c>
      <c r="CN38" s="57" t="str">
        <f t="shared" si="121"/>
        <v>LA5#9</v>
      </c>
      <c r="CO38" s="57" t="str">
        <f t="shared" si="122"/>
        <v>LA5#11</v>
      </c>
      <c r="CP38" s="57" t="str">
        <f t="shared" si="123"/>
        <v>LA5#13</v>
      </c>
      <c r="CR38" s="59">
        <f>1</f>
        <v>1</v>
      </c>
      <c r="CS38" s="57">
        <f t="shared" si="124"/>
        <v>3</v>
      </c>
      <c r="CT38" s="57">
        <f t="shared" si="125"/>
        <v>7</v>
      </c>
      <c r="CU38" s="57">
        <f t="shared" si="126"/>
        <v>10</v>
      </c>
      <c r="CV38" s="57">
        <f t="shared" si="127"/>
        <v>14</v>
      </c>
      <c r="CW38" s="57">
        <f t="shared" si="128"/>
        <v>18</v>
      </c>
      <c r="CX38" s="57">
        <f t="shared" si="129"/>
        <v>21</v>
      </c>
      <c r="CY38" s="59" t="str">
        <f t="shared" si="130"/>
        <v>LA</v>
      </c>
      <c r="CZ38" s="59" t="str">
        <f t="shared" si="131"/>
        <v>m</v>
      </c>
      <c r="DA38" s="59" t="str">
        <f t="shared" si="132"/>
        <v/>
      </c>
      <c r="DB38" s="59" t="str">
        <f t="shared" si="133"/>
        <v>7</v>
      </c>
      <c r="DC38" s="57" t="str">
        <f t="shared" si="134"/>
        <v>9</v>
      </c>
      <c r="DD38" s="57" t="str">
        <f t="shared" si="135"/>
        <v>11+</v>
      </c>
      <c r="DE38" s="57" t="str">
        <f t="shared" si="136"/>
        <v>13</v>
      </c>
      <c r="DF38" s="57" t="str">
        <f t="shared" si="137"/>
        <v>LAm</v>
      </c>
      <c r="DG38" s="57" t="str">
        <f t="shared" si="138"/>
        <v>LAm7</v>
      </c>
      <c r="DH38" s="57" t="str">
        <f t="shared" si="139"/>
        <v>LAm9</v>
      </c>
      <c r="DI38" s="57" t="str">
        <f t="shared" si="140"/>
        <v>LAm11+</v>
      </c>
      <c r="DJ38" s="57" t="str">
        <f t="shared" si="141"/>
        <v>LAm13</v>
      </c>
      <c r="DL38" s="59">
        <f>1</f>
        <v>1</v>
      </c>
      <c r="DM38" s="57">
        <f t="shared" si="142"/>
        <v>4</v>
      </c>
      <c r="DN38" s="57">
        <f t="shared" si="143"/>
        <v>7</v>
      </c>
      <c r="DO38" s="57">
        <f t="shared" si="144"/>
        <v>10</v>
      </c>
      <c r="DP38" s="57">
        <f t="shared" si="145"/>
        <v>13</v>
      </c>
      <c r="DQ38" s="57">
        <f t="shared" si="146"/>
        <v>17</v>
      </c>
      <c r="DR38" s="57">
        <f t="shared" si="147"/>
        <v>20</v>
      </c>
      <c r="DS38" s="59" t="str">
        <f t="shared" si="148"/>
        <v>LA</v>
      </c>
      <c r="DT38" s="59" t="str">
        <f t="shared" si="149"/>
        <v/>
      </c>
      <c r="DU38" s="59" t="str">
        <f t="shared" si="150"/>
        <v/>
      </c>
      <c r="DV38" s="59" t="str">
        <f t="shared" si="151"/>
        <v>7</v>
      </c>
      <c r="DW38" s="57" t="str">
        <f t="shared" si="152"/>
        <v>9b</v>
      </c>
      <c r="DX38" s="57" t="str">
        <f t="shared" si="153"/>
        <v>11</v>
      </c>
      <c r="DY38" s="57" t="str">
        <f t="shared" si="154"/>
        <v>13b</v>
      </c>
      <c r="DZ38" s="57" t="str">
        <f t="shared" si="155"/>
        <v>LA</v>
      </c>
      <c r="EA38" s="57" t="str">
        <f t="shared" si="156"/>
        <v>LA7</v>
      </c>
      <c r="EB38" s="57" t="str">
        <f t="shared" si="157"/>
        <v>LA9b</v>
      </c>
      <c r="EC38" s="57" t="str">
        <f t="shared" si="158"/>
        <v>LA11</v>
      </c>
      <c r="ED38" s="57" t="str">
        <f t="shared" si="159"/>
        <v>LA13b</v>
      </c>
      <c r="EF38" s="59">
        <f>1</f>
        <v>1</v>
      </c>
      <c r="EG38" s="57">
        <f t="shared" si="160"/>
        <v>4</v>
      </c>
      <c r="EH38" s="57">
        <f t="shared" si="161"/>
        <v>7</v>
      </c>
      <c r="EI38" s="57">
        <f t="shared" si="162"/>
        <v>11</v>
      </c>
      <c r="EJ38" s="57">
        <f t="shared" si="163"/>
        <v>15</v>
      </c>
      <c r="EK38" s="57">
        <f t="shared" si="164"/>
        <v>18</v>
      </c>
      <c r="EL38" s="57">
        <f t="shared" si="165"/>
        <v>21</v>
      </c>
      <c r="EM38" s="59" t="str">
        <f t="shared" si="166"/>
        <v>LA</v>
      </c>
      <c r="EN38" s="59" t="str">
        <f t="shared" si="167"/>
        <v/>
      </c>
      <c r="EO38" s="59" t="str">
        <f t="shared" si="168"/>
        <v/>
      </c>
      <c r="EP38" s="59" t="str">
        <f t="shared" si="169"/>
        <v>Δ</v>
      </c>
      <c r="EQ38" s="57" t="str">
        <f t="shared" si="170"/>
        <v>9+</v>
      </c>
      <c r="ER38" s="57" t="str">
        <f t="shared" si="171"/>
        <v>11+</v>
      </c>
      <c r="ES38" s="57" t="str">
        <f t="shared" si="172"/>
        <v>13</v>
      </c>
      <c r="ET38" s="57" t="str">
        <f t="shared" si="173"/>
        <v>LA</v>
      </c>
      <c r="EU38" s="57" t="str">
        <f t="shared" si="174"/>
        <v>LAΔ</v>
      </c>
      <c r="EV38" s="57" t="str">
        <f t="shared" si="175"/>
        <v>LA9+</v>
      </c>
      <c r="EW38" s="57" t="str">
        <f t="shared" si="176"/>
        <v>LA11+</v>
      </c>
      <c r="EX38" s="57" t="str">
        <f t="shared" si="177"/>
        <v>LA13</v>
      </c>
      <c r="EZ38" s="59">
        <f>1</f>
        <v>1</v>
      </c>
      <c r="FA38" s="57">
        <f t="shared" si="178"/>
        <v>3</v>
      </c>
      <c r="FB38" s="57">
        <f t="shared" si="179"/>
        <v>6</v>
      </c>
      <c r="FC38" s="57">
        <f t="shared" si="180"/>
        <v>9</v>
      </c>
      <c r="FD38" s="57">
        <f t="shared" si="181"/>
        <v>13</v>
      </c>
      <c r="FE38" s="57">
        <f t="shared" si="182"/>
        <v>16</v>
      </c>
      <c r="FF38" s="57">
        <f t="shared" si="183"/>
        <v>20</v>
      </c>
      <c r="FG38" s="59" t="str">
        <f t="shared" si="184"/>
        <v>LA</v>
      </c>
      <c r="FH38" s="59" t="str">
        <f t="shared" si="185"/>
        <v>m</v>
      </c>
      <c r="FI38" s="59" t="str">
        <f t="shared" si="186"/>
        <v>5b</v>
      </c>
      <c r="FJ38" s="59" t="str">
        <f t="shared" si="187"/>
        <v>dim</v>
      </c>
      <c r="FK38" s="57" t="str">
        <f t="shared" si="188"/>
        <v>9b</v>
      </c>
      <c r="FL38" s="57" t="str">
        <f t="shared" si="189"/>
        <v>11b</v>
      </c>
      <c r="FM38" s="57" t="str">
        <f t="shared" si="190"/>
        <v>13b</v>
      </c>
      <c r="FN38" s="57" t="str">
        <f t="shared" si="191"/>
        <v>LAm5b</v>
      </c>
      <c r="FO38" s="57" t="str">
        <f t="shared" si="192"/>
        <v>LAm5bdim</v>
      </c>
      <c r="FP38" s="57" t="str">
        <f t="shared" si="193"/>
        <v>LAm5b9b</v>
      </c>
      <c r="FQ38" s="57" t="str">
        <f t="shared" si="194"/>
        <v>LAm5b11b</v>
      </c>
      <c r="FR38" s="57" t="str">
        <f t="shared" si="195"/>
        <v>LAm5b13b</v>
      </c>
      <c r="FT38" s="2" t="str">
        <f t="shared" si="196"/>
        <v>LAm</v>
      </c>
      <c r="FU38" s="2" t="str">
        <f t="shared" si="196"/>
        <v>LAmΔ</v>
      </c>
      <c r="FV38" s="2" t="str">
        <f t="shared" si="196"/>
        <v>LAm9</v>
      </c>
      <c r="FW38" s="2" t="str">
        <f t="shared" si="196"/>
        <v>LAm11</v>
      </c>
      <c r="FX38" s="2" t="str">
        <f t="shared" si="196"/>
        <v>LAm13b</v>
      </c>
      <c r="FY38" s="2" t="str">
        <f t="shared" si="197"/>
        <v>LAm5b</v>
      </c>
      <c r="FZ38" s="2" t="str">
        <f t="shared" si="197"/>
        <v>LAm5b7</v>
      </c>
      <c r="GA38" s="2" t="str">
        <f t="shared" si="197"/>
        <v>LAm5b9b</v>
      </c>
      <c r="GB38" s="2" t="str">
        <f t="shared" si="197"/>
        <v>LAm5b11</v>
      </c>
      <c r="GC38" s="2" t="str">
        <f t="shared" si="197"/>
        <v>LAm5b13</v>
      </c>
      <c r="GD38" s="2" t="str">
        <f t="shared" si="198"/>
        <v>LA5#</v>
      </c>
      <c r="GE38" s="2" t="str">
        <f t="shared" si="198"/>
        <v>LA5#Δ</v>
      </c>
      <c r="GF38" s="2" t="str">
        <f t="shared" si="198"/>
        <v>LA5#9</v>
      </c>
      <c r="GG38" s="2" t="str">
        <f t="shared" si="198"/>
        <v>LA5#11</v>
      </c>
      <c r="GH38" s="2" t="str">
        <f t="shared" si="198"/>
        <v>LA5#13</v>
      </c>
      <c r="GI38" s="2" t="str">
        <f t="shared" si="199"/>
        <v>LAm</v>
      </c>
      <c r="GJ38" s="2" t="str">
        <f t="shared" si="199"/>
        <v>LAm7</v>
      </c>
      <c r="GK38" s="2" t="str">
        <f t="shared" si="199"/>
        <v>LAm9</v>
      </c>
      <c r="GL38" s="2" t="str">
        <f t="shared" si="199"/>
        <v>LAm11+</v>
      </c>
      <c r="GM38" s="2" t="str">
        <f t="shared" si="199"/>
        <v>LAm13</v>
      </c>
      <c r="GN38" s="2" t="str">
        <f t="shared" si="200"/>
        <v>LA</v>
      </c>
      <c r="GO38" s="2" t="str">
        <f t="shared" si="200"/>
        <v>LA7</v>
      </c>
      <c r="GP38" s="2" t="str">
        <f t="shared" si="200"/>
        <v>LA9b</v>
      </c>
      <c r="GQ38" s="2" t="str">
        <f t="shared" si="200"/>
        <v>LA11</v>
      </c>
      <c r="GR38" s="2" t="str">
        <f t="shared" si="200"/>
        <v>LA13b</v>
      </c>
      <c r="GS38" s="2" t="str">
        <f t="shared" si="201"/>
        <v>LA</v>
      </c>
      <c r="GT38" s="2" t="str">
        <f t="shared" si="201"/>
        <v>LAΔ</v>
      </c>
      <c r="GU38" s="2" t="str">
        <f t="shared" si="201"/>
        <v>LA9+</v>
      </c>
      <c r="GV38" s="2" t="str">
        <f t="shared" si="201"/>
        <v>LA11+</v>
      </c>
      <c r="GW38" s="2" t="str">
        <f t="shared" si="201"/>
        <v>LA13</v>
      </c>
      <c r="GX38" s="2" t="str">
        <f t="shared" si="202"/>
        <v>LAm5b</v>
      </c>
      <c r="GY38" s="2" t="str">
        <f t="shared" si="202"/>
        <v>LAm5bdim</v>
      </c>
      <c r="GZ38" s="2" t="str">
        <f t="shared" si="202"/>
        <v>LAm5b9b</v>
      </c>
      <c r="HA38" s="2" t="str">
        <f t="shared" si="202"/>
        <v>LAm5b11b</v>
      </c>
      <c r="HB38" s="2" t="str">
        <f t="shared" si="202"/>
        <v>LAm5b13b</v>
      </c>
      <c r="HD38" s="2">
        <f t="shared" si="215"/>
        <v>34</v>
      </c>
      <c r="HE38" s="2" t="str" cm="1">
        <f t="array" ref="HE38">INDEX(patti,$HD38,IP38)</f>
        <v>LAm</v>
      </c>
      <c r="HF38" s="2" t="str" cm="1">
        <f t="array" ref="HF38">INDEX(patti,$HD38,IQ38)</f>
        <v>LAm5b</v>
      </c>
      <c r="HG38" s="2" t="str" cm="1">
        <f t="array" ref="HG38">INDEX(patti,$HD38,IR38)</f>
        <v>LA5#</v>
      </c>
      <c r="HH38" s="2" t="str" cm="1">
        <f t="array" ref="HH38">INDEX(patti,$HD38,IS38)</f>
        <v>LAm</v>
      </c>
      <c r="HI38" s="2" t="str" cm="1">
        <f t="array" ref="HI38">INDEX(patti,$HD38,IT38)</f>
        <v>LA</v>
      </c>
      <c r="HJ38" s="2" t="str" cm="1">
        <f t="array" ref="HJ38">INDEX(patti,$HD38,IU38)</f>
        <v>LA</v>
      </c>
      <c r="HK38" s="2" t="str" cm="1">
        <f t="array" ref="HK38">INDEX(patti,$HD38,IV38)</f>
        <v>LAdim</v>
      </c>
      <c r="HL38" s="2" t="str" cm="1">
        <f t="array" ref="HL38">INDEX(patti,$HD38,IW38)</f>
        <v>LAmΔ</v>
      </c>
      <c r="HM38" s="2" t="str" cm="1">
        <f t="array" ref="HM38">INDEX(patti,$HD38,IX38)</f>
        <v>LAm5b7</v>
      </c>
      <c r="HN38" s="2" t="str" cm="1">
        <f t="array" ref="HN38">INDEX(patti,$HD38,IY38)</f>
        <v>LA5#Δ</v>
      </c>
      <c r="HO38" s="2" t="str" cm="1">
        <f t="array" ref="HO38">INDEX(patti,$HD38,IZ38)</f>
        <v>LAm7</v>
      </c>
      <c r="HP38" s="2" t="str" cm="1">
        <f t="array" ref="HP38">INDEX(patti,$HD38,JA38)</f>
        <v>LA7</v>
      </c>
      <c r="HQ38" s="2" t="str" cm="1">
        <f t="array" ref="HQ38">INDEX(patti,$HD38,JB38)</f>
        <v>LAΔ</v>
      </c>
      <c r="HR38" s="2" t="str" cm="1">
        <f t="array" ref="HR38">INDEX(patti,$HD38,JC38)</f>
        <v xml:space="preserve">   </v>
      </c>
      <c r="HS38" s="2" t="str" cm="1">
        <f t="array" ref="HS38">INDEX(patti,$HD38,JD38)</f>
        <v>LAm9</v>
      </c>
      <c r="HT38" s="2" t="str" cm="1">
        <f t="array" ref="HT38">INDEX(patti,$HD38,JE38)</f>
        <v>LAm5b9b</v>
      </c>
      <c r="HU38" s="2" t="str" cm="1">
        <f t="array" ref="HU38">INDEX(patti,$HD38,JF38)</f>
        <v>LA5#9</v>
      </c>
      <c r="HV38" s="2" t="str" cm="1">
        <f t="array" ref="HV38">INDEX(patti,$HD38,JG38)</f>
        <v>LAm9</v>
      </c>
      <c r="HW38" s="2" t="str" cm="1">
        <f t="array" ref="HW38">INDEX(patti,$HD38,JH38)</f>
        <v>LA9b</v>
      </c>
      <c r="HX38" s="2" t="str" cm="1">
        <f t="array" ref="HX38">INDEX(patti,$HD38,JI38)</f>
        <v>LA9#</v>
      </c>
      <c r="HY38" s="2" t="str" cm="1">
        <f t="array" ref="HY38">INDEX(patti,$HD38,JJ38)</f>
        <v xml:space="preserve">   </v>
      </c>
      <c r="HZ38" s="2" t="str" cm="1">
        <f t="array" ref="HZ38">INDEX(patti,$HD38,JK38)</f>
        <v>LAm11</v>
      </c>
      <c r="IA38" s="2" t="str" cm="1">
        <f t="array" ref="IA38">INDEX(patti,$HD38,JL38)</f>
        <v>LAm5b11</v>
      </c>
      <c r="IB38" s="2" t="str" cm="1">
        <f t="array" ref="IB38">INDEX(patti,$HD38,JM38)</f>
        <v>LA5#11</v>
      </c>
      <c r="IC38" s="2" t="str" cm="1">
        <f t="array" ref="IC38">INDEX(patti,$HD38,JN38)</f>
        <v>LAm11+</v>
      </c>
      <c r="ID38" s="2" t="str" cm="1">
        <f t="array" ref="ID38">INDEX(patti,$HD38,JO38)</f>
        <v>LA11</v>
      </c>
      <c r="IE38" s="2" t="str" cm="1">
        <f t="array" ref="IE38">INDEX(patti,$HD38,JP38)</f>
        <v>LA11+</v>
      </c>
      <c r="IF38" s="2" t="str" cm="1">
        <f t="array" ref="IF38">INDEX(patti,$HD38,JQ38)</f>
        <v xml:space="preserve">   </v>
      </c>
      <c r="IG38" s="2" t="str" cm="1">
        <f t="array" ref="IG38">INDEX(patti,$HD38,JR38)</f>
        <v>LAm13b</v>
      </c>
      <c r="IH38" s="2" t="str" cm="1">
        <f t="array" ref="IH38">INDEX(patti,$HD38,JS38)</f>
        <v>LAm5b13</v>
      </c>
      <c r="II38" s="2" t="str" cm="1">
        <f t="array" ref="II38">INDEX(patti,$HD38,JT38)</f>
        <v>LA5#13</v>
      </c>
      <c r="IJ38" s="2" t="str" cm="1">
        <f t="array" ref="IJ38">INDEX(patti,$HD38,JU38)</f>
        <v>LAm13</v>
      </c>
      <c r="IK38" s="2" t="str" cm="1">
        <f t="array" ref="IK38">INDEX(patti,$HD38,JV38)</f>
        <v>LA13b</v>
      </c>
      <c r="IL38" s="2" t="str" cm="1">
        <f t="array" ref="IL38">INDEX(patti,$HD38,JW38)</f>
        <v>LA13</v>
      </c>
      <c r="IM38" s="2" t="str" cm="1">
        <f t="array" ref="IM38">INDEX(patti,$HD38,JX38)</f>
        <v xml:space="preserve">   </v>
      </c>
      <c r="IN38" t="s">
        <v>117</v>
      </c>
      <c r="IP38">
        <v>1</v>
      </c>
      <c r="IQ38">
        <f t="shared" ref="IQ38:IV40" si="229">IP38+5</f>
        <v>6</v>
      </c>
      <c r="IR38">
        <f t="shared" si="229"/>
        <v>11</v>
      </c>
      <c r="IS38">
        <f t="shared" si="229"/>
        <v>16</v>
      </c>
      <c r="IT38">
        <f t="shared" si="229"/>
        <v>21</v>
      </c>
      <c r="IU38">
        <f t="shared" si="229"/>
        <v>26</v>
      </c>
      <c r="IV38">
        <f t="shared" si="229"/>
        <v>31</v>
      </c>
      <c r="IW38">
        <f t="shared" si="228"/>
        <v>2</v>
      </c>
      <c r="IX38">
        <f t="shared" si="228"/>
        <v>7</v>
      </c>
      <c r="IY38">
        <f t="shared" si="228"/>
        <v>12</v>
      </c>
      <c r="IZ38">
        <f t="shared" si="228"/>
        <v>17</v>
      </c>
      <c r="JA38">
        <f t="shared" si="228"/>
        <v>22</v>
      </c>
      <c r="JB38">
        <f t="shared" si="228"/>
        <v>27</v>
      </c>
      <c r="JC38">
        <f t="shared" si="227"/>
        <v>32</v>
      </c>
      <c r="JD38">
        <f t="shared" si="227"/>
        <v>3</v>
      </c>
      <c r="JE38">
        <f t="shared" si="227"/>
        <v>8</v>
      </c>
      <c r="JF38">
        <f t="shared" si="227"/>
        <v>13</v>
      </c>
      <c r="JG38">
        <f t="shared" si="227"/>
        <v>18</v>
      </c>
      <c r="JH38">
        <f t="shared" si="227"/>
        <v>23</v>
      </c>
      <c r="JI38">
        <f t="shared" si="227"/>
        <v>28</v>
      </c>
      <c r="JJ38">
        <f t="shared" si="227"/>
        <v>33</v>
      </c>
      <c r="JK38">
        <f t="shared" si="227"/>
        <v>4</v>
      </c>
      <c r="JL38">
        <f t="shared" si="227"/>
        <v>9</v>
      </c>
      <c r="JM38">
        <f t="shared" si="225"/>
        <v>14</v>
      </c>
      <c r="JN38">
        <f t="shared" si="225"/>
        <v>19</v>
      </c>
      <c r="JO38">
        <f t="shared" si="225"/>
        <v>24</v>
      </c>
      <c r="JP38">
        <f t="shared" si="225"/>
        <v>29</v>
      </c>
      <c r="JQ38">
        <f t="shared" si="225"/>
        <v>34</v>
      </c>
      <c r="JR38">
        <f t="shared" si="225"/>
        <v>5</v>
      </c>
      <c r="JS38">
        <f t="shared" si="225"/>
        <v>10</v>
      </c>
      <c r="JT38">
        <f t="shared" si="225"/>
        <v>15</v>
      </c>
      <c r="JU38">
        <f t="shared" si="225"/>
        <v>20</v>
      </c>
      <c r="JV38">
        <f t="shared" si="225"/>
        <v>25</v>
      </c>
      <c r="JW38">
        <f t="shared" si="225"/>
        <v>30</v>
      </c>
      <c r="JX38">
        <f t="shared" si="225"/>
        <v>35</v>
      </c>
      <c r="JY38" t="s">
        <v>117</v>
      </c>
      <c r="JZ38" t="str">
        <f t="shared" si="226"/>
        <v>ARMONICA</v>
      </c>
      <c r="KA38">
        <f t="shared" si="6"/>
        <v>0</v>
      </c>
      <c r="KB38" cm="1">
        <f t="array" ref="KB38">IF(TYPE(_xlfn._xlws.FILTER(HE$1:IM$1,HE38:IM38=KA38))=16,0,_xlfn._xlws.FILTER(HE$1:IM$1,HE38:IM38=KA38))</f>
        <v>0</v>
      </c>
      <c r="KG38">
        <f t="shared" si="205"/>
        <v>0</v>
      </c>
      <c r="KH38" s="35">
        <f t="shared" si="224"/>
        <v>0</v>
      </c>
      <c r="LY38" s="73"/>
      <c r="LZ38" s="73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51"/>
      <c r="NP38" s="51"/>
      <c r="NQ38" s="73"/>
      <c r="NR38" s="73"/>
      <c r="NS38" s="73"/>
      <c r="NT38" s="73"/>
      <c r="NU38" s="73"/>
      <c r="NV38" s="73"/>
      <c r="NW38" s="73"/>
      <c r="NX38" s="73"/>
      <c r="NY38" s="73"/>
      <c r="NZ38" s="73"/>
      <c r="OA38" s="73"/>
      <c r="OB38" s="73"/>
      <c r="OC38" s="73"/>
      <c r="OD38" s="73"/>
      <c r="OE38" s="73"/>
    </row>
    <row r="39" spans="1:395" x14ac:dyDescent="0.3">
      <c r="A39" s="190"/>
      <c r="B39" t="str">
        <f t="shared" si="220"/>
        <v>Sib</v>
      </c>
      <c r="C39" s="16" t="s">
        <v>37</v>
      </c>
      <c r="D39" s="16" t="s">
        <v>38</v>
      </c>
      <c r="E39" s="16" t="s">
        <v>37</v>
      </c>
      <c r="F39" s="16" t="s">
        <v>37</v>
      </c>
      <c r="G39" s="16" t="s">
        <v>38</v>
      </c>
      <c r="H39" s="16" t="s">
        <v>39</v>
      </c>
      <c r="I39" s="16" t="s">
        <v>38</v>
      </c>
      <c r="J39" s="4">
        <f t="shared" si="221"/>
        <v>11</v>
      </c>
      <c r="K39" s="59">
        <f t="shared" si="47"/>
        <v>13</v>
      </c>
      <c r="L39" s="59">
        <f t="shared" si="48"/>
        <v>14</v>
      </c>
      <c r="M39" s="59">
        <f t="shared" si="49"/>
        <v>16</v>
      </c>
      <c r="N39" s="59">
        <f t="shared" si="50"/>
        <v>18</v>
      </c>
      <c r="O39" s="59">
        <f t="shared" si="51"/>
        <v>19</v>
      </c>
      <c r="P39" s="59">
        <f t="shared" si="52"/>
        <v>22</v>
      </c>
      <c r="Q39" s="57">
        <f t="shared" si="53"/>
        <v>23</v>
      </c>
      <c r="R39" s="59">
        <f t="shared" si="54"/>
        <v>25</v>
      </c>
      <c r="S39" s="59">
        <f t="shared" si="55"/>
        <v>26</v>
      </c>
      <c r="T39" s="59">
        <f t="shared" si="56"/>
        <v>28</v>
      </c>
      <c r="U39" s="59">
        <f t="shared" si="57"/>
        <v>30</v>
      </c>
      <c r="V39" s="59">
        <f t="shared" si="58"/>
        <v>31</v>
      </c>
      <c r="W39" s="59">
        <f t="shared" si="59"/>
        <v>34</v>
      </c>
      <c r="X39" s="57">
        <f t="shared" si="60"/>
        <v>35</v>
      </c>
      <c r="Y39" s="59">
        <f t="shared" si="61"/>
        <v>37</v>
      </c>
      <c r="Z39" s="59">
        <f t="shared" si="62"/>
        <v>38</v>
      </c>
      <c r="AA39" s="59">
        <f t="shared" si="63"/>
        <v>40</v>
      </c>
      <c r="AB39" s="59">
        <f t="shared" si="64"/>
        <v>42</v>
      </c>
      <c r="AC39" s="59">
        <f t="shared" si="65"/>
        <v>43</v>
      </c>
      <c r="AD39" s="59">
        <f t="shared" si="66"/>
        <v>46</v>
      </c>
      <c r="AE39" s="57">
        <f t="shared" si="67"/>
        <v>47</v>
      </c>
      <c r="AF39" s="59">
        <f t="shared" si="68"/>
        <v>49</v>
      </c>
      <c r="AG39" s="59">
        <f t="shared" si="69"/>
        <v>50</v>
      </c>
      <c r="AH39" s="59">
        <f t="shared" si="70"/>
        <v>52</v>
      </c>
      <c r="AI39" s="59"/>
      <c r="AJ39" s="59">
        <f>1</f>
        <v>1</v>
      </c>
      <c r="AK39" s="59">
        <f t="shared" si="71"/>
        <v>3</v>
      </c>
      <c r="AL39" s="59">
        <f t="shared" si="72"/>
        <v>7</v>
      </c>
      <c r="AM39" s="59">
        <f t="shared" si="73"/>
        <v>11</v>
      </c>
      <c r="AN39" s="59">
        <f t="shared" si="74"/>
        <v>14</v>
      </c>
      <c r="AO39" s="59">
        <f t="shared" si="75"/>
        <v>17</v>
      </c>
      <c r="AP39" s="59">
        <f t="shared" si="76"/>
        <v>20</v>
      </c>
      <c r="AQ39" s="59" t="str">
        <f t="shared" si="214"/>
        <v>Sib</v>
      </c>
      <c r="AR39" s="59" t="str">
        <f t="shared" si="77"/>
        <v>m</v>
      </c>
      <c r="AS39" s="59" t="str">
        <f t="shared" si="78"/>
        <v/>
      </c>
      <c r="AT39" s="59" t="str">
        <f t="shared" si="79"/>
        <v>Δ</v>
      </c>
      <c r="AU39" s="57" t="str">
        <f t="shared" si="80"/>
        <v>9</v>
      </c>
      <c r="AV39" s="57" t="str">
        <f t="shared" si="81"/>
        <v>11</v>
      </c>
      <c r="AW39" s="57" t="str">
        <f t="shared" si="82"/>
        <v>13b</v>
      </c>
      <c r="AX39" s="57" t="str">
        <f t="shared" si="83"/>
        <v>Sibm</v>
      </c>
      <c r="AY39" s="57" t="str">
        <f t="shared" si="84"/>
        <v>SibmΔ</v>
      </c>
      <c r="AZ39" s="57" t="str">
        <f t="shared" si="85"/>
        <v>Sibm9</v>
      </c>
      <c r="BA39" s="57" t="str">
        <f t="shared" si="86"/>
        <v>Sibm11</v>
      </c>
      <c r="BB39" s="57" t="str">
        <f t="shared" si="87"/>
        <v>Sibm13b</v>
      </c>
      <c r="BD39" s="59">
        <f>1</f>
        <v>1</v>
      </c>
      <c r="BE39" s="57">
        <f t="shared" si="88"/>
        <v>3</v>
      </c>
      <c r="BF39" s="57">
        <f t="shared" si="89"/>
        <v>6</v>
      </c>
      <c r="BG39" s="57">
        <f t="shared" si="90"/>
        <v>10</v>
      </c>
      <c r="BH39" s="57">
        <f t="shared" si="91"/>
        <v>13</v>
      </c>
      <c r="BI39" s="57">
        <f t="shared" si="92"/>
        <v>17</v>
      </c>
      <c r="BJ39" s="57">
        <f t="shared" si="93"/>
        <v>21</v>
      </c>
      <c r="BK39" s="59" t="str">
        <f t="shared" si="94"/>
        <v>Sib</v>
      </c>
      <c r="BL39" s="59" t="str">
        <f t="shared" si="95"/>
        <v>m</v>
      </c>
      <c r="BM39" s="59" t="str">
        <f t="shared" si="96"/>
        <v>5b</v>
      </c>
      <c r="BN39" s="59" t="str">
        <f t="shared" si="97"/>
        <v>7</v>
      </c>
      <c r="BO39" s="57" t="str">
        <f t="shared" si="98"/>
        <v>9b</v>
      </c>
      <c r="BP39" s="57" t="str">
        <f t="shared" si="99"/>
        <v>11</v>
      </c>
      <c r="BQ39" s="57" t="str">
        <f t="shared" si="100"/>
        <v>13</v>
      </c>
      <c r="BR39" s="57" t="str">
        <f t="shared" si="101"/>
        <v>Sibm5b</v>
      </c>
      <c r="BS39" s="57" t="str">
        <f t="shared" si="102"/>
        <v>Sibm5b7</v>
      </c>
      <c r="BT39" s="57" t="str">
        <f t="shared" si="103"/>
        <v>Sibm5b9b</v>
      </c>
      <c r="BU39" s="57" t="str">
        <f t="shared" si="104"/>
        <v>Sibm5b11</v>
      </c>
      <c r="BV39" s="57" t="str">
        <f t="shared" si="105"/>
        <v>Sibm5b13</v>
      </c>
      <c r="BX39" s="59">
        <f>1</f>
        <v>1</v>
      </c>
      <c r="BY39" s="57">
        <f t="shared" si="106"/>
        <v>4</v>
      </c>
      <c r="BZ39" s="57">
        <f t="shared" si="107"/>
        <v>8</v>
      </c>
      <c r="CA39" s="57">
        <f t="shared" si="108"/>
        <v>11</v>
      </c>
      <c r="CB39" s="57">
        <f t="shared" si="109"/>
        <v>14</v>
      </c>
      <c r="CC39" s="57">
        <f t="shared" si="110"/>
        <v>17</v>
      </c>
      <c r="CD39" s="57">
        <f t="shared" si="111"/>
        <v>21</v>
      </c>
      <c r="CE39" s="59" t="str">
        <f t="shared" si="112"/>
        <v>Sib</v>
      </c>
      <c r="CF39" s="59" t="str">
        <f t="shared" si="113"/>
        <v/>
      </c>
      <c r="CG39" s="59" t="str">
        <f t="shared" si="114"/>
        <v>5#</v>
      </c>
      <c r="CH39" s="59" t="str">
        <f t="shared" si="115"/>
        <v>Δ</v>
      </c>
      <c r="CI39" s="57" t="str">
        <f t="shared" si="116"/>
        <v>9</v>
      </c>
      <c r="CJ39" s="57" t="str">
        <f t="shared" si="117"/>
        <v>11</v>
      </c>
      <c r="CK39" s="57" t="str">
        <f t="shared" si="118"/>
        <v>13</v>
      </c>
      <c r="CL39" s="57" t="str">
        <f t="shared" si="119"/>
        <v>Sib5#</v>
      </c>
      <c r="CM39" s="57" t="str">
        <f t="shared" si="120"/>
        <v>Sib5#Δ</v>
      </c>
      <c r="CN39" s="57" t="str">
        <f t="shared" si="121"/>
        <v>Sib5#9</v>
      </c>
      <c r="CO39" s="57" t="str">
        <f t="shared" si="122"/>
        <v>Sib5#11</v>
      </c>
      <c r="CP39" s="57" t="str">
        <f t="shared" si="123"/>
        <v>Sib5#13</v>
      </c>
      <c r="CR39" s="59">
        <f>1</f>
        <v>1</v>
      </c>
      <c r="CS39" s="57">
        <f t="shared" si="124"/>
        <v>3</v>
      </c>
      <c r="CT39" s="57">
        <f t="shared" si="125"/>
        <v>7</v>
      </c>
      <c r="CU39" s="57">
        <f t="shared" si="126"/>
        <v>10</v>
      </c>
      <c r="CV39" s="57">
        <f t="shared" si="127"/>
        <v>14</v>
      </c>
      <c r="CW39" s="57">
        <f t="shared" si="128"/>
        <v>18</v>
      </c>
      <c r="CX39" s="57">
        <f t="shared" si="129"/>
        <v>21</v>
      </c>
      <c r="CY39" s="59" t="str">
        <f t="shared" si="130"/>
        <v>Sib</v>
      </c>
      <c r="CZ39" s="59" t="str">
        <f t="shared" si="131"/>
        <v>m</v>
      </c>
      <c r="DA39" s="59" t="str">
        <f t="shared" si="132"/>
        <v/>
      </c>
      <c r="DB39" s="59" t="str">
        <f t="shared" si="133"/>
        <v>7</v>
      </c>
      <c r="DC39" s="57" t="str">
        <f t="shared" si="134"/>
        <v>9</v>
      </c>
      <c r="DD39" s="57" t="str">
        <f t="shared" si="135"/>
        <v>11+</v>
      </c>
      <c r="DE39" s="57" t="str">
        <f t="shared" si="136"/>
        <v>13</v>
      </c>
      <c r="DF39" s="57" t="str">
        <f t="shared" si="137"/>
        <v>Sibm</v>
      </c>
      <c r="DG39" s="57" t="str">
        <f t="shared" si="138"/>
        <v>Sibm7</v>
      </c>
      <c r="DH39" s="57" t="str">
        <f t="shared" si="139"/>
        <v>Sibm9</v>
      </c>
      <c r="DI39" s="57" t="str">
        <f t="shared" si="140"/>
        <v>Sibm11+</v>
      </c>
      <c r="DJ39" s="57" t="str">
        <f t="shared" si="141"/>
        <v>Sibm13</v>
      </c>
      <c r="DL39" s="59">
        <f>1</f>
        <v>1</v>
      </c>
      <c r="DM39" s="57">
        <f t="shared" si="142"/>
        <v>4</v>
      </c>
      <c r="DN39" s="57">
        <f t="shared" si="143"/>
        <v>7</v>
      </c>
      <c r="DO39" s="57">
        <f t="shared" si="144"/>
        <v>10</v>
      </c>
      <c r="DP39" s="57">
        <f t="shared" si="145"/>
        <v>13</v>
      </c>
      <c r="DQ39" s="57">
        <f t="shared" si="146"/>
        <v>17</v>
      </c>
      <c r="DR39" s="57">
        <f t="shared" si="147"/>
        <v>20</v>
      </c>
      <c r="DS39" s="59" t="str">
        <f t="shared" si="148"/>
        <v>Sib</v>
      </c>
      <c r="DT39" s="59" t="str">
        <f t="shared" si="149"/>
        <v/>
      </c>
      <c r="DU39" s="59" t="str">
        <f t="shared" si="150"/>
        <v/>
      </c>
      <c r="DV39" s="59" t="str">
        <f t="shared" si="151"/>
        <v>7</v>
      </c>
      <c r="DW39" s="57" t="str">
        <f t="shared" si="152"/>
        <v>9b</v>
      </c>
      <c r="DX39" s="57" t="str">
        <f t="shared" si="153"/>
        <v>11</v>
      </c>
      <c r="DY39" s="57" t="str">
        <f t="shared" si="154"/>
        <v>13b</v>
      </c>
      <c r="DZ39" s="57" t="str">
        <f t="shared" si="155"/>
        <v>Sib</v>
      </c>
      <c r="EA39" s="57" t="str">
        <f t="shared" si="156"/>
        <v>Sib7</v>
      </c>
      <c r="EB39" s="57" t="str">
        <f t="shared" si="157"/>
        <v>Sib9b</v>
      </c>
      <c r="EC39" s="57" t="str">
        <f t="shared" si="158"/>
        <v>Sib11</v>
      </c>
      <c r="ED39" s="57" t="str">
        <f t="shared" si="159"/>
        <v>Sib13b</v>
      </c>
      <c r="EF39" s="59">
        <f>1</f>
        <v>1</v>
      </c>
      <c r="EG39" s="57">
        <f t="shared" si="160"/>
        <v>4</v>
      </c>
      <c r="EH39" s="57">
        <f t="shared" si="161"/>
        <v>7</v>
      </c>
      <c r="EI39" s="57">
        <f t="shared" si="162"/>
        <v>11</v>
      </c>
      <c r="EJ39" s="57">
        <f t="shared" si="163"/>
        <v>15</v>
      </c>
      <c r="EK39" s="57">
        <f t="shared" si="164"/>
        <v>18</v>
      </c>
      <c r="EL39" s="57">
        <f t="shared" si="165"/>
        <v>21</v>
      </c>
      <c r="EM39" s="59" t="str">
        <f t="shared" si="166"/>
        <v>Sib</v>
      </c>
      <c r="EN39" s="59" t="str">
        <f t="shared" si="167"/>
        <v/>
      </c>
      <c r="EO39" s="59" t="str">
        <f t="shared" si="168"/>
        <v/>
      </c>
      <c r="EP39" s="59" t="str">
        <f t="shared" si="169"/>
        <v>Δ</v>
      </c>
      <c r="EQ39" s="57" t="str">
        <f t="shared" si="170"/>
        <v>9+</v>
      </c>
      <c r="ER39" s="57" t="str">
        <f t="shared" si="171"/>
        <v>11+</v>
      </c>
      <c r="ES39" s="57" t="str">
        <f t="shared" si="172"/>
        <v>13</v>
      </c>
      <c r="ET39" s="57" t="str">
        <f t="shared" si="173"/>
        <v>Sib</v>
      </c>
      <c r="EU39" s="57" t="str">
        <f t="shared" si="174"/>
        <v>SibΔ</v>
      </c>
      <c r="EV39" s="57" t="str">
        <f t="shared" si="175"/>
        <v>Sib9+</v>
      </c>
      <c r="EW39" s="57" t="str">
        <f t="shared" si="176"/>
        <v>Sib11+</v>
      </c>
      <c r="EX39" s="57" t="str">
        <f t="shared" si="177"/>
        <v>Sib13</v>
      </c>
      <c r="EZ39" s="59">
        <f>1</f>
        <v>1</v>
      </c>
      <c r="FA39" s="57">
        <f t="shared" si="178"/>
        <v>3</v>
      </c>
      <c r="FB39" s="57">
        <f t="shared" si="179"/>
        <v>6</v>
      </c>
      <c r="FC39" s="57">
        <f t="shared" si="180"/>
        <v>9</v>
      </c>
      <c r="FD39" s="57">
        <f t="shared" si="181"/>
        <v>13</v>
      </c>
      <c r="FE39" s="57">
        <f t="shared" si="182"/>
        <v>16</v>
      </c>
      <c r="FF39" s="57">
        <f t="shared" si="183"/>
        <v>20</v>
      </c>
      <c r="FG39" s="59" t="str">
        <f t="shared" si="184"/>
        <v>Sib</v>
      </c>
      <c r="FH39" s="59" t="str">
        <f t="shared" si="185"/>
        <v>m</v>
      </c>
      <c r="FI39" s="59" t="str">
        <f t="shared" si="186"/>
        <v>5b</v>
      </c>
      <c r="FJ39" s="59" t="str">
        <f t="shared" si="187"/>
        <v>dim</v>
      </c>
      <c r="FK39" s="57" t="str">
        <f t="shared" si="188"/>
        <v>9b</v>
      </c>
      <c r="FL39" s="57" t="str">
        <f t="shared" si="189"/>
        <v>11b</v>
      </c>
      <c r="FM39" s="57" t="str">
        <f t="shared" si="190"/>
        <v>13b</v>
      </c>
      <c r="FN39" s="57" t="str">
        <f t="shared" si="191"/>
        <v>Sibm5b</v>
      </c>
      <c r="FO39" s="57" t="str">
        <f t="shared" si="192"/>
        <v>Sibm5bdim</v>
      </c>
      <c r="FP39" s="57" t="str">
        <f t="shared" si="193"/>
        <v>Sibm5b9b</v>
      </c>
      <c r="FQ39" s="57" t="str">
        <f t="shared" si="194"/>
        <v>Sibm5b11b</v>
      </c>
      <c r="FR39" s="57" t="str">
        <f t="shared" si="195"/>
        <v>Sibm5b13b</v>
      </c>
      <c r="FT39" s="2" t="str">
        <f t="shared" si="196"/>
        <v>Sibm</v>
      </c>
      <c r="FU39" s="2" t="str">
        <f t="shared" si="196"/>
        <v>SibmΔ</v>
      </c>
      <c r="FV39" s="2" t="str">
        <f t="shared" si="196"/>
        <v>Sibm9</v>
      </c>
      <c r="FW39" s="2" t="str">
        <f t="shared" si="196"/>
        <v>Sibm11</v>
      </c>
      <c r="FX39" s="2" t="str">
        <f t="shared" si="196"/>
        <v>Sibm13b</v>
      </c>
      <c r="FY39" s="2" t="str">
        <f t="shared" si="197"/>
        <v>Sibm5b</v>
      </c>
      <c r="FZ39" s="2" t="str">
        <f t="shared" si="197"/>
        <v>Sibm5b7</v>
      </c>
      <c r="GA39" s="2" t="str">
        <f t="shared" si="197"/>
        <v>Sibm5b9b</v>
      </c>
      <c r="GB39" s="2" t="str">
        <f t="shared" si="197"/>
        <v>Sibm5b11</v>
      </c>
      <c r="GC39" s="2" t="str">
        <f t="shared" si="197"/>
        <v>Sibm5b13</v>
      </c>
      <c r="GD39" s="2" t="str">
        <f t="shared" si="198"/>
        <v>Sib5#</v>
      </c>
      <c r="GE39" s="2" t="str">
        <f t="shared" si="198"/>
        <v>Sib5#Δ</v>
      </c>
      <c r="GF39" s="2" t="str">
        <f t="shared" si="198"/>
        <v>Sib5#9</v>
      </c>
      <c r="GG39" s="2" t="str">
        <f t="shared" si="198"/>
        <v>Sib5#11</v>
      </c>
      <c r="GH39" s="2" t="str">
        <f t="shared" si="198"/>
        <v>Sib5#13</v>
      </c>
      <c r="GI39" s="2" t="str">
        <f t="shared" si="199"/>
        <v>Sibm</v>
      </c>
      <c r="GJ39" s="2" t="str">
        <f t="shared" si="199"/>
        <v>Sibm7</v>
      </c>
      <c r="GK39" s="2" t="str">
        <f t="shared" si="199"/>
        <v>Sibm9</v>
      </c>
      <c r="GL39" s="2" t="str">
        <f t="shared" si="199"/>
        <v>Sibm11+</v>
      </c>
      <c r="GM39" s="2" t="str">
        <f t="shared" si="199"/>
        <v>Sibm13</v>
      </c>
      <c r="GN39" s="2" t="str">
        <f t="shared" si="200"/>
        <v>Sib</v>
      </c>
      <c r="GO39" s="2" t="str">
        <f t="shared" si="200"/>
        <v>Sib7</v>
      </c>
      <c r="GP39" s="2" t="str">
        <f t="shared" si="200"/>
        <v>Sib9b</v>
      </c>
      <c r="GQ39" s="2" t="str">
        <f t="shared" si="200"/>
        <v>Sib11</v>
      </c>
      <c r="GR39" s="2" t="str">
        <f t="shared" si="200"/>
        <v>Sib13b</v>
      </c>
      <c r="GS39" s="2" t="str">
        <f t="shared" si="201"/>
        <v>Sib</v>
      </c>
      <c r="GT39" s="2" t="str">
        <f t="shared" si="201"/>
        <v>SibΔ</v>
      </c>
      <c r="GU39" s="2" t="str">
        <f t="shared" si="201"/>
        <v>Sib9+</v>
      </c>
      <c r="GV39" s="2" t="str">
        <f t="shared" si="201"/>
        <v>Sib11+</v>
      </c>
      <c r="GW39" s="2" t="str">
        <f t="shared" si="201"/>
        <v>Sib13</v>
      </c>
      <c r="GX39" s="2" t="str">
        <f t="shared" si="202"/>
        <v>Sibm5b</v>
      </c>
      <c r="GY39" s="2" t="str">
        <f t="shared" si="202"/>
        <v>Sibm5bdim</v>
      </c>
      <c r="GZ39" s="2" t="str">
        <f t="shared" si="202"/>
        <v>Sibm5b9b</v>
      </c>
      <c r="HA39" s="2" t="str">
        <f t="shared" si="202"/>
        <v>Sibm5b11b</v>
      </c>
      <c r="HB39" s="2" t="str">
        <f t="shared" si="202"/>
        <v>Sibm5b13b</v>
      </c>
      <c r="HD39" s="2">
        <f t="shared" si="215"/>
        <v>35</v>
      </c>
      <c r="HE39" s="2" t="str" cm="1">
        <f t="array" ref="HE39">INDEX(patti,$HD39,IP39)</f>
        <v>Sibm</v>
      </c>
      <c r="HF39" s="2" t="str" cm="1">
        <f t="array" ref="HF39">INDEX(patti,$HD39,IQ39)</f>
        <v>Sibm5b</v>
      </c>
      <c r="HG39" s="2" t="str" cm="1">
        <f t="array" ref="HG39">INDEX(patti,$HD39,IR39)</f>
        <v>Sib5#</v>
      </c>
      <c r="HH39" s="2" t="str" cm="1">
        <f t="array" ref="HH39">INDEX(patti,$HD39,IS39)</f>
        <v>Sibm</v>
      </c>
      <c r="HI39" s="2" t="str" cm="1">
        <f t="array" ref="HI39">INDEX(patti,$HD39,IT39)</f>
        <v>Sib</v>
      </c>
      <c r="HJ39" s="2" t="str" cm="1">
        <f t="array" ref="HJ39">INDEX(patti,$HD39,IU39)</f>
        <v>Sib</v>
      </c>
      <c r="HK39" s="2" t="str" cm="1">
        <f t="array" ref="HK39">INDEX(patti,$HD39,IV39)</f>
        <v>Sibdim</v>
      </c>
      <c r="HL39" s="2" t="str" cm="1">
        <f t="array" ref="HL39">INDEX(patti,$HD39,IW39)</f>
        <v>SibmΔ</v>
      </c>
      <c r="HM39" s="2" t="str" cm="1">
        <f t="array" ref="HM39">INDEX(patti,$HD39,IX39)</f>
        <v>Sibm5b7</v>
      </c>
      <c r="HN39" s="2" t="str" cm="1">
        <f t="array" ref="HN39">INDEX(patti,$HD39,IY39)</f>
        <v>Sib5#Δ</v>
      </c>
      <c r="HO39" s="2" t="str" cm="1">
        <f t="array" ref="HO39">INDEX(patti,$HD39,IZ39)</f>
        <v>Sibm7</v>
      </c>
      <c r="HP39" s="2" t="str" cm="1">
        <f t="array" ref="HP39">INDEX(patti,$HD39,JA39)</f>
        <v>Sib7</v>
      </c>
      <c r="HQ39" s="2" t="str" cm="1">
        <f t="array" ref="HQ39">INDEX(patti,$HD39,JB39)</f>
        <v>SibΔ</v>
      </c>
      <c r="HR39" s="2" t="str" cm="1">
        <f t="array" ref="HR39">INDEX(patti,$HD39,JC39)</f>
        <v xml:space="preserve">   </v>
      </c>
      <c r="HS39" s="2" t="str" cm="1">
        <f t="array" ref="HS39">INDEX(patti,$HD39,JD39)</f>
        <v>Sibm9</v>
      </c>
      <c r="HT39" s="2" t="str" cm="1">
        <f t="array" ref="HT39">INDEX(patti,$HD39,JE39)</f>
        <v>Sibm5b9b</v>
      </c>
      <c r="HU39" s="2" t="str" cm="1">
        <f t="array" ref="HU39">INDEX(patti,$HD39,JF39)</f>
        <v>Sib5#9</v>
      </c>
      <c r="HV39" s="2" t="str" cm="1">
        <f t="array" ref="HV39">INDEX(patti,$HD39,JG39)</f>
        <v>Sibm9</v>
      </c>
      <c r="HW39" s="2" t="str" cm="1">
        <f t="array" ref="HW39">INDEX(patti,$HD39,JH39)</f>
        <v>Sib9b</v>
      </c>
      <c r="HX39" s="2" t="str" cm="1">
        <f t="array" ref="HX39">INDEX(patti,$HD39,JI39)</f>
        <v>Sib9#</v>
      </c>
      <c r="HY39" s="2" t="str" cm="1">
        <f t="array" ref="HY39">INDEX(patti,$HD39,JJ39)</f>
        <v xml:space="preserve">   </v>
      </c>
      <c r="HZ39" s="2" t="str" cm="1">
        <f t="array" ref="HZ39">INDEX(patti,$HD39,JK39)</f>
        <v>Sibm11</v>
      </c>
      <c r="IA39" s="2" t="str" cm="1">
        <f t="array" ref="IA39">INDEX(patti,$HD39,JL39)</f>
        <v>Sibm5b11</v>
      </c>
      <c r="IB39" s="2" t="str" cm="1">
        <f t="array" ref="IB39">INDEX(patti,$HD39,JM39)</f>
        <v>Sib5#11</v>
      </c>
      <c r="IC39" s="2" t="str" cm="1">
        <f t="array" ref="IC39">INDEX(patti,$HD39,JN39)</f>
        <v>Sibm11+</v>
      </c>
      <c r="ID39" s="2" t="str" cm="1">
        <f t="array" ref="ID39">INDEX(patti,$HD39,JO39)</f>
        <v>Sib11</v>
      </c>
      <c r="IE39" s="2" t="str" cm="1">
        <f t="array" ref="IE39">INDEX(patti,$HD39,JP39)</f>
        <v>Sib11+</v>
      </c>
      <c r="IF39" s="2" t="str" cm="1">
        <f t="array" ref="IF39">INDEX(patti,$HD39,JQ39)</f>
        <v xml:space="preserve">   </v>
      </c>
      <c r="IG39" s="2" t="str" cm="1">
        <f t="array" ref="IG39">INDEX(patti,$HD39,JR39)</f>
        <v>Sibm13b</v>
      </c>
      <c r="IH39" s="2" t="str" cm="1">
        <f t="array" ref="IH39">INDEX(patti,$HD39,JS39)</f>
        <v>Sibm5b13</v>
      </c>
      <c r="II39" s="2" t="str" cm="1">
        <f t="array" ref="II39">INDEX(patti,$HD39,JT39)</f>
        <v>Sib5#13</v>
      </c>
      <c r="IJ39" s="2" t="str" cm="1">
        <f t="array" ref="IJ39">INDEX(patti,$HD39,JU39)</f>
        <v>Sibm13</v>
      </c>
      <c r="IK39" s="2" t="str" cm="1">
        <f t="array" ref="IK39">INDEX(patti,$HD39,JV39)</f>
        <v>Sib13b</v>
      </c>
      <c r="IL39" s="2" t="str" cm="1">
        <f t="array" ref="IL39">INDEX(patti,$HD39,JW39)</f>
        <v>Sib13</v>
      </c>
      <c r="IM39" s="2" t="str" cm="1">
        <f t="array" ref="IM39">INDEX(patti,$HD39,JX39)</f>
        <v xml:space="preserve">   </v>
      </c>
      <c r="IN39" t="s">
        <v>117</v>
      </c>
      <c r="IP39">
        <v>1</v>
      </c>
      <c r="IQ39">
        <f t="shared" si="229"/>
        <v>6</v>
      </c>
      <c r="IR39">
        <f t="shared" si="229"/>
        <v>11</v>
      </c>
      <c r="IS39">
        <f t="shared" si="229"/>
        <v>16</v>
      </c>
      <c r="IT39">
        <f t="shared" si="229"/>
        <v>21</v>
      </c>
      <c r="IU39">
        <f t="shared" si="229"/>
        <v>26</v>
      </c>
      <c r="IV39">
        <f t="shared" si="229"/>
        <v>31</v>
      </c>
      <c r="IW39">
        <f t="shared" si="228"/>
        <v>2</v>
      </c>
      <c r="IX39">
        <f t="shared" si="228"/>
        <v>7</v>
      </c>
      <c r="IY39">
        <f t="shared" si="228"/>
        <v>12</v>
      </c>
      <c r="IZ39">
        <f t="shared" si="228"/>
        <v>17</v>
      </c>
      <c r="JA39">
        <f t="shared" si="228"/>
        <v>22</v>
      </c>
      <c r="JB39">
        <f t="shared" si="228"/>
        <v>27</v>
      </c>
      <c r="JC39">
        <f t="shared" si="227"/>
        <v>32</v>
      </c>
      <c r="JD39">
        <f t="shared" si="227"/>
        <v>3</v>
      </c>
      <c r="JE39">
        <f t="shared" si="227"/>
        <v>8</v>
      </c>
      <c r="JF39">
        <f t="shared" si="227"/>
        <v>13</v>
      </c>
      <c r="JG39">
        <f t="shared" si="227"/>
        <v>18</v>
      </c>
      <c r="JH39">
        <f t="shared" si="227"/>
        <v>23</v>
      </c>
      <c r="JI39">
        <f t="shared" si="227"/>
        <v>28</v>
      </c>
      <c r="JJ39">
        <f t="shared" si="227"/>
        <v>33</v>
      </c>
      <c r="JK39">
        <f t="shared" si="227"/>
        <v>4</v>
      </c>
      <c r="JL39">
        <f t="shared" si="227"/>
        <v>9</v>
      </c>
      <c r="JM39">
        <f t="shared" si="225"/>
        <v>14</v>
      </c>
      <c r="JN39">
        <f t="shared" si="225"/>
        <v>19</v>
      </c>
      <c r="JO39">
        <f t="shared" si="225"/>
        <v>24</v>
      </c>
      <c r="JP39">
        <f t="shared" si="225"/>
        <v>29</v>
      </c>
      <c r="JQ39">
        <f t="shared" si="225"/>
        <v>34</v>
      </c>
      <c r="JR39">
        <f t="shared" si="225"/>
        <v>5</v>
      </c>
      <c r="JS39">
        <f t="shared" si="225"/>
        <v>10</v>
      </c>
      <c r="JT39">
        <f t="shared" si="225"/>
        <v>15</v>
      </c>
      <c r="JU39">
        <f t="shared" si="225"/>
        <v>20</v>
      </c>
      <c r="JV39">
        <f t="shared" si="225"/>
        <v>25</v>
      </c>
      <c r="JW39">
        <f t="shared" si="225"/>
        <v>30</v>
      </c>
      <c r="JX39">
        <f t="shared" si="225"/>
        <v>35</v>
      </c>
      <c r="JY39" t="s">
        <v>117</v>
      </c>
      <c r="JZ39" t="str">
        <f t="shared" si="226"/>
        <v>ARMONICA</v>
      </c>
      <c r="KA39">
        <f t="shared" si="6"/>
        <v>0</v>
      </c>
      <c r="KB39" cm="1">
        <f t="array" ref="KB39">IF(TYPE(_xlfn._xlws.FILTER(HE$1:IM$1,HE39:IM39=KA39))=16,0,_xlfn._xlws.FILTER(HE$1:IM$1,HE39:IM39=KA39))</f>
        <v>0</v>
      </c>
      <c r="KG39">
        <f t="shared" si="205"/>
        <v>0</v>
      </c>
      <c r="KH39" s="35">
        <f t="shared" si="224"/>
        <v>0</v>
      </c>
      <c r="LY39" s="73"/>
      <c r="LZ39" s="73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51"/>
      <c r="NP39" s="51"/>
      <c r="NQ39" s="73"/>
      <c r="NR39" s="73"/>
      <c r="NS39" s="73"/>
      <c r="NT39" s="73"/>
      <c r="NU39" s="73"/>
      <c r="NV39" s="73"/>
      <c r="NW39" s="73"/>
      <c r="NX39" s="73"/>
      <c r="NY39" s="73"/>
      <c r="NZ39" s="73"/>
      <c r="OA39" s="73"/>
      <c r="OB39" s="73"/>
      <c r="OC39" s="73"/>
      <c r="OD39" s="73"/>
      <c r="OE39" s="73"/>
    </row>
    <row r="40" spans="1:395" x14ac:dyDescent="0.3">
      <c r="A40" s="190"/>
      <c r="B40" t="str">
        <f t="shared" si="220"/>
        <v>SI</v>
      </c>
      <c r="C40" s="16" t="s">
        <v>37</v>
      </c>
      <c r="D40" s="16" t="s">
        <v>38</v>
      </c>
      <c r="E40" s="16" t="s">
        <v>37</v>
      </c>
      <c r="F40" s="16" t="s">
        <v>37</v>
      </c>
      <c r="G40" s="16" t="s">
        <v>38</v>
      </c>
      <c r="H40" s="16" t="s">
        <v>39</v>
      </c>
      <c r="I40" s="16" t="s">
        <v>38</v>
      </c>
      <c r="J40" s="4">
        <f t="shared" si="221"/>
        <v>12</v>
      </c>
      <c r="K40" s="59">
        <f t="shared" si="47"/>
        <v>14</v>
      </c>
      <c r="L40" s="59">
        <f t="shared" si="48"/>
        <v>15</v>
      </c>
      <c r="M40" s="59">
        <f t="shared" si="49"/>
        <v>17</v>
      </c>
      <c r="N40" s="59">
        <f t="shared" si="50"/>
        <v>19</v>
      </c>
      <c r="O40" s="59">
        <f t="shared" si="51"/>
        <v>20</v>
      </c>
      <c r="P40" s="59">
        <f t="shared" si="52"/>
        <v>23</v>
      </c>
      <c r="Q40" s="57">
        <f t="shared" si="53"/>
        <v>24</v>
      </c>
      <c r="R40" s="59">
        <f t="shared" si="54"/>
        <v>26</v>
      </c>
      <c r="S40" s="59">
        <f t="shared" si="55"/>
        <v>27</v>
      </c>
      <c r="T40" s="59">
        <f t="shared" si="56"/>
        <v>29</v>
      </c>
      <c r="U40" s="59">
        <f t="shared" si="57"/>
        <v>31</v>
      </c>
      <c r="V40" s="59">
        <f t="shared" si="58"/>
        <v>32</v>
      </c>
      <c r="W40" s="59">
        <f t="shared" si="59"/>
        <v>35</v>
      </c>
      <c r="X40" s="57">
        <f t="shared" si="60"/>
        <v>36</v>
      </c>
      <c r="Y40" s="59">
        <f t="shared" si="61"/>
        <v>38</v>
      </c>
      <c r="Z40" s="59">
        <f t="shared" si="62"/>
        <v>39</v>
      </c>
      <c r="AA40" s="59">
        <f t="shared" si="63"/>
        <v>41</v>
      </c>
      <c r="AB40" s="59">
        <f t="shared" si="64"/>
        <v>43</v>
      </c>
      <c r="AC40" s="59">
        <f t="shared" si="65"/>
        <v>44</v>
      </c>
      <c r="AD40" s="59">
        <f t="shared" si="66"/>
        <v>47</v>
      </c>
      <c r="AE40" s="57">
        <f t="shared" si="67"/>
        <v>48</v>
      </c>
      <c r="AF40" s="59">
        <f t="shared" si="68"/>
        <v>50</v>
      </c>
      <c r="AG40" s="59">
        <f t="shared" si="69"/>
        <v>51</v>
      </c>
      <c r="AH40" s="59">
        <f t="shared" si="70"/>
        <v>53</v>
      </c>
      <c r="AI40" s="59"/>
      <c r="AJ40" s="59">
        <f>1</f>
        <v>1</v>
      </c>
      <c r="AK40" s="59">
        <f t="shared" si="71"/>
        <v>3</v>
      </c>
      <c r="AL40" s="59">
        <f t="shared" si="72"/>
        <v>7</v>
      </c>
      <c r="AM40" s="59">
        <f t="shared" si="73"/>
        <v>11</v>
      </c>
      <c r="AN40" s="59">
        <f t="shared" si="74"/>
        <v>14</v>
      </c>
      <c r="AO40" s="59">
        <f t="shared" si="75"/>
        <v>17</v>
      </c>
      <c r="AP40" s="59">
        <f t="shared" si="76"/>
        <v>20</v>
      </c>
      <c r="AQ40" s="59" t="str">
        <f t="shared" si="214"/>
        <v>SI</v>
      </c>
      <c r="AR40" s="59" t="str">
        <f t="shared" si="77"/>
        <v>m</v>
      </c>
      <c r="AS40" s="59" t="str">
        <f t="shared" si="78"/>
        <v/>
      </c>
      <c r="AT40" s="59" t="str">
        <f t="shared" si="79"/>
        <v>Δ</v>
      </c>
      <c r="AU40" s="57" t="str">
        <f t="shared" si="80"/>
        <v>9</v>
      </c>
      <c r="AV40" s="57" t="str">
        <f t="shared" si="81"/>
        <v>11</v>
      </c>
      <c r="AW40" s="57" t="str">
        <f t="shared" si="82"/>
        <v>13b</v>
      </c>
      <c r="AX40" s="57" t="str">
        <f t="shared" si="83"/>
        <v>SIm</v>
      </c>
      <c r="AY40" s="57" t="str">
        <f t="shared" si="84"/>
        <v>SImΔ</v>
      </c>
      <c r="AZ40" s="57" t="str">
        <f t="shared" si="85"/>
        <v>SIm9</v>
      </c>
      <c r="BA40" s="57" t="str">
        <f t="shared" si="86"/>
        <v>SIm11</v>
      </c>
      <c r="BB40" s="57" t="str">
        <f t="shared" si="87"/>
        <v>SIm13b</v>
      </c>
      <c r="BD40" s="59">
        <f>1</f>
        <v>1</v>
      </c>
      <c r="BE40" s="57">
        <f t="shared" si="88"/>
        <v>3</v>
      </c>
      <c r="BF40" s="57">
        <f t="shared" si="89"/>
        <v>6</v>
      </c>
      <c r="BG40" s="57">
        <f t="shared" si="90"/>
        <v>10</v>
      </c>
      <c r="BH40" s="57">
        <f t="shared" si="91"/>
        <v>13</v>
      </c>
      <c r="BI40" s="57">
        <f t="shared" si="92"/>
        <v>17</v>
      </c>
      <c r="BJ40" s="57">
        <f t="shared" si="93"/>
        <v>21</v>
      </c>
      <c r="BK40" s="59" t="str">
        <f t="shared" si="94"/>
        <v>SI</v>
      </c>
      <c r="BL40" s="59" t="str">
        <f t="shared" si="95"/>
        <v>m</v>
      </c>
      <c r="BM40" s="59" t="str">
        <f t="shared" si="96"/>
        <v>5b</v>
      </c>
      <c r="BN40" s="59" t="str">
        <f t="shared" si="97"/>
        <v>7</v>
      </c>
      <c r="BO40" s="57" t="str">
        <f t="shared" si="98"/>
        <v>9b</v>
      </c>
      <c r="BP40" s="57" t="str">
        <f t="shared" si="99"/>
        <v>11</v>
      </c>
      <c r="BQ40" s="57" t="str">
        <f t="shared" si="100"/>
        <v>13</v>
      </c>
      <c r="BR40" s="57" t="str">
        <f t="shared" si="101"/>
        <v>SIm5b</v>
      </c>
      <c r="BS40" s="57" t="str">
        <f t="shared" si="102"/>
        <v>SIm5b7</v>
      </c>
      <c r="BT40" s="57" t="str">
        <f t="shared" si="103"/>
        <v>SIm5b9b</v>
      </c>
      <c r="BU40" s="57" t="str">
        <f t="shared" si="104"/>
        <v>SIm5b11</v>
      </c>
      <c r="BV40" s="57" t="str">
        <f t="shared" si="105"/>
        <v>SIm5b13</v>
      </c>
      <c r="BX40" s="59">
        <f>1</f>
        <v>1</v>
      </c>
      <c r="BY40" s="57">
        <f t="shared" si="106"/>
        <v>4</v>
      </c>
      <c r="BZ40" s="57">
        <f t="shared" si="107"/>
        <v>8</v>
      </c>
      <c r="CA40" s="57">
        <f t="shared" si="108"/>
        <v>11</v>
      </c>
      <c r="CB40" s="57">
        <f t="shared" si="109"/>
        <v>14</v>
      </c>
      <c r="CC40" s="57">
        <f t="shared" si="110"/>
        <v>17</v>
      </c>
      <c r="CD40" s="57">
        <f t="shared" si="111"/>
        <v>21</v>
      </c>
      <c r="CE40" s="59" t="str">
        <f t="shared" si="112"/>
        <v>SI</v>
      </c>
      <c r="CF40" s="59" t="str">
        <f t="shared" si="113"/>
        <v/>
      </c>
      <c r="CG40" s="59" t="str">
        <f t="shared" si="114"/>
        <v>5#</v>
      </c>
      <c r="CH40" s="59" t="str">
        <f t="shared" si="115"/>
        <v>Δ</v>
      </c>
      <c r="CI40" s="57" t="str">
        <f t="shared" si="116"/>
        <v>9</v>
      </c>
      <c r="CJ40" s="57" t="str">
        <f t="shared" si="117"/>
        <v>11</v>
      </c>
      <c r="CK40" s="57" t="str">
        <f t="shared" si="118"/>
        <v>13</v>
      </c>
      <c r="CL40" s="57" t="str">
        <f t="shared" si="119"/>
        <v>SI5#</v>
      </c>
      <c r="CM40" s="57" t="str">
        <f t="shared" si="120"/>
        <v>SI5#Δ</v>
      </c>
      <c r="CN40" s="57" t="str">
        <f t="shared" si="121"/>
        <v>SI5#9</v>
      </c>
      <c r="CO40" s="57" t="str">
        <f t="shared" si="122"/>
        <v>SI5#11</v>
      </c>
      <c r="CP40" s="57" t="str">
        <f t="shared" si="123"/>
        <v>SI5#13</v>
      </c>
      <c r="CR40" s="59">
        <f>1</f>
        <v>1</v>
      </c>
      <c r="CS40" s="57">
        <f t="shared" si="124"/>
        <v>3</v>
      </c>
      <c r="CT40" s="57">
        <f t="shared" si="125"/>
        <v>7</v>
      </c>
      <c r="CU40" s="57">
        <f t="shared" si="126"/>
        <v>10</v>
      </c>
      <c r="CV40" s="57">
        <f t="shared" si="127"/>
        <v>14</v>
      </c>
      <c r="CW40" s="57">
        <f t="shared" si="128"/>
        <v>18</v>
      </c>
      <c r="CX40" s="57">
        <f t="shared" si="129"/>
        <v>21</v>
      </c>
      <c r="CY40" s="59" t="str">
        <f t="shared" si="130"/>
        <v>SI</v>
      </c>
      <c r="CZ40" s="59" t="str">
        <f t="shared" si="131"/>
        <v>m</v>
      </c>
      <c r="DA40" s="59" t="str">
        <f t="shared" si="132"/>
        <v/>
      </c>
      <c r="DB40" s="59" t="str">
        <f t="shared" si="133"/>
        <v>7</v>
      </c>
      <c r="DC40" s="57" t="str">
        <f t="shared" si="134"/>
        <v>9</v>
      </c>
      <c r="DD40" s="57" t="str">
        <f t="shared" si="135"/>
        <v>11+</v>
      </c>
      <c r="DE40" s="57" t="str">
        <f t="shared" si="136"/>
        <v>13</v>
      </c>
      <c r="DF40" s="57" t="str">
        <f t="shared" si="137"/>
        <v>SIm</v>
      </c>
      <c r="DG40" s="57" t="str">
        <f t="shared" si="138"/>
        <v>SIm7</v>
      </c>
      <c r="DH40" s="57" t="str">
        <f t="shared" si="139"/>
        <v>SIm9</v>
      </c>
      <c r="DI40" s="57" t="str">
        <f t="shared" si="140"/>
        <v>SIm11+</v>
      </c>
      <c r="DJ40" s="57" t="str">
        <f t="shared" si="141"/>
        <v>SIm13</v>
      </c>
      <c r="DL40" s="59">
        <f>1</f>
        <v>1</v>
      </c>
      <c r="DM40" s="57">
        <f t="shared" si="142"/>
        <v>4</v>
      </c>
      <c r="DN40" s="57">
        <f t="shared" si="143"/>
        <v>7</v>
      </c>
      <c r="DO40" s="57">
        <f t="shared" si="144"/>
        <v>10</v>
      </c>
      <c r="DP40" s="57">
        <f t="shared" si="145"/>
        <v>13</v>
      </c>
      <c r="DQ40" s="57">
        <f t="shared" si="146"/>
        <v>17</v>
      </c>
      <c r="DR40" s="57">
        <f t="shared" si="147"/>
        <v>20</v>
      </c>
      <c r="DS40" s="59" t="str">
        <f t="shared" si="148"/>
        <v>SI</v>
      </c>
      <c r="DT40" s="59" t="str">
        <f t="shared" si="149"/>
        <v/>
      </c>
      <c r="DU40" s="59" t="str">
        <f t="shared" si="150"/>
        <v/>
      </c>
      <c r="DV40" s="59" t="str">
        <f t="shared" si="151"/>
        <v>7</v>
      </c>
      <c r="DW40" s="57" t="str">
        <f t="shared" si="152"/>
        <v>9b</v>
      </c>
      <c r="DX40" s="57" t="str">
        <f t="shared" si="153"/>
        <v>11</v>
      </c>
      <c r="DY40" s="57" t="str">
        <f t="shared" si="154"/>
        <v>13b</v>
      </c>
      <c r="DZ40" s="57" t="str">
        <f t="shared" si="155"/>
        <v>SI</v>
      </c>
      <c r="EA40" s="57" t="str">
        <f t="shared" si="156"/>
        <v>SI7</v>
      </c>
      <c r="EB40" s="57" t="str">
        <f t="shared" si="157"/>
        <v>SI9b</v>
      </c>
      <c r="EC40" s="57" t="str">
        <f t="shared" si="158"/>
        <v>SI11</v>
      </c>
      <c r="ED40" s="57" t="str">
        <f t="shared" si="159"/>
        <v>SI13b</v>
      </c>
      <c r="EF40" s="59">
        <f>1</f>
        <v>1</v>
      </c>
      <c r="EG40" s="57">
        <f t="shared" si="160"/>
        <v>4</v>
      </c>
      <c r="EH40" s="57">
        <f t="shared" si="161"/>
        <v>7</v>
      </c>
      <c r="EI40" s="57">
        <f t="shared" si="162"/>
        <v>11</v>
      </c>
      <c r="EJ40" s="57">
        <f t="shared" si="163"/>
        <v>15</v>
      </c>
      <c r="EK40" s="57">
        <f t="shared" si="164"/>
        <v>18</v>
      </c>
      <c r="EL40" s="57">
        <f t="shared" si="165"/>
        <v>21</v>
      </c>
      <c r="EM40" s="59" t="str">
        <f t="shared" si="166"/>
        <v>SI</v>
      </c>
      <c r="EN40" s="59" t="str">
        <f t="shared" si="167"/>
        <v/>
      </c>
      <c r="EO40" s="59" t="str">
        <f t="shared" si="168"/>
        <v/>
      </c>
      <c r="EP40" s="59" t="str">
        <f t="shared" si="169"/>
        <v>Δ</v>
      </c>
      <c r="EQ40" s="57" t="str">
        <f t="shared" si="170"/>
        <v>9+</v>
      </c>
      <c r="ER40" s="57" t="str">
        <f t="shared" si="171"/>
        <v>11+</v>
      </c>
      <c r="ES40" s="57" t="str">
        <f t="shared" si="172"/>
        <v>13</v>
      </c>
      <c r="ET40" s="57" t="str">
        <f t="shared" si="173"/>
        <v>SI</v>
      </c>
      <c r="EU40" s="57" t="str">
        <f t="shared" si="174"/>
        <v>SIΔ</v>
      </c>
      <c r="EV40" s="57" t="str">
        <f t="shared" si="175"/>
        <v>SI9+</v>
      </c>
      <c r="EW40" s="57" t="str">
        <f t="shared" si="176"/>
        <v>SI11+</v>
      </c>
      <c r="EX40" s="57" t="str">
        <f t="shared" si="177"/>
        <v>SI13</v>
      </c>
      <c r="EZ40" s="59">
        <f>1</f>
        <v>1</v>
      </c>
      <c r="FA40" s="57">
        <f t="shared" si="178"/>
        <v>3</v>
      </c>
      <c r="FB40" s="57">
        <f t="shared" si="179"/>
        <v>6</v>
      </c>
      <c r="FC40" s="57">
        <f t="shared" si="180"/>
        <v>9</v>
      </c>
      <c r="FD40" s="57">
        <f t="shared" si="181"/>
        <v>13</v>
      </c>
      <c r="FE40" s="57">
        <f t="shared" si="182"/>
        <v>16</v>
      </c>
      <c r="FF40" s="57">
        <f t="shared" si="183"/>
        <v>20</v>
      </c>
      <c r="FG40" s="59" t="str">
        <f t="shared" si="184"/>
        <v>SI</v>
      </c>
      <c r="FH40" s="59" t="str">
        <f t="shared" si="185"/>
        <v>m</v>
      </c>
      <c r="FI40" s="59" t="str">
        <f t="shared" si="186"/>
        <v>5b</v>
      </c>
      <c r="FJ40" s="59" t="str">
        <f t="shared" si="187"/>
        <v>dim</v>
      </c>
      <c r="FK40" s="57" t="str">
        <f t="shared" si="188"/>
        <v>9b</v>
      </c>
      <c r="FL40" s="57" t="str">
        <f t="shared" si="189"/>
        <v>11b</v>
      </c>
      <c r="FM40" s="57" t="str">
        <f t="shared" si="190"/>
        <v>13b</v>
      </c>
      <c r="FN40" s="57" t="str">
        <f t="shared" si="191"/>
        <v>SIm5b</v>
      </c>
      <c r="FO40" s="57" t="str">
        <f t="shared" si="192"/>
        <v>SIm5bdim</v>
      </c>
      <c r="FP40" s="57" t="str">
        <f t="shared" si="193"/>
        <v>SIm5b9b</v>
      </c>
      <c r="FQ40" s="57" t="str">
        <f t="shared" si="194"/>
        <v>SIm5b11b</v>
      </c>
      <c r="FR40" s="57" t="str">
        <f t="shared" si="195"/>
        <v>SIm5b13b</v>
      </c>
      <c r="FT40" s="2" t="str">
        <f t="shared" si="196"/>
        <v>SIm</v>
      </c>
      <c r="FU40" s="2" t="str">
        <f t="shared" si="196"/>
        <v>SImΔ</v>
      </c>
      <c r="FV40" s="2" t="str">
        <f t="shared" si="196"/>
        <v>SIm9</v>
      </c>
      <c r="FW40" s="2" t="str">
        <f t="shared" si="196"/>
        <v>SIm11</v>
      </c>
      <c r="FX40" s="2" t="str">
        <f t="shared" si="196"/>
        <v>SIm13b</v>
      </c>
      <c r="FY40" s="2" t="str">
        <f t="shared" si="197"/>
        <v>SIm5b</v>
      </c>
      <c r="FZ40" s="2" t="str">
        <f t="shared" si="197"/>
        <v>SIm5b7</v>
      </c>
      <c r="GA40" s="2" t="str">
        <f t="shared" si="197"/>
        <v>SIm5b9b</v>
      </c>
      <c r="GB40" s="2" t="str">
        <f t="shared" si="197"/>
        <v>SIm5b11</v>
      </c>
      <c r="GC40" s="2" t="str">
        <f t="shared" si="197"/>
        <v>SIm5b13</v>
      </c>
      <c r="GD40" s="2" t="str">
        <f t="shared" si="198"/>
        <v>SI5#</v>
      </c>
      <c r="GE40" s="2" t="str">
        <f t="shared" si="198"/>
        <v>SI5#Δ</v>
      </c>
      <c r="GF40" s="2" t="str">
        <f t="shared" si="198"/>
        <v>SI5#9</v>
      </c>
      <c r="GG40" s="2" t="str">
        <f t="shared" si="198"/>
        <v>SI5#11</v>
      </c>
      <c r="GH40" s="2" t="str">
        <f t="shared" si="198"/>
        <v>SI5#13</v>
      </c>
      <c r="GI40" s="2" t="str">
        <f t="shared" si="199"/>
        <v>SIm</v>
      </c>
      <c r="GJ40" s="2" t="str">
        <f t="shared" si="199"/>
        <v>SIm7</v>
      </c>
      <c r="GK40" s="2" t="str">
        <f t="shared" si="199"/>
        <v>SIm9</v>
      </c>
      <c r="GL40" s="2" t="str">
        <f t="shared" si="199"/>
        <v>SIm11+</v>
      </c>
      <c r="GM40" s="2" t="str">
        <f t="shared" si="199"/>
        <v>SIm13</v>
      </c>
      <c r="GN40" s="2" t="str">
        <f t="shared" si="200"/>
        <v>SI</v>
      </c>
      <c r="GO40" s="2" t="str">
        <f t="shared" si="200"/>
        <v>SI7</v>
      </c>
      <c r="GP40" s="2" t="str">
        <f t="shared" si="200"/>
        <v>SI9b</v>
      </c>
      <c r="GQ40" s="2" t="str">
        <f t="shared" si="200"/>
        <v>SI11</v>
      </c>
      <c r="GR40" s="2" t="str">
        <f t="shared" si="200"/>
        <v>SI13b</v>
      </c>
      <c r="GS40" s="2" t="str">
        <f t="shared" si="201"/>
        <v>SI</v>
      </c>
      <c r="GT40" s="2" t="str">
        <f t="shared" si="201"/>
        <v>SIΔ</v>
      </c>
      <c r="GU40" s="2" t="str">
        <f t="shared" si="201"/>
        <v>SI9+</v>
      </c>
      <c r="GV40" s="2" t="str">
        <f t="shared" si="201"/>
        <v>SI11+</v>
      </c>
      <c r="GW40" s="2" t="str">
        <f t="shared" si="201"/>
        <v>SI13</v>
      </c>
      <c r="GX40" s="2" t="str">
        <f t="shared" si="202"/>
        <v>SIm5b</v>
      </c>
      <c r="GY40" s="2" t="str">
        <f t="shared" si="202"/>
        <v>SIm5bdim</v>
      </c>
      <c r="GZ40" s="2" t="str">
        <f t="shared" si="202"/>
        <v>SIm5b9b</v>
      </c>
      <c r="HA40" s="2" t="str">
        <f t="shared" si="202"/>
        <v>SIm5b11b</v>
      </c>
      <c r="HB40" s="2" t="str">
        <f t="shared" si="202"/>
        <v>SIm5b13b</v>
      </c>
      <c r="HD40" s="2">
        <f t="shared" si="215"/>
        <v>36</v>
      </c>
      <c r="HE40" s="2" t="str" cm="1">
        <f t="array" ref="HE40">INDEX(patti,$HD40,IP40)</f>
        <v>SIm</v>
      </c>
      <c r="HF40" s="2" t="str" cm="1">
        <f t="array" ref="HF40">INDEX(patti,$HD40,IQ40)</f>
        <v>SIm5b</v>
      </c>
      <c r="HG40" s="2" t="str" cm="1">
        <f t="array" ref="HG40">INDEX(patti,$HD40,IR40)</f>
        <v>SI5#</v>
      </c>
      <c r="HH40" s="2" t="str" cm="1">
        <f t="array" ref="HH40">INDEX(patti,$HD40,IS40)</f>
        <v>SIm</v>
      </c>
      <c r="HI40" s="2" t="str" cm="1">
        <f t="array" ref="HI40">INDEX(patti,$HD40,IT40)</f>
        <v>SI</v>
      </c>
      <c r="HJ40" s="2" t="str" cm="1">
        <f t="array" ref="HJ40">INDEX(patti,$HD40,IU40)</f>
        <v>SI</v>
      </c>
      <c r="HK40" s="2" t="str" cm="1">
        <f t="array" ref="HK40">INDEX(patti,$HD40,IV40)</f>
        <v>SIdim</v>
      </c>
      <c r="HL40" s="2" t="str" cm="1">
        <f t="array" ref="HL40">INDEX(patti,$HD40,IW40)</f>
        <v>SImΔ</v>
      </c>
      <c r="HM40" s="2" t="str" cm="1">
        <f t="array" ref="HM40">INDEX(patti,$HD40,IX40)</f>
        <v>SIm5b7</v>
      </c>
      <c r="HN40" s="2" t="str" cm="1">
        <f t="array" ref="HN40">INDEX(patti,$HD40,IY40)</f>
        <v>SI5#Δ</v>
      </c>
      <c r="HO40" s="2" t="str" cm="1">
        <f t="array" ref="HO40">INDEX(patti,$HD40,IZ40)</f>
        <v>SIm7</v>
      </c>
      <c r="HP40" s="2" t="str" cm="1">
        <f t="array" ref="HP40">INDEX(patti,$HD40,JA40)</f>
        <v>SI7</v>
      </c>
      <c r="HQ40" s="2" t="str" cm="1">
        <f t="array" ref="HQ40">INDEX(patti,$HD40,JB40)</f>
        <v>SIΔ</v>
      </c>
      <c r="HR40" s="2" t="str" cm="1">
        <f t="array" ref="HR40">INDEX(patti,$HD40,JC40)</f>
        <v xml:space="preserve">   </v>
      </c>
      <c r="HS40" s="2" t="str" cm="1">
        <f t="array" ref="HS40">INDEX(patti,$HD40,JD40)</f>
        <v>SIm9</v>
      </c>
      <c r="HT40" s="2" t="str" cm="1">
        <f t="array" ref="HT40">INDEX(patti,$HD40,JE40)</f>
        <v>SIm5b9b</v>
      </c>
      <c r="HU40" s="2" t="str" cm="1">
        <f t="array" ref="HU40">INDEX(patti,$HD40,JF40)</f>
        <v>SI5#9</v>
      </c>
      <c r="HV40" s="2" t="str" cm="1">
        <f t="array" ref="HV40">INDEX(patti,$HD40,JG40)</f>
        <v>SIm9</v>
      </c>
      <c r="HW40" s="2" t="str" cm="1">
        <f t="array" ref="HW40">INDEX(patti,$HD40,JH40)</f>
        <v>SI9b</v>
      </c>
      <c r="HX40" s="2" t="str" cm="1">
        <f t="array" ref="HX40">INDEX(patti,$HD40,JI40)</f>
        <v>SI9#</v>
      </c>
      <c r="HY40" s="2" t="str" cm="1">
        <f t="array" ref="HY40">INDEX(patti,$HD40,JJ40)</f>
        <v xml:space="preserve">   </v>
      </c>
      <c r="HZ40" s="2" t="str" cm="1">
        <f t="array" ref="HZ40">INDEX(patti,$HD40,JK40)</f>
        <v>SIm11</v>
      </c>
      <c r="IA40" s="2" t="str" cm="1">
        <f t="array" ref="IA40">INDEX(patti,$HD40,JL40)</f>
        <v>SIm5b11</v>
      </c>
      <c r="IB40" s="2" t="str" cm="1">
        <f t="array" ref="IB40">INDEX(patti,$HD40,JM40)</f>
        <v>SI5#11</v>
      </c>
      <c r="IC40" s="2" t="str" cm="1">
        <f t="array" ref="IC40">INDEX(patti,$HD40,JN40)</f>
        <v>SIm11+</v>
      </c>
      <c r="ID40" s="2" t="str" cm="1">
        <f t="array" ref="ID40">INDEX(patti,$HD40,JO40)</f>
        <v>SI11</v>
      </c>
      <c r="IE40" s="2" t="str" cm="1">
        <f t="array" ref="IE40">INDEX(patti,$HD40,JP40)</f>
        <v>SI11+</v>
      </c>
      <c r="IF40" s="2" t="str" cm="1">
        <f t="array" ref="IF40">INDEX(patti,$HD40,JQ40)</f>
        <v xml:space="preserve">   </v>
      </c>
      <c r="IG40" s="2" t="str" cm="1">
        <f t="array" ref="IG40">INDEX(patti,$HD40,JR40)</f>
        <v>SIm13b</v>
      </c>
      <c r="IH40" s="2" t="str" cm="1">
        <f t="array" ref="IH40">INDEX(patti,$HD40,JS40)</f>
        <v>SIm5b13</v>
      </c>
      <c r="II40" s="2" t="str" cm="1">
        <f t="array" ref="II40">INDEX(patti,$HD40,JT40)</f>
        <v>SI5#13</v>
      </c>
      <c r="IJ40" s="2" t="str" cm="1">
        <f t="array" ref="IJ40">INDEX(patti,$HD40,JU40)</f>
        <v>SIm13</v>
      </c>
      <c r="IK40" s="2" t="str" cm="1">
        <f t="array" ref="IK40">INDEX(patti,$HD40,JV40)</f>
        <v>SI13b</v>
      </c>
      <c r="IL40" s="2" t="str" cm="1">
        <f t="array" ref="IL40">INDEX(patti,$HD40,JW40)</f>
        <v>SI13</v>
      </c>
      <c r="IM40" s="2" t="str" cm="1">
        <f t="array" ref="IM40">INDEX(patti,$HD40,JX40)</f>
        <v xml:space="preserve">   </v>
      </c>
      <c r="IN40" t="s">
        <v>117</v>
      </c>
      <c r="IP40">
        <v>1</v>
      </c>
      <c r="IQ40">
        <f t="shared" si="229"/>
        <v>6</v>
      </c>
      <c r="IR40">
        <f t="shared" si="229"/>
        <v>11</v>
      </c>
      <c r="IS40">
        <f t="shared" si="229"/>
        <v>16</v>
      </c>
      <c r="IT40">
        <f t="shared" si="229"/>
        <v>21</v>
      </c>
      <c r="IU40">
        <f t="shared" si="229"/>
        <v>26</v>
      </c>
      <c r="IV40">
        <f t="shared" si="229"/>
        <v>31</v>
      </c>
      <c r="IW40">
        <f t="shared" si="228"/>
        <v>2</v>
      </c>
      <c r="IX40">
        <f t="shared" si="228"/>
        <v>7</v>
      </c>
      <c r="IY40">
        <f t="shared" si="228"/>
        <v>12</v>
      </c>
      <c r="IZ40">
        <f t="shared" si="228"/>
        <v>17</v>
      </c>
      <c r="JA40">
        <f t="shared" si="228"/>
        <v>22</v>
      </c>
      <c r="JB40">
        <f t="shared" si="228"/>
        <v>27</v>
      </c>
      <c r="JC40">
        <f t="shared" si="227"/>
        <v>32</v>
      </c>
      <c r="JD40">
        <f t="shared" si="227"/>
        <v>3</v>
      </c>
      <c r="JE40">
        <f t="shared" si="227"/>
        <v>8</v>
      </c>
      <c r="JF40">
        <f t="shared" si="227"/>
        <v>13</v>
      </c>
      <c r="JG40">
        <f t="shared" si="227"/>
        <v>18</v>
      </c>
      <c r="JH40">
        <f t="shared" si="227"/>
        <v>23</v>
      </c>
      <c r="JI40">
        <f t="shared" si="227"/>
        <v>28</v>
      </c>
      <c r="JJ40">
        <f t="shared" si="227"/>
        <v>33</v>
      </c>
      <c r="JK40">
        <f t="shared" si="227"/>
        <v>4</v>
      </c>
      <c r="JL40">
        <f t="shared" si="227"/>
        <v>9</v>
      </c>
      <c r="JM40">
        <f t="shared" si="225"/>
        <v>14</v>
      </c>
      <c r="JN40">
        <f t="shared" si="225"/>
        <v>19</v>
      </c>
      <c r="JO40">
        <f t="shared" si="225"/>
        <v>24</v>
      </c>
      <c r="JP40">
        <f t="shared" si="225"/>
        <v>29</v>
      </c>
      <c r="JQ40">
        <f t="shared" si="225"/>
        <v>34</v>
      </c>
      <c r="JR40">
        <f t="shared" si="225"/>
        <v>5</v>
      </c>
      <c r="JS40">
        <f t="shared" si="225"/>
        <v>10</v>
      </c>
      <c r="JT40">
        <f t="shared" si="225"/>
        <v>15</v>
      </c>
      <c r="JU40">
        <f t="shared" si="225"/>
        <v>20</v>
      </c>
      <c r="JV40">
        <f t="shared" si="225"/>
        <v>25</v>
      </c>
      <c r="JW40">
        <f t="shared" si="225"/>
        <v>30</v>
      </c>
      <c r="JX40">
        <f t="shared" si="225"/>
        <v>35</v>
      </c>
      <c r="JY40" t="s">
        <v>117</v>
      </c>
      <c r="JZ40" t="str">
        <f t="shared" si="226"/>
        <v>ARMONICA</v>
      </c>
      <c r="KA40">
        <f t="shared" si="6"/>
        <v>0</v>
      </c>
      <c r="KB40" cm="1">
        <f t="array" ref="KB40">IF(TYPE(_xlfn._xlws.FILTER(HE$1:IM$1,HE40:IM40=KA40))=16,0,_xlfn._xlws.FILTER(HE$1:IM$1,HE40:IM40=KA40))</f>
        <v>0</v>
      </c>
      <c r="KG40">
        <f t="shared" si="205"/>
        <v>0</v>
      </c>
      <c r="KH40" s="35">
        <f t="shared" si="224"/>
        <v>0</v>
      </c>
      <c r="LY40" s="73"/>
      <c r="LZ40" s="73"/>
      <c r="MA40" s="51"/>
      <c r="MB40" s="51"/>
      <c r="MC40" s="51"/>
      <c r="MD40" s="51"/>
      <c r="ME40" s="51"/>
      <c r="MF40" s="51"/>
      <c r="MG40" s="51"/>
      <c r="MH40" s="51"/>
      <c r="MI40" s="51"/>
      <c r="MJ40" s="51"/>
      <c r="MK40" s="51"/>
      <c r="ML40" s="51"/>
      <c r="MM40" s="51"/>
      <c r="MN40" s="51"/>
      <c r="MO40" s="51"/>
      <c r="MP40" s="51"/>
      <c r="MQ40" s="51"/>
      <c r="MR40" s="51"/>
      <c r="MS40" s="51"/>
      <c r="MT40" s="51"/>
      <c r="MU40" s="51"/>
      <c r="MV40" s="51"/>
      <c r="MW40" s="51"/>
      <c r="MX40" s="51"/>
      <c r="MY40" s="51"/>
      <c r="MZ40" s="51"/>
      <c r="NA40" s="51"/>
      <c r="NB40" s="51"/>
      <c r="NC40" s="51"/>
      <c r="ND40" s="51"/>
      <c r="NE40" s="51"/>
      <c r="NF40" s="51"/>
      <c r="NG40" s="51"/>
      <c r="NH40" s="51"/>
      <c r="NI40" s="51"/>
      <c r="NJ40" s="51"/>
      <c r="NK40" s="51"/>
      <c r="NL40" s="51"/>
      <c r="NM40" s="51"/>
      <c r="NN40" s="51"/>
      <c r="NO40" s="51"/>
      <c r="NP40" s="51"/>
      <c r="NQ40" s="73"/>
      <c r="NR40" s="73"/>
      <c r="NS40" s="73"/>
      <c r="NT40" s="73"/>
      <c r="NU40" s="73"/>
      <c r="NV40" s="73"/>
      <c r="NW40" s="73"/>
      <c r="NX40" s="73"/>
      <c r="NY40" s="73"/>
      <c r="NZ40" s="73"/>
      <c r="OA40" s="73"/>
      <c r="OB40" s="73"/>
      <c r="OC40" s="73"/>
      <c r="OD40" s="73"/>
      <c r="OE40" s="73"/>
    </row>
    <row r="41" spans="1:395" x14ac:dyDescent="0.3">
      <c r="A41" t="s">
        <v>112</v>
      </c>
      <c r="B41" t="s">
        <v>112</v>
      </c>
      <c r="C41" t="s">
        <v>112</v>
      </c>
      <c r="D41" t="s">
        <v>112</v>
      </c>
      <c r="E41" t="s">
        <v>112</v>
      </c>
      <c r="F41" t="s">
        <v>112</v>
      </c>
      <c r="G41" t="s">
        <v>112</v>
      </c>
      <c r="H41" t="s">
        <v>112</v>
      </c>
      <c r="I41" t="s">
        <v>112</v>
      </c>
      <c r="J41" t="s">
        <v>112</v>
      </c>
      <c r="K41" t="s">
        <v>112</v>
      </c>
      <c r="L41" t="s">
        <v>112</v>
      </c>
      <c r="M41" t="s">
        <v>112</v>
      </c>
      <c r="N41" t="s">
        <v>112</v>
      </c>
      <c r="O41" t="s">
        <v>112</v>
      </c>
      <c r="P41" t="s">
        <v>112</v>
      </c>
      <c r="Q41" t="s">
        <v>112</v>
      </c>
      <c r="R41" t="s">
        <v>112</v>
      </c>
      <c r="S41" t="s">
        <v>112</v>
      </c>
      <c r="T41" t="s">
        <v>112</v>
      </c>
      <c r="U41" t="s">
        <v>112</v>
      </c>
      <c r="V41" t="s">
        <v>112</v>
      </c>
      <c r="W41" t="s">
        <v>112</v>
      </c>
      <c r="X41" t="s">
        <v>112</v>
      </c>
      <c r="Y41" t="s">
        <v>112</v>
      </c>
      <c r="Z41" t="s">
        <v>112</v>
      </c>
      <c r="AA41" t="s">
        <v>112</v>
      </c>
      <c r="AB41" t="s">
        <v>112</v>
      </c>
      <c r="AC41" t="s">
        <v>112</v>
      </c>
      <c r="AD41" t="s">
        <v>112</v>
      </c>
      <c r="AE41" t="s">
        <v>112</v>
      </c>
      <c r="AF41" t="s">
        <v>112</v>
      </c>
      <c r="AG41" t="s">
        <v>112</v>
      </c>
      <c r="AH41" t="s">
        <v>112</v>
      </c>
      <c r="AI41" t="s">
        <v>112</v>
      </c>
      <c r="AJ41" t="s">
        <v>112</v>
      </c>
      <c r="AK41" t="s">
        <v>112</v>
      </c>
      <c r="AL41" t="s">
        <v>112</v>
      </c>
      <c r="AM41" t="s">
        <v>112</v>
      </c>
      <c r="AN41" t="s">
        <v>112</v>
      </c>
      <c r="AO41" t="s">
        <v>112</v>
      </c>
      <c r="AP41" t="s">
        <v>112</v>
      </c>
      <c r="AQ41" t="s">
        <v>112</v>
      </c>
      <c r="AR41" t="s">
        <v>112</v>
      </c>
      <c r="AS41" t="s">
        <v>112</v>
      </c>
      <c r="AT41" t="s">
        <v>112</v>
      </c>
      <c r="AU41" t="s">
        <v>112</v>
      </c>
      <c r="AV41" t="s">
        <v>112</v>
      </c>
      <c r="AW41" t="s">
        <v>112</v>
      </c>
      <c r="AX41" t="s">
        <v>112</v>
      </c>
      <c r="AY41" t="s">
        <v>112</v>
      </c>
      <c r="AZ41" t="s">
        <v>112</v>
      </c>
      <c r="BA41" t="s">
        <v>112</v>
      </c>
      <c r="BB41" t="s">
        <v>112</v>
      </c>
      <c r="BC41" t="s">
        <v>112</v>
      </c>
      <c r="BD41" t="s">
        <v>112</v>
      </c>
      <c r="BE41" t="s">
        <v>112</v>
      </c>
      <c r="BF41" t="s">
        <v>112</v>
      </c>
      <c r="BG41" t="s">
        <v>112</v>
      </c>
      <c r="BH41" t="s">
        <v>112</v>
      </c>
      <c r="BI41" t="s">
        <v>112</v>
      </c>
      <c r="BJ41" t="s">
        <v>112</v>
      </c>
      <c r="BK41" t="s">
        <v>112</v>
      </c>
      <c r="BL41" t="s">
        <v>112</v>
      </c>
      <c r="BM41" t="s">
        <v>112</v>
      </c>
      <c r="BN41" t="s">
        <v>112</v>
      </c>
      <c r="BO41" t="s">
        <v>112</v>
      </c>
      <c r="BP41" t="s">
        <v>112</v>
      </c>
      <c r="BQ41" t="s">
        <v>112</v>
      </c>
      <c r="BR41" t="s">
        <v>112</v>
      </c>
      <c r="BS41" t="s">
        <v>112</v>
      </c>
      <c r="BT41" t="s">
        <v>112</v>
      </c>
      <c r="BU41" t="s">
        <v>112</v>
      </c>
      <c r="BV41" t="s">
        <v>112</v>
      </c>
      <c r="BW41" t="s">
        <v>112</v>
      </c>
      <c r="BX41" t="s">
        <v>112</v>
      </c>
      <c r="BY41" t="s">
        <v>112</v>
      </c>
      <c r="BZ41" t="s">
        <v>112</v>
      </c>
      <c r="CA41" t="s">
        <v>112</v>
      </c>
      <c r="CB41" t="s">
        <v>112</v>
      </c>
      <c r="CC41" t="s">
        <v>112</v>
      </c>
      <c r="CD41" t="s">
        <v>112</v>
      </c>
      <c r="CE41" t="s">
        <v>112</v>
      </c>
      <c r="CF41" t="s">
        <v>112</v>
      </c>
      <c r="CG41" t="s">
        <v>112</v>
      </c>
      <c r="CH41" t="s">
        <v>112</v>
      </c>
      <c r="CI41" t="s">
        <v>112</v>
      </c>
      <c r="CJ41" t="s">
        <v>112</v>
      </c>
      <c r="CK41" t="s">
        <v>112</v>
      </c>
      <c r="CL41" t="s">
        <v>112</v>
      </c>
      <c r="CM41" t="s">
        <v>112</v>
      </c>
      <c r="CN41" t="s">
        <v>112</v>
      </c>
      <c r="CO41" t="s">
        <v>112</v>
      </c>
      <c r="CP41" t="s">
        <v>112</v>
      </c>
      <c r="CQ41" t="s">
        <v>112</v>
      </c>
      <c r="CR41" t="s">
        <v>112</v>
      </c>
      <c r="CS41" t="s">
        <v>112</v>
      </c>
      <c r="CT41" t="s">
        <v>112</v>
      </c>
      <c r="CU41" t="s">
        <v>112</v>
      </c>
      <c r="CV41" t="s">
        <v>112</v>
      </c>
      <c r="CW41" t="s">
        <v>112</v>
      </c>
      <c r="CX41" t="s">
        <v>112</v>
      </c>
      <c r="CY41" t="s">
        <v>112</v>
      </c>
      <c r="CZ41" t="s">
        <v>112</v>
      </c>
      <c r="DA41" t="s">
        <v>112</v>
      </c>
      <c r="DB41" t="s">
        <v>112</v>
      </c>
      <c r="DC41" t="s">
        <v>112</v>
      </c>
      <c r="DD41" t="s">
        <v>112</v>
      </c>
      <c r="DE41" t="s">
        <v>112</v>
      </c>
      <c r="DF41" t="s">
        <v>112</v>
      </c>
      <c r="DG41" t="s">
        <v>112</v>
      </c>
      <c r="DH41" t="s">
        <v>112</v>
      </c>
      <c r="DI41" t="s">
        <v>112</v>
      </c>
      <c r="DJ41" t="s">
        <v>112</v>
      </c>
      <c r="DK41" t="s">
        <v>112</v>
      </c>
      <c r="DL41" t="s">
        <v>112</v>
      </c>
      <c r="DM41" t="s">
        <v>112</v>
      </c>
      <c r="DN41" t="s">
        <v>112</v>
      </c>
      <c r="DO41" t="s">
        <v>112</v>
      </c>
      <c r="DP41" t="s">
        <v>112</v>
      </c>
      <c r="DQ41" t="s">
        <v>112</v>
      </c>
      <c r="DR41" t="s">
        <v>112</v>
      </c>
      <c r="DS41" t="s">
        <v>112</v>
      </c>
      <c r="DT41" t="s">
        <v>112</v>
      </c>
      <c r="DU41" t="s">
        <v>112</v>
      </c>
      <c r="DV41" t="s">
        <v>112</v>
      </c>
      <c r="DW41" t="s">
        <v>112</v>
      </c>
      <c r="DX41" t="s">
        <v>112</v>
      </c>
      <c r="DY41" t="s">
        <v>112</v>
      </c>
      <c r="DZ41" t="s">
        <v>112</v>
      </c>
      <c r="EA41" t="s">
        <v>112</v>
      </c>
      <c r="EB41" t="s">
        <v>112</v>
      </c>
      <c r="EC41" t="s">
        <v>112</v>
      </c>
      <c r="ED41" t="s">
        <v>112</v>
      </c>
      <c r="EE41" t="s">
        <v>112</v>
      </c>
      <c r="EF41" t="s">
        <v>112</v>
      </c>
      <c r="EG41" t="s">
        <v>112</v>
      </c>
      <c r="EH41" t="s">
        <v>112</v>
      </c>
      <c r="EI41" t="s">
        <v>112</v>
      </c>
      <c r="EJ41" t="s">
        <v>112</v>
      </c>
      <c r="EK41" t="s">
        <v>112</v>
      </c>
      <c r="EL41" t="s">
        <v>112</v>
      </c>
      <c r="EM41" t="s">
        <v>112</v>
      </c>
      <c r="EN41" t="s">
        <v>112</v>
      </c>
      <c r="EO41" t="s">
        <v>112</v>
      </c>
      <c r="EP41" t="s">
        <v>112</v>
      </c>
      <c r="EQ41" t="s">
        <v>112</v>
      </c>
      <c r="ER41" t="s">
        <v>112</v>
      </c>
      <c r="ES41" t="s">
        <v>112</v>
      </c>
      <c r="ET41" t="s">
        <v>112</v>
      </c>
      <c r="EU41" t="s">
        <v>112</v>
      </c>
      <c r="EV41" t="s">
        <v>112</v>
      </c>
      <c r="EW41" t="s">
        <v>112</v>
      </c>
      <c r="EX41" t="s">
        <v>112</v>
      </c>
      <c r="EY41" t="s">
        <v>112</v>
      </c>
      <c r="EZ41" t="s">
        <v>112</v>
      </c>
      <c r="FA41" t="s">
        <v>112</v>
      </c>
      <c r="FB41" t="s">
        <v>112</v>
      </c>
      <c r="FC41" t="s">
        <v>112</v>
      </c>
      <c r="FD41" t="s">
        <v>112</v>
      </c>
      <c r="FE41" t="s">
        <v>112</v>
      </c>
      <c r="FF41" t="s">
        <v>112</v>
      </c>
      <c r="FG41" t="s">
        <v>112</v>
      </c>
      <c r="FH41" t="s">
        <v>112</v>
      </c>
      <c r="FI41" t="s">
        <v>112</v>
      </c>
      <c r="FJ41" t="s">
        <v>112</v>
      </c>
      <c r="FK41" t="s">
        <v>112</v>
      </c>
      <c r="FL41" t="s">
        <v>112</v>
      </c>
      <c r="FM41" t="s">
        <v>112</v>
      </c>
      <c r="FN41" t="s">
        <v>112</v>
      </c>
      <c r="FO41" t="s">
        <v>112</v>
      </c>
      <c r="FP41" t="s">
        <v>112</v>
      </c>
      <c r="FQ41" t="s">
        <v>112</v>
      </c>
      <c r="FR41" t="s">
        <v>112</v>
      </c>
      <c r="FS41" t="s">
        <v>112</v>
      </c>
      <c r="FT41" t="s">
        <v>112</v>
      </c>
      <c r="FU41" t="s">
        <v>112</v>
      </c>
      <c r="FV41" t="s">
        <v>112</v>
      </c>
      <c r="FW41" t="s">
        <v>112</v>
      </c>
      <c r="FX41" t="s">
        <v>112</v>
      </c>
      <c r="FY41" t="s">
        <v>112</v>
      </c>
      <c r="FZ41" t="s">
        <v>112</v>
      </c>
      <c r="GA41" t="s">
        <v>112</v>
      </c>
      <c r="GB41" t="s">
        <v>112</v>
      </c>
      <c r="GC41" t="s">
        <v>112</v>
      </c>
      <c r="GD41" t="s">
        <v>112</v>
      </c>
      <c r="GE41" t="s">
        <v>112</v>
      </c>
      <c r="GF41" t="s">
        <v>112</v>
      </c>
      <c r="GG41" t="s">
        <v>112</v>
      </c>
      <c r="GH41" t="s">
        <v>112</v>
      </c>
      <c r="GI41" t="s">
        <v>112</v>
      </c>
      <c r="GJ41" t="s">
        <v>112</v>
      </c>
      <c r="GK41" t="s">
        <v>112</v>
      </c>
      <c r="GL41" t="s">
        <v>112</v>
      </c>
      <c r="GM41" t="s">
        <v>112</v>
      </c>
      <c r="GN41" t="s">
        <v>112</v>
      </c>
      <c r="GO41" t="s">
        <v>112</v>
      </c>
      <c r="GP41" t="s">
        <v>112</v>
      </c>
      <c r="GQ41" t="s">
        <v>112</v>
      </c>
      <c r="GR41" t="s">
        <v>112</v>
      </c>
      <c r="GS41" t="s">
        <v>112</v>
      </c>
      <c r="GT41" t="s">
        <v>112</v>
      </c>
      <c r="GU41" t="s">
        <v>112</v>
      </c>
      <c r="GV41" t="s">
        <v>112</v>
      </c>
      <c r="GW41" t="s">
        <v>112</v>
      </c>
      <c r="GX41" t="s">
        <v>112</v>
      </c>
      <c r="GY41" t="s">
        <v>112</v>
      </c>
      <c r="GZ41" t="s">
        <v>112</v>
      </c>
      <c r="HA41" t="s">
        <v>112</v>
      </c>
      <c r="HB41" t="s">
        <v>112</v>
      </c>
      <c r="HC41" t="s">
        <v>112</v>
      </c>
      <c r="HD41" t="s">
        <v>112</v>
      </c>
      <c r="HE41" t="s">
        <v>112</v>
      </c>
      <c r="HF41" t="s">
        <v>112</v>
      </c>
      <c r="HG41" t="s">
        <v>112</v>
      </c>
      <c r="HH41" t="s">
        <v>112</v>
      </c>
      <c r="HI41" t="s">
        <v>112</v>
      </c>
      <c r="HJ41" t="s">
        <v>112</v>
      </c>
      <c r="HK41" t="s">
        <v>112</v>
      </c>
      <c r="HL41" t="s">
        <v>112</v>
      </c>
      <c r="HM41" t="s">
        <v>112</v>
      </c>
      <c r="HN41" t="s">
        <v>112</v>
      </c>
      <c r="HO41" t="s">
        <v>112</v>
      </c>
      <c r="HP41" t="s">
        <v>112</v>
      </c>
      <c r="HQ41" t="s">
        <v>112</v>
      </c>
      <c r="HR41" t="s">
        <v>112</v>
      </c>
      <c r="HS41" t="s">
        <v>112</v>
      </c>
      <c r="HT41" t="s">
        <v>112</v>
      </c>
      <c r="HU41" t="s">
        <v>112</v>
      </c>
      <c r="HV41" t="s">
        <v>112</v>
      </c>
      <c r="HW41" t="s">
        <v>112</v>
      </c>
      <c r="HX41" t="s">
        <v>112</v>
      </c>
      <c r="HY41" t="s">
        <v>112</v>
      </c>
      <c r="HZ41" t="s">
        <v>112</v>
      </c>
      <c r="IA41" t="s">
        <v>112</v>
      </c>
      <c r="IB41" t="s">
        <v>112</v>
      </c>
      <c r="IC41" t="s">
        <v>112</v>
      </c>
      <c r="ID41" t="s">
        <v>112</v>
      </c>
      <c r="IE41" t="s">
        <v>112</v>
      </c>
      <c r="IF41" t="s">
        <v>112</v>
      </c>
      <c r="IG41" t="s">
        <v>112</v>
      </c>
      <c r="IH41" t="s">
        <v>112</v>
      </c>
      <c r="II41" t="s">
        <v>112</v>
      </c>
      <c r="IJ41" t="s">
        <v>112</v>
      </c>
      <c r="IK41" t="s">
        <v>112</v>
      </c>
      <c r="IL41" t="s">
        <v>112</v>
      </c>
      <c r="IM41" t="s">
        <v>112</v>
      </c>
      <c r="IN41" t="s">
        <v>112</v>
      </c>
      <c r="IP41" t="s">
        <v>112</v>
      </c>
      <c r="IQ41" t="s">
        <v>112</v>
      </c>
      <c r="IR41" t="s">
        <v>112</v>
      </c>
      <c r="IS41" t="s">
        <v>112</v>
      </c>
      <c r="IT41" t="s">
        <v>112</v>
      </c>
      <c r="IU41" t="s">
        <v>112</v>
      </c>
      <c r="IV41" t="s">
        <v>112</v>
      </c>
      <c r="IW41" t="s">
        <v>112</v>
      </c>
      <c r="IX41" t="s">
        <v>112</v>
      </c>
      <c r="IY41" t="s">
        <v>112</v>
      </c>
      <c r="IZ41" t="s">
        <v>112</v>
      </c>
      <c r="JA41" t="s">
        <v>112</v>
      </c>
      <c r="JB41" t="s">
        <v>112</v>
      </c>
      <c r="JC41" t="s">
        <v>112</v>
      </c>
      <c r="JD41" t="s">
        <v>112</v>
      </c>
      <c r="JE41" t="s">
        <v>112</v>
      </c>
      <c r="JF41" t="s">
        <v>112</v>
      </c>
      <c r="JG41" t="s">
        <v>112</v>
      </c>
      <c r="JH41" t="s">
        <v>112</v>
      </c>
      <c r="JI41" t="s">
        <v>112</v>
      </c>
      <c r="JJ41" t="s">
        <v>112</v>
      </c>
      <c r="JK41" t="s">
        <v>112</v>
      </c>
      <c r="JL41" t="s">
        <v>112</v>
      </c>
      <c r="JM41" t="s">
        <v>112</v>
      </c>
      <c r="JN41" t="s">
        <v>112</v>
      </c>
      <c r="JO41" t="s">
        <v>112</v>
      </c>
      <c r="JP41" t="s">
        <v>112</v>
      </c>
      <c r="JQ41" t="s">
        <v>112</v>
      </c>
      <c r="JR41" t="s">
        <v>112</v>
      </c>
      <c r="JS41" t="s">
        <v>112</v>
      </c>
      <c r="JT41" t="s">
        <v>112</v>
      </c>
      <c r="JU41" t="s">
        <v>112</v>
      </c>
      <c r="JV41" t="s">
        <v>112</v>
      </c>
      <c r="JW41" t="s">
        <v>112</v>
      </c>
      <c r="JX41" t="s">
        <v>112</v>
      </c>
      <c r="JY41" t="s">
        <v>112</v>
      </c>
      <c r="JZ41" t="s">
        <v>112</v>
      </c>
      <c r="KA41" t="s">
        <v>112</v>
      </c>
      <c r="KB41" t="s">
        <v>112</v>
      </c>
      <c r="KC41" t="s">
        <v>112</v>
      </c>
      <c r="KD41" t="s">
        <v>112</v>
      </c>
      <c r="KE41" t="s">
        <v>112</v>
      </c>
      <c r="KF41" t="s">
        <v>112</v>
      </c>
      <c r="KG41">
        <f t="shared" si="205"/>
        <v>0</v>
      </c>
      <c r="KH41" s="35">
        <f t="shared" ref="KH41:KH76" si="230">IF(KC5=0,0,(CONCATENATE($KA5," come ",KC5," della scala ",$JZ5)))</f>
        <v>0</v>
      </c>
      <c r="LY41" s="73"/>
      <c r="LZ41" s="73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/>
      <c r="MO41" s="51"/>
      <c r="MP41" s="51"/>
      <c r="MQ41" s="51"/>
      <c r="MR41" s="51"/>
      <c r="MS41" s="51"/>
      <c r="MT41" s="51"/>
      <c r="MU41" s="51"/>
      <c r="MV41" s="51"/>
      <c r="MW41" s="51"/>
      <c r="MX41" s="51"/>
      <c r="MY41" s="51"/>
      <c r="MZ41" s="51"/>
      <c r="NA41" s="51"/>
      <c r="NB41" s="51"/>
      <c r="NC41" s="51"/>
      <c r="ND41" s="51"/>
      <c r="NE41" s="51"/>
      <c r="NF41" s="51"/>
      <c r="NG41" s="51"/>
      <c r="NH41" s="51"/>
      <c r="NI41" s="51"/>
      <c r="NJ41" s="51"/>
      <c r="NK41" s="51"/>
      <c r="NL41" s="51"/>
      <c r="NM41" s="51"/>
      <c r="NN41" s="51"/>
      <c r="NO41" s="51"/>
      <c r="NP41" s="51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</row>
    <row r="42" spans="1:395" x14ac:dyDescent="0.3">
      <c r="KG42">
        <f t="shared" si="205"/>
        <v>0</v>
      </c>
      <c r="KH42" s="35">
        <f t="shared" si="230"/>
        <v>0</v>
      </c>
      <c r="LY42" s="73"/>
      <c r="LZ42" s="73"/>
      <c r="MA42" s="51"/>
      <c r="MB42" s="51"/>
      <c r="MC42" s="51"/>
      <c r="MD42" s="51"/>
      <c r="ME42" s="51"/>
      <c r="MF42" s="51"/>
      <c r="MG42" s="51"/>
      <c r="MH42" s="51"/>
      <c r="MI42" s="51"/>
      <c r="MJ42" s="51"/>
      <c r="MK42" s="51"/>
      <c r="ML42" s="51"/>
      <c r="MM42" s="51"/>
      <c r="MN42" s="51"/>
      <c r="MO42" s="51"/>
      <c r="MP42" s="51"/>
      <c r="MQ42" s="51"/>
      <c r="MR42" s="51"/>
      <c r="MS42" s="51"/>
      <c r="MT42" s="51"/>
      <c r="MU42" s="51"/>
      <c r="MV42" s="51"/>
      <c r="MW42" s="51"/>
      <c r="MX42" s="51"/>
      <c r="MY42" s="51"/>
      <c r="MZ42" s="51"/>
      <c r="NA42" s="51"/>
      <c r="NB42" s="51"/>
      <c r="NC42" s="51"/>
      <c r="ND42" s="51"/>
      <c r="NE42" s="51"/>
      <c r="NF42" s="51"/>
      <c r="NG42" s="51"/>
      <c r="NH42" s="51"/>
      <c r="NI42" s="51"/>
      <c r="NJ42" s="51"/>
      <c r="NK42" s="51"/>
      <c r="NL42" s="51"/>
      <c r="NM42" s="51"/>
      <c r="NN42" s="51"/>
      <c r="NO42" s="51"/>
      <c r="NP42" s="51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</row>
    <row r="43" spans="1:395" x14ac:dyDescent="0.3">
      <c r="KG43">
        <f t="shared" si="205"/>
        <v>0</v>
      </c>
      <c r="KH43" s="35">
        <f t="shared" si="230"/>
        <v>0</v>
      </c>
      <c r="LY43" s="73"/>
      <c r="LZ43" s="73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1"/>
      <c r="NJ43" s="51"/>
      <c r="NK43" s="51"/>
      <c r="NL43" s="51"/>
      <c r="NM43" s="51"/>
      <c r="NN43" s="51"/>
      <c r="NO43" s="51"/>
      <c r="NP43" s="51"/>
      <c r="NQ43" s="73"/>
      <c r="NR43" s="73"/>
      <c r="NS43" s="73"/>
      <c r="NT43" s="73"/>
      <c r="NU43" s="73"/>
      <c r="NV43" s="73"/>
      <c r="NW43" s="73"/>
      <c r="NX43" s="73"/>
      <c r="NY43" s="73"/>
      <c r="NZ43" s="73"/>
      <c r="OA43" s="73"/>
      <c r="OB43" s="73"/>
      <c r="OC43" s="73"/>
      <c r="OD43" s="73"/>
      <c r="OE43" s="73"/>
    </row>
    <row r="44" spans="1:395" x14ac:dyDescent="0.3">
      <c r="KG44">
        <f t="shared" si="205"/>
        <v>0</v>
      </c>
      <c r="KH44" s="35">
        <f t="shared" si="230"/>
        <v>0</v>
      </c>
      <c r="LY44" s="73"/>
      <c r="LZ44" s="73"/>
      <c r="MA44" s="51"/>
      <c r="MB44" s="51"/>
      <c r="MC44" s="51"/>
      <c r="MD44" s="51"/>
      <c r="ME44" s="51"/>
      <c r="MF44" s="51"/>
      <c r="MG44" s="51"/>
      <c r="MH44" s="51"/>
      <c r="MI44" s="51"/>
      <c r="MJ44" s="51"/>
      <c r="MK44" s="51"/>
      <c r="ML44" s="51"/>
      <c r="MM44" s="51"/>
      <c r="MN44" s="51"/>
      <c r="MO44" s="51"/>
      <c r="MP44" s="51"/>
      <c r="MQ44" s="51"/>
      <c r="MR44" s="51"/>
      <c r="MS44" s="51"/>
      <c r="MT44" s="51"/>
      <c r="MU44" s="51"/>
      <c r="MV44" s="51"/>
      <c r="MW44" s="51"/>
      <c r="MX44" s="51"/>
      <c r="MY44" s="51"/>
      <c r="MZ44" s="51"/>
      <c r="NA44" s="51"/>
      <c r="NB44" s="51"/>
      <c r="NC44" s="51"/>
      <c r="ND44" s="51"/>
      <c r="NE44" s="51"/>
      <c r="NF44" s="51"/>
      <c r="NG44" s="51"/>
      <c r="NH44" s="51"/>
      <c r="NI44" s="51"/>
      <c r="NJ44" s="51"/>
      <c r="NK44" s="51"/>
      <c r="NL44" s="51"/>
      <c r="NM44" s="51"/>
      <c r="NN44" s="51"/>
      <c r="NO44" s="51"/>
      <c r="NP44" s="51"/>
      <c r="NQ44" s="73"/>
      <c r="NR44" s="73"/>
      <c r="NS44" s="73"/>
      <c r="NT44" s="73"/>
      <c r="NU44" s="73"/>
      <c r="NV44" s="73"/>
      <c r="NW44" s="73"/>
      <c r="NX44" s="73"/>
      <c r="NY44" s="73"/>
      <c r="NZ44" s="73"/>
      <c r="OA44" s="73"/>
      <c r="OB44" s="73"/>
      <c r="OC44" s="73"/>
      <c r="OD44" s="73"/>
      <c r="OE44" s="73"/>
    </row>
    <row r="45" spans="1:395" x14ac:dyDescent="0.3">
      <c r="KG45">
        <f t="shared" si="205"/>
        <v>0</v>
      </c>
      <c r="KH45" s="35">
        <f t="shared" si="230"/>
        <v>0</v>
      </c>
      <c r="LY45" s="73"/>
      <c r="LZ45" s="73"/>
      <c r="MA45" s="51"/>
      <c r="MB45" s="51"/>
      <c r="MC45" s="51"/>
      <c r="MD45" s="51"/>
      <c r="ME45" s="51"/>
      <c r="MF45" s="51"/>
      <c r="MG45" s="51"/>
      <c r="MH45" s="51"/>
      <c r="MI45" s="51"/>
      <c r="MJ45" s="51"/>
      <c r="MK45" s="51"/>
      <c r="ML45" s="51"/>
      <c r="MM45" s="51"/>
      <c r="MN45" s="51"/>
      <c r="MO45" s="51"/>
      <c r="MP45" s="51"/>
      <c r="MQ45" s="51"/>
      <c r="MR45" s="51"/>
      <c r="MS45" s="51"/>
      <c r="MT45" s="51"/>
      <c r="MU45" s="51"/>
      <c r="MV45" s="51"/>
      <c r="MW45" s="51"/>
      <c r="MX45" s="51"/>
      <c r="MY45" s="51"/>
      <c r="MZ45" s="51"/>
      <c r="NA45" s="51"/>
      <c r="NB45" s="51"/>
      <c r="NC45" s="51"/>
      <c r="ND45" s="51"/>
      <c r="NE45" s="51"/>
      <c r="NF45" s="51"/>
      <c r="NG45" s="51"/>
      <c r="NH45" s="51"/>
      <c r="NI45" s="51"/>
      <c r="NJ45" s="51"/>
      <c r="NK45" s="51"/>
      <c r="NL45" s="51"/>
      <c r="NM45" s="51"/>
      <c r="NN45" s="51"/>
      <c r="NO45" s="51"/>
      <c r="NP45" s="51"/>
      <c r="NQ45" s="73"/>
      <c r="NR45" s="73"/>
      <c r="NS45" s="73"/>
      <c r="NT45" s="73"/>
      <c r="NU45" s="73"/>
      <c r="NV45" s="73"/>
      <c r="NW45" s="73"/>
      <c r="NX45" s="73"/>
      <c r="NY45" s="73"/>
      <c r="NZ45" s="73"/>
      <c r="OA45" s="73"/>
      <c r="OB45" s="73"/>
      <c r="OC45" s="73"/>
      <c r="OD45" s="73"/>
      <c r="OE45" s="73"/>
    </row>
    <row r="46" spans="1:395" x14ac:dyDescent="0.3">
      <c r="KG46">
        <f t="shared" si="205"/>
        <v>0</v>
      </c>
      <c r="KH46" s="35">
        <f t="shared" si="230"/>
        <v>0</v>
      </c>
      <c r="LY46" s="73"/>
      <c r="LZ46" s="73"/>
      <c r="MA46" s="51"/>
      <c r="MB46" s="51"/>
      <c r="MC46" s="51"/>
      <c r="MD46" s="51"/>
      <c r="ME46" s="51"/>
      <c r="MF46" s="51"/>
      <c r="MG46" s="51"/>
      <c r="MH46" s="51"/>
      <c r="MI46" s="51"/>
      <c r="MJ46" s="51"/>
      <c r="MK46" s="51"/>
      <c r="ML46" s="51"/>
      <c r="MM46" s="51"/>
      <c r="MN46" s="51"/>
      <c r="MO46" s="51"/>
      <c r="MP46" s="51"/>
      <c r="MQ46" s="51"/>
      <c r="MR46" s="51"/>
      <c r="MS46" s="51"/>
      <c r="MT46" s="51"/>
      <c r="MU46" s="51"/>
      <c r="MV46" s="51"/>
      <c r="MW46" s="51"/>
      <c r="MX46" s="51"/>
      <c r="MY46" s="51"/>
      <c r="MZ46" s="51"/>
      <c r="NA46" s="51"/>
      <c r="NB46" s="51"/>
      <c r="NC46" s="51"/>
      <c r="ND46" s="51"/>
      <c r="NE46" s="51"/>
      <c r="NF46" s="51"/>
      <c r="NG46" s="51"/>
      <c r="NH46" s="51"/>
      <c r="NI46" s="51"/>
      <c r="NJ46" s="51"/>
      <c r="NK46" s="51"/>
      <c r="NL46" s="51"/>
      <c r="NM46" s="51"/>
      <c r="NN46" s="51"/>
      <c r="NO46" s="51"/>
      <c r="NP46" s="51"/>
      <c r="NQ46" s="73"/>
      <c r="NR46" s="73"/>
      <c r="NS46" s="73"/>
      <c r="NT46" s="73"/>
      <c r="NU46" s="73"/>
      <c r="NV46" s="73"/>
      <c r="NW46" s="73"/>
      <c r="NX46" s="73"/>
      <c r="NY46" s="73"/>
      <c r="NZ46" s="73"/>
      <c r="OA46" s="73"/>
      <c r="OB46" s="73"/>
      <c r="OC46" s="73"/>
      <c r="OD46" s="73"/>
      <c r="OE46" s="73"/>
    </row>
    <row r="47" spans="1:395" x14ac:dyDescent="0.3">
      <c r="KG47">
        <f t="shared" si="205"/>
        <v>0</v>
      </c>
      <c r="KH47" s="35">
        <f t="shared" si="230"/>
        <v>0</v>
      </c>
      <c r="LY47" s="73"/>
      <c r="LZ47" s="73"/>
      <c r="MA47" s="51"/>
      <c r="MB47" s="51"/>
      <c r="MC47" s="51"/>
      <c r="MD47" s="51"/>
      <c r="ME47" s="51"/>
      <c r="MF47" s="51"/>
      <c r="MG47" s="51"/>
      <c r="MH47" s="51"/>
      <c r="MI47" s="51"/>
      <c r="MJ47" s="51"/>
      <c r="MK47" s="51"/>
      <c r="ML47" s="51"/>
      <c r="MM47" s="51"/>
      <c r="MN47" s="51"/>
      <c r="MO47" s="51"/>
      <c r="MP47" s="51"/>
      <c r="MQ47" s="51"/>
      <c r="MR47" s="51"/>
      <c r="MS47" s="51"/>
      <c r="MT47" s="51"/>
      <c r="MU47" s="51"/>
      <c r="MV47" s="51"/>
      <c r="MW47" s="51"/>
      <c r="MX47" s="51"/>
      <c r="MY47" s="51"/>
      <c r="MZ47" s="51"/>
      <c r="NA47" s="51"/>
      <c r="NB47" s="51"/>
      <c r="NC47" s="51"/>
      <c r="ND47" s="51"/>
      <c r="NE47" s="51"/>
      <c r="NF47" s="51"/>
      <c r="NG47" s="51"/>
      <c r="NH47" s="51"/>
      <c r="NI47" s="51"/>
      <c r="NJ47" s="51"/>
      <c r="NK47" s="51"/>
      <c r="NL47" s="51"/>
      <c r="NM47" s="51"/>
      <c r="NN47" s="51"/>
      <c r="NO47" s="51"/>
      <c r="NP47" s="51"/>
      <c r="NQ47" s="73"/>
      <c r="NR47" s="73"/>
      <c r="NS47" s="73"/>
      <c r="NT47" s="73"/>
      <c r="NU47" s="73"/>
      <c r="NV47" s="73"/>
      <c r="NW47" s="73"/>
      <c r="NX47" s="73"/>
      <c r="NY47" s="73"/>
      <c r="NZ47" s="73"/>
      <c r="OA47" s="73"/>
      <c r="OB47" s="73"/>
      <c r="OC47" s="73"/>
      <c r="OD47" s="73"/>
      <c r="OE47" s="73"/>
    </row>
    <row r="48" spans="1:395" x14ac:dyDescent="0.3">
      <c r="KG48">
        <f t="shared" si="205"/>
        <v>0</v>
      </c>
      <c r="KH48" s="35">
        <f t="shared" si="230"/>
        <v>0</v>
      </c>
      <c r="LY48" s="73"/>
      <c r="LZ48" s="73"/>
      <c r="MA48" s="51"/>
      <c r="MB48" s="51"/>
      <c r="MC48" s="51"/>
      <c r="MD48" s="51"/>
      <c r="ME48" s="51"/>
      <c r="MF48" s="51"/>
      <c r="MG48" s="51"/>
      <c r="MH48" s="51"/>
      <c r="MI48" s="51"/>
      <c r="MJ48" s="51"/>
      <c r="MK48" s="51"/>
      <c r="ML48" s="51"/>
      <c r="MM48" s="51"/>
      <c r="MN48" s="51"/>
      <c r="MO48" s="51"/>
      <c r="MP48" s="51"/>
      <c r="MQ48" s="51"/>
      <c r="MR48" s="51"/>
      <c r="MS48" s="51"/>
      <c r="MT48" s="51"/>
      <c r="MU48" s="51"/>
      <c r="MV48" s="51"/>
      <c r="MW48" s="51"/>
      <c r="MX48" s="51"/>
      <c r="MY48" s="51"/>
      <c r="MZ48" s="51"/>
      <c r="NA48" s="51"/>
      <c r="NB48" s="51"/>
      <c r="NC48" s="51"/>
      <c r="ND48" s="51"/>
      <c r="NE48" s="51"/>
      <c r="NF48" s="51"/>
      <c r="NG48" s="51"/>
      <c r="NH48" s="51"/>
      <c r="NI48" s="51"/>
      <c r="NJ48" s="51"/>
      <c r="NK48" s="51"/>
      <c r="NL48" s="51"/>
      <c r="NM48" s="51"/>
      <c r="NN48" s="51"/>
      <c r="NO48" s="51"/>
      <c r="NP48" s="51"/>
      <c r="NQ48" s="73"/>
      <c r="NR48" s="73"/>
      <c r="NS48" s="73"/>
      <c r="NT48" s="73"/>
      <c r="NU48" s="73"/>
      <c r="NV48" s="73"/>
      <c r="NW48" s="73"/>
      <c r="NX48" s="73"/>
      <c r="NY48" s="73"/>
      <c r="NZ48" s="73"/>
      <c r="OA48" s="73"/>
      <c r="OB48" s="73"/>
      <c r="OC48" s="73"/>
      <c r="OD48" s="73"/>
      <c r="OE48" s="73"/>
    </row>
    <row r="49" spans="293:395" x14ac:dyDescent="0.3">
      <c r="KG49">
        <f t="shared" si="205"/>
        <v>0</v>
      </c>
      <c r="KH49" s="35">
        <f t="shared" si="230"/>
        <v>0</v>
      </c>
      <c r="LY49" s="73"/>
      <c r="LZ49" s="73"/>
      <c r="MA49" s="51"/>
      <c r="MB49" s="51"/>
      <c r="MC49" s="51"/>
      <c r="MD49" s="51"/>
      <c r="ME49" s="51"/>
      <c r="MF49" s="51"/>
      <c r="MG49" s="51"/>
      <c r="MH49" s="51"/>
      <c r="MI49" s="51"/>
      <c r="MJ49" s="51"/>
      <c r="MK49" s="51"/>
      <c r="ML49" s="51"/>
      <c r="MM49" s="51"/>
      <c r="MN49" s="51"/>
      <c r="MO49" s="51"/>
      <c r="MP49" s="51"/>
      <c r="MQ49" s="51"/>
      <c r="MR49" s="51"/>
      <c r="MS49" s="51"/>
      <c r="MT49" s="51"/>
      <c r="MU49" s="51"/>
      <c r="MV49" s="51"/>
      <c r="MW49" s="51"/>
      <c r="MX49" s="51"/>
      <c r="MY49" s="51"/>
      <c r="MZ49" s="51"/>
      <c r="NA49" s="51"/>
      <c r="NB49" s="51"/>
      <c r="NC49" s="51"/>
      <c r="ND49" s="51"/>
      <c r="NE49" s="51"/>
      <c r="NF49" s="51"/>
      <c r="NG49" s="51"/>
      <c r="NH49" s="51"/>
      <c r="NI49" s="51"/>
      <c r="NJ49" s="51"/>
      <c r="NK49" s="51"/>
      <c r="NL49" s="51"/>
      <c r="NM49" s="51"/>
      <c r="NN49" s="51"/>
      <c r="NO49" s="51"/>
      <c r="NP49" s="51"/>
      <c r="NQ49" s="73"/>
      <c r="NR49" s="73"/>
      <c r="NS49" s="73"/>
      <c r="NT49" s="73"/>
      <c r="NU49" s="73"/>
      <c r="NV49" s="73"/>
      <c r="NW49" s="73"/>
      <c r="NX49" s="73"/>
      <c r="NY49" s="73"/>
      <c r="NZ49" s="73"/>
      <c r="OA49" s="73"/>
      <c r="OB49" s="73"/>
      <c r="OC49" s="73"/>
      <c r="OD49" s="73"/>
      <c r="OE49" s="73"/>
    </row>
    <row r="50" spans="293:395" x14ac:dyDescent="0.3">
      <c r="KG50">
        <f t="shared" si="205"/>
        <v>0</v>
      </c>
      <c r="KH50" s="35">
        <f t="shared" si="230"/>
        <v>0</v>
      </c>
      <c r="LY50" s="73"/>
      <c r="LZ50" s="73"/>
      <c r="MA50" s="51"/>
      <c r="MB50" s="51"/>
      <c r="MC50" s="51"/>
      <c r="MD50" s="51"/>
      <c r="ME50" s="51"/>
      <c r="MF50" s="51"/>
      <c r="MG50" s="51"/>
      <c r="MH50" s="51"/>
      <c r="MI50" s="51"/>
      <c r="MJ50" s="51"/>
      <c r="MK50" s="51"/>
      <c r="ML50" s="51"/>
      <c r="MM50" s="51"/>
      <c r="MN50" s="51"/>
      <c r="MO50" s="51"/>
      <c r="MP50" s="51"/>
      <c r="MQ50" s="51"/>
      <c r="MR50" s="51"/>
      <c r="MS50" s="51"/>
      <c r="MT50" s="51"/>
      <c r="MU50" s="51"/>
      <c r="MV50" s="51"/>
      <c r="MW50" s="51"/>
      <c r="MX50" s="51"/>
      <c r="MY50" s="51"/>
      <c r="MZ50" s="51"/>
      <c r="NA50" s="51"/>
      <c r="NB50" s="51"/>
      <c r="NC50" s="51"/>
      <c r="ND50" s="51"/>
      <c r="NE50" s="51"/>
      <c r="NF50" s="51"/>
      <c r="NG50" s="51"/>
      <c r="NH50" s="51"/>
      <c r="NI50" s="51"/>
      <c r="NJ50" s="51"/>
      <c r="NK50" s="51"/>
      <c r="NL50" s="51"/>
      <c r="NM50" s="51"/>
      <c r="NN50" s="51"/>
      <c r="NO50" s="51"/>
      <c r="NP50" s="51"/>
      <c r="NQ50" s="73"/>
      <c r="NR50" s="73"/>
      <c r="NS50" s="73"/>
      <c r="NT50" s="73"/>
      <c r="NU50" s="73"/>
      <c r="NV50" s="73"/>
      <c r="NW50" s="73"/>
      <c r="NX50" s="73"/>
      <c r="NY50" s="73"/>
      <c r="NZ50" s="73"/>
      <c r="OA50" s="73"/>
      <c r="OB50" s="73"/>
      <c r="OC50" s="73"/>
      <c r="OD50" s="73"/>
      <c r="OE50" s="73"/>
    </row>
    <row r="51" spans="293:395" x14ac:dyDescent="0.3">
      <c r="KG51">
        <f t="shared" si="205"/>
        <v>0</v>
      </c>
      <c r="KH51" s="35">
        <f t="shared" si="230"/>
        <v>0</v>
      </c>
      <c r="LY51" s="73"/>
      <c r="LZ51" s="73"/>
      <c r="MA51" s="51"/>
      <c r="MB51" s="51"/>
      <c r="MC51" s="51"/>
      <c r="MD51" s="51"/>
      <c r="ME51" s="51"/>
      <c r="MF51" s="51"/>
      <c r="MG51" s="51"/>
      <c r="MH51" s="51"/>
      <c r="MI51" s="51"/>
      <c r="MJ51" s="51"/>
      <c r="MK51" s="51"/>
      <c r="ML51" s="51"/>
      <c r="MM51" s="51"/>
      <c r="MN51" s="51"/>
      <c r="MO51" s="51"/>
      <c r="MP51" s="51"/>
      <c r="MQ51" s="51"/>
      <c r="MR51" s="51"/>
      <c r="MS51" s="51"/>
      <c r="MT51" s="51"/>
      <c r="MU51" s="51"/>
      <c r="MV51" s="51"/>
      <c r="MW51" s="51"/>
      <c r="MX51" s="51"/>
      <c r="MY51" s="51"/>
      <c r="MZ51" s="51"/>
      <c r="NA51" s="51"/>
      <c r="NB51" s="51"/>
      <c r="NC51" s="51"/>
      <c r="ND51" s="51"/>
      <c r="NE51" s="51"/>
      <c r="NF51" s="51"/>
      <c r="NG51" s="51"/>
      <c r="NH51" s="51"/>
      <c r="NI51" s="51"/>
      <c r="NJ51" s="51"/>
      <c r="NK51" s="51"/>
      <c r="NL51" s="51"/>
      <c r="NM51" s="51"/>
      <c r="NN51" s="51"/>
      <c r="NO51" s="51"/>
      <c r="NP51" s="51"/>
      <c r="NQ51" s="73"/>
      <c r="NR51" s="73"/>
      <c r="NS51" s="73"/>
      <c r="NT51" s="73"/>
      <c r="NU51" s="73"/>
      <c r="NV51" s="73"/>
      <c r="NW51" s="73"/>
      <c r="NX51" s="73"/>
      <c r="NY51" s="73"/>
      <c r="NZ51" s="73"/>
      <c r="OA51" s="73"/>
      <c r="OB51" s="73"/>
      <c r="OC51" s="73"/>
      <c r="OD51" s="73"/>
      <c r="OE51" s="73"/>
    </row>
    <row r="52" spans="293:395" x14ac:dyDescent="0.3">
      <c r="KG52">
        <f t="shared" si="205"/>
        <v>0</v>
      </c>
      <c r="KH52" s="35">
        <f t="shared" si="230"/>
        <v>0</v>
      </c>
      <c r="LY52" s="73"/>
      <c r="LZ52" s="73"/>
      <c r="MA52" s="73"/>
      <c r="MB52" s="73"/>
      <c r="MC52" s="73"/>
      <c r="MD52" s="73"/>
      <c r="ME52" s="73"/>
      <c r="MF52" s="73"/>
      <c r="MG52" s="73"/>
      <c r="MH52" s="73"/>
      <c r="MI52" s="73"/>
      <c r="MJ52" s="73"/>
      <c r="MK52" s="73"/>
      <c r="ML52" s="73"/>
      <c r="MM52" s="73"/>
      <c r="MN52" s="73"/>
      <c r="MO52" s="73"/>
      <c r="MP52" s="73"/>
      <c r="MQ52" s="73"/>
      <c r="MR52" s="73"/>
      <c r="MS52" s="73"/>
      <c r="MT52" s="73"/>
      <c r="MU52" s="73"/>
      <c r="MV52" s="73"/>
      <c r="MW52" s="73"/>
      <c r="MX52" s="73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</row>
    <row r="53" spans="293:395" x14ac:dyDescent="0.3">
      <c r="KG53">
        <f t="shared" si="205"/>
        <v>0</v>
      </c>
      <c r="KH53" s="35">
        <f t="shared" si="230"/>
        <v>0</v>
      </c>
      <c r="LY53" s="73"/>
      <c r="LZ53" s="73"/>
      <c r="MA53" s="73"/>
      <c r="MB53" s="73"/>
      <c r="MC53" s="73"/>
      <c r="MD53" s="73"/>
      <c r="ME53" s="73"/>
      <c r="MF53" s="73"/>
      <c r="MG53" s="73"/>
      <c r="MH53" s="73"/>
      <c r="MI53" s="73"/>
      <c r="MJ53" s="73"/>
      <c r="MK53" s="73"/>
      <c r="ML53" s="73"/>
      <c r="MM53" s="73"/>
      <c r="MN53" s="73"/>
      <c r="MO53" s="73"/>
      <c r="MP53" s="73"/>
      <c r="MQ53" s="73"/>
      <c r="MR53" s="73"/>
      <c r="MS53" s="73"/>
      <c r="MT53" s="73"/>
      <c r="MU53" s="73"/>
      <c r="MV53" s="73"/>
      <c r="MW53" s="73"/>
      <c r="MX53" s="73"/>
      <c r="MY53" s="73"/>
      <c r="MZ53" s="73"/>
      <c r="NA53" s="73"/>
      <c r="NB53" s="73"/>
      <c r="NC53" s="73"/>
      <c r="ND53" s="73"/>
      <c r="NE53" s="73"/>
      <c r="NF53" s="73"/>
      <c r="NG53" s="73"/>
      <c r="NH53" s="73"/>
      <c r="NI53" s="73"/>
      <c r="NJ53" s="73"/>
      <c r="NK53" s="73"/>
      <c r="NL53" s="73"/>
      <c r="NM53" s="73"/>
      <c r="NN53" s="73"/>
      <c r="NO53" s="73"/>
      <c r="NP53" s="73"/>
      <c r="NQ53" s="73"/>
      <c r="NR53" s="73"/>
      <c r="NS53" s="73"/>
      <c r="NT53" s="73"/>
      <c r="NU53" s="73"/>
      <c r="NV53" s="73"/>
      <c r="NW53" s="73"/>
      <c r="NX53" s="73"/>
      <c r="NY53" s="73"/>
      <c r="NZ53" s="73"/>
      <c r="OA53" s="73"/>
      <c r="OB53" s="73"/>
      <c r="OC53" s="73"/>
      <c r="OD53" s="73"/>
      <c r="OE53" s="73"/>
    </row>
    <row r="54" spans="293:395" x14ac:dyDescent="0.3">
      <c r="KG54">
        <f t="shared" si="205"/>
        <v>0</v>
      </c>
      <c r="KH54" s="35">
        <f t="shared" si="230"/>
        <v>0</v>
      </c>
      <c r="LY54" s="73"/>
      <c r="LZ54" s="73"/>
      <c r="MA54" s="73"/>
      <c r="MB54" s="73"/>
      <c r="MC54" s="73"/>
      <c r="MD54" s="73"/>
      <c r="ME54" s="73"/>
      <c r="MF54" s="73"/>
      <c r="MG54" s="73"/>
      <c r="MH54" s="73"/>
      <c r="MI54" s="73"/>
      <c r="MJ54" s="73"/>
      <c r="MK54" s="73"/>
      <c r="ML54" s="73"/>
      <c r="MM54" s="73"/>
      <c r="MN54" s="73"/>
      <c r="MO54" s="73"/>
      <c r="MP54" s="73"/>
      <c r="MQ54" s="73"/>
      <c r="MR54" s="73"/>
      <c r="MS54" s="73"/>
      <c r="MT54" s="73"/>
      <c r="MU54" s="73"/>
      <c r="MV54" s="73"/>
      <c r="MW54" s="73"/>
      <c r="MX54" s="73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</row>
    <row r="55" spans="293:395" x14ac:dyDescent="0.3">
      <c r="KG55">
        <f t="shared" si="205"/>
        <v>0</v>
      </c>
      <c r="KH55" s="35">
        <f t="shared" si="230"/>
        <v>0</v>
      </c>
      <c r="LY55" s="73"/>
      <c r="LZ55" s="73"/>
      <c r="MA55" s="73"/>
      <c r="MB55" s="73"/>
      <c r="MC55" s="73"/>
      <c r="MD55" s="73"/>
      <c r="ME55" s="73"/>
      <c r="MF55" s="73"/>
      <c r="MG55" s="73"/>
      <c r="MH55" s="73"/>
      <c r="MI55" s="73"/>
      <c r="MJ55" s="73"/>
      <c r="MK55" s="73"/>
      <c r="ML55" s="73"/>
      <c r="MM55" s="73"/>
      <c r="MN55" s="73"/>
      <c r="MO55" s="73"/>
      <c r="MP55" s="73"/>
      <c r="MQ55" s="73"/>
      <c r="MR55" s="73"/>
      <c r="MS55" s="73"/>
      <c r="MT55" s="73"/>
      <c r="MU55" s="73"/>
      <c r="MV55" s="73"/>
      <c r="MW55" s="73"/>
      <c r="MX55" s="73"/>
      <c r="MY55" s="73"/>
      <c r="MZ55" s="73"/>
      <c r="NA55" s="73"/>
      <c r="NB55" s="73"/>
      <c r="NC55" s="73"/>
      <c r="ND55" s="73"/>
      <c r="NE55" s="73"/>
      <c r="NF55" s="73"/>
      <c r="NG55" s="73"/>
      <c r="NH55" s="73"/>
      <c r="NI55" s="73"/>
      <c r="NJ55" s="73"/>
      <c r="NK55" s="73"/>
      <c r="NL55" s="73"/>
      <c r="NM55" s="73"/>
      <c r="NN55" s="73"/>
      <c r="NO55" s="73"/>
      <c r="NP55" s="73"/>
      <c r="NQ55" s="73"/>
      <c r="NR55" s="73"/>
      <c r="NS55" s="73"/>
      <c r="NT55" s="73"/>
      <c r="NU55" s="73"/>
      <c r="NV55" s="73"/>
      <c r="NW55" s="73"/>
      <c r="NX55" s="73"/>
      <c r="NY55" s="73"/>
      <c r="NZ55" s="73"/>
      <c r="OA55" s="73"/>
      <c r="OB55" s="73"/>
      <c r="OC55" s="73"/>
      <c r="OD55" s="73"/>
      <c r="OE55" s="73"/>
    </row>
    <row r="56" spans="293:395" x14ac:dyDescent="0.3">
      <c r="KG56">
        <f t="shared" si="205"/>
        <v>0</v>
      </c>
      <c r="KH56" s="35">
        <f t="shared" si="230"/>
        <v>0</v>
      </c>
      <c r="LY56" s="73"/>
      <c r="LZ56" s="73"/>
      <c r="MA56" s="73"/>
      <c r="MB56" s="73"/>
      <c r="MC56" s="73"/>
      <c r="MD56" s="73"/>
      <c r="ME56" s="73"/>
      <c r="MF56" s="73"/>
      <c r="MG56" s="73"/>
      <c r="MH56" s="73"/>
      <c r="MI56" s="73"/>
      <c r="MJ56" s="73"/>
      <c r="MK56" s="73"/>
      <c r="ML56" s="73"/>
      <c r="MM56" s="73"/>
      <c r="MN56" s="73"/>
      <c r="MO56" s="73"/>
      <c r="MP56" s="73"/>
      <c r="MQ56" s="73"/>
      <c r="MR56" s="73"/>
      <c r="MS56" s="73"/>
      <c r="MT56" s="73"/>
      <c r="MU56" s="73"/>
      <c r="MV56" s="73"/>
      <c r="MW56" s="73"/>
      <c r="MX56" s="73"/>
      <c r="MY56" s="73"/>
      <c r="MZ56" s="73"/>
      <c r="NA56" s="73"/>
      <c r="NB56" s="73"/>
      <c r="NC56" s="73"/>
      <c r="ND56" s="73"/>
      <c r="NE56" s="73"/>
      <c r="NF56" s="73"/>
      <c r="NG56" s="73"/>
      <c r="NH56" s="73"/>
      <c r="NI56" s="73"/>
      <c r="NJ56" s="73"/>
      <c r="NK56" s="73"/>
      <c r="NL56" s="73"/>
      <c r="NM56" s="73"/>
      <c r="NN56" s="73"/>
      <c r="NO56" s="73"/>
      <c r="NP56" s="73"/>
      <c r="NQ56" s="73"/>
      <c r="NR56" s="73"/>
      <c r="NS56" s="73"/>
      <c r="NT56" s="73"/>
      <c r="NU56" s="73"/>
      <c r="NV56" s="73"/>
      <c r="NW56" s="73"/>
      <c r="NX56" s="73"/>
      <c r="NY56" s="73"/>
      <c r="NZ56" s="73"/>
      <c r="OA56" s="73"/>
      <c r="OB56" s="73"/>
      <c r="OC56" s="73"/>
      <c r="OD56" s="73"/>
      <c r="OE56" s="73"/>
    </row>
    <row r="57" spans="293:395" x14ac:dyDescent="0.3">
      <c r="KG57">
        <f t="shared" si="205"/>
        <v>0</v>
      </c>
      <c r="KH57" s="35">
        <f t="shared" si="230"/>
        <v>0</v>
      </c>
      <c r="LY57" s="73"/>
      <c r="LZ57" s="73"/>
      <c r="MA57" s="73"/>
      <c r="MB57" s="73"/>
      <c r="MC57" s="73"/>
      <c r="MD57" s="73"/>
      <c r="ME57" s="73"/>
      <c r="MF57" s="73"/>
      <c r="MG57" s="73"/>
      <c r="MH57" s="73"/>
      <c r="MI57" s="73"/>
      <c r="MJ57" s="73"/>
      <c r="MK57" s="73"/>
      <c r="ML57" s="73"/>
      <c r="MM57" s="73"/>
      <c r="MN57" s="73"/>
      <c r="MO57" s="73"/>
      <c r="MP57" s="73"/>
      <c r="MQ57" s="73"/>
      <c r="MR57" s="73"/>
      <c r="MS57" s="73"/>
      <c r="MT57" s="73"/>
      <c r="MU57" s="73"/>
      <c r="MV57" s="73"/>
      <c r="MW57" s="73"/>
      <c r="MX57" s="73"/>
      <c r="MY57" s="73"/>
      <c r="MZ57" s="73"/>
      <c r="NA57" s="73"/>
      <c r="NB57" s="73"/>
      <c r="NC57" s="73"/>
      <c r="ND57" s="73"/>
      <c r="NE57" s="73"/>
      <c r="NF57" s="73"/>
      <c r="NG57" s="73"/>
      <c r="NH57" s="73"/>
      <c r="NI57" s="73"/>
      <c r="NJ57" s="73"/>
      <c r="NK57" s="73"/>
      <c r="NL57" s="73"/>
      <c r="NM57" s="73"/>
      <c r="NN57" s="73"/>
      <c r="NO57" s="73"/>
      <c r="NP57" s="73"/>
      <c r="NQ57" s="73"/>
      <c r="NR57" s="73"/>
      <c r="NS57" s="73"/>
      <c r="NT57" s="73"/>
      <c r="NU57" s="73"/>
      <c r="NV57" s="73"/>
      <c r="NW57" s="73"/>
      <c r="NX57" s="73"/>
      <c r="NY57" s="73"/>
      <c r="NZ57" s="73"/>
      <c r="OA57" s="73"/>
      <c r="OB57" s="73"/>
      <c r="OC57" s="73"/>
      <c r="OD57" s="73"/>
      <c r="OE57" s="73"/>
    </row>
    <row r="58" spans="293:395" x14ac:dyDescent="0.3">
      <c r="KG58">
        <f t="shared" si="205"/>
        <v>0</v>
      </c>
      <c r="KH58" s="35">
        <f t="shared" si="230"/>
        <v>0</v>
      </c>
      <c r="LY58" s="73"/>
      <c r="LZ58" s="73"/>
      <c r="MA58" s="73"/>
      <c r="MB58" s="73"/>
      <c r="MC58" s="73"/>
      <c r="MD58" s="73"/>
      <c r="ME58" s="73"/>
      <c r="MF58" s="73"/>
      <c r="MG58" s="73"/>
      <c r="MH58" s="73"/>
      <c r="MI58" s="73"/>
      <c r="MJ58" s="73"/>
      <c r="MK58" s="73"/>
      <c r="ML58" s="73"/>
      <c r="MM58" s="73"/>
      <c r="MN58" s="73"/>
      <c r="MO58" s="73"/>
      <c r="MP58" s="73"/>
      <c r="MQ58" s="73"/>
      <c r="MR58" s="73"/>
      <c r="MS58" s="73"/>
      <c r="MT58" s="73"/>
      <c r="MU58" s="73"/>
      <c r="MV58" s="73"/>
      <c r="MW58" s="73"/>
      <c r="MX58" s="73"/>
      <c r="MY58" s="73"/>
      <c r="MZ58" s="73"/>
      <c r="NA58" s="73"/>
      <c r="NB58" s="73"/>
      <c r="NC58" s="73"/>
      <c r="ND58" s="73"/>
      <c r="NE58" s="73"/>
      <c r="NF58" s="73"/>
      <c r="NG58" s="73"/>
      <c r="NH58" s="73"/>
      <c r="NI58" s="73"/>
      <c r="NJ58" s="73"/>
      <c r="NK58" s="73"/>
      <c r="NL58" s="73"/>
      <c r="NM58" s="73"/>
      <c r="NN58" s="73"/>
      <c r="NO58" s="73"/>
      <c r="NP58" s="73"/>
      <c r="NQ58" s="73"/>
      <c r="NR58" s="73"/>
      <c r="NS58" s="73"/>
      <c r="NT58" s="73"/>
      <c r="NU58" s="73"/>
      <c r="NV58" s="73"/>
      <c r="NW58" s="73"/>
      <c r="NX58" s="73"/>
      <c r="NY58" s="73"/>
      <c r="NZ58" s="73"/>
      <c r="OA58" s="73"/>
      <c r="OB58" s="73"/>
      <c r="OC58" s="73"/>
      <c r="OD58" s="73"/>
      <c r="OE58" s="73"/>
    </row>
    <row r="59" spans="293:395" x14ac:dyDescent="0.3">
      <c r="KG59">
        <f t="shared" si="205"/>
        <v>0</v>
      </c>
      <c r="KH59" s="35">
        <f t="shared" si="230"/>
        <v>0</v>
      </c>
      <c r="LY59" s="73"/>
      <c r="LZ59" s="73"/>
      <c r="MA59" s="73"/>
      <c r="MB59" s="73"/>
      <c r="MC59" s="73"/>
      <c r="MD59" s="73"/>
      <c r="ME59" s="73"/>
      <c r="MF59" s="73"/>
      <c r="MG59" s="73"/>
      <c r="MH59" s="73"/>
      <c r="MI59" s="73"/>
      <c r="MJ59" s="73"/>
      <c r="MK59" s="73"/>
      <c r="ML59" s="73"/>
      <c r="MM59" s="73"/>
      <c r="MN59" s="73"/>
      <c r="MO59" s="73"/>
      <c r="MP59" s="73"/>
      <c r="MQ59" s="73"/>
      <c r="MR59" s="73"/>
      <c r="MS59" s="73"/>
      <c r="MT59" s="73"/>
      <c r="MU59" s="73"/>
      <c r="MV59" s="73"/>
      <c r="MW59" s="73"/>
      <c r="MX59" s="73"/>
      <c r="MY59" s="73"/>
      <c r="MZ59" s="73"/>
      <c r="NA59" s="73"/>
      <c r="NB59" s="73"/>
      <c r="NC59" s="73"/>
      <c r="ND59" s="73"/>
      <c r="NE59" s="73"/>
      <c r="NF59" s="73"/>
      <c r="NG59" s="73"/>
      <c r="NH59" s="73"/>
      <c r="NI59" s="73"/>
      <c r="NJ59" s="73"/>
      <c r="NK59" s="73"/>
      <c r="NL59" s="73"/>
      <c r="NM59" s="73"/>
      <c r="NN59" s="73"/>
      <c r="NO59" s="73"/>
      <c r="NP59" s="73"/>
      <c r="NQ59" s="73"/>
      <c r="NR59" s="73"/>
      <c r="NS59" s="73"/>
      <c r="NT59" s="73"/>
      <c r="NU59" s="73"/>
      <c r="NV59" s="73"/>
      <c r="NW59" s="73"/>
      <c r="NX59" s="73"/>
      <c r="NY59" s="73"/>
      <c r="NZ59" s="73"/>
      <c r="OA59" s="73"/>
      <c r="OB59" s="73"/>
      <c r="OC59" s="73"/>
      <c r="OD59" s="73"/>
      <c r="OE59" s="73"/>
    </row>
    <row r="60" spans="293:395" x14ac:dyDescent="0.3">
      <c r="KG60">
        <f t="shared" si="205"/>
        <v>0</v>
      </c>
      <c r="KH60" s="35">
        <f t="shared" si="230"/>
        <v>0</v>
      </c>
      <c r="LY60" s="73"/>
      <c r="LZ60" s="73"/>
      <c r="MA60" s="73"/>
      <c r="MB60" s="73"/>
      <c r="MC60" s="73"/>
      <c r="MD60" s="73"/>
      <c r="ME60" s="73"/>
      <c r="MF60" s="73"/>
      <c r="MG60" s="73"/>
      <c r="MH60" s="73"/>
      <c r="MI60" s="73"/>
      <c r="MJ60" s="73"/>
      <c r="MK60" s="73"/>
      <c r="ML60" s="73"/>
      <c r="MM60" s="73"/>
      <c r="MN60" s="73"/>
      <c r="MO60" s="73"/>
      <c r="MP60" s="73"/>
      <c r="MQ60" s="73"/>
      <c r="MR60" s="73"/>
      <c r="MS60" s="73"/>
      <c r="MT60" s="73"/>
      <c r="MU60" s="73"/>
      <c r="MV60" s="73"/>
      <c r="MW60" s="73"/>
      <c r="MX60" s="73"/>
      <c r="MY60" s="73"/>
      <c r="MZ60" s="73"/>
      <c r="NA60" s="73"/>
      <c r="NB60" s="73"/>
      <c r="NC60" s="73"/>
      <c r="ND60" s="73"/>
      <c r="NE60" s="73"/>
      <c r="NF60" s="73"/>
      <c r="NG60" s="73"/>
      <c r="NH60" s="73"/>
      <c r="NI60" s="73"/>
      <c r="NJ60" s="73"/>
      <c r="NK60" s="73"/>
      <c r="NL60" s="73"/>
      <c r="NM60" s="73"/>
      <c r="NN60" s="73"/>
      <c r="NO60" s="73"/>
      <c r="NP60" s="73"/>
      <c r="NQ60" s="73"/>
      <c r="NR60" s="73"/>
      <c r="NS60" s="73"/>
      <c r="NT60" s="73"/>
      <c r="NU60" s="73"/>
      <c r="NV60" s="73"/>
      <c r="NW60" s="73"/>
      <c r="NX60" s="73"/>
      <c r="NY60" s="73"/>
      <c r="NZ60" s="73"/>
      <c r="OA60" s="73"/>
      <c r="OB60" s="73"/>
      <c r="OC60" s="73"/>
      <c r="OD60" s="73"/>
      <c r="OE60" s="73"/>
    </row>
    <row r="61" spans="293:395" x14ac:dyDescent="0.3">
      <c r="KG61">
        <f t="shared" si="205"/>
        <v>0</v>
      </c>
      <c r="KH61" s="35">
        <f t="shared" si="230"/>
        <v>0</v>
      </c>
      <c r="LY61" s="73"/>
      <c r="LZ61" s="73"/>
      <c r="MA61" s="73"/>
      <c r="MB61" s="73"/>
      <c r="MC61" s="73"/>
      <c r="MD61" s="73"/>
      <c r="ME61" s="73"/>
      <c r="MF61" s="73"/>
      <c r="MG61" s="73"/>
      <c r="MH61" s="73"/>
      <c r="MI61" s="73"/>
      <c r="MJ61" s="73"/>
      <c r="MK61" s="73"/>
      <c r="ML61" s="73"/>
      <c r="MM61" s="73"/>
      <c r="MN61" s="73"/>
      <c r="MO61" s="73"/>
      <c r="MP61" s="73"/>
      <c r="MQ61" s="73"/>
      <c r="MR61" s="73"/>
      <c r="MS61" s="73"/>
      <c r="MT61" s="73"/>
      <c r="MU61" s="73"/>
      <c r="MV61" s="73"/>
      <c r="MW61" s="73"/>
      <c r="MX61" s="73"/>
      <c r="MY61" s="73"/>
      <c r="MZ61" s="73"/>
      <c r="NA61" s="73"/>
      <c r="NB61" s="73"/>
      <c r="NC61" s="73"/>
      <c r="ND61" s="73"/>
      <c r="NE61" s="73"/>
      <c r="NF61" s="73"/>
      <c r="NG61" s="73"/>
      <c r="NH61" s="73"/>
      <c r="NI61" s="73"/>
      <c r="NJ61" s="73"/>
      <c r="NK61" s="73"/>
      <c r="NL61" s="73"/>
      <c r="NM61" s="73"/>
      <c r="NN61" s="73"/>
      <c r="NO61" s="73"/>
      <c r="NP61" s="73"/>
      <c r="NQ61" s="73"/>
      <c r="NR61" s="73"/>
      <c r="NS61" s="73"/>
      <c r="NT61" s="73"/>
      <c r="NU61" s="73"/>
      <c r="NV61" s="73"/>
      <c r="NW61" s="73"/>
      <c r="NX61" s="73"/>
      <c r="NY61" s="73"/>
      <c r="NZ61" s="73"/>
      <c r="OA61" s="73"/>
      <c r="OB61" s="73"/>
      <c r="OC61" s="73"/>
      <c r="OD61" s="73"/>
      <c r="OE61" s="73"/>
    </row>
    <row r="62" spans="293:395" x14ac:dyDescent="0.3">
      <c r="KG62">
        <f t="shared" si="205"/>
        <v>0</v>
      </c>
      <c r="KH62" s="35">
        <f t="shared" si="230"/>
        <v>0</v>
      </c>
      <c r="LY62" s="73"/>
      <c r="LZ62" s="73"/>
      <c r="MA62" s="73"/>
      <c r="MB62" s="73"/>
      <c r="MC62" s="73"/>
      <c r="MD62" s="73"/>
      <c r="ME62" s="73"/>
      <c r="MF62" s="73"/>
      <c r="MG62" s="73"/>
      <c r="MH62" s="73"/>
      <c r="MI62" s="73"/>
      <c r="MJ62" s="73"/>
      <c r="MK62" s="73"/>
      <c r="ML62" s="73"/>
      <c r="MM62" s="73"/>
      <c r="MN62" s="73"/>
      <c r="MO62" s="73"/>
      <c r="MP62" s="73"/>
      <c r="MQ62" s="73"/>
      <c r="MR62" s="73"/>
      <c r="MS62" s="73"/>
      <c r="MT62" s="73"/>
      <c r="MU62" s="73"/>
      <c r="MV62" s="73"/>
      <c r="MW62" s="73"/>
      <c r="MX62" s="73"/>
      <c r="MY62" s="73"/>
      <c r="MZ62" s="73"/>
      <c r="NA62" s="73"/>
      <c r="NB62" s="73"/>
      <c r="NC62" s="73"/>
      <c r="ND62" s="73"/>
      <c r="NE62" s="73"/>
      <c r="NF62" s="73"/>
      <c r="NG62" s="73"/>
      <c r="NH62" s="73"/>
      <c r="NI62" s="73"/>
      <c r="NJ62" s="73"/>
      <c r="NK62" s="73"/>
      <c r="NL62" s="73"/>
      <c r="NM62" s="73"/>
      <c r="NN62" s="73"/>
      <c r="NO62" s="73"/>
      <c r="NP62" s="73"/>
      <c r="NQ62" s="73"/>
      <c r="NR62" s="73"/>
      <c r="NS62" s="73"/>
      <c r="NT62" s="73"/>
      <c r="NU62" s="73"/>
      <c r="NV62" s="73"/>
      <c r="NW62" s="73"/>
      <c r="NX62" s="73"/>
      <c r="NY62" s="73"/>
      <c r="NZ62" s="73"/>
      <c r="OA62" s="73"/>
      <c r="OB62" s="73"/>
      <c r="OC62" s="73"/>
      <c r="OD62" s="73"/>
      <c r="OE62" s="73"/>
    </row>
    <row r="63" spans="293:395" x14ac:dyDescent="0.3">
      <c r="KG63">
        <f t="shared" si="205"/>
        <v>0</v>
      </c>
      <c r="KH63" s="35">
        <f t="shared" si="230"/>
        <v>0</v>
      </c>
      <c r="LY63" s="73"/>
      <c r="LZ63" s="73"/>
      <c r="MA63" s="73"/>
      <c r="MB63" s="73"/>
      <c r="MC63" s="73"/>
      <c r="MD63" s="73"/>
      <c r="ME63" s="73"/>
      <c r="MF63" s="73"/>
      <c r="MG63" s="73"/>
      <c r="MH63" s="73"/>
      <c r="MI63" s="73"/>
      <c r="MJ63" s="73"/>
      <c r="MK63" s="73"/>
      <c r="ML63" s="73"/>
      <c r="MM63" s="73"/>
      <c r="MN63" s="73"/>
      <c r="MO63" s="73"/>
      <c r="MP63" s="73"/>
      <c r="MQ63" s="73"/>
      <c r="MR63" s="73"/>
      <c r="MS63" s="73"/>
      <c r="MT63" s="73"/>
      <c r="MU63" s="73"/>
      <c r="MV63" s="73"/>
      <c r="MW63" s="73"/>
      <c r="MX63" s="73"/>
      <c r="MY63" s="73"/>
      <c r="MZ63" s="73"/>
      <c r="NA63" s="73"/>
      <c r="NB63" s="73"/>
      <c r="NC63" s="73"/>
      <c r="ND63" s="73"/>
      <c r="NE63" s="73"/>
      <c r="NF63" s="73"/>
      <c r="NG63" s="73"/>
      <c r="NH63" s="73"/>
      <c r="NI63" s="73"/>
      <c r="NJ63" s="73"/>
      <c r="NK63" s="73"/>
      <c r="NL63" s="73"/>
      <c r="NM63" s="73"/>
      <c r="NN63" s="73"/>
      <c r="NO63" s="73"/>
      <c r="NP63" s="73"/>
      <c r="NQ63" s="73"/>
      <c r="NR63" s="73"/>
      <c r="NS63" s="73"/>
      <c r="NT63" s="73"/>
      <c r="NU63" s="73"/>
      <c r="NV63" s="73"/>
      <c r="NW63" s="73"/>
      <c r="NX63" s="73"/>
      <c r="NY63" s="73"/>
      <c r="NZ63" s="73"/>
      <c r="OA63" s="73"/>
      <c r="OB63" s="73"/>
      <c r="OC63" s="73"/>
      <c r="OD63" s="73"/>
      <c r="OE63" s="73"/>
    </row>
    <row r="64" spans="293:395" x14ac:dyDescent="0.3">
      <c r="KG64">
        <f t="shared" si="205"/>
        <v>0</v>
      </c>
      <c r="KH64" s="35">
        <f t="shared" si="230"/>
        <v>0</v>
      </c>
      <c r="LY64" s="73"/>
      <c r="LZ64" s="73"/>
      <c r="MA64" s="73"/>
      <c r="MB64" s="73"/>
      <c r="MC64" s="73"/>
      <c r="MD64" s="73"/>
      <c r="ME64" s="73"/>
      <c r="MF64" s="73"/>
      <c r="MG64" s="73"/>
      <c r="MH64" s="73"/>
      <c r="MI64" s="73"/>
      <c r="MJ64" s="73"/>
      <c r="MK64" s="73"/>
      <c r="ML64" s="73"/>
      <c r="MM64" s="73"/>
      <c r="MN64" s="73"/>
      <c r="MO64" s="73"/>
      <c r="MP64" s="73"/>
      <c r="MQ64" s="73"/>
      <c r="MR64" s="73"/>
      <c r="MS64" s="73"/>
      <c r="MT64" s="73"/>
      <c r="MU64" s="73"/>
      <c r="MV64" s="73"/>
      <c r="MW64" s="73"/>
      <c r="MX64" s="73"/>
      <c r="MY64" s="73"/>
      <c r="MZ64" s="73"/>
      <c r="NA64" s="73"/>
      <c r="NB64" s="73"/>
      <c r="NC64" s="73"/>
      <c r="ND64" s="73"/>
      <c r="NE64" s="73"/>
      <c r="NF64" s="73"/>
      <c r="NG64" s="73"/>
      <c r="NH64" s="73"/>
      <c r="NI64" s="73"/>
      <c r="NJ64" s="73"/>
      <c r="NK64" s="73"/>
      <c r="NL64" s="73"/>
      <c r="NM64" s="73"/>
      <c r="NN64" s="73"/>
      <c r="NO64" s="73"/>
      <c r="NP64" s="73"/>
      <c r="NQ64" s="73"/>
      <c r="NR64" s="73"/>
      <c r="NS64" s="73"/>
      <c r="NT64" s="73"/>
      <c r="NU64" s="73"/>
      <c r="NV64" s="73"/>
      <c r="NW64" s="73"/>
      <c r="NX64" s="73"/>
      <c r="NY64" s="73"/>
      <c r="NZ64" s="73"/>
      <c r="OA64" s="73"/>
      <c r="OB64" s="73"/>
      <c r="OC64" s="73"/>
      <c r="OD64" s="73"/>
      <c r="OE64" s="73"/>
    </row>
    <row r="65" spans="293:395" x14ac:dyDescent="0.3">
      <c r="KG65">
        <f t="shared" si="205"/>
        <v>0</v>
      </c>
      <c r="KH65" s="35">
        <f t="shared" si="230"/>
        <v>0</v>
      </c>
      <c r="LY65" s="73"/>
      <c r="LZ65" s="73"/>
      <c r="MA65" s="73"/>
      <c r="MB65" s="73"/>
      <c r="MC65" s="73"/>
      <c r="MD65" s="73"/>
      <c r="ME65" s="73"/>
      <c r="MF65" s="73"/>
      <c r="MG65" s="73"/>
      <c r="MH65" s="73"/>
      <c r="MI65" s="73"/>
      <c r="MJ65" s="73"/>
      <c r="MK65" s="73"/>
      <c r="ML65" s="73"/>
      <c r="MM65" s="73"/>
      <c r="MN65" s="73"/>
      <c r="MO65" s="73"/>
      <c r="MP65" s="73"/>
      <c r="MQ65" s="73"/>
      <c r="MR65" s="73"/>
      <c r="MS65" s="73"/>
      <c r="MT65" s="73"/>
      <c r="MU65" s="73"/>
      <c r="MV65" s="73"/>
      <c r="MW65" s="73"/>
      <c r="MX65" s="73"/>
      <c r="MY65" s="73"/>
      <c r="MZ65" s="73"/>
      <c r="NA65" s="73"/>
      <c r="NB65" s="73"/>
      <c r="NC65" s="73"/>
      <c r="ND65" s="73"/>
      <c r="NE65" s="73"/>
      <c r="NF65" s="73"/>
      <c r="NG65" s="73"/>
      <c r="NH65" s="73"/>
      <c r="NI65" s="73"/>
      <c r="NJ65" s="73"/>
      <c r="NK65" s="73"/>
      <c r="NL65" s="73"/>
      <c r="NM65" s="73"/>
      <c r="NN65" s="73"/>
      <c r="NO65" s="73"/>
      <c r="NP65" s="73"/>
      <c r="NQ65" s="73"/>
      <c r="NR65" s="73"/>
      <c r="NS65" s="73"/>
      <c r="NT65" s="73"/>
      <c r="NU65" s="73"/>
      <c r="NV65" s="73"/>
      <c r="NW65" s="73"/>
      <c r="NX65" s="73"/>
      <c r="NY65" s="73"/>
      <c r="NZ65" s="73"/>
      <c r="OA65" s="73"/>
      <c r="OB65" s="73"/>
      <c r="OC65" s="73"/>
      <c r="OD65" s="73"/>
      <c r="OE65" s="73"/>
    </row>
    <row r="66" spans="293:395" x14ac:dyDescent="0.3">
      <c r="KG66">
        <f t="shared" si="205"/>
        <v>0</v>
      </c>
      <c r="KH66" s="35">
        <f t="shared" si="230"/>
        <v>0</v>
      </c>
      <c r="LY66" s="73"/>
      <c r="LZ66" s="73"/>
      <c r="MA66" s="73"/>
      <c r="MB66" s="73"/>
      <c r="MC66" s="73"/>
      <c r="MD66" s="73"/>
      <c r="ME66" s="73"/>
      <c r="MF66" s="73"/>
      <c r="MG66" s="73"/>
      <c r="MH66" s="73"/>
      <c r="MI66" s="73"/>
      <c r="MJ66" s="73"/>
      <c r="MK66" s="73"/>
      <c r="ML66" s="73"/>
      <c r="MM66" s="73"/>
      <c r="MN66" s="73"/>
      <c r="MO66" s="73"/>
      <c r="MP66" s="73"/>
      <c r="MQ66" s="73"/>
      <c r="MR66" s="73"/>
      <c r="MS66" s="73"/>
      <c r="MT66" s="73"/>
      <c r="MU66" s="73"/>
      <c r="MV66" s="73"/>
      <c r="MW66" s="73"/>
      <c r="MX66" s="73"/>
      <c r="MY66" s="73"/>
      <c r="MZ66" s="73"/>
      <c r="NA66" s="73"/>
      <c r="NB66" s="73"/>
      <c r="NC66" s="73"/>
      <c r="ND66" s="73"/>
      <c r="NE66" s="73"/>
      <c r="NF66" s="73"/>
      <c r="NG66" s="73"/>
      <c r="NH66" s="73"/>
      <c r="NI66" s="73"/>
      <c r="NJ66" s="73"/>
      <c r="NK66" s="73"/>
      <c r="NL66" s="73"/>
      <c r="NM66" s="73"/>
      <c r="NN66" s="73"/>
      <c r="NO66" s="73"/>
      <c r="NP66" s="73"/>
      <c r="NQ66" s="73"/>
      <c r="NR66" s="73"/>
      <c r="NS66" s="73"/>
      <c r="NT66" s="73"/>
      <c r="NU66" s="73"/>
      <c r="NV66" s="73"/>
      <c r="NW66" s="73"/>
      <c r="NX66" s="73"/>
      <c r="NY66" s="73"/>
      <c r="NZ66" s="73"/>
      <c r="OA66" s="73"/>
      <c r="OB66" s="73"/>
      <c r="OC66" s="73"/>
      <c r="OD66" s="73"/>
      <c r="OE66" s="73"/>
    </row>
    <row r="67" spans="293:395" x14ac:dyDescent="0.3">
      <c r="KG67">
        <f t="shared" si="205"/>
        <v>0</v>
      </c>
      <c r="KH67" s="35">
        <f t="shared" si="230"/>
        <v>0</v>
      </c>
      <c r="LY67" s="73"/>
      <c r="LZ67" s="73"/>
      <c r="MA67" s="73"/>
      <c r="MB67" s="73"/>
      <c r="MC67" s="73"/>
      <c r="MD67" s="73"/>
      <c r="ME67" s="73"/>
      <c r="MF67" s="73"/>
      <c r="MG67" s="73"/>
      <c r="MH67" s="73"/>
      <c r="MI67" s="73"/>
      <c r="MJ67" s="73"/>
      <c r="MK67" s="73"/>
      <c r="ML67" s="73"/>
      <c r="MM67" s="73"/>
      <c r="MN67" s="73"/>
      <c r="MO67" s="73"/>
      <c r="MP67" s="73"/>
      <c r="MQ67" s="73"/>
      <c r="MR67" s="73"/>
      <c r="MS67" s="73"/>
      <c r="MT67" s="73"/>
      <c r="MU67" s="73"/>
      <c r="MV67" s="73"/>
      <c r="MW67" s="73"/>
      <c r="MX67" s="73"/>
      <c r="MY67" s="73"/>
      <c r="MZ67" s="73"/>
      <c r="NA67" s="73"/>
      <c r="NB67" s="73"/>
      <c r="NC67" s="73"/>
      <c r="ND67" s="73"/>
      <c r="NE67" s="73"/>
      <c r="NF67" s="73"/>
      <c r="NG67" s="73"/>
      <c r="NH67" s="73"/>
      <c r="NI67" s="73"/>
      <c r="NJ67" s="73"/>
      <c r="NK67" s="73"/>
      <c r="NL67" s="73"/>
      <c r="NM67" s="73"/>
      <c r="NN67" s="73"/>
      <c r="NO67" s="73"/>
      <c r="NP67" s="73"/>
      <c r="NQ67" s="73"/>
      <c r="NR67" s="73"/>
      <c r="NS67" s="73"/>
      <c r="NT67" s="73"/>
      <c r="NU67" s="73"/>
      <c r="NV67" s="73"/>
      <c r="NW67" s="73"/>
      <c r="NX67" s="73"/>
      <c r="NY67" s="73"/>
      <c r="NZ67" s="73"/>
      <c r="OA67" s="73"/>
      <c r="OB67" s="73"/>
      <c r="OC67" s="73"/>
      <c r="OD67" s="73"/>
      <c r="OE67" s="73"/>
    </row>
    <row r="68" spans="293:395" x14ac:dyDescent="0.3">
      <c r="KG68">
        <f t="shared" si="205"/>
        <v>0</v>
      </c>
      <c r="KH68" s="35">
        <f t="shared" si="230"/>
        <v>0</v>
      </c>
      <c r="LY68" s="73"/>
      <c r="LZ68" s="73"/>
      <c r="MA68" s="73"/>
      <c r="MB68" s="73"/>
      <c r="MC68" s="73"/>
      <c r="MD68" s="73"/>
      <c r="ME68" s="73"/>
      <c r="MF68" s="73"/>
      <c r="MG68" s="73"/>
      <c r="MH68" s="73"/>
      <c r="MI68" s="73"/>
      <c r="MJ68" s="73"/>
      <c r="MK68" s="73"/>
      <c r="ML68" s="73"/>
      <c r="MM68" s="73"/>
      <c r="MN68" s="73"/>
      <c r="MO68" s="73"/>
      <c r="MP68" s="73"/>
      <c r="MQ68" s="73"/>
      <c r="MR68" s="73"/>
      <c r="MS68" s="73"/>
      <c r="MT68" s="73"/>
      <c r="MU68" s="73"/>
      <c r="MV68" s="73"/>
      <c r="MW68" s="73"/>
      <c r="MX68" s="73"/>
      <c r="MY68" s="73"/>
      <c r="MZ68" s="73"/>
      <c r="NA68" s="73"/>
      <c r="NB68" s="73"/>
      <c r="NC68" s="73"/>
      <c r="ND68" s="73"/>
      <c r="NE68" s="73"/>
      <c r="NF68" s="73"/>
      <c r="NG68" s="73"/>
      <c r="NH68" s="73"/>
      <c r="NI68" s="73"/>
      <c r="NJ68" s="73"/>
      <c r="NK68" s="73"/>
      <c r="NL68" s="73"/>
      <c r="NM68" s="73"/>
      <c r="NN68" s="73"/>
      <c r="NO68" s="73"/>
      <c r="NP68" s="73"/>
      <c r="NQ68" s="73"/>
      <c r="NR68" s="73"/>
      <c r="NS68" s="73"/>
      <c r="NT68" s="73"/>
      <c r="NU68" s="73"/>
      <c r="NV68" s="73"/>
      <c r="NW68" s="73"/>
      <c r="NX68" s="73"/>
      <c r="NY68" s="73"/>
      <c r="NZ68" s="73"/>
      <c r="OA68" s="73"/>
      <c r="OB68" s="73"/>
      <c r="OC68" s="73"/>
      <c r="OD68" s="73"/>
      <c r="OE68" s="73"/>
    </row>
    <row r="69" spans="293:395" x14ac:dyDescent="0.3">
      <c r="KG69">
        <f t="shared" si="205"/>
        <v>0</v>
      </c>
      <c r="KH69" s="35">
        <f t="shared" si="230"/>
        <v>0</v>
      </c>
      <c r="LY69" s="73"/>
      <c r="LZ69" s="73"/>
      <c r="MA69" s="73"/>
      <c r="MB69" s="73"/>
      <c r="MC69" s="73"/>
      <c r="MD69" s="73"/>
      <c r="ME69" s="73"/>
      <c r="MF69" s="73"/>
      <c r="MG69" s="73"/>
      <c r="MH69" s="73"/>
      <c r="MI69" s="73"/>
      <c r="MJ69" s="73"/>
      <c r="MK69" s="73"/>
      <c r="ML69" s="73"/>
      <c r="MM69" s="73"/>
      <c r="MN69" s="73"/>
      <c r="MO69" s="73"/>
      <c r="MP69" s="73"/>
      <c r="MQ69" s="73"/>
      <c r="MR69" s="73"/>
      <c r="MS69" s="73"/>
      <c r="MT69" s="73"/>
      <c r="MU69" s="73"/>
      <c r="MV69" s="73"/>
      <c r="MW69" s="73"/>
      <c r="MX69" s="73"/>
      <c r="MY69" s="73"/>
      <c r="MZ69" s="73"/>
      <c r="NA69" s="73"/>
      <c r="NB69" s="73"/>
      <c r="NC69" s="73"/>
      <c r="ND69" s="73"/>
      <c r="NE69" s="73"/>
      <c r="NF69" s="73"/>
      <c r="NG69" s="73"/>
      <c r="NH69" s="73"/>
      <c r="NI69" s="73"/>
      <c r="NJ69" s="73"/>
      <c r="NK69" s="73"/>
      <c r="NL69" s="73"/>
      <c r="NM69" s="73"/>
      <c r="NN69" s="73"/>
      <c r="NO69" s="73"/>
      <c r="NP69" s="73"/>
      <c r="NQ69" s="73"/>
      <c r="NR69" s="73"/>
      <c r="NS69" s="73"/>
      <c r="NT69" s="73"/>
      <c r="NU69" s="73"/>
      <c r="NV69" s="73"/>
      <c r="NW69" s="73"/>
      <c r="NX69" s="73"/>
      <c r="NY69" s="73"/>
      <c r="NZ69" s="73"/>
      <c r="OA69" s="73"/>
      <c r="OB69" s="73"/>
      <c r="OC69" s="73"/>
      <c r="OD69" s="73"/>
      <c r="OE69" s="73"/>
    </row>
    <row r="70" spans="293:395" x14ac:dyDescent="0.3">
      <c r="KG70">
        <f t="shared" ref="KG70:KG133" si="231">IF(KH70=0,KG69,KG69+1)</f>
        <v>0</v>
      </c>
      <c r="KH70" s="35">
        <f t="shared" si="230"/>
        <v>0</v>
      </c>
      <c r="LY70" s="73"/>
      <c r="LZ70" s="73"/>
      <c r="MA70" s="73"/>
      <c r="MB70" s="73"/>
      <c r="MC70" s="73"/>
      <c r="MD70" s="73"/>
      <c r="ME70" s="73"/>
      <c r="MF70" s="73"/>
      <c r="MG70" s="73"/>
      <c r="MH70" s="73"/>
      <c r="MI70" s="73"/>
      <c r="MJ70" s="73"/>
      <c r="MK70" s="73"/>
      <c r="ML70" s="73"/>
      <c r="MM70" s="73"/>
      <c r="MN70" s="73"/>
      <c r="MO70" s="73"/>
      <c r="MP70" s="73"/>
      <c r="MQ70" s="73"/>
      <c r="MR70" s="73"/>
      <c r="MS70" s="73"/>
      <c r="MT70" s="73"/>
      <c r="MU70" s="73"/>
      <c r="MV70" s="73"/>
      <c r="MW70" s="73"/>
      <c r="MX70" s="73"/>
      <c r="MY70" s="73"/>
      <c r="MZ70" s="73"/>
      <c r="NA70" s="73"/>
      <c r="NB70" s="73"/>
      <c r="NC70" s="73"/>
      <c r="ND70" s="73"/>
      <c r="NE70" s="73"/>
      <c r="NF70" s="73"/>
      <c r="NG70" s="73"/>
      <c r="NH70" s="73"/>
      <c r="NI70" s="73"/>
      <c r="NJ70" s="73"/>
      <c r="NK70" s="73"/>
      <c r="NL70" s="73"/>
      <c r="NM70" s="73"/>
      <c r="NN70" s="73"/>
      <c r="NO70" s="73"/>
      <c r="NP70" s="73"/>
      <c r="NQ70" s="73"/>
      <c r="NR70" s="73"/>
      <c r="NS70" s="73"/>
      <c r="NT70" s="73"/>
      <c r="NU70" s="73"/>
      <c r="NV70" s="73"/>
      <c r="NW70" s="73"/>
      <c r="NX70" s="73"/>
      <c r="NY70" s="73"/>
      <c r="NZ70" s="73"/>
      <c r="OA70" s="73"/>
      <c r="OB70" s="73"/>
      <c r="OC70" s="73"/>
      <c r="OD70" s="73"/>
      <c r="OE70" s="73"/>
    </row>
    <row r="71" spans="293:395" x14ac:dyDescent="0.3">
      <c r="KG71">
        <f t="shared" si="231"/>
        <v>0</v>
      </c>
      <c r="KH71" s="35">
        <f t="shared" si="230"/>
        <v>0</v>
      </c>
      <c r="LY71" s="73"/>
      <c r="LZ71" s="73"/>
      <c r="MA71" s="73"/>
      <c r="MB71" s="73"/>
      <c r="MC71" s="73"/>
      <c r="MD71" s="73"/>
      <c r="ME71" s="73"/>
      <c r="MF71" s="73"/>
      <c r="MG71" s="73"/>
      <c r="MH71" s="73"/>
      <c r="MI71" s="73"/>
      <c r="MJ71" s="73"/>
      <c r="MK71" s="73"/>
      <c r="ML71" s="73"/>
      <c r="MM71" s="73"/>
      <c r="MN71" s="73"/>
      <c r="MO71" s="73"/>
      <c r="MP71" s="73"/>
      <c r="MQ71" s="73"/>
      <c r="MR71" s="73"/>
      <c r="MS71" s="73"/>
      <c r="MT71" s="73"/>
      <c r="MU71" s="73"/>
      <c r="MV71" s="73"/>
      <c r="MW71" s="73"/>
      <c r="MX71" s="73"/>
      <c r="MY71" s="73"/>
      <c r="MZ71" s="73"/>
      <c r="NA71" s="73"/>
      <c r="NB71" s="73"/>
      <c r="NC71" s="73"/>
      <c r="ND71" s="73"/>
      <c r="NE71" s="73"/>
      <c r="NF71" s="73"/>
      <c r="NG71" s="73"/>
      <c r="NH71" s="73"/>
      <c r="NI71" s="73"/>
      <c r="NJ71" s="73"/>
      <c r="NK71" s="73"/>
      <c r="NL71" s="73"/>
      <c r="NM71" s="73"/>
      <c r="NN71" s="73"/>
      <c r="NO71" s="73"/>
      <c r="NP71" s="73"/>
      <c r="NQ71" s="73"/>
      <c r="NR71" s="73"/>
      <c r="NS71" s="73"/>
      <c r="NT71" s="73"/>
      <c r="NU71" s="73"/>
      <c r="NV71" s="73"/>
      <c r="NW71" s="73"/>
      <c r="NX71" s="73"/>
      <c r="NY71" s="73"/>
      <c r="NZ71" s="73"/>
      <c r="OA71" s="73"/>
      <c r="OB71" s="73"/>
      <c r="OC71" s="73"/>
      <c r="OD71" s="73"/>
      <c r="OE71" s="73"/>
    </row>
    <row r="72" spans="293:395" x14ac:dyDescent="0.3">
      <c r="KG72">
        <f t="shared" si="231"/>
        <v>0</v>
      </c>
      <c r="KH72" s="35">
        <f t="shared" si="230"/>
        <v>0</v>
      </c>
      <c r="LY72" s="73"/>
      <c r="LZ72" s="73"/>
      <c r="MA72" s="73"/>
      <c r="MB72" s="73"/>
      <c r="MC72" s="73"/>
      <c r="MD72" s="73"/>
      <c r="ME72" s="73"/>
      <c r="MF72" s="73"/>
      <c r="MG72" s="73"/>
      <c r="MH72" s="73"/>
      <c r="MI72" s="73"/>
      <c r="MJ72" s="73"/>
      <c r="MK72" s="73"/>
      <c r="ML72" s="73"/>
      <c r="MM72" s="73"/>
      <c r="MN72" s="73"/>
      <c r="MO72" s="73"/>
      <c r="MP72" s="73"/>
      <c r="MQ72" s="73"/>
      <c r="MR72" s="73"/>
      <c r="MS72" s="73"/>
      <c r="MT72" s="73"/>
      <c r="MU72" s="73"/>
      <c r="MV72" s="73"/>
      <c r="MW72" s="73"/>
      <c r="MX72" s="73"/>
      <c r="MY72" s="73"/>
      <c r="MZ72" s="73"/>
      <c r="NA72" s="73"/>
      <c r="NB72" s="73"/>
      <c r="NC72" s="73"/>
      <c r="ND72" s="73"/>
      <c r="NE72" s="73"/>
      <c r="NF72" s="73"/>
      <c r="NG72" s="73"/>
      <c r="NH72" s="73"/>
      <c r="NI72" s="73"/>
      <c r="NJ72" s="73"/>
      <c r="NK72" s="73"/>
      <c r="NL72" s="73"/>
      <c r="NM72" s="73"/>
      <c r="NN72" s="73"/>
      <c r="NO72" s="73"/>
      <c r="NP72" s="73"/>
      <c r="NQ72" s="73"/>
      <c r="NR72" s="73"/>
      <c r="NS72" s="73"/>
      <c r="NT72" s="73"/>
      <c r="NU72" s="73"/>
      <c r="NV72" s="73"/>
      <c r="NW72" s="73"/>
      <c r="NX72" s="73"/>
      <c r="NY72" s="73"/>
      <c r="NZ72" s="73"/>
      <c r="OA72" s="73"/>
      <c r="OB72" s="73"/>
      <c r="OC72" s="73"/>
      <c r="OD72" s="73"/>
      <c r="OE72" s="73"/>
    </row>
    <row r="73" spans="293:395" x14ac:dyDescent="0.3">
      <c r="KG73">
        <f t="shared" si="231"/>
        <v>0</v>
      </c>
      <c r="KH73" s="35">
        <f t="shared" si="230"/>
        <v>0</v>
      </c>
      <c r="LY73" s="73"/>
      <c r="LZ73" s="73"/>
      <c r="MA73" s="73"/>
      <c r="MB73" s="73"/>
      <c r="MC73" s="73"/>
      <c r="MD73" s="73"/>
      <c r="ME73" s="73"/>
      <c r="MF73" s="73"/>
      <c r="MG73" s="73"/>
      <c r="MH73" s="73"/>
      <c r="MI73" s="73"/>
      <c r="MJ73" s="73"/>
      <c r="MK73" s="73"/>
      <c r="ML73" s="73"/>
      <c r="MM73" s="73"/>
      <c r="MN73" s="73"/>
      <c r="MO73" s="73"/>
      <c r="MP73" s="73"/>
      <c r="MQ73" s="73"/>
      <c r="MR73" s="73"/>
      <c r="MS73" s="73"/>
      <c r="MT73" s="73"/>
      <c r="MU73" s="73"/>
      <c r="MV73" s="73"/>
      <c r="MW73" s="73"/>
      <c r="MX73" s="73"/>
      <c r="MY73" s="73"/>
      <c r="MZ73" s="73"/>
      <c r="NA73" s="73"/>
      <c r="NB73" s="73"/>
      <c r="NC73" s="73"/>
      <c r="ND73" s="73"/>
      <c r="NE73" s="73"/>
      <c r="NF73" s="73"/>
      <c r="NG73" s="73"/>
      <c r="NH73" s="73"/>
      <c r="NI73" s="73"/>
      <c r="NJ73" s="73"/>
      <c r="NK73" s="73"/>
      <c r="NL73" s="73"/>
      <c r="NM73" s="73"/>
      <c r="NN73" s="73"/>
      <c r="NO73" s="73"/>
      <c r="NP73" s="73"/>
      <c r="NQ73" s="73"/>
      <c r="NR73" s="73"/>
      <c r="NS73" s="73"/>
      <c r="NT73" s="73"/>
      <c r="NU73" s="73"/>
      <c r="NV73" s="73"/>
      <c r="NW73" s="73"/>
      <c r="NX73" s="73"/>
      <c r="NY73" s="73"/>
      <c r="NZ73" s="73"/>
      <c r="OA73" s="73"/>
      <c r="OB73" s="73"/>
      <c r="OC73" s="73"/>
      <c r="OD73" s="73"/>
      <c r="OE73" s="73"/>
    </row>
    <row r="74" spans="293:395" x14ac:dyDescent="0.3">
      <c r="KG74">
        <f t="shared" si="231"/>
        <v>0</v>
      </c>
      <c r="KH74" s="35">
        <f t="shared" si="230"/>
        <v>0</v>
      </c>
      <c r="LY74" s="73"/>
      <c r="LZ74" s="73"/>
      <c r="MA74" s="73"/>
      <c r="MB74" s="73"/>
      <c r="MC74" s="73"/>
      <c r="MD74" s="73"/>
      <c r="ME74" s="73"/>
      <c r="MF74" s="73"/>
      <c r="MG74" s="73"/>
      <c r="MH74" s="73"/>
      <c r="MI74" s="73"/>
      <c r="MJ74" s="73"/>
      <c r="MK74" s="73"/>
      <c r="ML74" s="73"/>
      <c r="MM74" s="73"/>
      <c r="MN74" s="73"/>
      <c r="MO74" s="73"/>
      <c r="MP74" s="73"/>
      <c r="MQ74" s="73"/>
      <c r="MR74" s="73"/>
      <c r="MS74" s="73"/>
      <c r="MT74" s="73"/>
      <c r="MU74" s="73"/>
      <c r="MV74" s="73"/>
      <c r="MW74" s="73"/>
      <c r="MX74" s="73"/>
      <c r="MY74" s="73"/>
      <c r="MZ74" s="73"/>
      <c r="NA74" s="73"/>
      <c r="NB74" s="73"/>
      <c r="NC74" s="73"/>
      <c r="ND74" s="73"/>
      <c r="NE74" s="73"/>
      <c r="NF74" s="73"/>
      <c r="NG74" s="73"/>
      <c r="NH74" s="73"/>
      <c r="NI74" s="73"/>
      <c r="NJ74" s="73"/>
      <c r="NK74" s="73"/>
      <c r="NL74" s="73"/>
      <c r="NM74" s="73"/>
      <c r="NN74" s="73"/>
      <c r="NO74" s="73"/>
      <c r="NP74" s="73"/>
      <c r="NQ74" s="73"/>
      <c r="NR74" s="73"/>
      <c r="NS74" s="73"/>
      <c r="NT74" s="73"/>
      <c r="NU74" s="73"/>
      <c r="NV74" s="73"/>
      <c r="NW74" s="73"/>
      <c r="NX74" s="73"/>
      <c r="NY74" s="73"/>
      <c r="NZ74" s="73"/>
      <c r="OA74" s="73"/>
      <c r="OB74" s="73"/>
      <c r="OC74" s="73"/>
      <c r="OD74" s="73"/>
      <c r="OE74" s="73"/>
    </row>
    <row r="75" spans="293:395" x14ac:dyDescent="0.3">
      <c r="KG75">
        <f t="shared" si="231"/>
        <v>0</v>
      </c>
      <c r="KH75" s="35">
        <f t="shared" si="230"/>
        <v>0</v>
      </c>
      <c r="LY75" s="73"/>
      <c r="LZ75" s="73"/>
      <c r="MA75" s="73"/>
      <c r="MB75" s="73"/>
      <c r="MC75" s="73"/>
      <c r="MD75" s="73"/>
      <c r="ME75" s="73"/>
      <c r="MF75" s="73"/>
      <c r="MG75" s="73"/>
      <c r="MH75" s="73"/>
      <c r="MI75" s="73"/>
      <c r="MJ75" s="73"/>
      <c r="MK75" s="73"/>
      <c r="ML75" s="73"/>
      <c r="MM75" s="73"/>
      <c r="MN75" s="73"/>
      <c r="MO75" s="73"/>
      <c r="MP75" s="73"/>
      <c r="MQ75" s="73"/>
      <c r="MR75" s="73"/>
      <c r="MS75" s="73"/>
      <c r="MT75" s="73"/>
      <c r="MU75" s="73"/>
      <c r="MV75" s="73"/>
      <c r="MW75" s="73"/>
      <c r="MX75" s="73"/>
      <c r="MY75" s="73"/>
      <c r="MZ75" s="73"/>
      <c r="NA75" s="73"/>
      <c r="NB75" s="73"/>
      <c r="NC75" s="73"/>
      <c r="ND75" s="73"/>
      <c r="NE75" s="73"/>
      <c r="NF75" s="73"/>
      <c r="NG75" s="73"/>
      <c r="NH75" s="73"/>
      <c r="NI75" s="73"/>
      <c r="NJ75" s="73"/>
      <c r="NK75" s="73"/>
      <c r="NL75" s="73"/>
      <c r="NM75" s="73"/>
      <c r="NN75" s="73"/>
      <c r="NO75" s="73"/>
      <c r="NP75" s="73"/>
      <c r="NQ75" s="73"/>
      <c r="NR75" s="73"/>
      <c r="NS75" s="73"/>
      <c r="NT75" s="73"/>
      <c r="NU75" s="73"/>
      <c r="NV75" s="73"/>
      <c r="NW75" s="73"/>
      <c r="NX75" s="73"/>
      <c r="NY75" s="73"/>
      <c r="NZ75" s="73"/>
      <c r="OA75" s="73"/>
      <c r="OB75" s="73"/>
      <c r="OC75" s="73"/>
      <c r="OD75" s="73"/>
      <c r="OE75" s="73"/>
    </row>
    <row r="76" spans="293:395" x14ac:dyDescent="0.3">
      <c r="KG76">
        <f t="shared" si="231"/>
        <v>0</v>
      </c>
      <c r="KH76" s="35">
        <f t="shared" si="230"/>
        <v>0</v>
      </c>
      <c r="LY76" s="73"/>
      <c r="LZ76" s="73"/>
      <c r="MA76" s="73"/>
      <c r="MB76" s="73"/>
      <c r="MC76" s="73"/>
      <c r="MD76" s="73"/>
      <c r="ME76" s="73"/>
      <c r="MF76" s="73"/>
      <c r="MG76" s="73"/>
      <c r="MH76" s="73"/>
      <c r="MI76" s="73"/>
      <c r="MJ76" s="73"/>
      <c r="MK76" s="73"/>
      <c r="ML76" s="73"/>
      <c r="MM76" s="73"/>
      <c r="MN76" s="73"/>
      <c r="MO76" s="73"/>
      <c r="MP76" s="73"/>
      <c r="MQ76" s="73"/>
      <c r="MR76" s="73"/>
      <c r="MS76" s="73"/>
      <c r="MT76" s="73"/>
      <c r="MU76" s="73"/>
      <c r="MV76" s="73"/>
      <c r="MW76" s="73"/>
      <c r="MX76" s="73"/>
      <c r="MY76" s="73"/>
      <c r="MZ76" s="73"/>
      <c r="NA76" s="73"/>
      <c r="NB76" s="73"/>
      <c r="NC76" s="73"/>
      <c r="ND76" s="73"/>
      <c r="NE76" s="73"/>
      <c r="NF76" s="73"/>
      <c r="NG76" s="73"/>
      <c r="NH76" s="73"/>
      <c r="NI76" s="73"/>
      <c r="NJ76" s="73"/>
      <c r="NK76" s="73"/>
      <c r="NL76" s="73"/>
      <c r="NM76" s="73"/>
      <c r="NN76" s="73"/>
      <c r="NO76" s="73"/>
      <c r="NP76" s="73"/>
      <c r="NQ76" s="73"/>
      <c r="NR76" s="73"/>
      <c r="NS76" s="73"/>
      <c r="NT76" s="73"/>
      <c r="NU76" s="73"/>
      <c r="NV76" s="73"/>
      <c r="NW76" s="73"/>
      <c r="NX76" s="73"/>
      <c r="NY76" s="73"/>
      <c r="NZ76" s="73"/>
      <c r="OA76" s="73"/>
      <c r="OB76" s="73"/>
      <c r="OC76" s="73"/>
      <c r="OD76" s="73"/>
      <c r="OE76" s="73"/>
    </row>
    <row r="77" spans="293:395" x14ac:dyDescent="0.3">
      <c r="KG77">
        <f t="shared" si="231"/>
        <v>0</v>
      </c>
      <c r="KH77" s="35">
        <f t="shared" ref="KH77:KH112" si="232">IF(KD5=0,0,(CONCATENATE($KA5," come ",KD5," della scala ",$JZ5)))</f>
        <v>0</v>
      </c>
      <c r="LY77" s="73"/>
      <c r="LZ77" s="73"/>
      <c r="MA77" s="73"/>
      <c r="MB77" s="73"/>
      <c r="MC77" s="73"/>
      <c r="MD77" s="73"/>
      <c r="ME77" s="73"/>
      <c r="MF77" s="73"/>
      <c r="MG77" s="73"/>
      <c r="MH77" s="73"/>
      <c r="MI77" s="73"/>
      <c r="MJ77" s="73"/>
      <c r="MK77" s="73"/>
      <c r="ML77" s="73"/>
      <c r="MM77" s="73"/>
      <c r="MN77" s="73"/>
      <c r="MO77" s="73"/>
      <c r="MP77" s="73"/>
      <c r="MQ77" s="73"/>
      <c r="MR77" s="73"/>
      <c r="MS77" s="73"/>
      <c r="MT77" s="73"/>
      <c r="MU77" s="73"/>
      <c r="MV77" s="73"/>
      <c r="MW77" s="73"/>
      <c r="MX77" s="73"/>
      <c r="MY77" s="73"/>
      <c r="MZ77" s="73"/>
      <c r="NA77" s="73"/>
      <c r="NB77" s="73"/>
      <c r="NC77" s="73"/>
      <c r="ND77" s="73"/>
      <c r="NE77" s="73"/>
      <c r="NF77" s="73"/>
      <c r="NG77" s="73"/>
      <c r="NH77" s="73"/>
      <c r="NI77" s="73"/>
      <c r="NJ77" s="73"/>
      <c r="NK77" s="73"/>
      <c r="NL77" s="73"/>
      <c r="NM77" s="73"/>
      <c r="NN77" s="73"/>
      <c r="NO77" s="73"/>
      <c r="NP77" s="73"/>
      <c r="NQ77" s="73"/>
      <c r="NR77" s="73"/>
      <c r="NS77" s="73"/>
      <c r="NT77" s="73"/>
      <c r="NU77" s="73"/>
      <c r="NV77" s="73"/>
      <c r="NW77" s="73"/>
      <c r="NX77" s="73"/>
      <c r="NY77" s="73"/>
      <c r="NZ77" s="73"/>
      <c r="OA77" s="73"/>
      <c r="OB77" s="73"/>
      <c r="OC77" s="73"/>
      <c r="OD77" s="73"/>
      <c r="OE77" s="73"/>
    </row>
    <row r="78" spans="293:395" x14ac:dyDescent="0.3">
      <c r="KG78">
        <f t="shared" si="231"/>
        <v>0</v>
      </c>
      <c r="KH78" s="35">
        <f t="shared" si="232"/>
        <v>0</v>
      </c>
      <c r="LY78" s="73"/>
      <c r="LZ78" s="73"/>
      <c r="MA78" s="73"/>
      <c r="MB78" s="73"/>
      <c r="MC78" s="73"/>
      <c r="MD78" s="73"/>
      <c r="ME78" s="73"/>
      <c r="MF78" s="73"/>
      <c r="MG78" s="73"/>
      <c r="MH78" s="73"/>
      <c r="MI78" s="73"/>
      <c r="MJ78" s="73"/>
      <c r="MK78" s="73"/>
      <c r="ML78" s="73"/>
      <c r="MM78" s="73"/>
      <c r="MN78" s="73"/>
      <c r="MO78" s="73"/>
      <c r="MP78" s="73"/>
      <c r="MQ78" s="73"/>
      <c r="MR78" s="73"/>
      <c r="MS78" s="73"/>
      <c r="MT78" s="73"/>
      <c r="MU78" s="73"/>
      <c r="MV78" s="73"/>
      <c r="MW78" s="73"/>
      <c r="MX78" s="73"/>
      <c r="MY78" s="73"/>
      <c r="MZ78" s="73"/>
      <c r="NA78" s="73"/>
      <c r="NB78" s="73"/>
      <c r="NC78" s="73"/>
      <c r="ND78" s="73"/>
      <c r="NE78" s="73"/>
      <c r="NF78" s="73"/>
      <c r="NG78" s="73"/>
      <c r="NH78" s="73"/>
      <c r="NI78" s="73"/>
      <c r="NJ78" s="73"/>
      <c r="NK78" s="73"/>
      <c r="NL78" s="73"/>
      <c r="NM78" s="73"/>
      <c r="NN78" s="73"/>
      <c r="NO78" s="73"/>
      <c r="NP78" s="73"/>
      <c r="NQ78" s="73"/>
      <c r="NR78" s="73"/>
      <c r="NS78" s="73"/>
      <c r="NT78" s="73"/>
      <c r="NU78" s="73"/>
      <c r="NV78" s="73"/>
      <c r="NW78" s="73"/>
      <c r="NX78" s="73"/>
      <c r="NY78" s="73"/>
      <c r="NZ78" s="73"/>
      <c r="OA78" s="73"/>
      <c r="OB78" s="73"/>
      <c r="OC78" s="73"/>
      <c r="OD78" s="73"/>
      <c r="OE78" s="73"/>
    </row>
    <row r="79" spans="293:395" x14ac:dyDescent="0.3">
      <c r="KG79">
        <f t="shared" si="231"/>
        <v>0</v>
      </c>
      <c r="KH79" s="35">
        <f t="shared" si="232"/>
        <v>0</v>
      </c>
      <c r="LY79" s="73"/>
      <c r="LZ79" s="73"/>
      <c r="MA79" s="73"/>
      <c r="MB79" s="73"/>
      <c r="MC79" s="73"/>
      <c r="MD79" s="73"/>
      <c r="ME79" s="73"/>
      <c r="MF79" s="73"/>
      <c r="MG79" s="73"/>
      <c r="MH79" s="73"/>
      <c r="MI79" s="73"/>
      <c r="MJ79" s="73"/>
      <c r="MK79" s="73"/>
      <c r="ML79" s="73"/>
      <c r="MM79" s="73"/>
      <c r="MN79" s="73"/>
      <c r="MO79" s="73"/>
      <c r="MP79" s="73"/>
      <c r="MQ79" s="73"/>
      <c r="MR79" s="73"/>
      <c r="MS79" s="73"/>
      <c r="MT79" s="73"/>
      <c r="MU79" s="73"/>
      <c r="MV79" s="73"/>
      <c r="MW79" s="73"/>
      <c r="MX79" s="73"/>
      <c r="MY79" s="73"/>
      <c r="MZ79" s="73"/>
      <c r="NA79" s="73"/>
      <c r="NB79" s="73"/>
      <c r="NC79" s="73"/>
      <c r="ND79" s="73"/>
      <c r="NE79" s="73"/>
      <c r="NF79" s="73"/>
      <c r="NG79" s="73"/>
      <c r="NH79" s="73"/>
      <c r="NI79" s="73"/>
      <c r="NJ79" s="73"/>
      <c r="NK79" s="73"/>
      <c r="NL79" s="73"/>
      <c r="NM79" s="73"/>
      <c r="NN79" s="73"/>
      <c r="NO79" s="73"/>
      <c r="NP79" s="73"/>
      <c r="NQ79" s="73"/>
      <c r="NR79" s="73"/>
      <c r="NS79" s="73"/>
      <c r="NT79" s="73"/>
      <c r="NU79" s="73"/>
      <c r="NV79" s="73"/>
      <c r="NW79" s="73"/>
      <c r="NX79" s="73"/>
      <c r="NY79" s="73"/>
      <c r="NZ79" s="73"/>
      <c r="OA79" s="73"/>
      <c r="OB79" s="73"/>
      <c r="OC79" s="73"/>
      <c r="OD79" s="73"/>
      <c r="OE79" s="73"/>
    </row>
    <row r="80" spans="293:395" x14ac:dyDescent="0.3">
      <c r="KG80">
        <f t="shared" si="231"/>
        <v>0</v>
      </c>
      <c r="KH80" s="35">
        <f t="shared" si="232"/>
        <v>0</v>
      </c>
      <c r="LY80" s="73"/>
      <c r="LZ80" s="73"/>
      <c r="MA80" s="73"/>
      <c r="MB80" s="73"/>
      <c r="MC80" s="73"/>
      <c r="MD80" s="73"/>
      <c r="ME80" s="73"/>
      <c r="MF80" s="73"/>
      <c r="MG80" s="73"/>
      <c r="MH80" s="73"/>
      <c r="MI80" s="73"/>
      <c r="MJ80" s="73"/>
      <c r="MK80" s="73"/>
      <c r="ML80" s="73"/>
      <c r="MM80" s="73"/>
      <c r="MN80" s="73"/>
      <c r="MO80" s="73"/>
      <c r="MP80" s="73"/>
      <c r="MQ80" s="73"/>
      <c r="MR80" s="73"/>
      <c r="MS80" s="73"/>
      <c r="MT80" s="73"/>
      <c r="MU80" s="73"/>
      <c r="MV80" s="73"/>
      <c r="MW80" s="73"/>
      <c r="MX80" s="73"/>
      <c r="MY80" s="73"/>
      <c r="MZ80" s="73"/>
      <c r="NA80" s="73"/>
      <c r="NB80" s="73"/>
      <c r="NC80" s="73"/>
      <c r="ND80" s="73"/>
      <c r="NE80" s="73"/>
      <c r="NF80" s="73"/>
      <c r="NG80" s="73"/>
      <c r="NH80" s="73"/>
      <c r="NI80" s="73"/>
      <c r="NJ80" s="73"/>
      <c r="NK80" s="73"/>
      <c r="NL80" s="73"/>
      <c r="NM80" s="73"/>
      <c r="NN80" s="73"/>
      <c r="NO80" s="73"/>
      <c r="NP80" s="73"/>
      <c r="NQ80" s="73"/>
      <c r="NR80" s="73"/>
      <c r="NS80" s="73"/>
      <c r="NT80" s="73"/>
      <c r="NU80" s="73"/>
      <c r="NV80" s="73"/>
      <c r="NW80" s="73"/>
      <c r="NX80" s="73"/>
      <c r="NY80" s="73"/>
      <c r="NZ80" s="73"/>
      <c r="OA80" s="73"/>
      <c r="OB80" s="73"/>
      <c r="OC80" s="73"/>
      <c r="OD80" s="73"/>
      <c r="OE80" s="73"/>
    </row>
    <row r="81" spans="293:395" x14ac:dyDescent="0.3">
      <c r="KG81">
        <f t="shared" si="231"/>
        <v>0</v>
      </c>
      <c r="KH81" s="35">
        <f t="shared" si="232"/>
        <v>0</v>
      </c>
      <c r="LY81" s="73"/>
      <c r="LZ81" s="73"/>
      <c r="MA81" s="73"/>
      <c r="MB81" s="73"/>
      <c r="MC81" s="73"/>
      <c r="MD81" s="73"/>
      <c r="ME81" s="73"/>
      <c r="MF81" s="73"/>
      <c r="MG81" s="73"/>
      <c r="MH81" s="73"/>
      <c r="MI81" s="73"/>
      <c r="MJ81" s="73"/>
      <c r="MK81" s="73"/>
      <c r="ML81" s="73"/>
      <c r="MM81" s="73"/>
      <c r="MN81" s="73"/>
      <c r="MO81" s="73"/>
      <c r="MP81" s="73"/>
      <c r="MQ81" s="73"/>
      <c r="MR81" s="73"/>
      <c r="MS81" s="73"/>
      <c r="MT81" s="73"/>
      <c r="MU81" s="73"/>
      <c r="MV81" s="73"/>
      <c r="MW81" s="73"/>
      <c r="MX81" s="73"/>
      <c r="MY81" s="73"/>
      <c r="MZ81" s="73"/>
      <c r="NA81" s="73"/>
      <c r="NB81" s="73"/>
      <c r="NC81" s="73"/>
      <c r="ND81" s="73"/>
      <c r="NE81" s="73"/>
      <c r="NF81" s="73"/>
      <c r="NG81" s="73"/>
      <c r="NH81" s="73"/>
      <c r="NI81" s="73"/>
      <c r="NJ81" s="73"/>
      <c r="NK81" s="73"/>
      <c r="NL81" s="73"/>
      <c r="NM81" s="73"/>
      <c r="NN81" s="73"/>
      <c r="NO81" s="73"/>
      <c r="NP81" s="73"/>
      <c r="NQ81" s="73"/>
      <c r="NR81" s="73"/>
      <c r="NS81" s="73"/>
      <c r="NT81" s="73"/>
      <c r="NU81" s="73"/>
      <c r="NV81" s="73"/>
      <c r="NW81" s="73"/>
      <c r="NX81" s="73"/>
      <c r="NY81" s="73"/>
      <c r="NZ81" s="73"/>
      <c r="OA81" s="73"/>
      <c r="OB81" s="73"/>
      <c r="OC81" s="73"/>
      <c r="OD81" s="73"/>
      <c r="OE81" s="73"/>
    </row>
    <row r="82" spans="293:395" x14ac:dyDescent="0.3">
      <c r="KG82">
        <f t="shared" si="231"/>
        <v>0</v>
      </c>
      <c r="KH82" s="35">
        <f t="shared" si="232"/>
        <v>0</v>
      </c>
      <c r="LY82" s="73"/>
      <c r="LZ82" s="73"/>
      <c r="MA82" s="73"/>
      <c r="MB82" s="73"/>
      <c r="MC82" s="73"/>
      <c r="MD82" s="73"/>
      <c r="ME82" s="73"/>
      <c r="MF82" s="73"/>
      <c r="MG82" s="73"/>
      <c r="MH82" s="73"/>
      <c r="MI82" s="73"/>
      <c r="MJ82" s="73"/>
      <c r="MK82" s="73"/>
      <c r="ML82" s="73"/>
      <c r="MM82" s="73"/>
      <c r="MN82" s="73"/>
      <c r="MO82" s="73"/>
      <c r="MP82" s="73"/>
      <c r="MQ82" s="73"/>
      <c r="MR82" s="73"/>
      <c r="MS82" s="73"/>
      <c r="MT82" s="73"/>
      <c r="MU82" s="73"/>
      <c r="MV82" s="73"/>
      <c r="MW82" s="73"/>
      <c r="MX82" s="73"/>
      <c r="MY82" s="73"/>
      <c r="MZ82" s="73"/>
      <c r="NA82" s="73"/>
      <c r="NB82" s="73"/>
      <c r="NC82" s="73"/>
      <c r="ND82" s="73"/>
      <c r="NE82" s="73"/>
      <c r="NF82" s="73"/>
      <c r="NG82" s="73"/>
      <c r="NH82" s="73"/>
      <c r="NI82" s="73"/>
      <c r="NJ82" s="73"/>
      <c r="NK82" s="73"/>
      <c r="NL82" s="73"/>
      <c r="NM82" s="73"/>
      <c r="NN82" s="73"/>
      <c r="NO82" s="73"/>
      <c r="NP82" s="73"/>
      <c r="NQ82" s="73"/>
      <c r="NR82" s="73"/>
      <c r="NS82" s="73"/>
      <c r="NT82" s="73"/>
      <c r="NU82" s="73"/>
      <c r="NV82" s="73"/>
      <c r="NW82" s="73"/>
      <c r="NX82" s="73"/>
      <c r="NY82" s="73"/>
      <c r="NZ82" s="73"/>
      <c r="OA82" s="73"/>
      <c r="OB82" s="73"/>
      <c r="OC82" s="73"/>
      <c r="OD82" s="73"/>
      <c r="OE82" s="73"/>
    </row>
    <row r="83" spans="293:395" x14ac:dyDescent="0.3">
      <c r="KG83">
        <f t="shared" si="231"/>
        <v>0</v>
      </c>
      <c r="KH83" s="35">
        <f t="shared" si="232"/>
        <v>0</v>
      </c>
      <c r="LY83" s="73"/>
      <c r="LZ83" s="73"/>
      <c r="MA83" s="73"/>
      <c r="MB83" s="73"/>
      <c r="MC83" s="73"/>
      <c r="MD83" s="73"/>
      <c r="ME83" s="73"/>
      <c r="MF83" s="73"/>
      <c r="MG83" s="73"/>
      <c r="MH83" s="73"/>
      <c r="MI83" s="73"/>
      <c r="MJ83" s="73"/>
      <c r="MK83" s="73"/>
      <c r="ML83" s="73"/>
      <c r="MM83" s="73"/>
      <c r="MN83" s="73"/>
      <c r="MO83" s="73"/>
      <c r="MP83" s="73"/>
      <c r="MQ83" s="73"/>
      <c r="MR83" s="73"/>
      <c r="MS83" s="73"/>
      <c r="MT83" s="73"/>
      <c r="MU83" s="73"/>
      <c r="MV83" s="73"/>
      <c r="MW83" s="73"/>
      <c r="MX83" s="73"/>
      <c r="MY83" s="73"/>
      <c r="MZ83" s="73"/>
      <c r="NA83" s="73"/>
      <c r="NB83" s="73"/>
      <c r="NC83" s="73"/>
      <c r="ND83" s="73"/>
      <c r="NE83" s="73"/>
      <c r="NF83" s="73"/>
      <c r="NG83" s="73"/>
      <c r="NH83" s="73"/>
      <c r="NI83" s="73"/>
      <c r="NJ83" s="73"/>
      <c r="NK83" s="73"/>
      <c r="NL83" s="73"/>
      <c r="NM83" s="73"/>
      <c r="NN83" s="73"/>
      <c r="NO83" s="73"/>
      <c r="NP83" s="73"/>
      <c r="NQ83" s="73"/>
      <c r="NR83" s="73"/>
      <c r="NS83" s="73"/>
      <c r="NT83" s="73"/>
      <c r="NU83" s="73"/>
      <c r="NV83" s="73"/>
      <c r="NW83" s="73"/>
      <c r="NX83" s="73"/>
      <c r="NY83" s="73"/>
      <c r="NZ83" s="73"/>
      <c r="OA83" s="73"/>
      <c r="OB83" s="73"/>
      <c r="OC83" s="73"/>
      <c r="OD83" s="73"/>
      <c r="OE83" s="73"/>
    </row>
    <row r="84" spans="293:395" x14ac:dyDescent="0.3">
      <c r="KG84">
        <f t="shared" si="231"/>
        <v>0</v>
      </c>
      <c r="KH84" s="35">
        <f t="shared" si="232"/>
        <v>0</v>
      </c>
      <c r="LY84" s="73"/>
      <c r="LZ84" s="73"/>
      <c r="MA84" s="73"/>
      <c r="MB84" s="73"/>
      <c r="MC84" s="73"/>
      <c r="MD84" s="73"/>
      <c r="ME84" s="73"/>
      <c r="MF84" s="73"/>
      <c r="MG84" s="73"/>
      <c r="MH84" s="73"/>
      <c r="MI84" s="73"/>
      <c r="MJ84" s="73"/>
      <c r="MK84" s="73"/>
      <c r="ML84" s="73"/>
      <c r="MM84" s="73"/>
      <c r="MN84" s="73"/>
      <c r="MO84" s="73"/>
      <c r="MP84" s="73"/>
      <c r="MQ84" s="73"/>
      <c r="MR84" s="73"/>
      <c r="MS84" s="73"/>
      <c r="MT84" s="73"/>
      <c r="MU84" s="73"/>
      <c r="MV84" s="73"/>
      <c r="MW84" s="73"/>
      <c r="MX84" s="73"/>
      <c r="MY84" s="73"/>
      <c r="MZ84" s="73"/>
      <c r="NA84" s="73"/>
      <c r="NB84" s="73"/>
      <c r="NC84" s="73"/>
      <c r="ND84" s="73"/>
      <c r="NE84" s="73"/>
      <c r="NF84" s="73"/>
      <c r="NG84" s="73"/>
      <c r="NH84" s="73"/>
      <c r="NI84" s="73"/>
      <c r="NJ84" s="73"/>
      <c r="NK84" s="73"/>
      <c r="NL84" s="73"/>
      <c r="NM84" s="73"/>
      <c r="NN84" s="73"/>
      <c r="NO84" s="73"/>
      <c r="NP84" s="73"/>
      <c r="NQ84" s="73"/>
      <c r="NR84" s="73"/>
      <c r="NS84" s="73"/>
      <c r="NT84" s="73"/>
      <c r="NU84" s="73"/>
      <c r="NV84" s="73"/>
      <c r="NW84" s="73"/>
      <c r="NX84" s="73"/>
      <c r="NY84" s="73"/>
      <c r="NZ84" s="73"/>
      <c r="OA84" s="73"/>
      <c r="OB84" s="73"/>
      <c r="OC84" s="73"/>
      <c r="OD84" s="73"/>
      <c r="OE84" s="73"/>
    </row>
    <row r="85" spans="293:395" x14ac:dyDescent="0.3">
      <c r="KG85">
        <f t="shared" si="231"/>
        <v>0</v>
      </c>
      <c r="KH85" s="35">
        <f t="shared" si="232"/>
        <v>0</v>
      </c>
      <c r="LY85" s="73"/>
      <c r="LZ85" s="73"/>
      <c r="MA85" s="73"/>
      <c r="MB85" s="73"/>
      <c r="MC85" s="73"/>
      <c r="MD85" s="73"/>
      <c r="ME85" s="73"/>
      <c r="MF85" s="73"/>
      <c r="MG85" s="73"/>
      <c r="MH85" s="73"/>
      <c r="MI85" s="73"/>
      <c r="MJ85" s="73"/>
      <c r="MK85" s="73"/>
      <c r="ML85" s="73"/>
      <c r="MM85" s="73"/>
      <c r="MN85" s="73"/>
      <c r="MO85" s="73"/>
      <c r="MP85" s="73"/>
      <c r="MQ85" s="73"/>
      <c r="MR85" s="73"/>
      <c r="MS85" s="73"/>
      <c r="MT85" s="73"/>
      <c r="MU85" s="73"/>
      <c r="MV85" s="73"/>
      <c r="MW85" s="73"/>
      <c r="MX85" s="73"/>
      <c r="MY85" s="73"/>
      <c r="MZ85" s="73"/>
      <c r="NA85" s="73"/>
      <c r="NB85" s="73"/>
      <c r="NC85" s="73"/>
      <c r="ND85" s="73"/>
      <c r="NE85" s="73"/>
      <c r="NF85" s="73"/>
      <c r="NG85" s="73"/>
      <c r="NH85" s="73"/>
      <c r="NI85" s="73"/>
      <c r="NJ85" s="73"/>
      <c r="NK85" s="73"/>
      <c r="NL85" s="73"/>
      <c r="NM85" s="73"/>
      <c r="NN85" s="73"/>
      <c r="NO85" s="73"/>
      <c r="NP85" s="73"/>
      <c r="NQ85" s="73"/>
      <c r="NR85" s="73"/>
      <c r="NS85" s="73"/>
      <c r="NT85" s="73"/>
      <c r="NU85" s="73"/>
      <c r="NV85" s="73"/>
      <c r="NW85" s="73"/>
      <c r="NX85" s="73"/>
      <c r="NY85" s="73"/>
      <c r="NZ85" s="73"/>
      <c r="OA85" s="73"/>
      <c r="OB85" s="73"/>
      <c r="OC85" s="73"/>
      <c r="OD85" s="73"/>
      <c r="OE85" s="73"/>
    </row>
    <row r="86" spans="293:395" x14ac:dyDescent="0.3">
      <c r="KG86">
        <f t="shared" si="231"/>
        <v>0</v>
      </c>
      <c r="KH86" s="35">
        <f t="shared" si="232"/>
        <v>0</v>
      </c>
      <c r="LY86" s="73"/>
      <c r="LZ86" s="73"/>
      <c r="MA86" s="73"/>
      <c r="MB86" s="73"/>
      <c r="MC86" s="73"/>
      <c r="MD86" s="73"/>
      <c r="ME86" s="73"/>
      <c r="MF86" s="73"/>
      <c r="MG86" s="73"/>
      <c r="MH86" s="73"/>
      <c r="MI86" s="73"/>
      <c r="MJ86" s="73"/>
      <c r="MK86" s="73"/>
      <c r="ML86" s="73"/>
      <c r="MM86" s="73"/>
      <c r="MN86" s="73"/>
      <c r="MO86" s="73"/>
      <c r="MP86" s="73"/>
      <c r="MQ86" s="73"/>
      <c r="MR86" s="73"/>
      <c r="MS86" s="73"/>
      <c r="MT86" s="73"/>
      <c r="MU86" s="73"/>
      <c r="MV86" s="73"/>
      <c r="MW86" s="73"/>
      <c r="MX86" s="73"/>
      <c r="MY86" s="73"/>
      <c r="MZ86" s="73"/>
      <c r="NA86" s="73"/>
      <c r="NB86" s="73"/>
      <c r="NC86" s="73"/>
      <c r="ND86" s="73"/>
      <c r="NE86" s="73"/>
      <c r="NF86" s="73"/>
      <c r="NG86" s="73"/>
      <c r="NH86" s="73"/>
      <c r="NI86" s="73"/>
      <c r="NJ86" s="73"/>
      <c r="NK86" s="73"/>
      <c r="NL86" s="73"/>
      <c r="NM86" s="73"/>
      <c r="NN86" s="73"/>
      <c r="NO86" s="73"/>
      <c r="NP86" s="73"/>
      <c r="NQ86" s="73"/>
      <c r="NR86" s="73"/>
      <c r="NS86" s="73"/>
      <c r="NT86" s="73"/>
      <c r="NU86" s="73"/>
      <c r="NV86" s="73"/>
      <c r="NW86" s="73"/>
      <c r="NX86" s="73"/>
      <c r="NY86" s="73"/>
      <c r="NZ86" s="73"/>
      <c r="OA86" s="73"/>
      <c r="OB86" s="73"/>
      <c r="OC86" s="73"/>
      <c r="OD86" s="73"/>
      <c r="OE86" s="73"/>
    </row>
    <row r="87" spans="293:395" x14ac:dyDescent="0.3">
      <c r="KG87">
        <f t="shared" si="231"/>
        <v>0</v>
      </c>
      <c r="KH87" s="35">
        <f t="shared" si="232"/>
        <v>0</v>
      </c>
      <c r="LY87" s="73"/>
      <c r="LZ87" s="73"/>
      <c r="MA87" s="73"/>
      <c r="MB87" s="73"/>
      <c r="MC87" s="73"/>
      <c r="MD87" s="73"/>
      <c r="ME87" s="73"/>
      <c r="MF87" s="73"/>
      <c r="MG87" s="73"/>
      <c r="MH87" s="73"/>
      <c r="MI87" s="73"/>
      <c r="MJ87" s="73"/>
      <c r="MK87" s="73"/>
      <c r="ML87" s="73"/>
      <c r="MM87" s="73"/>
      <c r="MN87" s="73"/>
      <c r="MO87" s="73"/>
      <c r="MP87" s="73"/>
      <c r="MQ87" s="73"/>
      <c r="MR87" s="73"/>
      <c r="MS87" s="73"/>
      <c r="MT87" s="73"/>
      <c r="MU87" s="73"/>
      <c r="MV87" s="73"/>
      <c r="MW87" s="73"/>
      <c r="MX87" s="73"/>
      <c r="MY87" s="73"/>
      <c r="MZ87" s="73"/>
      <c r="NA87" s="73"/>
      <c r="NB87" s="73"/>
      <c r="NC87" s="73"/>
      <c r="ND87" s="73"/>
      <c r="NE87" s="73"/>
      <c r="NF87" s="73"/>
      <c r="NG87" s="73"/>
      <c r="NH87" s="73"/>
      <c r="NI87" s="73"/>
      <c r="NJ87" s="73"/>
      <c r="NK87" s="73"/>
      <c r="NL87" s="73"/>
      <c r="NM87" s="73"/>
      <c r="NN87" s="73"/>
      <c r="NO87" s="73"/>
      <c r="NP87" s="73"/>
      <c r="NQ87" s="73"/>
      <c r="NR87" s="73"/>
      <c r="NS87" s="73"/>
      <c r="NT87" s="73"/>
      <c r="NU87" s="73"/>
      <c r="NV87" s="73"/>
      <c r="NW87" s="73"/>
      <c r="NX87" s="73"/>
      <c r="NY87" s="73"/>
      <c r="NZ87" s="73"/>
      <c r="OA87" s="73"/>
      <c r="OB87" s="73"/>
      <c r="OC87" s="73"/>
      <c r="OD87" s="73"/>
      <c r="OE87" s="73"/>
    </row>
    <row r="88" spans="293:395" x14ac:dyDescent="0.3">
      <c r="KG88">
        <f t="shared" si="231"/>
        <v>0</v>
      </c>
      <c r="KH88" s="35">
        <f t="shared" si="232"/>
        <v>0</v>
      </c>
      <c r="LY88" s="73"/>
      <c r="LZ88" s="73"/>
      <c r="MA88" s="73"/>
      <c r="MB88" s="73"/>
      <c r="MC88" s="73"/>
      <c r="MD88" s="73"/>
      <c r="ME88" s="73"/>
      <c r="MF88" s="73"/>
      <c r="MG88" s="73"/>
      <c r="MH88" s="73"/>
      <c r="MI88" s="73"/>
      <c r="MJ88" s="73"/>
      <c r="MK88" s="73"/>
      <c r="ML88" s="73"/>
      <c r="MM88" s="73"/>
      <c r="MN88" s="73"/>
      <c r="MO88" s="73"/>
      <c r="MP88" s="73"/>
      <c r="MQ88" s="73"/>
      <c r="MR88" s="73"/>
      <c r="MS88" s="73"/>
      <c r="MT88" s="73"/>
      <c r="MU88" s="73"/>
      <c r="MV88" s="73"/>
      <c r="MW88" s="73"/>
      <c r="MX88" s="73"/>
      <c r="MY88" s="73"/>
      <c r="MZ88" s="73"/>
      <c r="NA88" s="73"/>
      <c r="NB88" s="73"/>
      <c r="NC88" s="73"/>
      <c r="ND88" s="73"/>
      <c r="NE88" s="73"/>
      <c r="NF88" s="73"/>
      <c r="NG88" s="73"/>
      <c r="NH88" s="73"/>
      <c r="NI88" s="73"/>
      <c r="NJ88" s="73"/>
      <c r="NK88" s="73"/>
      <c r="NL88" s="73"/>
      <c r="NM88" s="73"/>
      <c r="NN88" s="73"/>
      <c r="NO88" s="73"/>
      <c r="NP88" s="73"/>
      <c r="NQ88" s="73"/>
      <c r="NR88" s="73"/>
      <c r="NS88" s="73"/>
      <c r="NT88" s="73"/>
      <c r="NU88" s="73"/>
      <c r="NV88" s="73"/>
      <c r="NW88" s="73"/>
      <c r="NX88" s="73"/>
      <c r="NY88" s="73"/>
      <c r="NZ88" s="73"/>
      <c r="OA88" s="73"/>
      <c r="OB88" s="73"/>
      <c r="OC88" s="73"/>
      <c r="OD88" s="73"/>
      <c r="OE88" s="73"/>
    </row>
    <row r="89" spans="293:395" x14ac:dyDescent="0.3">
      <c r="KG89">
        <f t="shared" si="231"/>
        <v>0</v>
      </c>
      <c r="KH89" s="35">
        <f t="shared" si="232"/>
        <v>0</v>
      </c>
      <c r="LY89" s="73"/>
      <c r="LZ89" s="73"/>
      <c r="MA89" s="73"/>
      <c r="MB89" s="73"/>
      <c r="MC89" s="73"/>
      <c r="MD89" s="73"/>
      <c r="ME89" s="73"/>
      <c r="MF89" s="73"/>
      <c r="MG89" s="73"/>
      <c r="MH89" s="73"/>
      <c r="MI89" s="73"/>
      <c r="MJ89" s="73"/>
      <c r="MK89" s="73"/>
      <c r="ML89" s="73"/>
      <c r="MM89" s="73"/>
      <c r="MN89" s="73"/>
      <c r="MO89" s="73"/>
      <c r="MP89" s="73"/>
      <c r="MQ89" s="73"/>
      <c r="MR89" s="73"/>
      <c r="MS89" s="73"/>
      <c r="MT89" s="73"/>
      <c r="MU89" s="73"/>
      <c r="MV89" s="73"/>
      <c r="MW89" s="73"/>
      <c r="MX89" s="73"/>
      <c r="MY89" s="73"/>
      <c r="MZ89" s="73"/>
      <c r="NA89" s="73"/>
      <c r="NB89" s="73"/>
      <c r="NC89" s="73"/>
      <c r="ND89" s="73"/>
      <c r="NE89" s="73"/>
      <c r="NF89" s="73"/>
      <c r="NG89" s="73"/>
      <c r="NH89" s="73"/>
      <c r="NI89" s="73"/>
      <c r="NJ89" s="73"/>
      <c r="NK89" s="73"/>
      <c r="NL89" s="73"/>
      <c r="NM89" s="73"/>
      <c r="NN89" s="73"/>
      <c r="NO89" s="73"/>
      <c r="NP89" s="73"/>
      <c r="NQ89" s="73"/>
      <c r="NR89" s="73"/>
      <c r="NS89" s="73"/>
      <c r="NT89" s="73"/>
      <c r="NU89" s="73"/>
      <c r="NV89" s="73"/>
      <c r="NW89" s="73"/>
      <c r="NX89" s="73"/>
      <c r="NY89" s="73"/>
      <c r="NZ89" s="73"/>
      <c r="OA89" s="73"/>
      <c r="OB89" s="73"/>
      <c r="OC89" s="73"/>
      <c r="OD89" s="73"/>
      <c r="OE89" s="73"/>
    </row>
    <row r="90" spans="293:395" x14ac:dyDescent="0.3">
      <c r="KG90">
        <f t="shared" si="231"/>
        <v>0</v>
      </c>
      <c r="KH90" s="35">
        <f t="shared" si="232"/>
        <v>0</v>
      </c>
      <c r="LY90" s="73"/>
      <c r="LZ90" s="73"/>
      <c r="MA90" s="73"/>
      <c r="MB90" s="73"/>
      <c r="MC90" s="73"/>
      <c r="MD90" s="73"/>
      <c r="ME90" s="73"/>
      <c r="MF90" s="73"/>
      <c r="MG90" s="73"/>
      <c r="MH90" s="73"/>
      <c r="MI90" s="73"/>
      <c r="MJ90" s="73"/>
      <c r="MK90" s="73"/>
      <c r="ML90" s="73"/>
      <c r="MM90" s="73"/>
      <c r="MN90" s="73"/>
      <c r="MO90" s="73"/>
      <c r="MP90" s="73"/>
      <c r="MQ90" s="73"/>
      <c r="MR90" s="73"/>
      <c r="MS90" s="73"/>
      <c r="MT90" s="73"/>
      <c r="MU90" s="73"/>
      <c r="MV90" s="73"/>
      <c r="MW90" s="73"/>
      <c r="MX90" s="73"/>
      <c r="MY90" s="73"/>
      <c r="MZ90" s="73"/>
      <c r="NA90" s="73"/>
      <c r="NB90" s="73"/>
      <c r="NC90" s="73"/>
      <c r="ND90" s="73"/>
      <c r="NE90" s="73"/>
      <c r="NF90" s="73"/>
      <c r="NG90" s="73"/>
      <c r="NH90" s="73"/>
      <c r="NI90" s="73"/>
      <c r="NJ90" s="73"/>
      <c r="NK90" s="73"/>
      <c r="NL90" s="73"/>
      <c r="NM90" s="73"/>
      <c r="NN90" s="73"/>
      <c r="NO90" s="73"/>
      <c r="NP90" s="73"/>
      <c r="NQ90" s="73"/>
      <c r="NR90" s="73"/>
      <c r="NS90" s="73"/>
      <c r="NT90" s="73"/>
      <c r="NU90" s="73"/>
      <c r="NV90" s="73"/>
      <c r="NW90" s="73"/>
      <c r="NX90" s="73"/>
      <c r="NY90" s="73"/>
      <c r="NZ90" s="73"/>
      <c r="OA90" s="73"/>
      <c r="OB90" s="73"/>
      <c r="OC90" s="73"/>
      <c r="OD90" s="73"/>
      <c r="OE90" s="73"/>
    </row>
    <row r="91" spans="293:395" x14ac:dyDescent="0.3">
      <c r="KG91">
        <f t="shared" si="231"/>
        <v>0</v>
      </c>
      <c r="KH91" s="35">
        <f t="shared" si="232"/>
        <v>0</v>
      </c>
      <c r="LY91" s="73"/>
      <c r="LZ91" s="73"/>
      <c r="MA91" s="73"/>
      <c r="MB91" s="73"/>
      <c r="MC91" s="73"/>
      <c r="MD91" s="73"/>
      <c r="ME91" s="73"/>
      <c r="MF91" s="73"/>
      <c r="MG91" s="73"/>
      <c r="MH91" s="73"/>
      <c r="MI91" s="73"/>
      <c r="MJ91" s="73"/>
      <c r="MK91" s="73"/>
      <c r="ML91" s="73"/>
      <c r="MM91" s="73"/>
      <c r="MN91" s="73"/>
      <c r="MO91" s="73"/>
      <c r="MP91" s="73"/>
      <c r="MQ91" s="73"/>
      <c r="MR91" s="73"/>
      <c r="MS91" s="73"/>
      <c r="MT91" s="73"/>
      <c r="MU91" s="73"/>
      <c r="MV91" s="73"/>
      <c r="MW91" s="73"/>
      <c r="MX91" s="73"/>
      <c r="MY91" s="73"/>
      <c r="MZ91" s="73"/>
      <c r="NA91" s="73"/>
      <c r="NB91" s="73"/>
      <c r="NC91" s="73"/>
      <c r="ND91" s="73"/>
      <c r="NE91" s="73"/>
      <c r="NF91" s="73"/>
      <c r="NG91" s="73"/>
      <c r="NH91" s="73"/>
      <c r="NI91" s="73"/>
      <c r="NJ91" s="73"/>
      <c r="NK91" s="73"/>
      <c r="NL91" s="73"/>
      <c r="NM91" s="73"/>
      <c r="NN91" s="73"/>
      <c r="NO91" s="73"/>
      <c r="NP91" s="73"/>
      <c r="NQ91" s="73"/>
      <c r="NR91" s="73"/>
      <c r="NS91" s="73"/>
      <c r="NT91" s="73"/>
      <c r="NU91" s="73"/>
      <c r="NV91" s="73"/>
      <c r="NW91" s="73"/>
      <c r="NX91" s="73"/>
      <c r="NY91" s="73"/>
      <c r="NZ91" s="73"/>
      <c r="OA91" s="73"/>
      <c r="OB91" s="73"/>
      <c r="OC91" s="73"/>
      <c r="OD91" s="73"/>
      <c r="OE91" s="73"/>
    </row>
    <row r="92" spans="293:395" x14ac:dyDescent="0.3">
      <c r="KG92">
        <f t="shared" si="231"/>
        <v>0</v>
      </c>
      <c r="KH92" s="35">
        <f t="shared" si="232"/>
        <v>0</v>
      </c>
      <c r="LY92" s="73"/>
      <c r="LZ92" s="73"/>
      <c r="MA92" s="73"/>
      <c r="MB92" s="73"/>
      <c r="MC92" s="73"/>
      <c r="MD92" s="73"/>
      <c r="ME92" s="73"/>
      <c r="MF92" s="73"/>
      <c r="MG92" s="73"/>
      <c r="MH92" s="73"/>
      <c r="MI92" s="73"/>
      <c r="MJ92" s="73"/>
      <c r="MK92" s="73"/>
      <c r="ML92" s="73"/>
      <c r="MM92" s="73"/>
      <c r="MN92" s="73"/>
      <c r="MO92" s="73"/>
      <c r="MP92" s="73"/>
      <c r="MQ92" s="73"/>
      <c r="MR92" s="73"/>
      <c r="MS92" s="73"/>
      <c r="MT92" s="73"/>
      <c r="MU92" s="73"/>
      <c r="MV92" s="73"/>
      <c r="MW92" s="73"/>
      <c r="MX92" s="73"/>
      <c r="MY92" s="73"/>
      <c r="MZ92" s="73"/>
      <c r="NA92" s="73"/>
      <c r="NB92" s="73"/>
      <c r="NC92" s="73"/>
      <c r="ND92" s="73"/>
      <c r="NE92" s="73"/>
      <c r="NF92" s="73"/>
      <c r="NG92" s="73"/>
      <c r="NH92" s="73"/>
      <c r="NI92" s="73"/>
      <c r="NJ92" s="73"/>
      <c r="NK92" s="73"/>
      <c r="NL92" s="73"/>
      <c r="NM92" s="73"/>
      <c r="NN92" s="73"/>
      <c r="NO92" s="73"/>
      <c r="NP92" s="73"/>
      <c r="NQ92" s="73"/>
      <c r="NR92" s="73"/>
      <c r="NS92" s="73"/>
      <c r="NT92" s="73"/>
      <c r="NU92" s="73"/>
      <c r="NV92" s="73"/>
      <c r="NW92" s="73"/>
      <c r="NX92" s="73"/>
      <c r="NY92" s="73"/>
      <c r="NZ92" s="73"/>
      <c r="OA92" s="73"/>
      <c r="OB92" s="73"/>
      <c r="OC92" s="73"/>
      <c r="OD92" s="73"/>
      <c r="OE92" s="73"/>
    </row>
    <row r="93" spans="293:395" x14ac:dyDescent="0.3">
      <c r="KG93">
        <f t="shared" si="231"/>
        <v>0</v>
      </c>
      <c r="KH93" s="35">
        <f t="shared" si="232"/>
        <v>0</v>
      </c>
      <c r="LY93" s="73"/>
      <c r="LZ93" s="73"/>
      <c r="MA93" s="73"/>
      <c r="MB93" s="73"/>
      <c r="MC93" s="73"/>
      <c r="MD93" s="73"/>
      <c r="ME93" s="73"/>
      <c r="MF93" s="73"/>
      <c r="MG93" s="73"/>
      <c r="MH93" s="73"/>
      <c r="MI93" s="73"/>
      <c r="MJ93" s="73"/>
      <c r="MK93" s="73"/>
      <c r="ML93" s="73"/>
      <c r="MM93" s="73"/>
      <c r="MN93" s="73"/>
      <c r="MO93" s="73"/>
      <c r="MP93" s="73"/>
      <c r="MQ93" s="73"/>
      <c r="MR93" s="73"/>
      <c r="MS93" s="73"/>
      <c r="MT93" s="73"/>
      <c r="MU93" s="73"/>
      <c r="MV93" s="73"/>
      <c r="MW93" s="73"/>
      <c r="MX93" s="73"/>
      <c r="MY93" s="73"/>
      <c r="MZ93" s="73"/>
      <c r="NA93" s="73"/>
      <c r="NB93" s="73"/>
      <c r="NC93" s="73"/>
      <c r="ND93" s="73"/>
      <c r="NE93" s="73"/>
      <c r="NF93" s="73"/>
      <c r="NG93" s="73"/>
      <c r="NH93" s="73"/>
      <c r="NI93" s="73"/>
      <c r="NJ93" s="73"/>
      <c r="NK93" s="73"/>
      <c r="NL93" s="73"/>
      <c r="NM93" s="73"/>
      <c r="NN93" s="73"/>
      <c r="NO93" s="73"/>
      <c r="NP93" s="73"/>
      <c r="NQ93" s="73"/>
      <c r="NR93" s="73"/>
      <c r="NS93" s="73"/>
      <c r="NT93" s="73"/>
      <c r="NU93" s="73"/>
      <c r="NV93" s="73"/>
      <c r="NW93" s="73"/>
      <c r="NX93" s="73"/>
      <c r="NY93" s="73"/>
      <c r="NZ93" s="73"/>
      <c r="OA93" s="73"/>
      <c r="OB93" s="73"/>
      <c r="OC93" s="73"/>
      <c r="OD93" s="73"/>
      <c r="OE93" s="73"/>
    </row>
    <row r="94" spans="293:395" x14ac:dyDescent="0.3">
      <c r="KG94">
        <f t="shared" si="231"/>
        <v>0</v>
      </c>
      <c r="KH94" s="35">
        <f t="shared" si="232"/>
        <v>0</v>
      </c>
      <c r="LY94" s="73"/>
      <c r="LZ94" s="73"/>
      <c r="MA94" s="73"/>
      <c r="MB94" s="73"/>
      <c r="MC94" s="73"/>
      <c r="MD94" s="73"/>
      <c r="ME94" s="73"/>
      <c r="MF94" s="73"/>
      <c r="MG94" s="73"/>
      <c r="MH94" s="73"/>
      <c r="MI94" s="73"/>
      <c r="MJ94" s="73"/>
      <c r="MK94" s="73"/>
      <c r="ML94" s="73"/>
      <c r="MM94" s="73"/>
      <c r="MN94" s="73"/>
      <c r="MO94" s="73"/>
      <c r="MP94" s="73"/>
      <c r="MQ94" s="73"/>
      <c r="MR94" s="73"/>
      <c r="MS94" s="73"/>
      <c r="MT94" s="73"/>
      <c r="MU94" s="73"/>
      <c r="MV94" s="73"/>
      <c r="MW94" s="73"/>
      <c r="MX94" s="73"/>
      <c r="MY94" s="73"/>
      <c r="MZ94" s="73"/>
      <c r="NA94" s="73"/>
      <c r="NB94" s="73"/>
      <c r="NC94" s="73"/>
      <c r="ND94" s="73"/>
      <c r="NE94" s="73"/>
      <c r="NF94" s="73"/>
      <c r="NG94" s="73"/>
      <c r="NH94" s="73"/>
      <c r="NI94" s="73"/>
      <c r="NJ94" s="73"/>
      <c r="NK94" s="73"/>
      <c r="NL94" s="73"/>
      <c r="NM94" s="73"/>
      <c r="NN94" s="73"/>
      <c r="NO94" s="73"/>
      <c r="NP94" s="73"/>
      <c r="NQ94" s="73"/>
      <c r="NR94" s="73"/>
      <c r="NS94" s="73"/>
      <c r="NT94" s="73"/>
      <c r="NU94" s="73"/>
      <c r="NV94" s="73"/>
      <c r="NW94" s="73"/>
      <c r="NX94" s="73"/>
      <c r="NY94" s="73"/>
      <c r="NZ94" s="73"/>
      <c r="OA94" s="73"/>
      <c r="OB94" s="73"/>
      <c r="OC94" s="73"/>
      <c r="OD94" s="73"/>
      <c r="OE94" s="73"/>
    </row>
    <row r="95" spans="293:395" x14ac:dyDescent="0.3">
      <c r="KG95">
        <f t="shared" si="231"/>
        <v>0</v>
      </c>
      <c r="KH95" s="35">
        <f t="shared" si="232"/>
        <v>0</v>
      </c>
    </row>
    <row r="96" spans="293:395" x14ac:dyDescent="0.3">
      <c r="KG96">
        <f t="shared" si="231"/>
        <v>0</v>
      </c>
      <c r="KH96" s="35">
        <f t="shared" si="232"/>
        <v>0</v>
      </c>
    </row>
    <row r="97" spans="293:294" x14ac:dyDescent="0.3">
      <c r="KG97">
        <f t="shared" si="231"/>
        <v>0</v>
      </c>
      <c r="KH97" s="35">
        <f t="shared" si="232"/>
        <v>0</v>
      </c>
    </row>
    <row r="98" spans="293:294" x14ac:dyDescent="0.3">
      <c r="KG98">
        <f t="shared" si="231"/>
        <v>0</v>
      </c>
      <c r="KH98" s="35">
        <f t="shared" si="232"/>
        <v>0</v>
      </c>
    </row>
    <row r="99" spans="293:294" x14ac:dyDescent="0.3">
      <c r="KG99">
        <f t="shared" si="231"/>
        <v>0</v>
      </c>
      <c r="KH99" s="35">
        <f t="shared" si="232"/>
        <v>0</v>
      </c>
    </row>
    <row r="100" spans="293:294" x14ac:dyDescent="0.3">
      <c r="KG100">
        <f t="shared" si="231"/>
        <v>0</v>
      </c>
      <c r="KH100" s="35">
        <f t="shared" si="232"/>
        <v>0</v>
      </c>
    </row>
    <row r="101" spans="293:294" x14ac:dyDescent="0.3">
      <c r="KG101">
        <f t="shared" si="231"/>
        <v>0</v>
      </c>
      <c r="KH101" s="35">
        <f t="shared" si="232"/>
        <v>0</v>
      </c>
    </row>
    <row r="102" spans="293:294" x14ac:dyDescent="0.3">
      <c r="KG102">
        <f t="shared" si="231"/>
        <v>0</v>
      </c>
      <c r="KH102" s="35">
        <f t="shared" si="232"/>
        <v>0</v>
      </c>
    </row>
    <row r="103" spans="293:294" x14ac:dyDescent="0.3">
      <c r="KG103">
        <f t="shared" si="231"/>
        <v>0</v>
      </c>
      <c r="KH103" s="35">
        <f t="shared" si="232"/>
        <v>0</v>
      </c>
    </row>
    <row r="104" spans="293:294" x14ac:dyDescent="0.3">
      <c r="KG104">
        <f t="shared" si="231"/>
        <v>0</v>
      </c>
      <c r="KH104" s="35">
        <f t="shared" si="232"/>
        <v>0</v>
      </c>
    </row>
    <row r="105" spans="293:294" x14ac:dyDescent="0.3">
      <c r="KG105">
        <f t="shared" si="231"/>
        <v>0</v>
      </c>
      <c r="KH105" s="35">
        <f t="shared" si="232"/>
        <v>0</v>
      </c>
    </row>
    <row r="106" spans="293:294" x14ac:dyDescent="0.3">
      <c r="KG106">
        <f t="shared" si="231"/>
        <v>0</v>
      </c>
      <c r="KH106" s="35">
        <f t="shared" si="232"/>
        <v>0</v>
      </c>
    </row>
    <row r="107" spans="293:294" x14ac:dyDescent="0.3">
      <c r="KG107">
        <f t="shared" si="231"/>
        <v>0</v>
      </c>
      <c r="KH107" s="35">
        <f t="shared" si="232"/>
        <v>0</v>
      </c>
    </row>
    <row r="108" spans="293:294" x14ac:dyDescent="0.3">
      <c r="KG108">
        <f t="shared" si="231"/>
        <v>0</v>
      </c>
      <c r="KH108" s="35">
        <f t="shared" si="232"/>
        <v>0</v>
      </c>
    </row>
    <row r="109" spans="293:294" x14ac:dyDescent="0.3">
      <c r="KG109">
        <f t="shared" si="231"/>
        <v>0</v>
      </c>
      <c r="KH109" s="35">
        <f t="shared" si="232"/>
        <v>0</v>
      </c>
    </row>
    <row r="110" spans="293:294" x14ac:dyDescent="0.3">
      <c r="KG110">
        <f t="shared" si="231"/>
        <v>0</v>
      </c>
      <c r="KH110" s="35">
        <f t="shared" si="232"/>
        <v>0</v>
      </c>
    </row>
    <row r="111" spans="293:294" x14ac:dyDescent="0.3">
      <c r="KG111">
        <f t="shared" si="231"/>
        <v>0</v>
      </c>
      <c r="KH111" s="35">
        <f t="shared" si="232"/>
        <v>0</v>
      </c>
    </row>
    <row r="112" spans="293:294" x14ac:dyDescent="0.3">
      <c r="KG112">
        <f t="shared" si="231"/>
        <v>0</v>
      </c>
      <c r="KH112" s="35">
        <f t="shared" si="232"/>
        <v>0</v>
      </c>
    </row>
    <row r="113" spans="293:294" x14ac:dyDescent="0.3">
      <c r="KG113">
        <f t="shared" si="231"/>
        <v>0</v>
      </c>
      <c r="KH113" s="35">
        <f t="shared" ref="KH113:KH148" si="233">IF(KE5=0,0,(CONCATENATE($KA5," come ",KE5," della scala ",$JZ5)))</f>
        <v>0</v>
      </c>
    </row>
    <row r="114" spans="293:294" x14ac:dyDescent="0.3">
      <c r="KG114">
        <f t="shared" si="231"/>
        <v>0</v>
      </c>
      <c r="KH114" s="35">
        <f t="shared" si="233"/>
        <v>0</v>
      </c>
    </row>
    <row r="115" spans="293:294" x14ac:dyDescent="0.3">
      <c r="KG115">
        <f t="shared" si="231"/>
        <v>0</v>
      </c>
      <c r="KH115" s="35">
        <f t="shared" si="233"/>
        <v>0</v>
      </c>
    </row>
    <row r="116" spans="293:294" x14ac:dyDescent="0.3">
      <c r="KG116">
        <f t="shared" si="231"/>
        <v>0</v>
      </c>
      <c r="KH116" s="35">
        <f t="shared" si="233"/>
        <v>0</v>
      </c>
    </row>
    <row r="117" spans="293:294" x14ac:dyDescent="0.3">
      <c r="KG117">
        <f t="shared" si="231"/>
        <v>0</v>
      </c>
      <c r="KH117" s="35">
        <f t="shared" si="233"/>
        <v>0</v>
      </c>
    </row>
    <row r="118" spans="293:294" x14ac:dyDescent="0.3">
      <c r="KG118">
        <f t="shared" si="231"/>
        <v>0</v>
      </c>
      <c r="KH118" s="35">
        <f t="shared" si="233"/>
        <v>0</v>
      </c>
    </row>
    <row r="119" spans="293:294" x14ac:dyDescent="0.3">
      <c r="KG119">
        <f t="shared" si="231"/>
        <v>0</v>
      </c>
      <c r="KH119" s="35">
        <f t="shared" si="233"/>
        <v>0</v>
      </c>
    </row>
    <row r="120" spans="293:294" x14ac:dyDescent="0.3">
      <c r="KG120">
        <f t="shared" si="231"/>
        <v>0</v>
      </c>
      <c r="KH120" s="35">
        <f t="shared" si="233"/>
        <v>0</v>
      </c>
    </row>
    <row r="121" spans="293:294" x14ac:dyDescent="0.3">
      <c r="KG121">
        <f t="shared" si="231"/>
        <v>0</v>
      </c>
      <c r="KH121" s="35">
        <f t="shared" si="233"/>
        <v>0</v>
      </c>
    </row>
    <row r="122" spans="293:294" x14ac:dyDescent="0.3">
      <c r="KG122">
        <f t="shared" si="231"/>
        <v>0</v>
      </c>
      <c r="KH122" s="35">
        <f t="shared" si="233"/>
        <v>0</v>
      </c>
    </row>
    <row r="123" spans="293:294" x14ac:dyDescent="0.3">
      <c r="KG123">
        <f t="shared" si="231"/>
        <v>0</v>
      </c>
      <c r="KH123" s="35">
        <f t="shared" si="233"/>
        <v>0</v>
      </c>
    </row>
    <row r="124" spans="293:294" x14ac:dyDescent="0.3">
      <c r="KG124">
        <f t="shared" si="231"/>
        <v>0</v>
      </c>
      <c r="KH124" s="35">
        <f t="shared" si="233"/>
        <v>0</v>
      </c>
    </row>
    <row r="125" spans="293:294" x14ac:dyDescent="0.3">
      <c r="KG125">
        <f t="shared" si="231"/>
        <v>0</v>
      </c>
      <c r="KH125" s="35">
        <f t="shared" si="233"/>
        <v>0</v>
      </c>
    </row>
    <row r="126" spans="293:294" x14ac:dyDescent="0.3">
      <c r="KG126">
        <f t="shared" si="231"/>
        <v>0</v>
      </c>
      <c r="KH126" s="35">
        <f t="shared" si="233"/>
        <v>0</v>
      </c>
    </row>
    <row r="127" spans="293:294" x14ac:dyDescent="0.3">
      <c r="KG127">
        <f t="shared" si="231"/>
        <v>0</v>
      </c>
      <c r="KH127" s="35">
        <f t="shared" si="233"/>
        <v>0</v>
      </c>
    </row>
    <row r="128" spans="293:294" x14ac:dyDescent="0.3">
      <c r="KG128">
        <f t="shared" si="231"/>
        <v>0</v>
      </c>
      <c r="KH128" s="35">
        <f t="shared" si="233"/>
        <v>0</v>
      </c>
    </row>
    <row r="129" spans="293:294" x14ac:dyDescent="0.3">
      <c r="KG129">
        <f t="shared" si="231"/>
        <v>0</v>
      </c>
      <c r="KH129" s="35">
        <f t="shared" si="233"/>
        <v>0</v>
      </c>
    </row>
    <row r="130" spans="293:294" x14ac:dyDescent="0.3">
      <c r="KG130">
        <f t="shared" si="231"/>
        <v>0</v>
      </c>
      <c r="KH130" s="35">
        <f t="shared" si="233"/>
        <v>0</v>
      </c>
    </row>
    <row r="131" spans="293:294" x14ac:dyDescent="0.3">
      <c r="KG131">
        <f t="shared" si="231"/>
        <v>0</v>
      </c>
      <c r="KH131" s="35">
        <f t="shared" si="233"/>
        <v>0</v>
      </c>
    </row>
    <row r="132" spans="293:294" x14ac:dyDescent="0.3">
      <c r="KG132">
        <f t="shared" si="231"/>
        <v>0</v>
      </c>
      <c r="KH132" s="35">
        <f t="shared" si="233"/>
        <v>0</v>
      </c>
    </row>
    <row r="133" spans="293:294" x14ac:dyDescent="0.3">
      <c r="KG133">
        <f t="shared" si="231"/>
        <v>0</v>
      </c>
      <c r="KH133" s="35">
        <f t="shared" si="233"/>
        <v>0</v>
      </c>
    </row>
    <row r="134" spans="293:294" x14ac:dyDescent="0.3">
      <c r="KG134">
        <f t="shared" ref="KG134:KG184" si="234">IF(KH134=0,KG133,KG133+1)</f>
        <v>0</v>
      </c>
      <c r="KH134" s="35">
        <f t="shared" si="233"/>
        <v>0</v>
      </c>
    </row>
    <row r="135" spans="293:294" x14ac:dyDescent="0.3">
      <c r="KG135">
        <f t="shared" si="234"/>
        <v>0</v>
      </c>
      <c r="KH135" s="35">
        <f t="shared" si="233"/>
        <v>0</v>
      </c>
    </row>
    <row r="136" spans="293:294" x14ac:dyDescent="0.3">
      <c r="KG136">
        <f t="shared" si="234"/>
        <v>0</v>
      </c>
      <c r="KH136" s="35">
        <f t="shared" si="233"/>
        <v>0</v>
      </c>
    </row>
    <row r="137" spans="293:294" x14ac:dyDescent="0.3">
      <c r="KG137">
        <f t="shared" si="234"/>
        <v>0</v>
      </c>
      <c r="KH137" s="35">
        <f t="shared" si="233"/>
        <v>0</v>
      </c>
    </row>
    <row r="138" spans="293:294" x14ac:dyDescent="0.3">
      <c r="KG138">
        <f t="shared" si="234"/>
        <v>0</v>
      </c>
      <c r="KH138" s="35">
        <f t="shared" si="233"/>
        <v>0</v>
      </c>
    </row>
    <row r="139" spans="293:294" x14ac:dyDescent="0.3">
      <c r="KG139">
        <f t="shared" si="234"/>
        <v>0</v>
      </c>
      <c r="KH139" s="35">
        <f t="shared" si="233"/>
        <v>0</v>
      </c>
    </row>
    <row r="140" spans="293:294" x14ac:dyDescent="0.3">
      <c r="KG140">
        <f t="shared" si="234"/>
        <v>0</v>
      </c>
      <c r="KH140" s="35">
        <f t="shared" si="233"/>
        <v>0</v>
      </c>
    </row>
    <row r="141" spans="293:294" x14ac:dyDescent="0.3">
      <c r="KG141">
        <f t="shared" si="234"/>
        <v>0</v>
      </c>
      <c r="KH141" s="35">
        <f t="shared" si="233"/>
        <v>0</v>
      </c>
    </row>
    <row r="142" spans="293:294" x14ac:dyDescent="0.3">
      <c r="KG142">
        <f t="shared" si="234"/>
        <v>0</v>
      </c>
      <c r="KH142" s="35">
        <f t="shared" si="233"/>
        <v>0</v>
      </c>
    </row>
    <row r="143" spans="293:294" x14ac:dyDescent="0.3">
      <c r="KG143">
        <f t="shared" si="234"/>
        <v>0</v>
      </c>
      <c r="KH143" s="35">
        <f t="shared" si="233"/>
        <v>0</v>
      </c>
    </row>
    <row r="144" spans="293:294" x14ac:dyDescent="0.3">
      <c r="KG144">
        <f t="shared" si="234"/>
        <v>0</v>
      </c>
      <c r="KH144" s="35">
        <f t="shared" si="233"/>
        <v>0</v>
      </c>
    </row>
    <row r="145" spans="293:294" x14ac:dyDescent="0.3">
      <c r="KG145">
        <f t="shared" si="234"/>
        <v>0</v>
      </c>
      <c r="KH145" s="35">
        <f t="shared" si="233"/>
        <v>0</v>
      </c>
    </row>
    <row r="146" spans="293:294" x14ac:dyDescent="0.3">
      <c r="KG146">
        <f t="shared" si="234"/>
        <v>0</v>
      </c>
      <c r="KH146" s="35">
        <f t="shared" si="233"/>
        <v>0</v>
      </c>
    </row>
    <row r="147" spans="293:294" x14ac:dyDescent="0.3">
      <c r="KG147">
        <f t="shared" si="234"/>
        <v>0</v>
      </c>
      <c r="KH147" s="35">
        <f t="shared" si="233"/>
        <v>0</v>
      </c>
    </row>
    <row r="148" spans="293:294" x14ac:dyDescent="0.3">
      <c r="KG148">
        <f t="shared" si="234"/>
        <v>0</v>
      </c>
      <c r="KH148" s="35">
        <f t="shared" si="233"/>
        <v>0</v>
      </c>
    </row>
    <row r="149" spans="293:294" x14ac:dyDescent="0.3">
      <c r="KG149">
        <f t="shared" si="234"/>
        <v>0</v>
      </c>
      <c r="KH149" s="35">
        <f t="shared" ref="KH149:KH184" si="235">IF(KF5=0,0,(CONCATENATE($KA5," come ",KF5," della scala ",$JZ5)))</f>
        <v>0</v>
      </c>
    </row>
    <row r="150" spans="293:294" x14ac:dyDescent="0.3">
      <c r="KG150">
        <f t="shared" si="234"/>
        <v>0</v>
      </c>
      <c r="KH150" s="35">
        <f t="shared" si="235"/>
        <v>0</v>
      </c>
    </row>
    <row r="151" spans="293:294" x14ac:dyDescent="0.3">
      <c r="KG151">
        <f t="shared" si="234"/>
        <v>0</v>
      </c>
      <c r="KH151" s="35">
        <f t="shared" si="235"/>
        <v>0</v>
      </c>
    </row>
    <row r="152" spans="293:294" x14ac:dyDescent="0.3">
      <c r="KG152">
        <f t="shared" si="234"/>
        <v>0</v>
      </c>
      <c r="KH152" s="35">
        <f t="shared" si="235"/>
        <v>0</v>
      </c>
    </row>
    <row r="153" spans="293:294" x14ac:dyDescent="0.3">
      <c r="KG153">
        <f t="shared" si="234"/>
        <v>0</v>
      </c>
      <c r="KH153" s="35">
        <f t="shared" si="235"/>
        <v>0</v>
      </c>
    </row>
    <row r="154" spans="293:294" x14ac:dyDescent="0.3">
      <c r="KG154">
        <f t="shared" si="234"/>
        <v>0</v>
      </c>
      <c r="KH154" s="35">
        <f t="shared" si="235"/>
        <v>0</v>
      </c>
    </row>
    <row r="155" spans="293:294" x14ac:dyDescent="0.3">
      <c r="KG155">
        <f t="shared" si="234"/>
        <v>0</v>
      </c>
      <c r="KH155" s="35">
        <f t="shared" si="235"/>
        <v>0</v>
      </c>
    </row>
    <row r="156" spans="293:294" x14ac:dyDescent="0.3">
      <c r="KG156">
        <f t="shared" si="234"/>
        <v>0</v>
      </c>
      <c r="KH156" s="35">
        <f t="shared" si="235"/>
        <v>0</v>
      </c>
    </row>
    <row r="157" spans="293:294" x14ac:dyDescent="0.3">
      <c r="KG157">
        <f t="shared" si="234"/>
        <v>0</v>
      </c>
      <c r="KH157" s="35">
        <f t="shared" si="235"/>
        <v>0</v>
      </c>
    </row>
    <row r="158" spans="293:294" x14ac:dyDescent="0.3">
      <c r="KG158">
        <f t="shared" si="234"/>
        <v>0</v>
      </c>
      <c r="KH158" s="35">
        <f t="shared" si="235"/>
        <v>0</v>
      </c>
    </row>
    <row r="159" spans="293:294" x14ac:dyDescent="0.3">
      <c r="KG159">
        <f t="shared" si="234"/>
        <v>0</v>
      </c>
      <c r="KH159" s="35">
        <f t="shared" si="235"/>
        <v>0</v>
      </c>
    </row>
    <row r="160" spans="293:294" x14ac:dyDescent="0.3">
      <c r="KG160">
        <f t="shared" si="234"/>
        <v>0</v>
      </c>
      <c r="KH160" s="35">
        <f t="shared" si="235"/>
        <v>0</v>
      </c>
    </row>
    <row r="161" spans="293:294" x14ac:dyDescent="0.3">
      <c r="KG161">
        <f t="shared" si="234"/>
        <v>0</v>
      </c>
      <c r="KH161" s="35">
        <f t="shared" si="235"/>
        <v>0</v>
      </c>
    </row>
    <row r="162" spans="293:294" x14ac:dyDescent="0.3">
      <c r="KG162">
        <f t="shared" si="234"/>
        <v>0</v>
      </c>
      <c r="KH162" s="35">
        <f t="shared" si="235"/>
        <v>0</v>
      </c>
    </row>
    <row r="163" spans="293:294" x14ac:dyDescent="0.3">
      <c r="KG163">
        <f t="shared" si="234"/>
        <v>0</v>
      </c>
      <c r="KH163" s="35">
        <f t="shared" si="235"/>
        <v>0</v>
      </c>
    </row>
    <row r="164" spans="293:294" x14ac:dyDescent="0.3">
      <c r="KG164">
        <f t="shared" si="234"/>
        <v>0</v>
      </c>
      <c r="KH164" s="35">
        <f t="shared" si="235"/>
        <v>0</v>
      </c>
    </row>
    <row r="165" spans="293:294" x14ac:dyDescent="0.3">
      <c r="KG165">
        <f t="shared" si="234"/>
        <v>0</v>
      </c>
      <c r="KH165" s="35">
        <f t="shared" si="235"/>
        <v>0</v>
      </c>
    </row>
    <row r="166" spans="293:294" x14ac:dyDescent="0.3">
      <c r="KG166">
        <f t="shared" si="234"/>
        <v>0</v>
      </c>
      <c r="KH166" s="35">
        <f t="shared" si="235"/>
        <v>0</v>
      </c>
    </row>
    <row r="167" spans="293:294" x14ac:dyDescent="0.3">
      <c r="KG167">
        <f t="shared" si="234"/>
        <v>0</v>
      </c>
      <c r="KH167" s="35">
        <f t="shared" si="235"/>
        <v>0</v>
      </c>
    </row>
    <row r="168" spans="293:294" x14ac:dyDescent="0.3">
      <c r="KG168">
        <f t="shared" si="234"/>
        <v>0</v>
      </c>
      <c r="KH168" s="35">
        <f t="shared" si="235"/>
        <v>0</v>
      </c>
    </row>
    <row r="169" spans="293:294" x14ac:dyDescent="0.3">
      <c r="KG169">
        <f t="shared" si="234"/>
        <v>0</v>
      </c>
      <c r="KH169" s="35">
        <f t="shared" si="235"/>
        <v>0</v>
      </c>
    </row>
    <row r="170" spans="293:294" x14ac:dyDescent="0.3">
      <c r="KG170">
        <f t="shared" si="234"/>
        <v>0</v>
      </c>
      <c r="KH170" s="35">
        <f t="shared" si="235"/>
        <v>0</v>
      </c>
    </row>
    <row r="171" spans="293:294" x14ac:dyDescent="0.3">
      <c r="KG171">
        <f t="shared" si="234"/>
        <v>0</v>
      </c>
      <c r="KH171" s="35">
        <f t="shared" si="235"/>
        <v>0</v>
      </c>
    </row>
    <row r="172" spans="293:294" x14ac:dyDescent="0.3">
      <c r="KG172">
        <f t="shared" si="234"/>
        <v>0</v>
      </c>
      <c r="KH172" s="35">
        <f t="shared" si="235"/>
        <v>0</v>
      </c>
    </row>
    <row r="173" spans="293:294" x14ac:dyDescent="0.3">
      <c r="KG173">
        <f t="shared" si="234"/>
        <v>0</v>
      </c>
      <c r="KH173" s="35">
        <f t="shared" si="235"/>
        <v>0</v>
      </c>
    </row>
    <row r="174" spans="293:294" x14ac:dyDescent="0.3">
      <c r="KG174">
        <f t="shared" si="234"/>
        <v>0</v>
      </c>
      <c r="KH174" s="35">
        <f t="shared" si="235"/>
        <v>0</v>
      </c>
    </row>
    <row r="175" spans="293:294" x14ac:dyDescent="0.3">
      <c r="KG175">
        <f t="shared" si="234"/>
        <v>0</v>
      </c>
      <c r="KH175" s="35">
        <f t="shared" si="235"/>
        <v>0</v>
      </c>
    </row>
    <row r="176" spans="293:294" x14ac:dyDescent="0.3">
      <c r="KG176">
        <f t="shared" si="234"/>
        <v>0</v>
      </c>
      <c r="KH176" s="35">
        <f t="shared" si="235"/>
        <v>0</v>
      </c>
    </row>
    <row r="177" spans="293:294" x14ac:dyDescent="0.3">
      <c r="KG177">
        <f t="shared" si="234"/>
        <v>0</v>
      </c>
      <c r="KH177" s="35">
        <f t="shared" si="235"/>
        <v>0</v>
      </c>
    </row>
    <row r="178" spans="293:294" x14ac:dyDescent="0.3">
      <c r="KG178">
        <f t="shared" si="234"/>
        <v>0</v>
      </c>
      <c r="KH178" s="35">
        <f t="shared" si="235"/>
        <v>0</v>
      </c>
    </row>
    <row r="179" spans="293:294" x14ac:dyDescent="0.3">
      <c r="KG179">
        <f t="shared" si="234"/>
        <v>0</v>
      </c>
      <c r="KH179" s="35">
        <f t="shared" si="235"/>
        <v>0</v>
      </c>
    </row>
    <row r="180" spans="293:294" x14ac:dyDescent="0.3">
      <c r="KG180">
        <f t="shared" si="234"/>
        <v>0</v>
      </c>
      <c r="KH180" s="35">
        <f t="shared" si="235"/>
        <v>0</v>
      </c>
    </row>
    <row r="181" spans="293:294" x14ac:dyDescent="0.3">
      <c r="KG181">
        <f t="shared" si="234"/>
        <v>0</v>
      </c>
      <c r="KH181" s="35">
        <f t="shared" si="235"/>
        <v>0</v>
      </c>
    </row>
    <row r="182" spans="293:294" x14ac:dyDescent="0.3">
      <c r="KG182">
        <f t="shared" si="234"/>
        <v>0</v>
      </c>
      <c r="KH182" s="35">
        <f t="shared" si="235"/>
        <v>0</v>
      </c>
    </row>
    <row r="183" spans="293:294" x14ac:dyDescent="0.3">
      <c r="KG183">
        <f t="shared" si="234"/>
        <v>0</v>
      </c>
      <c r="KH183" s="35">
        <f t="shared" si="235"/>
        <v>0</v>
      </c>
    </row>
    <row r="184" spans="293:294" x14ac:dyDescent="0.3">
      <c r="KG184">
        <f t="shared" si="234"/>
        <v>0</v>
      </c>
      <c r="KH184" s="35">
        <f t="shared" si="235"/>
        <v>0</v>
      </c>
    </row>
  </sheetData>
  <sheetProtection algorithmName="SHA-512" hashValue="raFhTMqRfLdpYHCMWECo6AQ4bR3IIRNmFxLznZ0tiH+IcF0v5zNDjIefqEeTpI0Oc65Krudayn4jdsNiC0pbFA==" saltValue="Fg3vBmt9pktygY+4bJDiJg==" spinCount="100000" sheet="1" objects="1" scenarios="1"/>
  <mergeCells count="11">
    <mergeCell ref="LY1:MU26"/>
    <mergeCell ref="EZ3:FR3"/>
    <mergeCell ref="A5:A16"/>
    <mergeCell ref="A17:A28"/>
    <mergeCell ref="A29:A40"/>
    <mergeCell ref="AJ3:BB3"/>
    <mergeCell ref="BD3:BV3"/>
    <mergeCell ref="BX3:CP3"/>
    <mergeCell ref="CR3:DJ3"/>
    <mergeCell ref="DL3:ED3"/>
    <mergeCell ref="EF3:EX3"/>
  </mergeCells>
  <hyperlinks>
    <hyperlink ref="LY1" r:id="rId1" display="www.laltromanualedibasso.com" xr:uid="{34EC4BAA-8EAD-419A-A00F-5DA10238CD20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A9F5F-0627-4870-AFAE-E98AF98AB282}">
  <dimension ref="A1:OC184"/>
  <sheetViews>
    <sheetView showGridLines="0" showRowColHeaders="0" topLeftCell="LX1" workbookViewId="0">
      <selection activeCell="LX1" sqref="LX1:MT26"/>
    </sheetView>
  </sheetViews>
  <sheetFormatPr defaultRowHeight="14.4" x14ac:dyDescent="0.3"/>
  <cols>
    <col min="1" max="1" width="3.5546875" hidden="1" customWidth="1"/>
    <col min="2" max="7" width="0" hidden="1" customWidth="1"/>
    <col min="8" max="9" width="8.5546875" hidden="1" customWidth="1"/>
    <col min="10" max="35" width="0" hidden="1" customWidth="1"/>
    <col min="36" max="36" width="9.44140625" style="2" hidden="1" customWidth="1"/>
    <col min="37" max="37" width="6" style="2" hidden="1" customWidth="1"/>
    <col min="38" max="38" width="7.5546875" style="2" hidden="1" customWidth="1"/>
    <col min="39" max="39" width="8.44140625" style="2" hidden="1" customWidth="1"/>
    <col min="40" max="40" width="6" style="2" hidden="1" customWidth="1"/>
    <col min="41" max="41" width="11.5546875" style="2" hidden="1" customWidth="1"/>
    <col min="42" max="42" width="12.44140625" style="2" hidden="1" customWidth="1"/>
    <col min="43" max="43" width="11.44140625" style="2" hidden="1" customWidth="1"/>
    <col min="44" max="44" width="6" style="2" hidden="1" customWidth="1"/>
    <col min="45" max="45" width="7.5546875" style="2" hidden="1" customWidth="1"/>
    <col min="46" max="46" width="8.44140625" style="2" hidden="1" customWidth="1"/>
    <col min="47" max="47" width="6" style="2" hidden="1" customWidth="1"/>
    <col min="48" max="48" width="11.5546875" style="2" hidden="1" customWidth="1"/>
    <col min="49" max="49" width="12.44140625" style="2" hidden="1" customWidth="1"/>
    <col min="50" max="52" width="7.5546875" style="2" hidden="1" customWidth="1"/>
    <col min="53" max="53" width="7.88671875" style="2" hidden="1" customWidth="1"/>
    <col min="54" max="54" width="9.44140625" style="2" hidden="1" customWidth="1"/>
    <col min="55" max="55" width="3.44140625" hidden="1" customWidth="1"/>
    <col min="56" max="56" width="9.44140625" style="2" hidden="1" customWidth="1"/>
    <col min="57" max="57" width="6" style="2" hidden="1" customWidth="1"/>
    <col min="58" max="58" width="7.5546875" style="2" hidden="1" customWidth="1"/>
    <col min="59" max="59" width="8.44140625" style="2" hidden="1" customWidth="1"/>
    <col min="60" max="60" width="6" style="2" hidden="1" customWidth="1"/>
    <col min="61" max="61" width="11.5546875" style="2" hidden="1" customWidth="1"/>
    <col min="62" max="62" width="12.44140625" style="2" hidden="1" customWidth="1"/>
    <col min="63" max="63" width="11.44140625" style="2" hidden="1" customWidth="1"/>
    <col min="64" max="64" width="6" style="2" hidden="1" customWidth="1"/>
    <col min="65" max="65" width="7.5546875" style="2" hidden="1" customWidth="1"/>
    <col min="66" max="66" width="8.44140625" style="2" hidden="1" customWidth="1"/>
    <col min="67" max="67" width="6" style="2" hidden="1" customWidth="1"/>
    <col min="68" max="68" width="11.5546875" style="2" hidden="1" customWidth="1"/>
    <col min="69" max="69" width="12.44140625" style="2" hidden="1" customWidth="1"/>
    <col min="70" max="70" width="7.88671875" style="2" hidden="1" customWidth="1"/>
    <col min="71" max="71" width="9.44140625" style="2" hidden="1" customWidth="1"/>
    <col min="72" max="74" width="10.44140625" style="2" hidden="1" customWidth="1"/>
    <col min="75" max="75" width="3.44140625" hidden="1" customWidth="1"/>
    <col min="76" max="76" width="9.44140625" style="2" hidden="1" customWidth="1"/>
    <col min="77" max="77" width="6" style="2" hidden="1" customWidth="1"/>
    <col min="78" max="78" width="7.5546875" style="2" hidden="1" customWidth="1"/>
    <col min="79" max="79" width="8.44140625" style="2" hidden="1" customWidth="1"/>
    <col min="80" max="80" width="6" style="2" hidden="1" customWidth="1"/>
    <col min="81" max="81" width="11.5546875" style="2" hidden="1" customWidth="1"/>
    <col min="82" max="82" width="12.44140625" style="2" hidden="1" customWidth="1"/>
    <col min="83" max="83" width="11.44140625" style="2" hidden="1" customWidth="1"/>
    <col min="84" max="84" width="6" style="2" hidden="1" customWidth="1"/>
    <col min="85" max="85" width="7.5546875" style="2" hidden="1" customWidth="1"/>
    <col min="86" max="86" width="8.44140625" style="2" hidden="1" customWidth="1"/>
    <col min="87" max="87" width="6" style="2" hidden="1" customWidth="1"/>
    <col min="88" max="88" width="11.5546875" style="2" hidden="1" customWidth="1"/>
    <col min="89" max="89" width="12.44140625" style="2" hidden="1" customWidth="1"/>
    <col min="90" max="90" width="7.88671875" style="2" hidden="1" customWidth="1"/>
    <col min="91" max="91" width="9.44140625" style="2" hidden="1" customWidth="1"/>
    <col min="92" max="94" width="10.44140625" style="2" hidden="1" customWidth="1"/>
    <col min="95" max="95" width="3.44140625" hidden="1" customWidth="1"/>
    <col min="96" max="96" width="9.44140625" style="2" hidden="1" customWidth="1"/>
    <col min="97" max="97" width="6" style="2" hidden="1" customWidth="1"/>
    <col min="98" max="98" width="7.5546875" style="2" hidden="1" customWidth="1"/>
    <col min="99" max="99" width="8.44140625" style="2" hidden="1" customWidth="1"/>
    <col min="100" max="100" width="6" style="2" hidden="1" customWidth="1"/>
    <col min="101" max="101" width="11.5546875" style="2" hidden="1" customWidth="1"/>
    <col min="102" max="102" width="12.44140625" style="2" hidden="1" customWidth="1"/>
    <col min="103" max="103" width="11.44140625" style="2" hidden="1" customWidth="1"/>
    <col min="104" max="104" width="6" style="2" hidden="1" customWidth="1"/>
    <col min="105" max="105" width="7.5546875" style="2" hidden="1" customWidth="1"/>
    <col min="106" max="106" width="8.44140625" style="2" hidden="1" customWidth="1"/>
    <col min="107" max="107" width="6" style="2" hidden="1" customWidth="1"/>
    <col min="108" max="108" width="11.5546875" style="2" hidden="1" customWidth="1"/>
    <col min="109" max="109" width="12.44140625" style="2" hidden="1" customWidth="1"/>
    <col min="110" max="110" width="7.88671875" style="2" hidden="1" customWidth="1"/>
    <col min="111" max="111" width="9.44140625" style="2" hidden="1" customWidth="1"/>
    <col min="112" max="114" width="10.44140625" style="2" hidden="1" customWidth="1"/>
    <col min="115" max="115" width="3.44140625" hidden="1" customWidth="1"/>
    <col min="116" max="116" width="9.44140625" style="2" hidden="1" customWidth="1"/>
    <col min="117" max="117" width="6" style="2" hidden="1" customWidth="1"/>
    <col min="118" max="118" width="7.5546875" style="2" hidden="1" customWidth="1"/>
    <col min="119" max="119" width="8.44140625" style="2" hidden="1" customWidth="1"/>
    <col min="120" max="120" width="6" style="2" hidden="1" customWidth="1"/>
    <col min="121" max="121" width="11.5546875" style="2" hidden="1" customWidth="1"/>
    <col min="122" max="122" width="12.44140625" style="2" hidden="1" customWidth="1"/>
    <col min="123" max="123" width="11.44140625" style="2" hidden="1" customWidth="1"/>
    <col min="124" max="124" width="6" style="2" hidden="1" customWidth="1"/>
    <col min="125" max="125" width="7.5546875" style="2" hidden="1" customWidth="1"/>
    <col min="126" max="126" width="8.44140625" style="2" hidden="1" customWidth="1"/>
    <col min="127" max="127" width="6" style="2" hidden="1" customWidth="1"/>
    <col min="128" max="128" width="11.5546875" style="2" hidden="1" customWidth="1"/>
    <col min="129" max="129" width="12.44140625" style="2" hidden="1" customWidth="1"/>
    <col min="130" max="130" width="7.88671875" style="2" hidden="1" customWidth="1"/>
    <col min="131" max="131" width="9.44140625" style="2" hidden="1" customWidth="1"/>
    <col min="132" max="134" width="10.44140625" style="2" hidden="1" customWidth="1"/>
    <col min="135" max="135" width="3.44140625" hidden="1" customWidth="1"/>
    <col min="136" max="136" width="9.44140625" style="2" hidden="1" customWidth="1"/>
    <col min="137" max="137" width="6" style="2" hidden="1" customWidth="1"/>
    <col min="138" max="138" width="7.5546875" style="2" hidden="1" customWidth="1"/>
    <col min="139" max="139" width="8.44140625" style="2" hidden="1" customWidth="1"/>
    <col min="140" max="140" width="6" style="2" hidden="1" customWidth="1"/>
    <col min="141" max="141" width="11.5546875" style="2" hidden="1" customWidth="1"/>
    <col min="142" max="142" width="12.44140625" style="2" hidden="1" customWidth="1"/>
    <col min="143" max="143" width="11.44140625" style="2" hidden="1" customWidth="1"/>
    <col min="144" max="144" width="6" style="2" hidden="1" customWidth="1"/>
    <col min="145" max="145" width="7.5546875" style="2" hidden="1" customWidth="1"/>
    <col min="146" max="146" width="8.44140625" style="2" hidden="1" customWidth="1"/>
    <col min="147" max="147" width="6" style="2" hidden="1" customWidth="1"/>
    <col min="148" max="148" width="11.5546875" style="2" hidden="1" customWidth="1"/>
    <col min="149" max="149" width="12.44140625" style="2" hidden="1" customWidth="1"/>
    <col min="150" max="150" width="7.88671875" style="2" hidden="1" customWidth="1"/>
    <col min="151" max="151" width="9.44140625" style="2" hidden="1" customWidth="1"/>
    <col min="152" max="154" width="10.44140625" style="2" hidden="1" customWidth="1"/>
    <col min="155" max="155" width="3.44140625" hidden="1" customWidth="1"/>
    <col min="156" max="156" width="9.44140625" style="2" hidden="1" customWidth="1"/>
    <col min="157" max="157" width="6" style="2" hidden="1" customWidth="1"/>
    <col min="158" max="158" width="7.5546875" style="2" hidden="1" customWidth="1"/>
    <col min="159" max="159" width="8.44140625" style="2" hidden="1" customWidth="1"/>
    <col min="160" max="160" width="6" style="2" hidden="1" customWidth="1"/>
    <col min="161" max="161" width="11.5546875" style="2" hidden="1" customWidth="1"/>
    <col min="162" max="162" width="12.44140625" style="2" hidden="1" customWidth="1"/>
    <col min="163" max="163" width="11.44140625" style="2" hidden="1" customWidth="1"/>
    <col min="164" max="164" width="6" style="2" hidden="1" customWidth="1"/>
    <col min="165" max="165" width="7.5546875" style="2" hidden="1" customWidth="1"/>
    <col min="166" max="166" width="8.44140625" style="2" hidden="1" customWidth="1"/>
    <col min="167" max="167" width="6" style="2" hidden="1" customWidth="1"/>
    <col min="168" max="168" width="11.5546875" style="2" hidden="1" customWidth="1"/>
    <col min="169" max="169" width="12.44140625" style="2" hidden="1" customWidth="1"/>
    <col min="170" max="170" width="7.88671875" style="2" hidden="1" customWidth="1"/>
    <col min="171" max="171" width="9.44140625" style="2" hidden="1" customWidth="1"/>
    <col min="172" max="174" width="10.44140625" style="2" hidden="1" customWidth="1"/>
    <col min="175" max="213" width="0" hidden="1" customWidth="1"/>
    <col min="214" max="214" width="9.44140625" hidden="1" customWidth="1"/>
    <col min="215" max="281" width="0" hidden="1" customWidth="1"/>
    <col min="282" max="284" width="8.5546875" hidden="1" customWidth="1"/>
    <col min="285" max="285" width="0" hidden="1" customWidth="1"/>
    <col min="286" max="286" width="10.44140625" hidden="1" customWidth="1"/>
    <col min="287" max="287" width="0" hidden="1" customWidth="1"/>
    <col min="288" max="288" width="9.44140625" hidden="1" customWidth="1"/>
    <col min="289" max="293" width="0" hidden="1" customWidth="1"/>
    <col min="294" max="294" width="38.44140625" hidden="1" customWidth="1"/>
    <col min="295" max="295" width="3" hidden="1" customWidth="1"/>
    <col min="296" max="296" width="37.5546875" hidden="1" customWidth="1"/>
    <col min="297" max="297" width="10.44140625" hidden="1" customWidth="1"/>
    <col min="298" max="298" width="5.44140625" hidden="1" customWidth="1"/>
    <col min="299" max="306" width="5.44140625" style="2" hidden="1" customWidth="1"/>
    <col min="307" max="331" width="5.44140625" hidden="1" customWidth="1"/>
    <col min="332" max="333" width="4.44140625" hidden="1" customWidth="1"/>
    <col min="334" max="334" width="42.5546875" hidden="1" customWidth="1"/>
    <col min="335" max="335" width="4.44140625" hidden="1" customWidth="1"/>
    <col min="336" max="336" width="18.44140625" customWidth="1"/>
  </cols>
  <sheetData>
    <row r="1" spans="1:393" x14ac:dyDescent="0.3">
      <c r="HE1" t="str">
        <f>CONCATENATE(HE3,"° Grado")</f>
        <v>1° Grado</v>
      </c>
      <c r="HF1" t="str">
        <f t="shared" ref="HF1:IM1" si="0">CONCATENATE(HF3,"° Grado")</f>
        <v>2° Grado</v>
      </c>
      <c r="HG1" t="str">
        <f t="shared" si="0"/>
        <v>3° Grado</v>
      </c>
      <c r="HH1" t="str">
        <f t="shared" si="0"/>
        <v>4° Grado</v>
      </c>
      <c r="HI1" t="str">
        <f t="shared" si="0"/>
        <v>5° Grado</v>
      </c>
      <c r="HJ1" t="str">
        <f t="shared" si="0"/>
        <v>6° Grado</v>
      </c>
      <c r="HK1" t="str">
        <f t="shared" si="0"/>
        <v>7° Grado</v>
      </c>
      <c r="HL1" t="str">
        <f t="shared" si="0"/>
        <v>1° Grado</v>
      </c>
      <c r="HM1" t="str">
        <f t="shared" si="0"/>
        <v>2° Grado</v>
      </c>
      <c r="HN1" t="str">
        <f t="shared" si="0"/>
        <v>3° Grado</v>
      </c>
      <c r="HO1" t="str">
        <f t="shared" si="0"/>
        <v>4° Grado</v>
      </c>
      <c r="HP1" t="str">
        <f t="shared" si="0"/>
        <v>5° Grado</v>
      </c>
      <c r="HQ1" t="str">
        <f t="shared" si="0"/>
        <v>6° Grado</v>
      </c>
      <c r="HR1" t="str">
        <f t="shared" si="0"/>
        <v>7° Grado</v>
      </c>
      <c r="HS1" t="str">
        <f t="shared" si="0"/>
        <v>1° Grado</v>
      </c>
      <c r="HT1" t="str">
        <f t="shared" si="0"/>
        <v>2° Grado</v>
      </c>
      <c r="HU1" t="str">
        <f t="shared" si="0"/>
        <v>3° Grado</v>
      </c>
      <c r="HV1" t="str">
        <f t="shared" si="0"/>
        <v>4° Grado</v>
      </c>
      <c r="HW1" t="str">
        <f t="shared" si="0"/>
        <v>5° Grado</v>
      </c>
      <c r="HX1" t="str">
        <f t="shared" si="0"/>
        <v>6° Grado</v>
      </c>
      <c r="HY1" t="str">
        <f t="shared" si="0"/>
        <v>7° Grado</v>
      </c>
      <c r="HZ1" t="str">
        <f t="shared" si="0"/>
        <v>1° Grado</v>
      </c>
      <c r="IA1" t="str">
        <f t="shared" si="0"/>
        <v>2° Grado</v>
      </c>
      <c r="IB1" t="str">
        <f t="shared" si="0"/>
        <v>3° Grado</v>
      </c>
      <c r="IC1" t="str">
        <f t="shared" si="0"/>
        <v>4° Grado</v>
      </c>
      <c r="ID1" t="str">
        <f t="shared" si="0"/>
        <v>5° Grado</v>
      </c>
      <c r="IE1" t="str">
        <f t="shared" si="0"/>
        <v>6° Grado</v>
      </c>
      <c r="IF1" t="str">
        <f t="shared" si="0"/>
        <v>7° Grado</v>
      </c>
      <c r="IG1" t="str">
        <f t="shared" si="0"/>
        <v>1° Grado</v>
      </c>
      <c r="IH1" t="str">
        <f t="shared" si="0"/>
        <v>2° Grado</v>
      </c>
      <c r="II1" t="str">
        <f t="shared" si="0"/>
        <v>3° Grado</v>
      </c>
      <c r="IJ1" t="str">
        <f t="shared" si="0"/>
        <v>4° Grado</v>
      </c>
      <c r="IK1" t="str">
        <f t="shared" si="0"/>
        <v>5° Grado</v>
      </c>
      <c r="IL1" t="str">
        <f t="shared" si="0"/>
        <v>6° Grado</v>
      </c>
      <c r="IM1" t="str">
        <f t="shared" si="0"/>
        <v>7° Grado</v>
      </c>
      <c r="LX1" s="179" t="s">
        <v>139</v>
      </c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MM1" s="180"/>
      <c r="MN1" s="180"/>
      <c r="MO1" s="180"/>
      <c r="MP1" s="180"/>
      <c r="MQ1" s="180"/>
      <c r="MR1" s="180"/>
      <c r="MS1" s="180"/>
      <c r="MT1" s="180"/>
      <c r="MU1" s="51"/>
      <c r="MV1" s="51"/>
      <c r="MW1" s="51"/>
      <c r="MX1" s="51"/>
      <c r="MY1" s="51"/>
      <c r="MZ1" s="51"/>
      <c r="NA1" s="51"/>
      <c r="NB1" s="51"/>
      <c r="NC1" s="51"/>
      <c r="ND1" s="51"/>
      <c r="NE1" s="51"/>
      <c r="NF1" s="51"/>
      <c r="NG1" s="51"/>
      <c r="NH1" s="51"/>
      <c r="NI1" s="51"/>
      <c r="NJ1" s="51"/>
      <c r="NK1" s="51"/>
      <c r="NL1" s="51"/>
      <c r="NM1" s="51"/>
      <c r="NN1" s="51"/>
      <c r="NO1" s="51"/>
      <c r="NP1" s="51"/>
      <c r="NQ1" s="51"/>
      <c r="NR1" s="51"/>
      <c r="NS1" s="51"/>
      <c r="NT1" s="51"/>
      <c r="NU1" s="51"/>
      <c r="NV1" s="51"/>
      <c r="NW1" s="51"/>
      <c r="NX1" s="73"/>
      <c r="NY1" s="73"/>
      <c r="NZ1" s="73"/>
      <c r="OA1" s="73"/>
      <c r="OB1" s="73"/>
      <c r="OC1" s="73"/>
    </row>
    <row r="2" spans="1:393" x14ac:dyDescent="0.3">
      <c r="J2" s="55"/>
      <c r="K2" s="2"/>
      <c r="L2" s="55"/>
      <c r="M2" s="55"/>
      <c r="N2" s="55"/>
      <c r="O2" s="55"/>
      <c r="P2" s="55">
        <v>1</v>
      </c>
      <c r="Q2" s="55">
        <f t="shared" ref="Q2:AH2" si="1">IF(O2=0,0,O2+2)</f>
        <v>0</v>
      </c>
      <c r="R2" s="55">
        <f t="shared" si="1"/>
        <v>3</v>
      </c>
      <c r="S2" s="55">
        <f t="shared" si="1"/>
        <v>0</v>
      </c>
      <c r="T2" s="55">
        <f t="shared" si="1"/>
        <v>5</v>
      </c>
      <c r="U2" s="55">
        <f t="shared" si="1"/>
        <v>0</v>
      </c>
      <c r="V2" s="55">
        <f t="shared" si="1"/>
        <v>7</v>
      </c>
      <c r="W2" s="55">
        <f t="shared" si="1"/>
        <v>0</v>
      </c>
      <c r="X2" s="55">
        <f t="shared" si="1"/>
        <v>9</v>
      </c>
      <c r="Y2" s="55">
        <f t="shared" si="1"/>
        <v>0</v>
      </c>
      <c r="Z2" s="55">
        <f t="shared" si="1"/>
        <v>11</v>
      </c>
      <c r="AA2" s="55">
        <f t="shared" si="1"/>
        <v>0</v>
      </c>
      <c r="AB2" s="55">
        <f t="shared" si="1"/>
        <v>13</v>
      </c>
      <c r="AC2" s="55">
        <f t="shared" si="1"/>
        <v>0</v>
      </c>
      <c r="AD2" s="55">
        <f t="shared" si="1"/>
        <v>15</v>
      </c>
      <c r="AE2" s="55">
        <f t="shared" si="1"/>
        <v>0</v>
      </c>
      <c r="AF2" s="55">
        <f t="shared" si="1"/>
        <v>17</v>
      </c>
      <c r="AG2" s="55">
        <f t="shared" si="1"/>
        <v>0</v>
      </c>
      <c r="AH2" s="55">
        <f t="shared" si="1"/>
        <v>19</v>
      </c>
      <c r="HE2">
        <f>FT3</f>
        <v>1</v>
      </c>
      <c r="HF2">
        <f t="shared" ref="HF2:IM2" si="2">FU3</f>
        <v>2</v>
      </c>
      <c r="HG2">
        <f t="shared" si="2"/>
        <v>3</v>
      </c>
      <c r="HH2">
        <f t="shared" si="2"/>
        <v>4</v>
      </c>
      <c r="HI2">
        <f t="shared" si="2"/>
        <v>5</v>
      </c>
      <c r="HJ2">
        <f t="shared" si="2"/>
        <v>6</v>
      </c>
      <c r="HK2">
        <f t="shared" si="2"/>
        <v>7</v>
      </c>
      <c r="HL2">
        <f t="shared" si="2"/>
        <v>8</v>
      </c>
      <c r="HM2">
        <f t="shared" si="2"/>
        <v>9</v>
      </c>
      <c r="HN2">
        <f t="shared" si="2"/>
        <v>10</v>
      </c>
      <c r="HO2">
        <f t="shared" si="2"/>
        <v>11</v>
      </c>
      <c r="HP2">
        <f t="shared" si="2"/>
        <v>12</v>
      </c>
      <c r="HQ2">
        <f t="shared" si="2"/>
        <v>13</v>
      </c>
      <c r="HR2">
        <f t="shared" si="2"/>
        <v>14</v>
      </c>
      <c r="HS2">
        <f t="shared" si="2"/>
        <v>15</v>
      </c>
      <c r="HT2">
        <f t="shared" si="2"/>
        <v>16</v>
      </c>
      <c r="HU2">
        <f t="shared" si="2"/>
        <v>17</v>
      </c>
      <c r="HV2">
        <f t="shared" si="2"/>
        <v>18</v>
      </c>
      <c r="HW2">
        <f t="shared" si="2"/>
        <v>19</v>
      </c>
      <c r="HX2">
        <f t="shared" si="2"/>
        <v>20</v>
      </c>
      <c r="HY2">
        <f t="shared" si="2"/>
        <v>21</v>
      </c>
      <c r="HZ2">
        <f t="shared" si="2"/>
        <v>22</v>
      </c>
      <c r="IA2">
        <f t="shared" si="2"/>
        <v>23</v>
      </c>
      <c r="IB2">
        <f t="shared" si="2"/>
        <v>24</v>
      </c>
      <c r="IC2">
        <f t="shared" si="2"/>
        <v>25</v>
      </c>
      <c r="ID2">
        <f t="shared" si="2"/>
        <v>26</v>
      </c>
      <c r="IE2">
        <f t="shared" si="2"/>
        <v>27</v>
      </c>
      <c r="IF2">
        <f t="shared" si="2"/>
        <v>28</v>
      </c>
      <c r="IG2">
        <f t="shared" si="2"/>
        <v>29</v>
      </c>
      <c r="IH2">
        <f t="shared" si="2"/>
        <v>30</v>
      </c>
      <c r="II2">
        <f t="shared" si="2"/>
        <v>31</v>
      </c>
      <c r="IJ2">
        <f t="shared" si="2"/>
        <v>32</v>
      </c>
      <c r="IK2">
        <f t="shared" si="2"/>
        <v>33</v>
      </c>
      <c r="IL2">
        <f t="shared" si="2"/>
        <v>34</v>
      </c>
      <c r="IM2">
        <f t="shared" si="2"/>
        <v>35</v>
      </c>
      <c r="IN2" t="s">
        <v>117</v>
      </c>
      <c r="JY2" t="s">
        <v>117</v>
      </c>
      <c r="KA2">
        <f>'ACCORDI E RISULTATI'!W12</f>
        <v>0</v>
      </c>
      <c r="LX2" s="180"/>
      <c r="LY2" s="180"/>
      <c r="LZ2" s="180"/>
      <c r="MA2" s="180"/>
      <c r="MB2" s="180"/>
      <c r="MC2" s="180"/>
      <c r="MD2" s="180"/>
      <c r="ME2" s="180"/>
      <c r="MF2" s="180"/>
      <c r="MG2" s="180"/>
      <c r="MH2" s="180"/>
      <c r="MI2" s="180"/>
      <c r="MJ2" s="180"/>
      <c r="MK2" s="180"/>
      <c r="ML2" s="180"/>
      <c r="MM2" s="180"/>
      <c r="MN2" s="180"/>
      <c r="MO2" s="180"/>
      <c r="MP2" s="180"/>
      <c r="MQ2" s="180"/>
      <c r="MR2" s="180"/>
      <c r="MS2" s="180"/>
      <c r="MT2" s="180"/>
      <c r="MU2" s="51"/>
      <c r="MV2" s="51"/>
      <c r="MW2" s="51"/>
      <c r="MX2" s="51"/>
      <c r="MY2" s="51"/>
      <c r="MZ2" s="51"/>
      <c r="NA2" s="51"/>
      <c r="NB2" s="51"/>
      <c r="NC2" s="51"/>
      <c r="ND2" s="51"/>
      <c r="NE2" s="51"/>
      <c r="NF2" s="51"/>
      <c r="NG2" s="51"/>
      <c r="NH2" s="51"/>
      <c r="NI2" s="51"/>
      <c r="NJ2" s="51"/>
      <c r="NK2" s="51"/>
      <c r="NL2" s="51"/>
      <c r="NM2" s="51"/>
      <c r="NN2" s="51"/>
      <c r="NO2" s="51"/>
      <c r="NP2" s="51"/>
      <c r="NQ2" s="51"/>
      <c r="NR2" s="51"/>
      <c r="NS2" s="51"/>
      <c r="NT2" s="51"/>
      <c r="NU2" s="51"/>
      <c r="NV2" s="51"/>
      <c r="NW2" s="51"/>
      <c r="NX2" s="73"/>
      <c r="NY2" s="73"/>
      <c r="NZ2" s="73"/>
      <c r="OA2" s="73"/>
      <c r="OB2" s="73"/>
      <c r="OC2" s="73"/>
    </row>
    <row r="3" spans="1:393" x14ac:dyDescent="0.3">
      <c r="J3" s="2" t="s">
        <v>31</v>
      </c>
      <c r="K3" s="2" t="s">
        <v>1</v>
      </c>
      <c r="L3" s="2" t="s">
        <v>3</v>
      </c>
      <c r="M3" s="2" t="s">
        <v>32</v>
      </c>
      <c r="N3" s="2" t="s">
        <v>0</v>
      </c>
      <c r="O3" s="2" t="s">
        <v>2</v>
      </c>
      <c r="P3" s="2" t="s">
        <v>4</v>
      </c>
      <c r="Q3" s="2" t="s">
        <v>31</v>
      </c>
      <c r="R3" s="2" t="s">
        <v>1</v>
      </c>
      <c r="S3" s="2" t="s">
        <v>3</v>
      </c>
      <c r="T3" s="2" t="s">
        <v>32</v>
      </c>
      <c r="U3" s="2" t="s">
        <v>0</v>
      </c>
      <c r="V3" s="2" t="s">
        <v>2</v>
      </c>
      <c r="W3" s="2" t="s">
        <v>4</v>
      </c>
      <c r="X3" s="2" t="s">
        <v>31</v>
      </c>
      <c r="Y3" s="2" t="s">
        <v>1</v>
      </c>
      <c r="Z3" s="2" t="s">
        <v>3</v>
      </c>
      <c r="AA3" s="2" t="s">
        <v>32</v>
      </c>
      <c r="AB3" s="2" t="s">
        <v>0</v>
      </c>
      <c r="AC3" s="2" t="s">
        <v>2</v>
      </c>
      <c r="AD3" s="2" t="s">
        <v>4</v>
      </c>
      <c r="AE3" s="2" t="s">
        <v>31</v>
      </c>
      <c r="AF3" s="2" t="s">
        <v>1</v>
      </c>
      <c r="AG3" s="2" t="s">
        <v>3</v>
      </c>
      <c r="AH3" s="2" t="s">
        <v>32</v>
      </c>
      <c r="AJ3" s="181" t="s">
        <v>106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D3" s="181" t="s">
        <v>107</v>
      </c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X3" s="181" t="s">
        <v>108</v>
      </c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R3" s="181" t="s">
        <v>113</v>
      </c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L3" s="181" t="s">
        <v>114</v>
      </c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181"/>
      <c r="ED3" s="181"/>
      <c r="EF3" s="181" t="s">
        <v>115</v>
      </c>
      <c r="EG3" s="181"/>
      <c r="EH3" s="181"/>
      <c r="EI3" s="181"/>
      <c r="EJ3" s="181"/>
      <c r="EK3" s="181"/>
      <c r="EL3" s="181"/>
      <c r="EM3" s="181"/>
      <c r="EN3" s="181"/>
      <c r="EO3" s="181"/>
      <c r="EP3" s="181"/>
      <c r="EQ3" s="181"/>
      <c r="ER3" s="181"/>
      <c r="ES3" s="181"/>
      <c r="ET3" s="181"/>
      <c r="EU3" s="181"/>
      <c r="EV3" s="181"/>
      <c r="EW3" s="181"/>
      <c r="EX3" s="181"/>
      <c r="EZ3" s="181" t="s">
        <v>116</v>
      </c>
      <c r="FA3" s="181"/>
      <c r="FB3" s="181"/>
      <c r="FC3" s="181"/>
      <c r="FD3" s="181"/>
      <c r="FE3" s="181"/>
      <c r="FF3" s="181"/>
      <c r="FG3" s="181"/>
      <c r="FH3" s="181"/>
      <c r="FI3" s="181"/>
      <c r="FJ3" s="181"/>
      <c r="FK3" s="181"/>
      <c r="FL3" s="181"/>
      <c r="FM3" s="181"/>
      <c r="FN3" s="181"/>
      <c r="FO3" s="181"/>
      <c r="FP3" s="181"/>
      <c r="FQ3" s="181"/>
      <c r="FR3" s="181"/>
      <c r="FT3" s="2">
        <v>1</v>
      </c>
      <c r="FU3" s="2">
        <f>FT3+1</f>
        <v>2</v>
      </c>
      <c r="FV3" s="2">
        <f t="shared" ref="FV3:HB3" si="3">FU3+1</f>
        <v>3</v>
      </c>
      <c r="FW3" s="2">
        <f t="shared" si="3"/>
        <v>4</v>
      </c>
      <c r="FX3" s="2">
        <f t="shared" si="3"/>
        <v>5</v>
      </c>
      <c r="FY3" s="2">
        <f t="shared" si="3"/>
        <v>6</v>
      </c>
      <c r="FZ3" s="2">
        <f t="shared" si="3"/>
        <v>7</v>
      </c>
      <c r="GA3" s="2">
        <f t="shared" si="3"/>
        <v>8</v>
      </c>
      <c r="GB3" s="2">
        <f t="shared" si="3"/>
        <v>9</v>
      </c>
      <c r="GC3" s="2">
        <f t="shared" si="3"/>
        <v>10</v>
      </c>
      <c r="GD3" s="2">
        <f t="shared" si="3"/>
        <v>11</v>
      </c>
      <c r="GE3" s="2">
        <f t="shared" si="3"/>
        <v>12</v>
      </c>
      <c r="GF3" s="2">
        <f t="shared" si="3"/>
        <v>13</v>
      </c>
      <c r="GG3" s="2">
        <f t="shared" si="3"/>
        <v>14</v>
      </c>
      <c r="GH3" s="2">
        <f t="shared" si="3"/>
        <v>15</v>
      </c>
      <c r="GI3" s="2">
        <f t="shared" si="3"/>
        <v>16</v>
      </c>
      <c r="GJ3" s="2">
        <f t="shared" si="3"/>
        <v>17</v>
      </c>
      <c r="GK3" s="2">
        <f t="shared" si="3"/>
        <v>18</v>
      </c>
      <c r="GL3" s="2">
        <f t="shared" si="3"/>
        <v>19</v>
      </c>
      <c r="GM3" s="2">
        <f t="shared" si="3"/>
        <v>20</v>
      </c>
      <c r="GN3" s="2">
        <f t="shared" si="3"/>
        <v>21</v>
      </c>
      <c r="GO3" s="2">
        <f t="shared" si="3"/>
        <v>22</v>
      </c>
      <c r="GP3" s="2">
        <f t="shared" si="3"/>
        <v>23</v>
      </c>
      <c r="GQ3" s="2">
        <f t="shared" si="3"/>
        <v>24</v>
      </c>
      <c r="GR3" s="2">
        <f t="shared" si="3"/>
        <v>25</v>
      </c>
      <c r="GS3" s="2">
        <f t="shared" si="3"/>
        <v>26</v>
      </c>
      <c r="GT3" s="2">
        <f t="shared" si="3"/>
        <v>27</v>
      </c>
      <c r="GU3" s="2">
        <f t="shared" si="3"/>
        <v>28</v>
      </c>
      <c r="GV3" s="2">
        <f t="shared" si="3"/>
        <v>29</v>
      </c>
      <c r="GW3" s="2">
        <f t="shared" si="3"/>
        <v>30</v>
      </c>
      <c r="GX3" s="2">
        <f t="shared" si="3"/>
        <v>31</v>
      </c>
      <c r="GY3" s="2">
        <f t="shared" si="3"/>
        <v>32</v>
      </c>
      <c r="GZ3" s="2">
        <f t="shared" si="3"/>
        <v>33</v>
      </c>
      <c r="HA3" s="2">
        <f t="shared" si="3"/>
        <v>34</v>
      </c>
      <c r="HB3" s="2">
        <f t="shared" si="3"/>
        <v>35</v>
      </c>
      <c r="HE3">
        <v>1</v>
      </c>
      <c r="HF3">
        <f>HE3+1</f>
        <v>2</v>
      </c>
      <c r="HG3">
        <f t="shared" ref="HG3:HK3" si="4">HF3+1</f>
        <v>3</v>
      </c>
      <c r="HH3">
        <f t="shared" si="4"/>
        <v>4</v>
      </c>
      <c r="HI3">
        <f t="shared" si="4"/>
        <v>5</v>
      </c>
      <c r="HJ3">
        <f t="shared" si="4"/>
        <v>6</v>
      </c>
      <c r="HK3">
        <f t="shared" si="4"/>
        <v>7</v>
      </c>
      <c r="HL3">
        <f>HE3</f>
        <v>1</v>
      </c>
      <c r="HM3">
        <f t="shared" ref="HM3:IM3" si="5">HF3</f>
        <v>2</v>
      </c>
      <c r="HN3">
        <f t="shared" si="5"/>
        <v>3</v>
      </c>
      <c r="HO3">
        <f t="shared" si="5"/>
        <v>4</v>
      </c>
      <c r="HP3">
        <f t="shared" si="5"/>
        <v>5</v>
      </c>
      <c r="HQ3">
        <f t="shared" si="5"/>
        <v>6</v>
      </c>
      <c r="HR3">
        <f t="shared" si="5"/>
        <v>7</v>
      </c>
      <c r="HS3">
        <f t="shared" si="5"/>
        <v>1</v>
      </c>
      <c r="HT3">
        <f t="shared" si="5"/>
        <v>2</v>
      </c>
      <c r="HU3">
        <f t="shared" si="5"/>
        <v>3</v>
      </c>
      <c r="HV3">
        <f t="shared" si="5"/>
        <v>4</v>
      </c>
      <c r="HW3">
        <f t="shared" si="5"/>
        <v>5</v>
      </c>
      <c r="HX3">
        <f t="shared" si="5"/>
        <v>6</v>
      </c>
      <c r="HY3">
        <f t="shared" si="5"/>
        <v>7</v>
      </c>
      <c r="HZ3">
        <f t="shared" si="5"/>
        <v>1</v>
      </c>
      <c r="IA3">
        <f t="shared" si="5"/>
        <v>2</v>
      </c>
      <c r="IB3">
        <f t="shared" si="5"/>
        <v>3</v>
      </c>
      <c r="IC3">
        <f t="shared" si="5"/>
        <v>4</v>
      </c>
      <c r="ID3">
        <f t="shared" si="5"/>
        <v>5</v>
      </c>
      <c r="IE3">
        <f t="shared" si="5"/>
        <v>6</v>
      </c>
      <c r="IF3">
        <f t="shared" si="5"/>
        <v>7</v>
      </c>
      <c r="IG3">
        <f t="shared" si="5"/>
        <v>1</v>
      </c>
      <c r="IH3">
        <f t="shared" si="5"/>
        <v>2</v>
      </c>
      <c r="II3">
        <f t="shared" si="5"/>
        <v>3</v>
      </c>
      <c r="IJ3">
        <f t="shared" si="5"/>
        <v>4</v>
      </c>
      <c r="IK3">
        <f t="shared" si="5"/>
        <v>5</v>
      </c>
      <c r="IL3">
        <f t="shared" si="5"/>
        <v>6</v>
      </c>
      <c r="IM3">
        <f t="shared" si="5"/>
        <v>7</v>
      </c>
      <c r="IN3" t="s">
        <v>117</v>
      </c>
      <c r="JY3" t="s">
        <v>117</v>
      </c>
      <c r="KA3">
        <f>KA2</f>
        <v>0</v>
      </c>
      <c r="LX3" s="180"/>
      <c r="LY3" s="180"/>
      <c r="LZ3" s="180"/>
      <c r="MA3" s="180"/>
      <c r="MB3" s="180"/>
      <c r="MC3" s="180"/>
      <c r="MD3" s="180"/>
      <c r="ME3" s="180"/>
      <c r="MF3" s="180"/>
      <c r="MG3" s="180"/>
      <c r="MH3" s="180"/>
      <c r="MI3" s="180"/>
      <c r="MJ3" s="180"/>
      <c r="MK3" s="180"/>
      <c r="ML3" s="180"/>
      <c r="MM3" s="180"/>
      <c r="MN3" s="180"/>
      <c r="MO3" s="180"/>
      <c r="MP3" s="180"/>
      <c r="MQ3" s="180"/>
      <c r="MR3" s="180"/>
      <c r="MS3" s="180"/>
      <c r="MT3" s="180"/>
      <c r="MU3" s="51"/>
      <c r="MV3" s="51"/>
      <c r="MW3" s="51"/>
      <c r="MX3" s="51"/>
      <c r="MY3" s="51"/>
      <c r="MZ3" s="51"/>
      <c r="NA3" s="51"/>
      <c r="NB3" s="51"/>
      <c r="NC3" s="51"/>
      <c r="ND3" s="51"/>
      <c r="NE3" s="51"/>
      <c r="NF3" s="51"/>
      <c r="NG3" s="51"/>
      <c r="NH3" s="51"/>
      <c r="NI3" s="51"/>
      <c r="NJ3" s="51"/>
      <c r="NK3" s="51"/>
      <c r="NL3" s="51"/>
      <c r="NM3" s="51"/>
      <c r="NN3" s="51"/>
      <c r="NO3" s="51"/>
      <c r="NP3" s="51"/>
      <c r="NQ3" s="51"/>
      <c r="NR3" s="51"/>
      <c r="NS3" s="51"/>
      <c r="NT3" s="51"/>
      <c r="NU3" s="51"/>
      <c r="NV3" s="51"/>
      <c r="NW3" s="51"/>
      <c r="NX3" s="73"/>
      <c r="NY3" s="73"/>
      <c r="NZ3" s="73"/>
      <c r="OA3" s="73"/>
      <c r="OB3" s="73"/>
      <c r="OC3" s="73"/>
    </row>
    <row r="4" spans="1:393" x14ac:dyDescent="0.3">
      <c r="B4" s="2">
        <v>1</v>
      </c>
      <c r="C4" s="2">
        <f>B4+1</f>
        <v>2</v>
      </c>
      <c r="D4" s="2">
        <f t="shared" ref="D4:I4" si="6">C4+1</f>
        <v>3</v>
      </c>
      <c r="E4" s="2">
        <f t="shared" si="6"/>
        <v>4</v>
      </c>
      <c r="F4" s="2">
        <f t="shared" si="6"/>
        <v>5</v>
      </c>
      <c r="G4" s="2">
        <f t="shared" si="6"/>
        <v>6</v>
      </c>
      <c r="H4" s="2">
        <f t="shared" si="6"/>
        <v>7</v>
      </c>
      <c r="I4" s="2">
        <f t="shared" si="6"/>
        <v>8</v>
      </c>
      <c r="J4" s="56">
        <f>B4</f>
        <v>1</v>
      </c>
      <c r="K4" s="56">
        <f>J4+1</f>
        <v>2</v>
      </c>
      <c r="L4" s="56">
        <f t="shared" ref="L4:AH4" si="7">K4+1</f>
        <v>3</v>
      </c>
      <c r="M4" s="56">
        <f t="shared" si="7"/>
        <v>4</v>
      </c>
      <c r="N4" s="56">
        <f t="shared" si="7"/>
        <v>5</v>
      </c>
      <c r="O4" s="56">
        <f t="shared" si="7"/>
        <v>6</v>
      </c>
      <c r="P4" s="56">
        <f t="shared" si="7"/>
        <v>7</v>
      </c>
      <c r="Q4" s="56">
        <f t="shared" si="7"/>
        <v>8</v>
      </c>
      <c r="R4" s="56">
        <f t="shared" si="7"/>
        <v>9</v>
      </c>
      <c r="S4" s="56">
        <f t="shared" si="7"/>
        <v>10</v>
      </c>
      <c r="T4" s="56">
        <f t="shared" si="7"/>
        <v>11</v>
      </c>
      <c r="U4" s="56">
        <f t="shared" si="7"/>
        <v>12</v>
      </c>
      <c r="V4" s="56">
        <f t="shared" si="7"/>
        <v>13</v>
      </c>
      <c r="W4" s="56">
        <f t="shared" si="7"/>
        <v>14</v>
      </c>
      <c r="X4" s="56">
        <f t="shared" si="7"/>
        <v>15</v>
      </c>
      <c r="Y4" s="56">
        <f t="shared" si="7"/>
        <v>16</v>
      </c>
      <c r="Z4" s="56">
        <f t="shared" si="7"/>
        <v>17</v>
      </c>
      <c r="AA4" s="56">
        <f t="shared" si="7"/>
        <v>18</v>
      </c>
      <c r="AB4" s="56">
        <f t="shared" si="7"/>
        <v>19</v>
      </c>
      <c r="AC4" s="56">
        <f t="shared" si="7"/>
        <v>20</v>
      </c>
      <c r="AD4" s="56">
        <f t="shared" si="7"/>
        <v>21</v>
      </c>
      <c r="AE4" s="56">
        <f t="shared" si="7"/>
        <v>22</v>
      </c>
      <c r="AF4" s="56">
        <f t="shared" si="7"/>
        <v>23</v>
      </c>
      <c r="AG4" s="56">
        <f t="shared" si="7"/>
        <v>24</v>
      </c>
      <c r="AH4" s="56">
        <f t="shared" si="7"/>
        <v>25</v>
      </c>
      <c r="AI4" s="2"/>
      <c r="AJ4" s="2" t="s">
        <v>100</v>
      </c>
      <c r="AK4" s="2" t="s">
        <v>101</v>
      </c>
      <c r="AL4" s="2" t="s">
        <v>102</v>
      </c>
      <c r="AM4" s="2" t="s">
        <v>103</v>
      </c>
      <c r="AN4" s="2" t="s">
        <v>109</v>
      </c>
      <c r="AO4" s="2" t="s">
        <v>110</v>
      </c>
      <c r="AP4" s="2" t="s">
        <v>111</v>
      </c>
      <c r="AQ4" s="2" t="s">
        <v>104</v>
      </c>
      <c r="AR4" s="2" t="s">
        <v>101</v>
      </c>
      <c r="AS4" s="2" t="s">
        <v>102</v>
      </c>
      <c r="AT4" s="2" t="s">
        <v>103</v>
      </c>
      <c r="AU4" s="2" t="s">
        <v>109</v>
      </c>
      <c r="AV4" s="2" t="s">
        <v>110</v>
      </c>
      <c r="AW4" s="2" t="s">
        <v>111</v>
      </c>
      <c r="AX4" s="2" t="s">
        <v>105</v>
      </c>
      <c r="AY4" s="2" t="s">
        <v>105</v>
      </c>
      <c r="AZ4" s="2" t="s">
        <v>105</v>
      </c>
      <c r="BA4" s="2" t="s">
        <v>105</v>
      </c>
      <c r="BB4" s="2" t="s">
        <v>105</v>
      </c>
      <c r="BD4" s="2" t="s">
        <v>100</v>
      </c>
      <c r="BE4" s="2" t="s">
        <v>101</v>
      </c>
      <c r="BF4" s="2" t="s">
        <v>102</v>
      </c>
      <c r="BG4" s="2" t="s">
        <v>103</v>
      </c>
      <c r="BH4" s="2" t="s">
        <v>109</v>
      </c>
      <c r="BI4" s="2" t="s">
        <v>110</v>
      </c>
      <c r="BJ4" s="2" t="s">
        <v>111</v>
      </c>
      <c r="BK4" s="2" t="s">
        <v>104</v>
      </c>
      <c r="BL4" s="2" t="s">
        <v>101</v>
      </c>
      <c r="BM4" s="2" t="s">
        <v>102</v>
      </c>
      <c r="BN4" s="2" t="s">
        <v>103</v>
      </c>
      <c r="BO4" s="2" t="s">
        <v>109</v>
      </c>
      <c r="BP4" s="2" t="s">
        <v>110</v>
      </c>
      <c r="BQ4" s="2" t="s">
        <v>111</v>
      </c>
      <c r="BR4" s="2" t="s">
        <v>105</v>
      </c>
      <c r="BS4" s="2" t="s">
        <v>105</v>
      </c>
      <c r="BT4" s="2" t="s">
        <v>105</v>
      </c>
      <c r="BU4" s="2" t="s">
        <v>105</v>
      </c>
      <c r="BV4" s="2" t="s">
        <v>105</v>
      </c>
      <c r="BX4" s="2" t="s">
        <v>100</v>
      </c>
      <c r="BY4" s="2" t="s">
        <v>101</v>
      </c>
      <c r="BZ4" s="2" t="s">
        <v>102</v>
      </c>
      <c r="CA4" s="2" t="s">
        <v>103</v>
      </c>
      <c r="CB4" s="2" t="s">
        <v>109</v>
      </c>
      <c r="CC4" s="2" t="s">
        <v>110</v>
      </c>
      <c r="CD4" s="2" t="s">
        <v>111</v>
      </c>
      <c r="CE4" s="2" t="s">
        <v>104</v>
      </c>
      <c r="CF4" s="2" t="s">
        <v>101</v>
      </c>
      <c r="CG4" s="2" t="s">
        <v>102</v>
      </c>
      <c r="CH4" s="2" t="s">
        <v>103</v>
      </c>
      <c r="CI4" s="2" t="s">
        <v>109</v>
      </c>
      <c r="CJ4" s="2" t="s">
        <v>110</v>
      </c>
      <c r="CK4" s="2" t="s">
        <v>111</v>
      </c>
      <c r="CL4" s="2" t="s">
        <v>105</v>
      </c>
      <c r="CM4" s="2" t="s">
        <v>105</v>
      </c>
      <c r="CN4" s="2" t="s">
        <v>105</v>
      </c>
      <c r="CO4" s="2" t="s">
        <v>105</v>
      </c>
      <c r="CP4" s="2" t="s">
        <v>105</v>
      </c>
      <c r="CR4" s="2" t="s">
        <v>100</v>
      </c>
      <c r="CS4" s="2" t="s">
        <v>101</v>
      </c>
      <c r="CT4" s="2" t="s">
        <v>102</v>
      </c>
      <c r="CU4" s="2" t="s">
        <v>103</v>
      </c>
      <c r="CV4" s="2" t="s">
        <v>109</v>
      </c>
      <c r="CW4" s="2" t="s">
        <v>110</v>
      </c>
      <c r="CX4" s="2" t="s">
        <v>111</v>
      </c>
      <c r="CY4" s="2" t="s">
        <v>104</v>
      </c>
      <c r="CZ4" s="2" t="s">
        <v>101</v>
      </c>
      <c r="DA4" s="2" t="s">
        <v>102</v>
      </c>
      <c r="DB4" s="2" t="s">
        <v>103</v>
      </c>
      <c r="DC4" s="2" t="s">
        <v>109</v>
      </c>
      <c r="DD4" s="2" t="s">
        <v>110</v>
      </c>
      <c r="DE4" s="2" t="s">
        <v>111</v>
      </c>
      <c r="DF4" s="2" t="s">
        <v>105</v>
      </c>
      <c r="DG4" s="2" t="s">
        <v>105</v>
      </c>
      <c r="DH4" s="2" t="s">
        <v>105</v>
      </c>
      <c r="DI4" s="2" t="s">
        <v>105</v>
      </c>
      <c r="DJ4" s="2" t="s">
        <v>105</v>
      </c>
      <c r="DL4" s="2" t="s">
        <v>100</v>
      </c>
      <c r="DM4" s="2" t="s">
        <v>101</v>
      </c>
      <c r="DN4" s="2" t="s">
        <v>102</v>
      </c>
      <c r="DO4" s="2" t="s">
        <v>103</v>
      </c>
      <c r="DP4" s="2" t="s">
        <v>109</v>
      </c>
      <c r="DQ4" s="2" t="s">
        <v>110</v>
      </c>
      <c r="DR4" s="2" t="s">
        <v>111</v>
      </c>
      <c r="DS4" s="2" t="s">
        <v>104</v>
      </c>
      <c r="DT4" s="2" t="s">
        <v>101</v>
      </c>
      <c r="DU4" s="2" t="s">
        <v>102</v>
      </c>
      <c r="DV4" s="2" t="s">
        <v>103</v>
      </c>
      <c r="DW4" s="2" t="s">
        <v>109</v>
      </c>
      <c r="DX4" s="2" t="s">
        <v>110</v>
      </c>
      <c r="DY4" s="2" t="s">
        <v>111</v>
      </c>
      <c r="DZ4" s="2" t="s">
        <v>105</v>
      </c>
      <c r="EA4" s="2" t="s">
        <v>105</v>
      </c>
      <c r="EB4" s="2" t="s">
        <v>105</v>
      </c>
      <c r="EC4" s="2" t="s">
        <v>105</v>
      </c>
      <c r="ED4" s="2" t="s">
        <v>105</v>
      </c>
      <c r="EF4" s="2" t="s">
        <v>100</v>
      </c>
      <c r="EG4" s="2" t="s">
        <v>101</v>
      </c>
      <c r="EH4" s="2" t="s">
        <v>102</v>
      </c>
      <c r="EI4" s="2" t="s">
        <v>103</v>
      </c>
      <c r="EJ4" s="2" t="s">
        <v>109</v>
      </c>
      <c r="EK4" s="2" t="s">
        <v>110</v>
      </c>
      <c r="EL4" s="2" t="s">
        <v>111</v>
      </c>
      <c r="EM4" s="2" t="s">
        <v>104</v>
      </c>
      <c r="EN4" s="2" t="s">
        <v>101</v>
      </c>
      <c r="EO4" s="2" t="s">
        <v>102</v>
      </c>
      <c r="EP4" s="2" t="s">
        <v>103</v>
      </c>
      <c r="EQ4" s="2" t="s">
        <v>109</v>
      </c>
      <c r="ER4" s="2" t="s">
        <v>110</v>
      </c>
      <c r="ES4" s="2" t="s">
        <v>111</v>
      </c>
      <c r="ET4" s="2" t="s">
        <v>105</v>
      </c>
      <c r="EU4" s="2" t="s">
        <v>105</v>
      </c>
      <c r="EV4" s="2" t="s">
        <v>105</v>
      </c>
      <c r="EW4" s="2" t="s">
        <v>105</v>
      </c>
      <c r="EX4" s="2" t="s">
        <v>105</v>
      </c>
      <c r="EZ4" s="2" t="s">
        <v>100</v>
      </c>
      <c r="FA4" s="2" t="s">
        <v>101</v>
      </c>
      <c r="FB4" s="2" t="s">
        <v>102</v>
      </c>
      <c r="FC4" s="2" t="s">
        <v>103</v>
      </c>
      <c r="FD4" s="2" t="s">
        <v>109</v>
      </c>
      <c r="FE4" s="2" t="s">
        <v>110</v>
      </c>
      <c r="FF4" s="2" t="s">
        <v>111</v>
      </c>
      <c r="FG4" s="2" t="s">
        <v>104</v>
      </c>
      <c r="FH4" s="2" t="s">
        <v>101</v>
      </c>
      <c r="FI4" s="2" t="s">
        <v>102</v>
      </c>
      <c r="FJ4" s="2" t="s">
        <v>103</v>
      </c>
      <c r="FK4" s="2" t="s">
        <v>109</v>
      </c>
      <c r="FL4" s="2" t="s">
        <v>110</v>
      </c>
      <c r="FM4" s="2" t="s">
        <v>111</v>
      </c>
      <c r="FN4" s="2" t="s">
        <v>105</v>
      </c>
      <c r="FO4" s="2" t="s">
        <v>105</v>
      </c>
      <c r="FP4" s="2" t="s">
        <v>105</v>
      </c>
      <c r="FQ4" s="2" t="s">
        <v>105</v>
      </c>
      <c r="FR4" s="2" t="s">
        <v>105</v>
      </c>
      <c r="FT4" s="2">
        <v>1</v>
      </c>
      <c r="FU4" s="2">
        <f>FT4</f>
        <v>1</v>
      </c>
      <c r="FV4" s="2">
        <f t="shared" ref="FV4:FX4" si="8">FU4</f>
        <v>1</v>
      </c>
      <c r="FW4" s="2">
        <f t="shared" si="8"/>
        <v>1</v>
      </c>
      <c r="FX4" s="2">
        <f t="shared" si="8"/>
        <v>1</v>
      </c>
      <c r="FY4" s="2">
        <f>FT4+1</f>
        <v>2</v>
      </c>
      <c r="FZ4" s="2">
        <f t="shared" ref="FZ4:GC4" si="9">FU4+1</f>
        <v>2</v>
      </c>
      <c r="GA4" s="2">
        <f t="shared" si="9"/>
        <v>2</v>
      </c>
      <c r="GB4" s="2">
        <f t="shared" si="9"/>
        <v>2</v>
      </c>
      <c r="GC4" s="2">
        <f t="shared" si="9"/>
        <v>2</v>
      </c>
      <c r="GD4" s="2">
        <f>FY4+1</f>
        <v>3</v>
      </c>
      <c r="GE4" s="2">
        <f t="shared" ref="GE4:GH4" si="10">FZ4+1</f>
        <v>3</v>
      </c>
      <c r="GF4" s="2">
        <f t="shared" si="10"/>
        <v>3</v>
      </c>
      <c r="GG4" s="2">
        <f t="shared" si="10"/>
        <v>3</v>
      </c>
      <c r="GH4" s="2">
        <f t="shared" si="10"/>
        <v>3</v>
      </c>
      <c r="GI4" s="2">
        <f>GD4+1</f>
        <v>4</v>
      </c>
      <c r="GJ4" s="2">
        <f t="shared" ref="GJ4:GM4" si="11">GE4+1</f>
        <v>4</v>
      </c>
      <c r="GK4" s="2">
        <f t="shared" si="11"/>
        <v>4</v>
      </c>
      <c r="GL4" s="2">
        <f t="shared" si="11"/>
        <v>4</v>
      </c>
      <c r="GM4" s="2">
        <f t="shared" si="11"/>
        <v>4</v>
      </c>
      <c r="GN4" s="2">
        <f>GI4+1</f>
        <v>5</v>
      </c>
      <c r="GO4" s="2">
        <f t="shared" ref="GO4:GR4" si="12">GJ4+1</f>
        <v>5</v>
      </c>
      <c r="GP4" s="2">
        <f t="shared" si="12"/>
        <v>5</v>
      </c>
      <c r="GQ4" s="2">
        <f t="shared" si="12"/>
        <v>5</v>
      </c>
      <c r="GR4" s="2">
        <f t="shared" si="12"/>
        <v>5</v>
      </c>
      <c r="GS4" s="2">
        <f>GN4+1</f>
        <v>6</v>
      </c>
      <c r="GT4" s="2">
        <f t="shared" ref="GT4:GW4" si="13">GO4+1</f>
        <v>6</v>
      </c>
      <c r="GU4" s="2">
        <f t="shared" si="13"/>
        <v>6</v>
      </c>
      <c r="GV4" s="2">
        <f t="shared" si="13"/>
        <v>6</v>
      </c>
      <c r="GW4" s="2">
        <f t="shared" si="13"/>
        <v>6</v>
      </c>
      <c r="GX4" s="2">
        <f>GS4+1</f>
        <v>7</v>
      </c>
      <c r="GY4" s="2">
        <f t="shared" ref="GY4:HB4" si="14">GT4+1</f>
        <v>7</v>
      </c>
      <c r="GZ4" s="2">
        <f t="shared" si="14"/>
        <v>7</v>
      </c>
      <c r="HA4" s="2">
        <f t="shared" si="14"/>
        <v>7</v>
      </c>
      <c r="HB4" s="2">
        <f t="shared" si="14"/>
        <v>7</v>
      </c>
      <c r="IN4" t="s">
        <v>117</v>
      </c>
      <c r="IP4">
        <f t="shared" ref="IP4:JX4" si="15">HE3</f>
        <v>1</v>
      </c>
      <c r="IQ4">
        <f t="shared" si="15"/>
        <v>2</v>
      </c>
      <c r="IR4">
        <f t="shared" si="15"/>
        <v>3</v>
      </c>
      <c r="IS4">
        <f t="shared" si="15"/>
        <v>4</v>
      </c>
      <c r="IT4">
        <f t="shared" si="15"/>
        <v>5</v>
      </c>
      <c r="IU4">
        <f t="shared" si="15"/>
        <v>6</v>
      </c>
      <c r="IV4">
        <f t="shared" si="15"/>
        <v>7</v>
      </c>
      <c r="IW4">
        <f t="shared" si="15"/>
        <v>1</v>
      </c>
      <c r="IX4">
        <f t="shared" si="15"/>
        <v>2</v>
      </c>
      <c r="IY4">
        <f t="shared" si="15"/>
        <v>3</v>
      </c>
      <c r="IZ4">
        <f t="shared" si="15"/>
        <v>4</v>
      </c>
      <c r="JA4">
        <f t="shared" si="15"/>
        <v>5</v>
      </c>
      <c r="JB4">
        <f t="shared" si="15"/>
        <v>6</v>
      </c>
      <c r="JC4">
        <f t="shared" si="15"/>
        <v>7</v>
      </c>
      <c r="JD4">
        <f t="shared" si="15"/>
        <v>1</v>
      </c>
      <c r="JE4">
        <f t="shared" si="15"/>
        <v>2</v>
      </c>
      <c r="JF4">
        <f t="shared" si="15"/>
        <v>3</v>
      </c>
      <c r="JG4">
        <f t="shared" si="15"/>
        <v>4</v>
      </c>
      <c r="JH4">
        <f t="shared" si="15"/>
        <v>5</v>
      </c>
      <c r="JI4">
        <f t="shared" si="15"/>
        <v>6</v>
      </c>
      <c r="JJ4">
        <f t="shared" si="15"/>
        <v>7</v>
      </c>
      <c r="JK4">
        <f t="shared" si="15"/>
        <v>1</v>
      </c>
      <c r="JL4">
        <f t="shared" si="15"/>
        <v>2</v>
      </c>
      <c r="JM4">
        <f t="shared" si="15"/>
        <v>3</v>
      </c>
      <c r="JN4">
        <f t="shared" si="15"/>
        <v>4</v>
      </c>
      <c r="JO4">
        <f t="shared" si="15"/>
        <v>5</v>
      </c>
      <c r="JP4">
        <f t="shared" si="15"/>
        <v>6</v>
      </c>
      <c r="JQ4">
        <f t="shared" si="15"/>
        <v>7</v>
      </c>
      <c r="JR4">
        <f t="shared" si="15"/>
        <v>1</v>
      </c>
      <c r="JS4">
        <f t="shared" si="15"/>
        <v>2</v>
      </c>
      <c r="JT4">
        <f t="shared" si="15"/>
        <v>3</v>
      </c>
      <c r="JU4">
        <f t="shared" si="15"/>
        <v>4</v>
      </c>
      <c r="JV4">
        <f t="shared" si="15"/>
        <v>5</v>
      </c>
      <c r="JW4">
        <f t="shared" si="15"/>
        <v>6</v>
      </c>
      <c r="JX4">
        <f t="shared" si="15"/>
        <v>7</v>
      </c>
      <c r="JY4" t="s">
        <v>117</v>
      </c>
      <c r="KA4">
        <f t="shared" ref="KA4:KA40" si="16">KA3</f>
        <v>0</v>
      </c>
      <c r="KM4" s="2">
        <v>8</v>
      </c>
      <c r="KN4" s="2">
        <f>KM4-1</f>
        <v>7</v>
      </c>
      <c r="KO4" s="2">
        <f t="shared" ref="KO4:KS4" si="17">KN4-1</f>
        <v>6</v>
      </c>
      <c r="KP4" s="2">
        <f t="shared" si="17"/>
        <v>5</v>
      </c>
      <c r="KQ4" s="2">
        <f t="shared" si="17"/>
        <v>4</v>
      </c>
      <c r="KR4" s="2">
        <f t="shared" si="17"/>
        <v>3</v>
      </c>
      <c r="KS4" s="2">
        <f t="shared" si="17"/>
        <v>2</v>
      </c>
      <c r="KT4" s="2">
        <v>1</v>
      </c>
      <c r="KU4" s="2"/>
      <c r="KV4" s="2"/>
      <c r="KW4" s="2"/>
      <c r="KX4" s="2">
        <f>KM4</f>
        <v>8</v>
      </c>
      <c r="KY4" s="2">
        <f t="shared" ref="KY4:LD4" si="18">KN4</f>
        <v>7</v>
      </c>
      <c r="KZ4" s="2">
        <f t="shared" si="18"/>
        <v>6</v>
      </c>
      <c r="LA4" s="2">
        <f t="shared" si="18"/>
        <v>5</v>
      </c>
      <c r="LB4" s="2">
        <f t="shared" si="18"/>
        <v>4</v>
      </c>
      <c r="LC4" s="2">
        <f t="shared" si="18"/>
        <v>3</v>
      </c>
      <c r="LD4" s="2">
        <f t="shared" si="18"/>
        <v>2</v>
      </c>
      <c r="LF4" s="2">
        <f>KX4</f>
        <v>8</v>
      </c>
      <c r="LG4" s="2">
        <f t="shared" ref="LG4:LL4" si="19">KY4</f>
        <v>7</v>
      </c>
      <c r="LH4" s="2">
        <f t="shared" si="19"/>
        <v>6</v>
      </c>
      <c r="LI4" s="2">
        <f t="shared" si="19"/>
        <v>5</v>
      </c>
      <c r="LJ4" s="2">
        <f t="shared" si="19"/>
        <v>4</v>
      </c>
      <c r="LK4" s="2">
        <f t="shared" si="19"/>
        <v>3</v>
      </c>
      <c r="LL4" s="2">
        <f t="shared" si="19"/>
        <v>2</v>
      </c>
      <c r="LM4" s="2">
        <f>LF4</f>
        <v>8</v>
      </c>
      <c r="LN4" s="2">
        <f t="shared" ref="LN4:LS4" si="20">LG4</f>
        <v>7</v>
      </c>
      <c r="LO4" s="2">
        <f t="shared" si="20"/>
        <v>6</v>
      </c>
      <c r="LP4" s="2">
        <f t="shared" si="20"/>
        <v>5</v>
      </c>
      <c r="LQ4" s="2">
        <f t="shared" si="20"/>
        <v>4</v>
      </c>
      <c r="LR4" s="2">
        <f t="shared" si="20"/>
        <v>3</v>
      </c>
      <c r="LS4" s="2">
        <f t="shared" si="20"/>
        <v>2</v>
      </c>
      <c r="LX4" s="180"/>
      <c r="LY4" s="180"/>
      <c r="LZ4" s="180"/>
      <c r="MA4" s="180"/>
      <c r="MB4" s="180"/>
      <c r="MC4" s="180"/>
      <c r="MD4" s="180"/>
      <c r="ME4" s="180"/>
      <c r="MF4" s="180"/>
      <c r="MG4" s="180"/>
      <c r="MH4" s="180"/>
      <c r="MI4" s="180"/>
      <c r="MJ4" s="180"/>
      <c r="MK4" s="180"/>
      <c r="ML4" s="180"/>
      <c r="MM4" s="180"/>
      <c r="MN4" s="180"/>
      <c r="MO4" s="180"/>
      <c r="MP4" s="180"/>
      <c r="MQ4" s="180"/>
      <c r="MR4" s="180"/>
      <c r="MS4" s="180"/>
      <c r="MT4" s="180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73"/>
      <c r="NY4" s="73"/>
      <c r="NZ4" s="73"/>
      <c r="OA4" s="73"/>
      <c r="OB4" s="73"/>
      <c r="OC4" s="73"/>
    </row>
    <row r="5" spans="1:393" x14ac:dyDescent="0.3">
      <c r="A5" s="190" t="s">
        <v>36</v>
      </c>
      <c r="B5" t="s">
        <v>31</v>
      </c>
      <c r="C5" s="16" t="s">
        <v>37</v>
      </c>
      <c r="D5" s="16" t="s">
        <v>37</v>
      </c>
      <c r="E5" s="16" t="s">
        <v>38</v>
      </c>
      <c r="F5" s="16" t="s">
        <v>37</v>
      </c>
      <c r="G5" s="16" t="s">
        <v>37</v>
      </c>
      <c r="H5" s="16" t="s">
        <v>37</v>
      </c>
      <c r="I5" s="16" t="s">
        <v>38</v>
      </c>
      <c r="J5" s="4">
        <f t="shared" ref="J5:J16" si="21">IF(TYPE((VLOOKUP(B5,POZZO,2,FALSE)))=16,(VLOOKUP(B5,POZZOB,2,FALSE)),(VLOOKUP(B5,POZZO,2,FALSE)))</f>
        <v>1</v>
      </c>
      <c r="K5" s="57">
        <f>(IF($C5="t",J5+2,(IF($C5="S",J5+1,(IF($C5="t,5",J5+3,0))))))</f>
        <v>3</v>
      </c>
      <c r="L5" s="57">
        <f>(IF($D5="t",K5+2,(IF($D5="S",K5+1,(IF($D5="t,5",K5+3,0))))))</f>
        <v>5</v>
      </c>
      <c r="M5" s="57">
        <f>(IF($E5="t",L5+2,(IF($E5="S",L5+1,(IF($E5="t,5",L5+3,0))))))</f>
        <v>6</v>
      </c>
      <c r="N5" s="57">
        <f>(IF($F5="t",M5+2,(IF($F5="S",M5+1,(IF($F5="t,5",M5+3,0))))))</f>
        <v>8</v>
      </c>
      <c r="O5" s="57">
        <f>(IF($G5="t",N5+2,(IF($G5="S",N5+1,(IF($G5="t,5",N5+3,0))))))</f>
        <v>10</v>
      </c>
      <c r="P5" s="57">
        <f>(IF($H5="t",O5+2,(IF($H5="S",O5+1,(IF($H5="t,5",O5+3,0))))))</f>
        <v>12</v>
      </c>
      <c r="Q5" s="57">
        <f>(IF($I5="t",P5+2,(IF($I5="S",P5+1,(IF($I5="t,5",P5+3,0))))))</f>
        <v>13</v>
      </c>
      <c r="R5" s="57">
        <f>(IF($C5="t",Q5+2,(IF($C5="S",Q5+1,(IF($C5="t,5",Q5+3,0))))))</f>
        <v>15</v>
      </c>
      <c r="S5" s="57">
        <f>(IF($D5="t",R5+2,(IF($D5="S",R5+1,(IF($D5="t,5",R5+3,0))))))</f>
        <v>17</v>
      </c>
      <c r="T5" s="57">
        <f>(IF($E5="t",S5+2,(IF($E5="S",S5+1,(IF($E5="t,5",S5+3,0))))))</f>
        <v>18</v>
      </c>
      <c r="U5" s="57">
        <f>(IF($F5="t",T5+2,(IF($F5="S",T5+1,(IF($F5="t,5",T5+3,0))))))</f>
        <v>20</v>
      </c>
      <c r="V5" s="57">
        <f>(IF($G5="t",U5+2,(IF($G5="S",U5+1,(IF($G5="t,5",U5+3,0))))))</f>
        <v>22</v>
      </c>
      <c r="W5" s="57">
        <f>(IF($H5="t",V5+2,(IF($H5="S",V5+1,(IF($H5="t,5",V5+3,0))))))</f>
        <v>24</v>
      </c>
      <c r="X5" s="57">
        <f>(IF($I5="t",W5+2,(IF($I5="S",W5+1,(IF($I5="t,5",W5+3,0))))))</f>
        <v>25</v>
      </c>
      <c r="Y5" s="57">
        <f>(IF($C5="t",X5+2,(IF($C5="S",X5+1,(IF($C5="t,5",X5+3,0))))))</f>
        <v>27</v>
      </c>
      <c r="Z5" s="57">
        <f>(IF($D5="t",Y5+2,(IF($D5="S",Y5+1,(IF($D5="t,5",Y5+3,0))))))</f>
        <v>29</v>
      </c>
      <c r="AA5" s="57">
        <f>(IF($E5="t",Z5+2,(IF($E5="S",Z5+1,(IF($E5="t,5",Z5+3,0))))))</f>
        <v>30</v>
      </c>
      <c r="AB5" s="57">
        <f>(IF($F5="t",AA5+2,(IF($F5="S",AA5+1,(IF($F5="t,5",AA5+3,0))))))</f>
        <v>32</v>
      </c>
      <c r="AC5" s="57">
        <f>(IF($G5="t",AB5+2,(IF($G5="S",AB5+1,(IF($G5="t,5",AB5+3,0))))))</f>
        <v>34</v>
      </c>
      <c r="AD5" s="57">
        <f>(IF($H5="t",AC5+2,(IF($H5="S",AC5+1,(IF($H5="t,5",AC5+3,0))))))</f>
        <v>36</v>
      </c>
      <c r="AE5" s="57">
        <f>(IF($I5="t",AD5+2,(IF($I5="S",AD5+1,(IF($I5="t,5",AD5+3,0))))))</f>
        <v>37</v>
      </c>
      <c r="AF5" s="57">
        <f>(IF($C5="t",AE5+2,(IF($C5="S",AE5+1,(IF($C5="t,5",AE5+3,0))))))</f>
        <v>39</v>
      </c>
      <c r="AG5" s="57">
        <f>(IF($D5="t",AF5+2,(IF($D5="S",AF5+1,(IF($D5="t,5",AF5+3,0))))))</f>
        <v>41</v>
      </c>
      <c r="AH5" s="57">
        <f>(IF($E5="t",AG5+2,(IF($E5="S",AG5+1,(IF($E5="t,5",AG5+3,0))))))</f>
        <v>42</v>
      </c>
      <c r="AI5" s="57"/>
      <c r="AJ5" s="57">
        <f>1</f>
        <v>1</v>
      </c>
      <c r="AK5" s="57">
        <f>L5-$J5</f>
        <v>4</v>
      </c>
      <c r="AL5" s="57">
        <f>N5-$J5</f>
        <v>7</v>
      </c>
      <c r="AM5" s="57">
        <f>P5-$J5</f>
        <v>11</v>
      </c>
      <c r="AN5" s="57">
        <f>R5-$J5</f>
        <v>14</v>
      </c>
      <c r="AO5" s="57">
        <f>T5-$J5</f>
        <v>17</v>
      </c>
      <c r="AP5" s="57">
        <f>V5-$J5</f>
        <v>21</v>
      </c>
      <c r="AQ5" s="57" t="str">
        <f>$B5</f>
        <v>DO</v>
      </c>
      <c r="AR5" s="57" t="str">
        <f>IF(AK5=4,"","m")</f>
        <v/>
      </c>
      <c r="AS5" s="57" t="str">
        <f>(IF(AL5=7,"",(IF(AL5=6,"5b",(IF(AL5=8,"5#",))))))</f>
        <v/>
      </c>
      <c r="AT5" s="57" t="str">
        <f>(IF(AM5=11,"Δ",(IF(AM5=10,"7",(IF(AM5=9,"dim",0))))))</f>
        <v>Δ</v>
      </c>
      <c r="AU5" s="57" t="str">
        <f>(IF(AN5=14,"9",(IF(AN5=13,"9b",(IF(AN5=15,"9+",0))))))</f>
        <v>9</v>
      </c>
      <c r="AV5" s="57" t="str">
        <f>(IF(AO5=17,"11",(IF(AO5=16,"11b",(IF(AO5=18,"11+",0))))))</f>
        <v>11</v>
      </c>
      <c r="AW5" s="57" t="str">
        <f>(IF(AP5=21,"13",(IF(AP5=20,"13b",0))))</f>
        <v>13</v>
      </c>
      <c r="AX5" s="57" t="str">
        <f>CONCATENATE(AQ5,AR5,AS5)</f>
        <v>DO</v>
      </c>
      <c r="AY5" s="57" t="str">
        <f>CONCATENATE(AQ5,AR5,AS5,AT5)</f>
        <v>DOΔ</v>
      </c>
      <c r="AZ5" s="57" t="str">
        <f>CONCATENATE(AQ5,AR5,AS5,AU5)</f>
        <v>DO9</v>
      </c>
      <c r="BA5" s="57" t="str">
        <f>CONCATENATE(AQ5,AR5,AS5,AV5)</f>
        <v>DO11</v>
      </c>
      <c r="BB5" s="57" t="str">
        <f>CONCATENATE(AQ5,AR5,AS5,AW5)</f>
        <v>DO13</v>
      </c>
      <c r="BD5" s="57">
        <f>1</f>
        <v>1</v>
      </c>
      <c r="BE5" s="57">
        <f>M5-$K5</f>
        <v>3</v>
      </c>
      <c r="BF5" s="57">
        <f>O5-$K5</f>
        <v>7</v>
      </c>
      <c r="BG5" s="57">
        <f>Q5-$K5</f>
        <v>10</v>
      </c>
      <c r="BH5" s="57">
        <f>S5-$K5</f>
        <v>14</v>
      </c>
      <c r="BI5" s="57">
        <f>U5-$K5</f>
        <v>17</v>
      </c>
      <c r="BJ5" s="57">
        <f>W5-$K5</f>
        <v>21</v>
      </c>
      <c r="BK5" s="57" t="str">
        <f>$B5</f>
        <v>DO</v>
      </c>
      <c r="BL5" s="57" t="str">
        <f>IF(BE5=4,"","m")</f>
        <v>m</v>
      </c>
      <c r="BM5" s="57" t="str">
        <f>(IF(BF5=7,"",(IF(BF5=6,"5b",(IF(BF5=8,"5#",))))))</f>
        <v/>
      </c>
      <c r="BN5" s="57" t="str">
        <f>(IF(BG5=11,"Δ",(IF(BG5=10,"7",(IF(BG5=9,"dim",0))))))</f>
        <v>7</v>
      </c>
      <c r="BO5" s="57" t="str">
        <f>(IF(BH5=14,"9",(IF(BH5=13,"9b",(IF(BH5=15,"9+",0))))))</f>
        <v>9</v>
      </c>
      <c r="BP5" s="57" t="str">
        <f>(IF(BI5=17,"11",(IF(BI5=16,"11b",(IF(BI5=18,"11+",0))))))</f>
        <v>11</v>
      </c>
      <c r="BQ5" s="57" t="str">
        <f>(IF(BJ5=21,"13",(IF(BJ5=20,"13b",0))))</f>
        <v>13</v>
      </c>
      <c r="BR5" s="57" t="str">
        <f>CONCATENATE(BK5,BL5,BM5)</f>
        <v>DOm</v>
      </c>
      <c r="BS5" s="57" t="str">
        <f>CONCATENATE(BK5,BL5,BM5,BN5)</f>
        <v>DOm7</v>
      </c>
      <c r="BT5" s="57" t="str">
        <f>CONCATENATE(BK5,BL5,BM5,BO5)</f>
        <v>DOm9</v>
      </c>
      <c r="BU5" s="57" t="str">
        <f>CONCATENATE(BK5,BL5,BM5,BP5)</f>
        <v>DOm11</v>
      </c>
      <c r="BV5" s="57" t="str">
        <f>CONCATENATE(BK5,BL5,BM5,BQ5)</f>
        <v>DOm13</v>
      </c>
      <c r="BX5" s="57">
        <f>1</f>
        <v>1</v>
      </c>
      <c r="BY5" s="57">
        <f>N5-$L5</f>
        <v>3</v>
      </c>
      <c r="BZ5" s="57">
        <f>P5-$L5</f>
        <v>7</v>
      </c>
      <c r="CA5" s="57">
        <f>R5-$L5</f>
        <v>10</v>
      </c>
      <c r="CB5" s="57">
        <f>T5-$L5</f>
        <v>13</v>
      </c>
      <c r="CC5" s="57">
        <f>V5-$L5</f>
        <v>17</v>
      </c>
      <c r="CD5" s="57">
        <f>X5-$L5</f>
        <v>20</v>
      </c>
      <c r="CE5" s="57" t="str">
        <f>$B5</f>
        <v>DO</v>
      </c>
      <c r="CF5" s="57" t="str">
        <f>IF(BY5=4,"","m")</f>
        <v>m</v>
      </c>
      <c r="CG5" s="57" t="str">
        <f>(IF(BZ5=7,"",(IF(BZ5=6,"5b",(IF(BZ5=8,"5#",))))))</f>
        <v/>
      </c>
      <c r="CH5" s="57" t="str">
        <f>(IF(CA5=11,"Δ",(IF(CA5=10,"7",(IF(CA5=9,"dim",0))))))</f>
        <v>7</v>
      </c>
      <c r="CI5" s="57" t="str">
        <f>(IF(CB5=14,"9",(IF(CB5=13,"9b",(IF(CB5=15,"9+",0))))))</f>
        <v>9b</v>
      </c>
      <c r="CJ5" s="57" t="str">
        <f>(IF(CC5=17,"11",(IF(CC5=16,"11b",(IF(CC5=18,"11+",0))))))</f>
        <v>11</v>
      </c>
      <c r="CK5" s="57" t="str">
        <f>(IF(CD5=21,"13",(IF(CD5=20,"13b",0))))</f>
        <v>13b</v>
      </c>
      <c r="CL5" s="57" t="str">
        <f>CONCATENATE(CE5,CF5,CG5)</f>
        <v>DOm</v>
      </c>
      <c r="CM5" s="57" t="str">
        <f>CONCATENATE(CE5,CF5,CG5,CH5)</f>
        <v>DOm7</v>
      </c>
      <c r="CN5" s="57" t="str">
        <f>CONCATENATE(CE5,CF5,CG5,CI5)</f>
        <v>DOm9b</v>
      </c>
      <c r="CO5" s="57" t="str">
        <f>CONCATENATE(CE5,CF5,CG5,CJ5)</f>
        <v>DOm11</v>
      </c>
      <c r="CP5" s="57" t="str">
        <f>CONCATENATE(CE5,CF5,CG5,CK5)</f>
        <v>DOm13b</v>
      </c>
      <c r="CR5" s="57">
        <f>1</f>
        <v>1</v>
      </c>
      <c r="CS5" s="57">
        <f>O5-$M5</f>
        <v>4</v>
      </c>
      <c r="CT5" s="57">
        <f>Q5-$M5</f>
        <v>7</v>
      </c>
      <c r="CU5" s="57">
        <f>S5-$M5</f>
        <v>11</v>
      </c>
      <c r="CV5" s="57">
        <f>U5-$M5</f>
        <v>14</v>
      </c>
      <c r="CW5" s="57">
        <f>W5-$M5</f>
        <v>18</v>
      </c>
      <c r="CX5" s="57">
        <f>Y5-$M5</f>
        <v>21</v>
      </c>
      <c r="CY5" s="57" t="str">
        <f>$B5</f>
        <v>DO</v>
      </c>
      <c r="CZ5" s="57" t="str">
        <f>IF(CS5=4,"","m")</f>
        <v/>
      </c>
      <c r="DA5" s="57" t="str">
        <f>(IF(CT5=7,"",(IF(CT5=6,"5b",(IF(CT5=8,"5#",))))))</f>
        <v/>
      </c>
      <c r="DB5" s="57" t="str">
        <f>(IF(CU5=11,"Δ",(IF(CU5=10,"7",(IF(CU5=9,"dim",0))))))</f>
        <v>Δ</v>
      </c>
      <c r="DC5" s="57" t="str">
        <f>(IF(CV5=14,"9",(IF(CV5=13,"9b",(IF(CV5=15,"9+",0))))))</f>
        <v>9</v>
      </c>
      <c r="DD5" s="57" t="str">
        <f>(IF(CW5=17,"11",(IF(CW5=16,"11b",(IF(CW5=18,"11+",0))))))</f>
        <v>11+</v>
      </c>
      <c r="DE5" s="57" t="str">
        <f>(IF(CX5=21,"13",(IF(CX5=20,"13b",0))))</f>
        <v>13</v>
      </c>
      <c r="DF5" s="57" t="str">
        <f>CONCATENATE(CY5,CZ5,DA5)</f>
        <v>DO</v>
      </c>
      <c r="DG5" s="57" t="str">
        <f>CONCATENATE(CY5,CZ5,DA5,DB5)</f>
        <v>DOΔ</v>
      </c>
      <c r="DH5" s="57" t="str">
        <f>CONCATENATE(CY5,CZ5,DA5,DC5)</f>
        <v>DO9</v>
      </c>
      <c r="DI5" s="57" t="str">
        <f>CONCATENATE(CY5,CZ5,DA5,DD5)</f>
        <v>DO11+</v>
      </c>
      <c r="DJ5" s="57" t="str">
        <f>CONCATENATE(CY5,CZ5,DA5,DE5)</f>
        <v>DO13</v>
      </c>
      <c r="DL5" s="57">
        <f>1</f>
        <v>1</v>
      </c>
      <c r="DM5" s="57">
        <f>P5-$N5</f>
        <v>4</v>
      </c>
      <c r="DN5" s="57">
        <f>R5-$N5</f>
        <v>7</v>
      </c>
      <c r="DO5" s="57">
        <f>T5-$N5</f>
        <v>10</v>
      </c>
      <c r="DP5" s="57">
        <f>V5-$N5</f>
        <v>14</v>
      </c>
      <c r="DQ5" s="57">
        <f>X5-$N5</f>
        <v>17</v>
      </c>
      <c r="DR5" s="57">
        <f>Z5-$N5</f>
        <v>21</v>
      </c>
      <c r="DS5" s="57" t="str">
        <f>$B5</f>
        <v>DO</v>
      </c>
      <c r="DT5" s="57" t="str">
        <f>IF(DM5=4,"","m")</f>
        <v/>
      </c>
      <c r="DU5" s="57" t="str">
        <f>(IF(DN5=7,"",(IF(DN5=6,"5b",(IF(DN5=8,"5#",))))))</f>
        <v/>
      </c>
      <c r="DV5" s="57" t="str">
        <f>(IF(DO5=11,"Δ",(IF(DO5=10,"7",(IF(DO5=9,"dim",0))))))</f>
        <v>7</v>
      </c>
      <c r="DW5" s="57" t="str">
        <f>(IF(DP5=14,"9",(IF(DP5=13,"9b",(IF(DP5=15,"9+",0))))))</f>
        <v>9</v>
      </c>
      <c r="DX5" s="57" t="str">
        <f>(IF(DQ5=17,"11",(IF(DQ5=16,"11b",(IF(DQ5=18,"11+",0))))))</f>
        <v>11</v>
      </c>
      <c r="DY5" s="57" t="str">
        <f>(IF(DR5=21,"13",(IF(DR5=20,"13b",0))))</f>
        <v>13</v>
      </c>
      <c r="DZ5" s="57" t="str">
        <f>CONCATENATE(DS5,DT5,DU5)</f>
        <v>DO</v>
      </c>
      <c r="EA5" s="57" t="str">
        <f>CONCATENATE(DS5,DT5,DU5,DV5)</f>
        <v>DO7</v>
      </c>
      <c r="EB5" s="57" t="str">
        <f>CONCATENATE(DS5,DT5,DU5,DW5)</f>
        <v>DO9</v>
      </c>
      <c r="EC5" s="57" t="str">
        <f>CONCATENATE(DS5,DT5,DU5,DX5)</f>
        <v>DO11</v>
      </c>
      <c r="ED5" s="57" t="str">
        <f>CONCATENATE(DS5,DT5,DU5,DY5)</f>
        <v>DO13</v>
      </c>
      <c r="EF5" s="57">
        <f>1</f>
        <v>1</v>
      </c>
      <c r="EG5" s="57">
        <f>Q5-$O5</f>
        <v>3</v>
      </c>
      <c r="EH5" s="57">
        <f>S5-$O5</f>
        <v>7</v>
      </c>
      <c r="EI5" s="57">
        <f>U5-$O5</f>
        <v>10</v>
      </c>
      <c r="EJ5" s="57">
        <f>W5-$O5</f>
        <v>14</v>
      </c>
      <c r="EK5" s="57">
        <f>Y5-$O5</f>
        <v>17</v>
      </c>
      <c r="EL5" s="57">
        <f>AA5-$O5</f>
        <v>20</v>
      </c>
      <c r="EM5" s="57" t="str">
        <f>$B5</f>
        <v>DO</v>
      </c>
      <c r="EN5" s="57" t="str">
        <f>IF(EG5=4,"","m")</f>
        <v>m</v>
      </c>
      <c r="EO5" s="57" t="str">
        <f>(IF(EH5=7,"",(IF(EH5=6,"5b",(IF(EH5=8,"5#",))))))</f>
        <v/>
      </c>
      <c r="EP5" s="57" t="str">
        <f>(IF(EI5=11,"Δ",(IF(EI5=10,"7",(IF(EI5=9,"dim",0))))))</f>
        <v>7</v>
      </c>
      <c r="EQ5" s="57" t="str">
        <f>(IF(EJ5=14,"9",(IF(EJ5=13,"9b",(IF(EJ5=15,"9+",0))))))</f>
        <v>9</v>
      </c>
      <c r="ER5" s="57" t="str">
        <f>(IF(EK5=17,"11",(IF(EK5=16,"11b",(IF(EK5=18,"11+",0))))))</f>
        <v>11</v>
      </c>
      <c r="ES5" s="57" t="str">
        <f>(IF(EL5=21,"13",(IF(EL5=20,"13b",0))))</f>
        <v>13b</v>
      </c>
      <c r="ET5" s="57" t="str">
        <f>CONCATENATE(EM5,EN5,EO5)</f>
        <v>DOm</v>
      </c>
      <c r="EU5" s="57" t="str">
        <f>CONCATENATE(EM5,EN5,EO5,EP5)</f>
        <v>DOm7</v>
      </c>
      <c r="EV5" s="57" t="str">
        <f>CONCATENATE(EM5,EN5,EO5,EQ5)</f>
        <v>DOm9</v>
      </c>
      <c r="EW5" s="57" t="str">
        <f>CONCATENATE(EM5,EN5,EO5,ER5)</f>
        <v>DOm11</v>
      </c>
      <c r="EX5" s="57" t="str">
        <f>CONCATENATE(EM5,EN5,EO5,ES5)</f>
        <v>DOm13b</v>
      </c>
      <c r="EZ5" s="57">
        <f>1</f>
        <v>1</v>
      </c>
      <c r="FA5" s="57">
        <f>R5-$P5</f>
        <v>3</v>
      </c>
      <c r="FB5" s="57">
        <f>T5-$P5</f>
        <v>6</v>
      </c>
      <c r="FC5" s="57">
        <f>V5-$P5</f>
        <v>10</v>
      </c>
      <c r="FD5" s="57">
        <f>X5-$P5</f>
        <v>13</v>
      </c>
      <c r="FE5" s="57">
        <f>Z5-$P5</f>
        <v>17</v>
      </c>
      <c r="FF5" s="57">
        <f>AB5-$P5</f>
        <v>20</v>
      </c>
      <c r="FG5" s="57" t="str">
        <f>$B5</f>
        <v>DO</v>
      </c>
      <c r="FH5" s="57" t="str">
        <f>IF(FA5=4,"","m")</f>
        <v>m</v>
      </c>
      <c r="FI5" s="57" t="str">
        <f>(IF(FB5=7,"",(IF(FB5=6,"5b",(IF(FB5=8,"5#",))))))</f>
        <v>5b</v>
      </c>
      <c r="FJ5" s="57" t="str">
        <f>(IF(FC5=11,"Δ",(IF(FC5=10,"7",(IF(FC5=9,"dim",0))))))</f>
        <v>7</v>
      </c>
      <c r="FK5" s="57" t="str">
        <f>(IF(FD5=14,"9",(IF(FD5=13,"9b",(IF(FD5=15,"9+",0))))))</f>
        <v>9b</v>
      </c>
      <c r="FL5" s="57" t="str">
        <f>(IF(FE5=17,"11",(IF(FE5=16,"11b",(IF(FE5=18,"11+",0))))))</f>
        <v>11</v>
      </c>
      <c r="FM5" s="57" t="str">
        <f>(IF(FF5=21,"13",(IF(FF5=20,"13b",0))))</f>
        <v>13b</v>
      </c>
      <c r="FN5" s="57" t="str">
        <f>CONCATENATE(FG5,FH5,FI5)</f>
        <v>DOm5b</v>
      </c>
      <c r="FO5" s="57" t="str">
        <f>CONCATENATE(FG5,FH5,FI5,FJ5)</f>
        <v>DOm5b7</v>
      </c>
      <c r="FP5" s="57" t="str">
        <f>CONCATENATE(FG5,FH5,FI5,FK5)</f>
        <v>DOm5b9b</v>
      </c>
      <c r="FQ5" s="57" t="str">
        <f>CONCATENATE(FG5,FH5,FI5,FL5)</f>
        <v>DOm5b11</v>
      </c>
      <c r="FR5" s="57" t="str">
        <f>CONCATENATE(FG5,FH5,FI5,FM5)</f>
        <v>DOm5b13b</v>
      </c>
      <c r="FT5" s="2" t="str">
        <f>AX5</f>
        <v>DO</v>
      </c>
      <c r="FU5" s="2" t="str">
        <f t="shared" ref="FU5:FX20" si="22">AY5</f>
        <v>DOΔ</v>
      </c>
      <c r="FV5" s="2" t="str">
        <f t="shared" si="22"/>
        <v>DO9</v>
      </c>
      <c r="FW5" s="2" t="str">
        <f t="shared" si="22"/>
        <v>DO11</v>
      </c>
      <c r="FX5" s="2" t="str">
        <f t="shared" si="22"/>
        <v>DO13</v>
      </c>
      <c r="FY5" s="2" t="str">
        <f>BR5</f>
        <v>DOm</v>
      </c>
      <c r="FZ5" s="2" t="str">
        <f t="shared" ref="FZ5:GC20" si="23">BS5</f>
        <v>DOm7</v>
      </c>
      <c r="GA5" s="2" t="str">
        <f t="shared" si="23"/>
        <v>DOm9</v>
      </c>
      <c r="GB5" s="2" t="str">
        <f t="shared" si="23"/>
        <v>DOm11</v>
      </c>
      <c r="GC5" s="2" t="str">
        <f t="shared" si="23"/>
        <v>DOm13</v>
      </c>
      <c r="GD5" s="2" t="str">
        <f>CL5</f>
        <v>DOm</v>
      </c>
      <c r="GE5" s="2" t="str">
        <f t="shared" ref="GE5:GH20" si="24">CM5</f>
        <v>DOm7</v>
      </c>
      <c r="GF5" s="2" t="str">
        <f t="shared" si="24"/>
        <v>DOm9b</v>
      </c>
      <c r="GG5" s="2" t="str">
        <f t="shared" si="24"/>
        <v>DOm11</v>
      </c>
      <c r="GH5" s="2" t="str">
        <f t="shared" si="24"/>
        <v>DOm13b</v>
      </c>
      <c r="GI5" s="2" t="str">
        <f>DF5</f>
        <v>DO</v>
      </c>
      <c r="GJ5" s="2" t="str">
        <f t="shared" ref="GJ5:GM20" si="25">DG5</f>
        <v>DOΔ</v>
      </c>
      <c r="GK5" s="2" t="str">
        <f t="shared" si="25"/>
        <v>DO9</v>
      </c>
      <c r="GL5" s="2" t="str">
        <f t="shared" si="25"/>
        <v>DO11+</v>
      </c>
      <c r="GM5" s="2" t="str">
        <f t="shared" si="25"/>
        <v>DO13</v>
      </c>
      <c r="GN5" s="2" t="str">
        <f>DZ5</f>
        <v>DO</v>
      </c>
      <c r="GO5" s="2" t="str">
        <f t="shared" ref="GO5:GR20" si="26">EA5</f>
        <v>DO7</v>
      </c>
      <c r="GP5" s="2" t="str">
        <f t="shared" si="26"/>
        <v>DO9</v>
      </c>
      <c r="GQ5" s="2" t="str">
        <f t="shared" si="26"/>
        <v>DO11</v>
      </c>
      <c r="GR5" s="2" t="str">
        <f t="shared" si="26"/>
        <v>DO13</v>
      </c>
      <c r="GS5" s="2" t="str">
        <f>ET5</f>
        <v>DOm</v>
      </c>
      <c r="GT5" s="2" t="str">
        <f t="shared" ref="GT5:GW20" si="27">EU5</f>
        <v>DOm7</v>
      </c>
      <c r="GU5" s="2" t="str">
        <f t="shared" si="27"/>
        <v>DOm9</v>
      </c>
      <c r="GV5" s="2" t="str">
        <f t="shared" si="27"/>
        <v>DOm11</v>
      </c>
      <c r="GW5" s="2" t="str">
        <f t="shared" si="27"/>
        <v>DOm13b</v>
      </c>
      <c r="GX5" s="2" t="str">
        <f>FN5</f>
        <v>DOm5b</v>
      </c>
      <c r="GY5" s="2" t="str">
        <f t="shared" ref="GY5:HB20" si="28">FO5</f>
        <v>DOm5b7</v>
      </c>
      <c r="GZ5" s="2" t="str">
        <f t="shared" si="28"/>
        <v>DOm5b9b</v>
      </c>
      <c r="HA5" s="2" t="str">
        <f t="shared" si="28"/>
        <v>DOm5b11</v>
      </c>
      <c r="HB5" s="2" t="str">
        <f t="shared" si="28"/>
        <v>DOm5b13b</v>
      </c>
      <c r="HD5" s="2">
        <v>1</v>
      </c>
      <c r="HE5" s="2" t="str" cm="1">
        <f t="array" ref="HE5">INDEX(patti,$HD5,IP5)</f>
        <v>DO</v>
      </c>
      <c r="HF5" s="2" t="str" cm="1">
        <f t="array" ref="HF5">INDEX(patti,$HD5,IQ5)</f>
        <v>DOm</v>
      </c>
      <c r="HG5" s="2" t="str" cm="1">
        <f t="array" ref="HG5">INDEX(patti,$HD5,IR5)</f>
        <v>DOm</v>
      </c>
      <c r="HH5" s="2" t="str" cm="1">
        <f t="array" ref="HH5">INDEX(patti,$HD5,IS5)</f>
        <v>DO</v>
      </c>
      <c r="HI5" s="2" t="str" cm="1">
        <f t="array" ref="HI5">INDEX(patti,$HD5,IT5)</f>
        <v>DO</v>
      </c>
      <c r="HJ5" s="2" t="str" cm="1">
        <f t="array" ref="HJ5">INDEX(patti,$HD5,IU5)</f>
        <v>DOm</v>
      </c>
      <c r="HK5" s="2" t="str" cm="1">
        <f t="array" ref="HK5">INDEX(patti,$HD5,IV5)</f>
        <v>DOm5b</v>
      </c>
      <c r="HL5" s="2" t="str" cm="1">
        <f t="array" ref="HL5">INDEX(patti,$HD5,IW5)</f>
        <v>DOΔ</v>
      </c>
      <c r="HM5" s="2" t="str" cm="1">
        <f t="array" ref="HM5">INDEX(patti,$HD5,IX5)</f>
        <v>DOm7</v>
      </c>
      <c r="HN5" s="2" t="str" cm="1">
        <f t="array" ref="HN5">INDEX(patti,$HD5,IY5)</f>
        <v>DOm7</v>
      </c>
      <c r="HO5" s="2" t="str" cm="1">
        <f t="array" ref="HO5">INDEX(patti,$HD5,IZ5)</f>
        <v>DOΔ</v>
      </c>
      <c r="HP5" s="2" t="str" cm="1">
        <f t="array" ref="HP5">INDEX(patti,$HD5,JA5)</f>
        <v>DO7</v>
      </c>
      <c r="HQ5" s="2" t="str" cm="1">
        <f t="array" ref="HQ5">INDEX(patti,$HD5,JB5)</f>
        <v>DOm7</v>
      </c>
      <c r="HR5" s="2" t="str" cm="1">
        <f t="array" ref="HR5">INDEX(patti,$HD5,JC5)</f>
        <v>DOm5b7</v>
      </c>
      <c r="HS5" s="2" t="str" cm="1">
        <f t="array" ref="HS5">INDEX(patti,$HD5,JD5)</f>
        <v>DO9</v>
      </c>
      <c r="HT5" s="2" t="str" cm="1">
        <f t="array" ref="HT5">INDEX(patti,$HD5,JE5)</f>
        <v>DOm9</v>
      </c>
      <c r="HU5" s="2" t="str" cm="1">
        <f t="array" ref="HU5">INDEX(patti,$HD5,JF5)</f>
        <v>DOm9b</v>
      </c>
      <c r="HV5" s="2" t="str" cm="1">
        <f t="array" ref="HV5">INDEX(patti,$HD5,JG5)</f>
        <v>DO9</v>
      </c>
      <c r="HW5" s="2" t="str" cm="1">
        <f t="array" ref="HW5">INDEX(patti,$HD5,JH5)</f>
        <v>DO9</v>
      </c>
      <c r="HX5" s="2" t="str" cm="1">
        <f t="array" ref="HX5">INDEX(patti,$HD5,JI5)</f>
        <v>DOm9</v>
      </c>
      <c r="HY5" s="2" t="str" cm="1">
        <f t="array" ref="HY5">INDEX(patti,$HD5,JJ5)</f>
        <v>DOm5b9b</v>
      </c>
      <c r="HZ5" s="2" t="str" cm="1">
        <f t="array" ref="HZ5">INDEX(patti,$HD5,JK5)</f>
        <v>DO11</v>
      </c>
      <c r="IA5" s="2" t="str" cm="1">
        <f t="array" ref="IA5">INDEX(patti,$HD5,JL5)</f>
        <v>DOm11</v>
      </c>
      <c r="IB5" s="2" t="str" cm="1">
        <f t="array" ref="IB5">INDEX(patti,$HD5,JM5)</f>
        <v>DOm11</v>
      </c>
      <c r="IC5" s="2" t="str" cm="1">
        <f t="array" ref="IC5">INDEX(patti,$HD5,JN5)</f>
        <v>DO11+</v>
      </c>
      <c r="ID5" s="2" t="str" cm="1">
        <f t="array" ref="ID5">INDEX(patti,$HD5,JO5)</f>
        <v>DO11</v>
      </c>
      <c r="IE5" s="2" t="str" cm="1">
        <f t="array" ref="IE5">INDEX(patti,$HD5,JP5)</f>
        <v>DOm11</v>
      </c>
      <c r="IF5" s="2" t="str" cm="1">
        <f t="array" ref="IF5">INDEX(patti,$HD5,JQ5)</f>
        <v>DOm5b11</v>
      </c>
      <c r="IG5" s="2" t="str" cm="1">
        <f t="array" ref="IG5">INDEX(patti,$HD5,JR5)</f>
        <v>DO13</v>
      </c>
      <c r="IH5" s="2" t="str" cm="1">
        <f t="array" ref="IH5">INDEX(patti,$HD5,JS5)</f>
        <v>DOm13</v>
      </c>
      <c r="II5" s="2" t="str" cm="1">
        <f t="array" ref="II5">INDEX(patti,$HD5,JT5)</f>
        <v>DOm13b</v>
      </c>
      <c r="IJ5" s="2" t="str" cm="1">
        <f t="array" ref="IJ5">INDEX(patti,$HD5,JU5)</f>
        <v>DO13</v>
      </c>
      <c r="IK5" s="2" t="str" cm="1">
        <f t="array" ref="IK5">INDEX(patti,$HD5,JV5)</f>
        <v>DO13</v>
      </c>
      <c r="IL5" s="2" t="str" cm="1">
        <f t="array" ref="IL5">INDEX(patti,$HD5,JW5)</f>
        <v>DOm13b</v>
      </c>
      <c r="IM5" s="2" t="str" cm="1">
        <f t="array" ref="IM5">INDEX(patti,$HD5,JX5)</f>
        <v>DOm5b13b</v>
      </c>
      <c r="IN5" t="s">
        <v>117</v>
      </c>
      <c r="IP5">
        <v>1</v>
      </c>
      <c r="IQ5">
        <f>IP5+5</f>
        <v>6</v>
      </c>
      <c r="IR5">
        <f t="shared" ref="IR5:IV5" si="29">IQ5+5</f>
        <v>11</v>
      </c>
      <c r="IS5">
        <f t="shared" si="29"/>
        <v>16</v>
      </c>
      <c r="IT5">
        <f t="shared" si="29"/>
        <v>21</v>
      </c>
      <c r="IU5">
        <f t="shared" si="29"/>
        <v>26</v>
      </c>
      <c r="IV5">
        <f t="shared" si="29"/>
        <v>31</v>
      </c>
      <c r="IW5">
        <f>IP5+1</f>
        <v>2</v>
      </c>
      <c r="IX5">
        <f t="shared" ref="IX5:JM20" si="30">IQ5+1</f>
        <v>7</v>
      </c>
      <c r="IY5">
        <f t="shared" si="30"/>
        <v>12</v>
      </c>
      <c r="IZ5">
        <f t="shared" si="30"/>
        <v>17</v>
      </c>
      <c r="JA5">
        <f t="shared" si="30"/>
        <v>22</v>
      </c>
      <c r="JB5">
        <f t="shared" si="30"/>
        <v>27</v>
      </c>
      <c r="JC5">
        <f t="shared" si="30"/>
        <v>32</v>
      </c>
      <c r="JD5">
        <f t="shared" si="30"/>
        <v>3</v>
      </c>
      <c r="JE5">
        <f t="shared" si="30"/>
        <v>8</v>
      </c>
      <c r="JF5">
        <f t="shared" si="30"/>
        <v>13</v>
      </c>
      <c r="JG5">
        <f t="shared" si="30"/>
        <v>18</v>
      </c>
      <c r="JH5">
        <f t="shared" si="30"/>
        <v>23</v>
      </c>
      <c r="JI5">
        <f t="shared" si="30"/>
        <v>28</v>
      </c>
      <c r="JJ5">
        <f t="shared" si="30"/>
        <v>33</v>
      </c>
      <c r="JK5">
        <f t="shared" si="30"/>
        <v>4</v>
      </c>
      <c r="JL5">
        <f t="shared" si="30"/>
        <v>9</v>
      </c>
      <c r="JM5">
        <f t="shared" si="30"/>
        <v>14</v>
      </c>
      <c r="JN5">
        <f t="shared" ref="JN5:JX20" si="31">JG5+1</f>
        <v>19</v>
      </c>
      <c r="JO5">
        <f t="shared" si="31"/>
        <v>24</v>
      </c>
      <c r="JP5">
        <f t="shared" si="31"/>
        <v>29</v>
      </c>
      <c r="JQ5">
        <f t="shared" si="31"/>
        <v>34</v>
      </c>
      <c r="JR5">
        <f t="shared" si="31"/>
        <v>5</v>
      </c>
      <c r="JS5">
        <f t="shared" si="31"/>
        <v>10</v>
      </c>
      <c r="JT5">
        <f t="shared" si="31"/>
        <v>15</v>
      </c>
      <c r="JU5">
        <f t="shared" si="31"/>
        <v>20</v>
      </c>
      <c r="JV5">
        <f t="shared" si="31"/>
        <v>25</v>
      </c>
      <c r="JW5">
        <f t="shared" si="31"/>
        <v>30</v>
      </c>
      <c r="JX5">
        <f t="shared" si="31"/>
        <v>35</v>
      </c>
      <c r="JY5" t="s">
        <v>117</v>
      </c>
      <c r="JZ5" t="str">
        <f>A5</f>
        <v>MAGGIORE</v>
      </c>
      <c r="KA5">
        <f t="shared" si="16"/>
        <v>0</v>
      </c>
      <c r="KB5" cm="1">
        <f t="array" ref="KB5">IF(TYPE(_xlfn._xlws.FILTER(HE$1:IM$1,HE5:IM5=KA5))=16,0,_xlfn._xlws.FILTER(HE$1:IM$1,HE5:IM5=KA5))</f>
        <v>0</v>
      </c>
      <c r="KG5">
        <f>IF(KH5=0,KG4,KG4+1)</f>
        <v>0</v>
      </c>
      <c r="KH5" s="35">
        <f t="shared" ref="KH5:KH21" si="32">IF(KB5=0,0,(CONCATENATE($KA5," come ",KB5," della scala ",$JZ5)))</f>
        <v>0</v>
      </c>
      <c r="KI5">
        <v>1</v>
      </c>
      <c r="KJ5">
        <f t="shared" ref="KJ5:KJ20" si="33">IF(TYPE(VLOOKUP(KI5,come3,2,FALSE))=16,0,VLOOKUP(KI5,come3,2,FALSE))</f>
        <v>0</v>
      </c>
      <c r="KK5">
        <f t="shared" ref="KK5:KK8" si="34">IF(TYPE(_xlfn.TEXTAFTER(KJ5,"scala "))=16,0,_xlfn.TEXTAFTER(KJ5,"scala "))</f>
        <v>0</v>
      </c>
      <c r="KL5">
        <f>(LEFT(IF(TYPE(_xlfn.TEXTAFTER(KJ5,"come "))=16,0,_xlfn.TEXTAFTER(KJ5,"come ")),1))+1-1</f>
        <v>0</v>
      </c>
      <c r="KM5" s="2">
        <f t="shared" ref="KM5:KS20" si="35">IF(TYPE(HLOOKUP($KK5,tona,KM$4,FALSE))=16,0,HLOOKUP($KK5,tona,KM$4,FALSE))</f>
        <v>0</v>
      </c>
      <c r="KN5" s="2">
        <f t="shared" si="35"/>
        <v>0</v>
      </c>
      <c r="KO5" s="2">
        <f t="shared" si="35"/>
        <v>0</v>
      </c>
      <c r="KP5" s="2">
        <f t="shared" si="35"/>
        <v>0</v>
      </c>
      <c r="KQ5" s="2">
        <f t="shared" si="35"/>
        <v>0</v>
      </c>
      <c r="KR5" s="2">
        <f t="shared" si="35"/>
        <v>0</v>
      </c>
      <c r="KS5" s="2">
        <f t="shared" si="35"/>
        <v>0</v>
      </c>
      <c r="KT5" s="2" t="str">
        <f>LEFT(KJ5,4)</f>
        <v>0</v>
      </c>
      <c r="KU5" s="2" t="str">
        <f>LEFT(KT5,2)</f>
        <v>0</v>
      </c>
      <c r="KV5" s="2" t="str">
        <f>LEFT(KT5,3)</f>
        <v>0</v>
      </c>
      <c r="KW5" s="55" t="str">
        <f>(IF((RIGHT(KV5,1))="b",KV5,(IF((RIGHT(KV5,1))="#",KV5,(IF(RIGHT(KV5,1)="l",KV5,KU5))))))</f>
        <v>0</v>
      </c>
      <c r="KX5" s="60">
        <f>IF($KW5=0,0,IF(KM$4&gt;$KL5,0,KM$4))</f>
        <v>0</v>
      </c>
      <c r="KY5" s="60">
        <f t="shared" ref="KY5:LD20" si="36">IF($KW5=0,0,IF(KN$4&gt;$KL5,0,KN$4))</f>
        <v>0</v>
      </c>
      <c r="KZ5" s="60">
        <f t="shared" si="36"/>
        <v>0</v>
      </c>
      <c r="LA5" s="60">
        <f t="shared" si="36"/>
        <v>0</v>
      </c>
      <c r="LB5" s="60">
        <f t="shared" si="36"/>
        <v>0</v>
      </c>
      <c r="LC5" s="60">
        <f t="shared" si="36"/>
        <v>0</v>
      </c>
      <c r="LD5" s="60">
        <f t="shared" si="36"/>
        <v>0</v>
      </c>
      <c r="LE5" s="64">
        <f t="shared" ref="LE5:LE20" si="37">IF(TYPE(VLOOKUP(KW5,appoggio,2,FALSE))=16,0,VLOOKUP(KW5,appoggio,2,FALSE))</f>
        <v>0</v>
      </c>
      <c r="LF5" s="55">
        <f t="shared" ref="LF5:LF20" si="38">(IF(KM5="s",1,(IF(KM5="t",2,(IF(KM5="t,5",3,0))))))</f>
        <v>0</v>
      </c>
      <c r="LG5" s="55">
        <f t="shared" ref="LG5:LG20" si="39">(IF(KN5="s",1,(IF(KN5="t",2,(IF(KN5="t,5",3,0))))))</f>
        <v>0</v>
      </c>
      <c r="LH5" s="55">
        <f t="shared" ref="LH5:LH20" si="40">(IF(KO5="s",1,(IF(KO5="t",2,(IF(KO5="t,5",3,0))))))</f>
        <v>0</v>
      </c>
      <c r="LI5" s="55">
        <f t="shared" ref="LI5:LI20" si="41">(IF(KP5="s",1,(IF(KP5="t",2,(IF(KP5="t,5",3,0))))))</f>
        <v>0</v>
      </c>
      <c r="LJ5" s="55">
        <f t="shared" ref="LJ5:LJ20" si="42">(IF(KQ5="s",1,(IF(KQ5="t",2,(IF(KQ5="t,5",3,0))))))</f>
        <v>0</v>
      </c>
      <c r="LK5" s="55">
        <f t="shared" ref="LK5:LK20" si="43">(IF(KR5="s",1,(IF(KR5="t",2,(IF(KR5="t,5",3,0))))))</f>
        <v>0</v>
      </c>
      <c r="LL5" s="55">
        <f t="shared" ref="LL5:LL20" si="44">(IF(KS5="s",1,(IF(KS5="t",2,(IF(KS5="t,5",3,0))))))</f>
        <v>0</v>
      </c>
      <c r="LM5" s="64">
        <f>IF(KX5=0,0,LF5)</f>
        <v>0</v>
      </c>
      <c r="LN5" s="64">
        <f t="shared" ref="LN5:LS20" si="45">IF(KY5=0,0,LG5)</f>
        <v>0</v>
      </c>
      <c r="LO5" s="64">
        <f t="shared" si="45"/>
        <v>0</v>
      </c>
      <c r="LP5" s="64">
        <f t="shared" si="45"/>
        <v>0</v>
      </c>
      <c r="LQ5" s="64">
        <f t="shared" si="45"/>
        <v>0</v>
      </c>
      <c r="LR5" s="64">
        <f t="shared" si="45"/>
        <v>0</v>
      </c>
      <c r="LS5" s="64">
        <f t="shared" si="45"/>
        <v>0</v>
      </c>
      <c r="LT5" s="60">
        <f>SUM(LM5:LS5)+LE5</f>
        <v>0</v>
      </c>
      <c r="LU5" s="60">
        <f t="shared" ref="LU5:LU20" si="46">IF(TYPE(VLOOKUP(LT5,torna,2,FALSE))=16,0,VLOOKUP(LT5,torna,2,FALSE))</f>
        <v>0</v>
      </c>
      <c r="LV5" s="60">
        <f t="shared" ref="LV5:LV20" si="47">IF(LU5=0,0,CONCATENATE(KJ5," di ",LU5))</f>
        <v>0</v>
      </c>
      <c r="LX5" s="180"/>
      <c r="LY5" s="180"/>
      <c r="LZ5" s="180"/>
      <c r="MA5" s="180"/>
      <c r="MB5" s="180"/>
      <c r="MC5" s="180"/>
      <c r="MD5" s="180"/>
      <c r="ME5" s="180"/>
      <c r="MF5" s="180"/>
      <c r="MG5" s="180"/>
      <c r="MH5" s="180"/>
      <c r="MI5" s="180"/>
      <c r="MJ5" s="180"/>
      <c r="MK5" s="180"/>
      <c r="ML5" s="180"/>
      <c r="MM5" s="180"/>
      <c r="MN5" s="180"/>
      <c r="MO5" s="180"/>
      <c r="MP5" s="180"/>
      <c r="MQ5" s="180"/>
      <c r="MR5" s="180"/>
      <c r="MS5" s="180"/>
      <c r="MT5" s="180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73"/>
      <c r="NY5" s="73"/>
      <c r="NZ5" s="73"/>
      <c r="OA5" s="73"/>
      <c r="OB5" s="73"/>
      <c r="OC5" s="73"/>
    </row>
    <row r="6" spans="1:393" x14ac:dyDescent="0.3">
      <c r="A6" s="190"/>
      <c r="B6" t="s">
        <v>96</v>
      </c>
      <c r="C6" s="16" t="s">
        <v>37</v>
      </c>
      <c r="D6" s="16" t="s">
        <v>37</v>
      </c>
      <c r="E6" s="16" t="s">
        <v>38</v>
      </c>
      <c r="F6" s="16" t="s">
        <v>37</v>
      </c>
      <c r="G6" s="16" t="s">
        <v>37</v>
      </c>
      <c r="H6" s="16" t="s">
        <v>37</v>
      </c>
      <c r="I6" s="16" t="s">
        <v>38</v>
      </c>
      <c r="J6" s="4">
        <f t="shared" si="21"/>
        <v>2</v>
      </c>
      <c r="K6" s="57">
        <f t="shared" ref="K6:K40" si="48">(IF($C6="t",J6+2,(IF($C6="S",J6+1,(IF($C6="t,5",J6+3,0))))))</f>
        <v>4</v>
      </c>
      <c r="L6" s="57">
        <f t="shared" ref="L6:L40" si="49">(IF($D6="t",K6+2,(IF($D6="S",K6+1,(IF($D6="t,5",K6+3,0))))))</f>
        <v>6</v>
      </c>
      <c r="M6" s="57">
        <f t="shared" ref="M6:M40" si="50">(IF($E6="t",L6+2,(IF($E6="S",L6+1,(IF($E6="t,5",L6+3,0))))))</f>
        <v>7</v>
      </c>
      <c r="N6" s="57">
        <f t="shared" ref="N6:N40" si="51">(IF($F6="t",M6+2,(IF($F6="S",M6+1,(IF($F6="t,5",M6+3,0))))))</f>
        <v>9</v>
      </c>
      <c r="O6" s="57">
        <f t="shared" ref="O6:O40" si="52">(IF($G6="t",N6+2,(IF($G6="S",N6+1,(IF($G6="t,5",N6+3,0))))))</f>
        <v>11</v>
      </c>
      <c r="P6" s="57">
        <f t="shared" ref="P6:P40" si="53">(IF($H6="t",O6+2,(IF($H6="S",O6+1,(IF($H6="t,5",O6+3,0))))))</f>
        <v>13</v>
      </c>
      <c r="Q6" s="57">
        <f t="shared" ref="Q6:Q40" si="54">(IF($I6="t",P6+2,(IF($I6="S",P6+1,(IF($I6="t,5",P6+3,0))))))</f>
        <v>14</v>
      </c>
      <c r="R6" s="57">
        <f t="shared" ref="R6:R40" si="55">(IF($C6="t",Q6+2,(IF($C6="S",Q6+1,(IF($C6="t,5",Q6+3,0))))))</f>
        <v>16</v>
      </c>
      <c r="S6" s="57">
        <f t="shared" ref="S6:S40" si="56">(IF($D6="t",R6+2,(IF($D6="S",R6+1,(IF($D6="t,5",R6+3,0))))))</f>
        <v>18</v>
      </c>
      <c r="T6" s="57">
        <f t="shared" ref="T6:T40" si="57">(IF($E6="t",S6+2,(IF($E6="S",S6+1,(IF($E6="t,5",S6+3,0))))))</f>
        <v>19</v>
      </c>
      <c r="U6" s="57">
        <f t="shared" ref="U6:U40" si="58">(IF($F6="t",T6+2,(IF($F6="S",T6+1,(IF($F6="t,5",T6+3,0))))))</f>
        <v>21</v>
      </c>
      <c r="V6" s="57">
        <f t="shared" ref="V6:V40" si="59">(IF($G6="t",U6+2,(IF($G6="S",U6+1,(IF($G6="t,5",U6+3,0))))))</f>
        <v>23</v>
      </c>
      <c r="W6" s="57">
        <f t="shared" ref="W6:W40" si="60">(IF($H6="t",V6+2,(IF($H6="S",V6+1,(IF($H6="t,5",V6+3,0))))))</f>
        <v>25</v>
      </c>
      <c r="X6" s="57">
        <f t="shared" ref="X6:X40" si="61">(IF($I6="t",W6+2,(IF($I6="S",W6+1,(IF($I6="t,5",W6+3,0))))))</f>
        <v>26</v>
      </c>
      <c r="Y6" s="57">
        <f t="shared" ref="Y6:Y40" si="62">(IF($C6="t",X6+2,(IF($C6="S",X6+1,(IF($C6="t,5",X6+3,0))))))</f>
        <v>28</v>
      </c>
      <c r="Z6" s="57">
        <f t="shared" ref="Z6:Z40" si="63">(IF($D6="t",Y6+2,(IF($D6="S",Y6+1,(IF($D6="t,5",Y6+3,0))))))</f>
        <v>30</v>
      </c>
      <c r="AA6" s="57">
        <f t="shared" ref="AA6:AA40" si="64">(IF($E6="t",Z6+2,(IF($E6="S",Z6+1,(IF($E6="t,5",Z6+3,0))))))</f>
        <v>31</v>
      </c>
      <c r="AB6" s="57">
        <f t="shared" ref="AB6:AB40" si="65">(IF($F6="t",AA6+2,(IF($F6="S",AA6+1,(IF($F6="t,5",AA6+3,0))))))</f>
        <v>33</v>
      </c>
      <c r="AC6" s="57">
        <f t="shared" ref="AC6:AC40" si="66">(IF($G6="t",AB6+2,(IF($G6="S",AB6+1,(IF($G6="t,5",AB6+3,0))))))</f>
        <v>35</v>
      </c>
      <c r="AD6" s="57">
        <f t="shared" ref="AD6:AD40" si="67">(IF($H6="t",AC6+2,(IF($H6="S",AC6+1,(IF($H6="t,5",AC6+3,0))))))</f>
        <v>37</v>
      </c>
      <c r="AE6" s="57">
        <f t="shared" ref="AE6:AE40" si="68">(IF($I6="t",AD6+2,(IF($I6="S",AD6+1,(IF($I6="t,5",AD6+3,0))))))</f>
        <v>38</v>
      </c>
      <c r="AF6" s="57">
        <f t="shared" ref="AF6:AF40" si="69">(IF($C6="t",AE6+2,(IF($C6="S",AE6+1,(IF($C6="t,5",AE6+3,0))))))</f>
        <v>40</v>
      </c>
      <c r="AG6" s="57">
        <f t="shared" ref="AG6:AG40" si="70">(IF($D6="t",AF6+2,(IF($D6="S",AF6+1,(IF($D6="t,5",AF6+3,0))))))</f>
        <v>42</v>
      </c>
      <c r="AH6" s="57">
        <f t="shared" ref="AH6:AH40" si="71">(IF($E6="t",AG6+2,(IF($E6="S",AG6+1,(IF($E6="t,5",AG6+3,0))))))</f>
        <v>43</v>
      </c>
      <c r="AI6" s="57"/>
      <c r="AJ6" s="57">
        <f>1</f>
        <v>1</v>
      </c>
      <c r="AK6" s="57">
        <f t="shared" ref="AK6:AK40" si="72">L6-$J6</f>
        <v>4</v>
      </c>
      <c r="AL6" s="57">
        <f t="shared" ref="AL6:AL40" si="73">N6-$J6</f>
        <v>7</v>
      </c>
      <c r="AM6" s="57">
        <f t="shared" ref="AM6:AM40" si="74">P6-$J6</f>
        <v>11</v>
      </c>
      <c r="AN6" s="57">
        <f t="shared" ref="AN6:AN40" si="75">R6-$J6</f>
        <v>14</v>
      </c>
      <c r="AO6" s="57">
        <f t="shared" ref="AO6:AO40" si="76">T6-$J6</f>
        <v>17</v>
      </c>
      <c r="AP6" s="57">
        <f t="shared" ref="AP6:AP40" si="77">V6-$J6</f>
        <v>21</v>
      </c>
      <c r="AQ6" s="57" t="str">
        <f>$B6</f>
        <v>DO#</v>
      </c>
      <c r="AR6" s="57" t="str">
        <f t="shared" ref="AR6:AR40" si="78">IF(AK6=4,"","m")</f>
        <v/>
      </c>
      <c r="AS6" s="57" t="str">
        <f t="shared" ref="AS6:AS40" si="79">(IF(AL6=7,"",(IF(AL6=6,"5b",(IF(AL6=8,"5#",))))))</f>
        <v/>
      </c>
      <c r="AT6" s="57" t="str">
        <f t="shared" ref="AT6:AT40" si="80">(IF(AM6=11,"Δ",(IF(AM6=10,"7",(IF(AM6=9,"dim",0))))))</f>
        <v>Δ</v>
      </c>
      <c r="AU6" s="57" t="str">
        <f t="shared" ref="AU6:AU40" si="81">(IF(AN6=14,"9",(IF(AN6=13,"9b",(IF(AN6=15,"9+",0))))))</f>
        <v>9</v>
      </c>
      <c r="AV6" s="57" t="str">
        <f t="shared" ref="AV6:AV40" si="82">(IF(AO6=17,"11",(IF(AO6=16,"11b",(IF(AO6=18,"11+",0))))))</f>
        <v>11</v>
      </c>
      <c r="AW6" s="57" t="str">
        <f t="shared" ref="AW6:AW40" si="83">(IF(AP6=21,"13",(IF(AP6=20,"13b",0))))</f>
        <v>13</v>
      </c>
      <c r="AX6" s="57" t="str">
        <f t="shared" ref="AX6:AX40" si="84">CONCATENATE(AQ6,AR6,AS6)</f>
        <v>DO#</v>
      </c>
      <c r="AY6" s="57" t="str">
        <f t="shared" ref="AY6:AY40" si="85">CONCATENATE(AQ6,AR6,AS6,AT6)</f>
        <v>DO#Δ</v>
      </c>
      <c r="AZ6" s="57" t="str">
        <f t="shared" ref="AZ6:AZ40" si="86">CONCATENATE(AQ6,AR6,AS6,AU6)</f>
        <v>DO#9</v>
      </c>
      <c r="BA6" s="57" t="str">
        <f t="shared" ref="BA6:BA40" si="87">CONCATENATE(AQ6,AR6,AS6,AV6)</f>
        <v>DO#11</v>
      </c>
      <c r="BB6" s="57" t="str">
        <f t="shared" ref="BB6:BB40" si="88">CONCATENATE(AQ6,AR6,AS6,AW6)</f>
        <v>DO#13</v>
      </c>
      <c r="BD6" s="57">
        <f>1</f>
        <v>1</v>
      </c>
      <c r="BE6" s="57">
        <f t="shared" ref="BE6:BE40" si="89">M6-$K6</f>
        <v>3</v>
      </c>
      <c r="BF6" s="57">
        <f t="shared" ref="BF6:BF40" si="90">O6-$K6</f>
        <v>7</v>
      </c>
      <c r="BG6" s="57">
        <f t="shared" ref="BG6:BG40" si="91">Q6-$K6</f>
        <v>10</v>
      </c>
      <c r="BH6" s="57">
        <f t="shared" ref="BH6:BH40" si="92">S6-$K6</f>
        <v>14</v>
      </c>
      <c r="BI6" s="57">
        <f t="shared" ref="BI6:BI40" si="93">U6-$K6</f>
        <v>17</v>
      </c>
      <c r="BJ6" s="57">
        <f t="shared" ref="BJ6:BJ40" si="94">W6-$K6</f>
        <v>21</v>
      </c>
      <c r="BK6" s="57" t="str">
        <f t="shared" ref="BK6:BK40" si="95">$B6</f>
        <v>DO#</v>
      </c>
      <c r="BL6" s="57" t="str">
        <f t="shared" ref="BL6:BL40" si="96">IF(BE6=4,"","m")</f>
        <v>m</v>
      </c>
      <c r="BM6" s="57" t="str">
        <f t="shared" ref="BM6:BM40" si="97">(IF(BF6=7,"",(IF(BF6=6,"5b",(IF(BF6=8,"5#",))))))</f>
        <v/>
      </c>
      <c r="BN6" s="57" t="str">
        <f t="shared" ref="BN6:BN40" si="98">(IF(BG6=11,"Δ",(IF(BG6=10,"7",(IF(BG6=9,"dim",0))))))</f>
        <v>7</v>
      </c>
      <c r="BO6" s="57" t="str">
        <f t="shared" ref="BO6:BO40" si="99">(IF(BH6=14,"9",(IF(BH6=13,"9b",(IF(BH6=15,"9+",0))))))</f>
        <v>9</v>
      </c>
      <c r="BP6" s="57" t="str">
        <f t="shared" ref="BP6:BP40" si="100">(IF(BI6=17,"11",(IF(BI6=16,"11b",(IF(BI6=18,"11+",0))))))</f>
        <v>11</v>
      </c>
      <c r="BQ6" s="57" t="str">
        <f t="shared" ref="BQ6:BQ40" si="101">(IF(BJ6=21,"13",(IF(BJ6=20,"13b",0))))</f>
        <v>13</v>
      </c>
      <c r="BR6" s="57" t="str">
        <f t="shared" ref="BR6:BR40" si="102">CONCATENATE(BK6,BL6,BM6)</f>
        <v>DO#m</v>
      </c>
      <c r="BS6" s="57" t="str">
        <f t="shared" ref="BS6:BS40" si="103">CONCATENATE(BK6,BL6,BM6,BN6)</f>
        <v>DO#m7</v>
      </c>
      <c r="BT6" s="57" t="str">
        <f t="shared" ref="BT6:BT40" si="104">CONCATENATE(BK6,BL6,BM6,BO6)</f>
        <v>DO#m9</v>
      </c>
      <c r="BU6" s="57" t="str">
        <f t="shared" ref="BU6:BU40" si="105">CONCATENATE(BK6,BL6,BM6,BP6)</f>
        <v>DO#m11</v>
      </c>
      <c r="BV6" s="57" t="str">
        <f t="shared" ref="BV6:BV40" si="106">CONCATENATE(BK6,BL6,BM6,BQ6)</f>
        <v>DO#m13</v>
      </c>
      <c r="BX6" s="57">
        <f>1</f>
        <v>1</v>
      </c>
      <c r="BY6" s="57">
        <f t="shared" ref="BY6:BY40" si="107">N6-$L6</f>
        <v>3</v>
      </c>
      <c r="BZ6" s="57">
        <f t="shared" ref="BZ6:BZ40" si="108">P6-$L6</f>
        <v>7</v>
      </c>
      <c r="CA6" s="57">
        <f t="shared" ref="CA6:CA40" si="109">R6-$L6</f>
        <v>10</v>
      </c>
      <c r="CB6" s="57">
        <f t="shared" ref="CB6:CB40" si="110">T6-$L6</f>
        <v>13</v>
      </c>
      <c r="CC6" s="57">
        <f t="shared" ref="CC6:CC40" si="111">V6-$L6</f>
        <v>17</v>
      </c>
      <c r="CD6" s="57">
        <f t="shared" ref="CD6:CD40" si="112">X6-$L6</f>
        <v>20</v>
      </c>
      <c r="CE6" s="57" t="str">
        <f t="shared" ref="CE6:CE40" si="113">$B6</f>
        <v>DO#</v>
      </c>
      <c r="CF6" s="57" t="str">
        <f t="shared" ref="CF6:CF40" si="114">IF(BY6=4,"","m")</f>
        <v>m</v>
      </c>
      <c r="CG6" s="57" t="str">
        <f t="shared" ref="CG6:CG40" si="115">(IF(BZ6=7,"",(IF(BZ6=6,"5b",(IF(BZ6=8,"5#",))))))</f>
        <v/>
      </c>
      <c r="CH6" s="57" t="str">
        <f t="shared" ref="CH6:CH40" si="116">(IF(CA6=11,"Δ",(IF(CA6=10,"7",(IF(CA6=9,"dim",0))))))</f>
        <v>7</v>
      </c>
      <c r="CI6" s="57" t="str">
        <f t="shared" ref="CI6:CI40" si="117">(IF(CB6=14,"9",(IF(CB6=13,"9b",(IF(CB6=15,"9+",0))))))</f>
        <v>9b</v>
      </c>
      <c r="CJ6" s="57" t="str">
        <f t="shared" ref="CJ6:CJ40" si="118">(IF(CC6=17,"11",(IF(CC6=16,"11b",(IF(CC6=18,"11+",0))))))</f>
        <v>11</v>
      </c>
      <c r="CK6" s="57" t="str">
        <f t="shared" ref="CK6:CK40" si="119">(IF(CD6=21,"13",(IF(CD6=20,"13b",0))))</f>
        <v>13b</v>
      </c>
      <c r="CL6" s="57" t="str">
        <f t="shared" ref="CL6:CL40" si="120">CONCATENATE(CE6,CF6,CG6)</f>
        <v>DO#m</v>
      </c>
      <c r="CM6" s="57" t="str">
        <f t="shared" ref="CM6:CM40" si="121">CONCATENATE(CE6,CF6,CG6,CH6)</f>
        <v>DO#m7</v>
      </c>
      <c r="CN6" s="57" t="str">
        <f t="shared" ref="CN6:CN40" si="122">CONCATENATE(CE6,CF6,CG6,CI6)</f>
        <v>DO#m9b</v>
      </c>
      <c r="CO6" s="57" t="str">
        <f t="shared" ref="CO6:CO40" si="123">CONCATENATE(CE6,CF6,CG6,CJ6)</f>
        <v>DO#m11</v>
      </c>
      <c r="CP6" s="57" t="str">
        <f t="shared" ref="CP6:CP40" si="124">CONCATENATE(CE6,CF6,CG6,CK6)</f>
        <v>DO#m13b</v>
      </c>
      <c r="CR6" s="57">
        <f>1</f>
        <v>1</v>
      </c>
      <c r="CS6" s="57">
        <f t="shared" ref="CS6:CS40" si="125">O6-$M6</f>
        <v>4</v>
      </c>
      <c r="CT6" s="57">
        <f t="shared" ref="CT6:CT40" si="126">Q6-$M6</f>
        <v>7</v>
      </c>
      <c r="CU6" s="57">
        <f t="shared" ref="CU6:CU40" si="127">S6-$M6</f>
        <v>11</v>
      </c>
      <c r="CV6" s="57">
        <f t="shared" ref="CV6:CV40" si="128">U6-$M6</f>
        <v>14</v>
      </c>
      <c r="CW6" s="57">
        <f t="shared" ref="CW6:CW40" si="129">W6-$M6</f>
        <v>18</v>
      </c>
      <c r="CX6" s="57">
        <f t="shared" ref="CX6:CX40" si="130">Y6-$M6</f>
        <v>21</v>
      </c>
      <c r="CY6" s="57" t="str">
        <f t="shared" ref="CY6:CY40" si="131">$B6</f>
        <v>DO#</v>
      </c>
      <c r="CZ6" s="57" t="str">
        <f t="shared" ref="CZ6:CZ40" si="132">IF(CS6=4,"","m")</f>
        <v/>
      </c>
      <c r="DA6" s="57" t="str">
        <f t="shared" ref="DA6:DA40" si="133">(IF(CT6=7,"",(IF(CT6=6,"5b",(IF(CT6=8,"5#",))))))</f>
        <v/>
      </c>
      <c r="DB6" s="57" t="str">
        <f t="shared" ref="DB6:DB40" si="134">(IF(CU6=11,"Δ",(IF(CU6=10,"7",(IF(CU6=9,"dim",0))))))</f>
        <v>Δ</v>
      </c>
      <c r="DC6" s="57" t="str">
        <f t="shared" ref="DC6:DC40" si="135">(IF(CV6=14,"9",(IF(CV6=13,"9b",(IF(CV6=15,"9+",0))))))</f>
        <v>9</v>
      </c>
      <c r="DD6" s="57" t="str">
        <f t="shared" ref="DD6:DD40" si="136">(IF(CW6=17,"11",(IF(CW6=16,"11b",(IF(CW6=18,"11+",0))))))</f>
        <v>11+</v>
      </c>
      <c r="DE6" s="57" t="str">
        <f t="shared" ref="DE6:DE40" si="137">(IF(CX6=21,"13",(IF(CX6=20,"13b",0))))</f>
        <v>13</v>
      </c>
      <c r="DF6" s="57" t="str">
        <f t="shared" ref="DF6:DF40" si="138">CONCATENATE(CY6,CZ6,DA6)</f>
        <v>DO#</v>
      </c>
      <c r="DG6" s="57" t="str">
        <f t="shared" ref="DG6:DG40" si="139">CONCATENATE(CY6,CZ6,DA6,DB6)</f>
        <v>DO#Δ</v>
      </c>
      <c r="DH6" s="57" t="str">
        <f t="shared" ref="DH6:DH40" si="140">CONCATENATE(CY6,CZ6,DA6,DC6)</f>
        <v>DO#9</v>
      </c>
      <c r="DI6" s="57" t="str">
        <f t="shared" ref="DI6:DI40" si="141">CONCATENATE(CY6,CZ6,DA6,DD6)</f>
        <v>DO#11+</v>
      </c>
      <c r="DJ6" s="57" t="str">
        <f t="shared" ref="DJ6:DJ40" si="142">CONCATENATE(CY6,CZ6,DA6,DE6)</f>
        <v>DO#13</v>
      </c>
      <c r="DL6" s="57">
        <f>1</f>
        <v>1</v>
      </c>
      <c r="DM6" s="57">
        <f t="shared" ref="DM6:DM40" si="143">P6-$N6</f>
        <v>4</v>
      </c>
      <c r="DN6" s="57">
        <f t="shared" ref="DN6:DN40" si="144">R6-$N6</f>
        <v>7</v>
      </c>
      <c r="DO6" s="57">
        <f t="shared" ref="DO6:DO40" si="145">T6-$N6</f>
        <v>10</v>
      </c>
      <c r="DP6" s="57">
        <f t="shared" ref="DP6:DP40" si="146">V6-$N6</f>
        <v>14</v>
      </c>
      <c r="DQ6" s="57">
        <f t="shared" ref="DQ6:DQ40" si="147">X6-$N6</f>
        <v>17</v>
      </c>
      <c r="DR6" s="57">
        <f t="shared" ref="DR6:DR40" si="148">Z6-$N6</f>
        <v>21</v>
      </c>
      <c r="DS6" s="57" t="str">
        <f t="shared" ref="DS6:DS40" si="149">$B6</f>
        <v>DO#</v>
      </c>
      <c r="DT6" s="57" t="str">
        <f t="shared" ref="DT6:DT40" si="150">IF(DM6=4,"","m")</f>
        <v/>
      </c>
      <c r="DU6" s="57" t="str">
        <f t="shared" ref="DU6:DU40" si="151">(IF(DN6=7,"",(IF(DN6=6,"5b",(IF(DN6=8,"5#",))))))</f>
        <v/>
      </c>
      <c r="DV6" s="57" t="str">
        <f t="shared" ref="DV6:DV40" si="152">(IF(DO6=11,"Δ",(IF(DO6=10,"7",(IF(DO6=9,"dim",0))))))</f>
        <v>7</v>
      </c>
      <c r="DW6" s="57" t="str">
        <f t="shared" ref="DW6:DW40" si="153">(IF(DP6=14,"9",(IF(DP6=13,"9b",(IF(DP6=15,"9+",0))))))</f>
        <v>9</v>
      </c>
      <c r="DX6" s="57" t="str">
        <f t="shared" ref="DX6:DX40" si="154">(IF(DQ6=17,"11",(IF(DQ6=16,"11b",(IF(DQ6=18,"11+",0))))))</f>
        <v>11</v>
      </c>
      <c r="DY6" s="57" t="str">
        <f t="shared" ref="DY6:DY40" si="155">(IF(DR6=21,"13",(IF(DR6=20,"13b",0))))</f>
        <v>13</v>
      </c>
      <c r="DZ6" s="57" t="str">
        <f t="shared" ref="DZ6:DZ40" si="156">CONCATENATE(DS6,DT6,DU6)</f>
        <v>DO#</v>
      </c>
      <c r="EA6" s="57" t="str">
        <f t="shared" ref="EA6:EA40" si="157">CONCATENATE(DS6,DT6,DU6,DV6)</f>
        <v>DO#7</v>
      </c>
      <c r="EB6" s="57" t="str">
        <f t="shared" ref="EB6:EB40" si="158">CONCATENATE(DS6,DT6,DU6,DW6)</f>
        <v>DO#9</v>
      </c>
      <c r="EC6" s="57" t="str">
        <f t="shared" ref="EC6:EC40" si="159">CONCATENATE(DS6,DT6,DU6,DX6)</f>
        <v>DO#11</v>
      </c>
      <c r="ED6" s="57" t="str">
        <f t="shared" ref="ED6:ED40" si="160">CONCATENATE(DS6,DT6,DU6,DY6)</f>
        <v>DO#13</v>
      </c>
      <c r="EF6" s="57">
        <f>1</f>
        <v>1</v>
      </c>
      <c r="EG6" s="57">
        <f t="shared" ref="EG6:EG40" si="161">Q6-$O6</f>
        <v>3</v>
      </c>
      <c r="EH6" s="57">
        <f t="shared" ref="EH6:EH40" si="162">S6-$O6</f>
        <v>7</v>
      </c>
      <c r="EI6" s="57">
        <f t="shared" ref="EI6:EI40" si="163">U6-$O6</f>
        <v>10</v>
      </c>
      <c r="EJ6" s="57">
        <f t="shared" ref="EJ6:EJ40" si="164">W6-$O6</f>
        <v>14</v>
      </c>
      <c r="EK6" s="57">
        <f t="shared" ref="EK6:EK40" si="165">Y6-$O6</f>
        <v>17</v>
      </c>
      <c r="EL6" s="57">
        <f t="shared" ref="EL6:EL40" si="166">AA6-$O6</f>
        <v>20</v>
      </c>
      <c r="EM6" s="57" t="str">
        <f t="shared" ref="EM6:EM40" si="167">$B6</f>
        <v>DO#</v>
      </c>
      <c r="EN6" s="57" t="str">
        <f t="shared" ref="EN6:EN40" si="168">IF(EG6=4,"","m")</f>
        <v>m</v>
      </c>
      <c r="EO6" s="57" t="str">
        <f t="shared" ref="EO6:EO40" si="169">(IF(EH6=7,"",(IF(EH6=6,"5b",(IF(EH6=8,"5#",))))))</f>
        <v/>
      </c>
      <c r="EP6" s="57" t="str">
        <f t="shared" ref="EP6:EP40" si="170">(IF(EI6=11,"Δ",(IF(EI6=10,"7",(IF(EI6=9,"dim",0))))))</f>
        <v>7</v>
      </c>
      <c r="EQ6" s="57" t="str">
        <f t="shared" ref="EQ6:EQ40" si="171">(IF(EJ6=14,"9",(IF(EJ6=13,"9b",(IF(EJ6=15,"9+",0))))))</f>
        <v>9</v>
      </c>
      <c r="ER6" s="57" t="str">
        <f t="shared" ref="ER6:ER40" si="172">(IF(EK6=17,"11",(IF(EK6=16,"11b",(IF(EK6=18,"11+",0))))))</f>
        <v>11</v>
      </c>
      <c r="ES6" s="57" t="str">
        <f t="shared" ref="ES6:ES40" si="173">(IF(EL6=21,"13",(IF(EL6=20,"13b",0))))</f>
        <v>13b</v>
      </c>
      <c r="ET6" s="57" t="str">
        <f t="shared" ref="ET6:ET40" si="174">CONCATENATE(EM6,EN6,EO6)</f>
        <v>DO#m</v>
      </c>
      <c r="EU6" s="57" t="str">
        <f t="shared" ref="EU6:EU40" si="175">CONCATENATE(EM6,EN6,EO6,EP6)</f>
        <v>DO#m7</v>
      </c>
      <c r="EV6" s="57" t="str">
        <f t="shared" ref="EV6:EV40" si="176">CONCATENATE(EM6,EN6,EO6,EQ6)</f>
        <v>DO#m9</v>
      </c>
      <c r="EW6" s="57" t="str">
        <f t="shared" ref="EW6:EW40" si="177">CONCATENATE(EM6,EN6,EO6,ER6)</f>
        <v>DO#m11</v>
      </c>
      <c r="EX6" s="57" t="str">
        <f t="shared" ref="EX6:EX40" si="178">CONCATENATE(EM6,EN6,EO6,ES6)</f>
        <v>DO#m13b</v>
      </c>
      <c r="EZ6" s="57">
        <f>1</f>
        <v>1</v>
      </c>
      <c r="FA6" s="57">
        <f t="shared" ref="FA6:FA40" si="179">R6-$P6</f>
        <v>3</v>
      </c>
      <c r="FB6" s="57">
        <f t="shared" ref="FB6:FB40" si="180">T6-$P6</f>
        <v>6</v>
      </c>
      <c r="FC6" s="57">
        <f t="shared" ref="FC6:FC40" si="181">V6-$P6</f>
        <v>10</v>
      </c>
      <c r="FD6" s="57">
        <f t="shared" ref="FD6:FD40" si="182">X6-$P6</f>
        <v>13</v>
      </c>
      <c r="FE6" s="57">
        <f t="shared" ref="FE6:FE40" si="183">Z6-$P6</f>
        <v>17</v>
      </c>
      <c r="FF6" s="57">
        <f t="shared" ref="FF6:FF40" si="184">AB6-$P6</f>
        <v>20</v>
      </c>
      <c r="FG6" s="57" t="str">
        <f t="shared" ref="FG6:FG40" si="185">$B6</f>
        <v>DO#</v>
      </c>
      <c r="FH6" s="57" t="str">
        <f t="shared" ref="FH6:FH40" si="186">IF(FA6=4,"","m")</f>
        <v>m</v>
      </c>
      <c r="FI6" s="57" t="str">
        <f t="shared" ref="FI6:FI40" si="187">(IF(FB6=7,"",(IF(FB6=6,"5b",(IF(FB6=8,"5#",))))))</f>
        <v>5b</v>
      </c>
      <c r="FJ6" s="57" t="str">
        <f t="shared" ref="FJ6:FJ40" si="188">(IF(FC6=11,"Δ",(IF(FC6=10,"7",(IF(FC6=9,"dim",0))))))</f>
        <v>7</v>
      </c>
      <c r="FK6" s="57" t="str">
        <f t="shared" ref="FK6:FK40" si="189">(IF(FD6=14,"9",(IF(FD6=13,"9b",(IF(FD6=15,"9+",0))))))</f>
        <v>9b</v>
      </c>
      <c r="FL6" s="57" t="str">
        <f t="shared" ref="FL6:FL40" si="190">(IF(FE6=17,"11",(IF(FE6=16,"11b",(IF(FE6=18,"11+",0))))))</f>
        <v>11</v>
      </c>
      <c r="FM6" s="57" t="str">
        <f t="shared" ref="FM6:FM40" si="191">(IF(FF6=21,"13",(IF(FF6=20,"13b",0))))</f>
        <v>13b</v>
      </c>
      <c r="FN6" s="57" t="str">
        <f t="shared" ref="FN6:FN40" si="192">CONCATENATE(FG6,FH6,FI6)</f>
        <v>DO#m5b</v>
      </c>
      <c r="FO6" s="57" t="str">
        <f t="shared" ref="FO6:FO40" si="193">CONCATENATE(FG6,FH6,FI6,FJ6)</f>
        <v>DO#m5b7</v>
      </c>
      <c r="FP6" s="57" t="str">
        <f t="shared" ref="FP6:FP40" si="194">CONCATENATE(FG6,FH6,FI6,FK6)</f>
        <v>DO#m5b9b</v>
      </c>
      <c r="FQ6" s="57" t="str">
        <f t="shared" ref="FQ6:FQ40" si="195">CONCATENATE(FG6,FH6,FI6,FL6)</f>
        <v>DO#m5b11</v>
      </c>
      <c r="FR6" s="57" t="str">
        <f t="shared" ref="FR6:FR40" si="196">CONCATENATE(FG6,FH6,FI6,FM6)</f>
        <v>DO#m5b13b</v>
      </c>
      <c r="FT6" s="2" t="str">
        <f t="shared" ref="FT6:FX40" si="197">AX6</f>
        <v>DO#</v>
      </c>
      <c r="FU6" s="2" t="str">
        <f t="shared" si="22"/>
        <v>DO#Δ</v>
      </c>
      <c r="FV6" s="2" t="str">
        <f t="shared" si="22"/>
        <v>DO#9</v>
      </c>
      <c r="FW6" s="2" t="str">
        <f t="shared" si="22"/>
        <v>DO#11</v>
      </c>
      <c r="FX6" s="2" t="str">
        <f t="shared" si="22"/>
        <v>DO#13</v>
      </c>
      <c r="FY6" s="2" t="str">
        <f t="shared" ref="FY6:GC40" si="198">BR6</f>
        <v>DO#m</v>
      </c>
      <c r="FZ6" s="2" t="str">
        <f t="shared" si="23"/>
        <v>DO#m7</v>
      </c>
      <c r="GA6" s="2" t="str">
        <f t="shared" si="23"/>
        <v>DO#m9</v>
      </c>
      <c r="GB6" s="2" t="str">
        <f t="shared" si="23"/>
        <v>DO#m11</v>
      </c>
      <c r="GC6" s="2" t="str">
        <f t="shared" si="23"/>
        <v>DO#m13</v>
      </c>
      <c r="GD6" s="2" t="str">
        <f t="shared" ref="GD6:GH40" si="199">CL6</f>
        <v>DO#m</v>
      </c>
      <c r="GE6" s="2" t="str">
        <f t="shared" si="24"/>
        <v>DO#m7</v>
      </c>
      <c r="GF6" s="2" t="str">
        <f t="shared" si="24"/>
        <v>DO#m9b</v>
      </c>
      <c r="GG6" s="2" t="str">
        <f t="shared" si="24"/>
        <v>DO#m11</v>
      </c>
      <c r="GH6" s="2" t="str">
        <f t="shared" si="24"/>
        <v>DO#m13b</v>
      </c>
      <c r="GI6" s="2" t="str">
        <f t="shared" ref="GI6:GM40" si="200">DF6</f>
        <v>DO#</v>
      </c>
      <c r="GJ6" s="2" t="str">
        <f t="shared" si="25"/>
        <v>DO#Δ</v>
      </c>
      <c r="GK6" s="2" t="str">
        <f t="shared" si="25"/>
        <v>DO#9</v>
      </c>
      <c r="GL6" s="2" t="str">
        <f t="shared" si="25"/>
        <v>DO#11+</v>
      </c>
      <c r="GM6" s="2" t="str">
        <f t="shared" si="25"/>
        <v>DO#13</v>
      </c>
      <c r="GN6" s="2" t="str">
        <f t="shared" ref="GN6:GR40" si="201">DZ6</f>
        <v>DO#</v>
      </c>
      <c r="GO6" s="2" t="str">
        <f t="shared" si="26"/>
        <v>DO#7</v>
      </c>
      <c r="GP6" s="2" t="str">
        <f t="shared" si="26"/>
        <v>DO#9</v>
      </c>
      <c r="GQ6" s="2" t="str">
        <f t="shared" si="26"/>
        <v>DO#11</v>
      </c>
      <c r="GR6" s="2" t="str">
        <f t="shared" si="26"/>
        <v>DO#13</v>
      </c>
      <c r="GS6" s="2" t="str">
        <f t="shared" ref="GS6:GW40" si="202">ET6</f>
        <v>DO#m</v>
      </c>
      <c r="GT6" s="2" t="str">
        <f t="shared" si="27"/>
        <v>DO#m7</v>
      </c>
      <c r="GU6" s="2" t="str">
        <f t="shared" si="27"/>
        <v>DO#m9</v>
      </c>
      <c r="GV6" s="2" t="str">
        <f t="shared" si="27"/>
        <v>DO#m11</v>
      </c>
      <c r="GW6" s="2" t="str">
        <f t="shared" si="27"/>
        <v>DO#m13b</v>
      </c>
      <c r="GX6" s="2" t="str">
        <f t="shared" ref="GX6:HB40" si="203">FN6</f>
        <v>DO#m5b</v>
      </c>
      <c r="GY6" s="2" t="str">
        <f t="shared" si="28"/>
        <v>DO#m5b7</v>
      </c>
      <c r="GZ6" s="2" t="str">
        <f t="shared" si="28"/>
        <v>DO#m5b9b</v>
      </c>
      <c r="HA6" s="2" t="str">
        <f t="shared" si="28"/>
        <v>DO#m5b11</v>
      </c>
      <c r="HB6" s="2" t="str">
        <f t="shared" si="28"/>
        <v>DO#m5b13b</v>
      </c>
      <c r="HD6" s="2">
        <f>HD5+1</f>
        <v>2</v>
      </c>
      <c r="HE6" s="2" t="str" cm="1">
        <f t="array" ref="HE6">INDEX(patti,$HD6,IP6)</f>
        <v>DO#</v>
      </c>
      <c r="HF6" s="2" t="str" cm="1">
        <f t="array" ref="HF6">INDEX(patti,$HD6,IQ6)</f>
        <v>DO#m</v>
      </c>
      <c r="HG6" s="2" t="str" cm="1">
        <f t="array" ref="HG6">INDEX(patti,$HD6,IR6)</f>
        <v>DO#m</v>
      </c>
      <c r="HH6" s="2" t="str" cm="1">
        <f t="array" ref="HH6">INDEX(patti,$HD6,IS6)</f>
        <v>DO#</v>
      </c>
      <c r="HI6" s="2" t="str" cm="1">
        <f t="array" ref="HI6">INDEX(patti,$HD6,IT6)</f>
        <v>DO#</v>
      </c>
      <c r="HJ6" s="2" t="str" cm="1">
        <f t="array" ref="HJ6">INDEX(patti,$HD6,IU6)</f>
        <v>DO#m</v>
      </c>
      <c r="HK6" s="2" t="str" cm="1">
        <f t="array" ref="HK6">INDEX(patti,$HD6,IV6)</f>
        <v>DO#m5b</v>
      </c>
      <c r="HL6" s="2" t="str" cm="1">
        <f t="array" ref="HL6">INDEX(patti,$HD6,IW6)</f>
        <v>DO#Δ</v>
      </c>
      <c r="HM6" s="2" t="str" cm="1">
        <f t="array" ref="HM6">INDEX(patti,$HD6,IX6)</f>
        <v>DO#m7</v>
      </c>
      <c r="HN6" s="2" t="str" cm="1">
        <f t="array" ref="HN6">INDEX(patti,$HD6,IY6)</f>
        <v>DO#m7</v>
      </c>
      <c r="HO6" s="2" t="str" cm="1">
        <f t="array" ref="HO6">INDEX(patti,$HD6,IZ6)</f>
        <v>DO#Δ</v>
      </c>
      <c r="HP6" s="2" t="str" cm="1">
        <f t="array" ref="HP6">INDEX(patti,$HD6,JA6)</f>
        <v>DO#7</v>
      </c>
      <c r="HQ6" s="2" t="str" cm="1">
        <f t="array" ref="HQ6">INDEX(patti,$HD6,JB6)</f>
        <v>DO#m7</v>
      </c>
      <c r="HR6" s="2" t="str" cm="1">
        <f t="array" ref="HR6">INDEX(patti,$HD6,JC6)</f>
        <v>DO#m5b7</v>
      </c>
      <c r="HS6" s="2" t="str" cm="1">
        <f t="array" ref="HS6">INDEX(patti,$HD6,JD6)</f>
        <v>DO#9</v>
      </c>
      <c r="HT6" s="2" t="str" cm="1">
        <f t="array" ref="HT6">INDEX(patti,$HD6,JE6)</f>
        <v>DO#m9</v>
      </c>
      <c r="HU6" s="2" t="str" cm="1">
        <f t="array" ref="HU6">INDEX(patti,$HD6,JF6)</f>
        <v>DO#m9b</v>
      </c>
      <c r="HV6" s="2" t="str" cm="1">
        <f t="array" ref="HV6">INDEX(patti,$HD6,JG6)</f>
        <v>DO#9</v>
      </c>
      <c r="HW6" s="2" t="str" cm="1">
        <f t="array" ref="HW6">INDEX(patti,$HD6,JH6)</f>
        <v>DO#9</v>
      </c>
      <c r="HX6" s="2" t="str" cm="1">
        <f t="array" ref="HX6">INDEX(patti,$HD6,JI6)</f>
        <v>DO#m9</v>
      </c>
      <c r="HY6" s="2" t="str" cm="1">
        <f t="array" ref="HY6">INDEX(patti,$HD6,JJ6)</f>
        <v>DO#m5b9b</v>
      </c>
      <c r="HZ6" s="2" t="str" cm="1">
        <f t="array" ref="HZ6">INDEX(patti,$HD6,JK6)</f>
        <v>DO#11</v>
      </c>
      <c r="IA6" s="2" t="str" cm="1">
        <f t="array" ref="IA6">INDEX(patti,$HD6,JL6)</f>
        <v>DO#m11</v>
      </c>
      <c r="IB6" s="2" t="str" cm="1">
        <f t="array" ref="IB6">INDEX(patti,$HD6,JM6)</f>
        <v>DO#m11</v>
      </c>
      <c r="IC6" s="2" t="str" cm="1">
        <f t="array" ref="IC6">INDEX(patti,$HD6,JN6)</f>
        <v>DO#11+</v>
      </c>
      <c r="ID6" s="2" t="str" cm="1">
        <f t="array" ref="ID6">INDEX(patti,$HD6,JO6)</f>
        <v>DO#11</v>
      </c>
      <c r="IE6" s="2" t="str" cm="1">
        <f t="array" ref="IE6">INDEX(patti,$HD6,JP6)</f>
        <v>DO#m11</v>
      </c>
      <c r="IF6" s="2" t="str" cm="1">
        <f t="array" ref="IF6">INDEX(patti,$HD6,JQ6)</f>
        <v>DO#m5b11</v>
      </c>
      <c r="IG6" s="2" t="str" cm="1">
        <f t="array" ref="IG6">INDEX(patti,$HD6,JR6)</f>
        <v>DO#13</v>
      </c>
      <c r="IH6" s="2" t="str" cm="1">
        <f t="array" ref="IH6">INDEX(patti,$HD6,JS6)</f>
        <v>DO#m13</v>
      </c>
      <c r="II6" s="2" t="str" cm="1">
        <f t="array" ref="II6">INDEX(patti,$HD6,JT6)</f>
        <v>DO#m13b</v>
      </c>
      <c r="IJ6" s="2" t="str" cm="1">
        <f t="array" ref="IJ6">INDEX(patti,$HD6,JU6)</f>
        <v>DO#13</v>
      </c>
      <c r="IK6" s="2" t="str" cm="1">
        <f t="array" ref="IK6">INDEX(patti,$HD6,JV6)</f>
        <v>DO#13</v>
      </c>
      <c r="IL6" s="2" t="str" cm="1">
        <f t="array" ref="IL6">INDEX(patti,$HD6,JW6)</f>
        <v>DO#m13b</v>
      </c>
      <c r="IM6" s="2" t="str" cm="1">
        <f t="array" ref="IM6">INDEX(patti,$HD6,JX6)</f>
        <v>DO#m5b13b</v>
      </c>
      <c r="IN6" t="s">
        <v>117</v>
      </c>
      <c r="IP6">
        <v>1</v>
      </c>
      <c r="IQ6">
        <f t="shared" ref="IQ6:IV21" si="204">IP6+5</f>
        <v>6</v>
      </c>
      <c r="IR6">
        <f t="shared" si="204"/>
        <v>11</v>
      </c>
      <c r="IS6">
        <f t="shared" si="204"/>
        <v>16</v>
      </c>
      <c r="IT6">
        <f t="shared" si="204"/>
        <v>21</v>
      </c>
      <c r="IU6">
        <f t="shared" si="204"/>
        <v>26</v>
      </c>
      <c r="IV6">
        <f t="shared" si="204"/>
        <v>31</v>
      </c>
      <c r="IW6">
        <f t="shared" ref="IW6:JL31" si="205">IP6+1</f>
        <v>2</v>
      </c>
      <c r="IX6">
        <f t="shared" si="30"/>
        <v>7</v>
      </c>
      <c r="IY6">
        <f t="shared" si="30"/>
        <v>12</v>
      </c>
      <c r="IZ6">
        <f t="shared" si="30"/>
        <v>17</v>
      </c>
      <c r="JA6">
        <f t="shared" si="30"/>
        <v>22</v>
      </c>
      <c r="JB6">
        <f t="shared" si="30"/>
        <v>27</v>
      </c>
      <c r="JC6">
        <f t="shared" si="30"/>
        <v>32</v>
      </c>
      <c r="JD6">
        <f t="shared" si="30"/>
        <v>3</v>
      </c>
      <c r="JE6">
        <f t="shared" si="30"/>
        <v>8</v>
      </c>
      <c r="JF6">
        <f t="shared" si="30"/>
        <v>13</v>
      </c>
      <c r="JG6">
        <f t="shared" si="30"/>
        <v>18</v>
      </c>
      <c r="JH6">
        <f t="shared" si="30"/>
        <v>23</v>
      </c>
      <c r="JI6">
        <f t="shared" si="30"/>
        <v>28</v>
      </c>
      <c r="JJ6">
        <f t="shared" si="30"/>
        <v>33</v>
      </c>
      <c r="JK6">
        <f t="shared" si="30"/>
        <v>4</v>
      </c>
      <c r="JL6">
        <f t="shared" si="30"/>
        <v>9</v>
      </c>
      <c r="JM6">
        <f t="shared" si="30"/>
        <v>14</v>
      </c>
      <c r="JN6">
        <f t="shared" si="31"/>
        <v>19</v>
      </c>
      <c r="JO6">
        <f t="shared" si="31"/>
        <v>24</v>
      </c>
      <c r="JP6">
        <f t="shared" si="31"/>
        <v>29</v>
      </c>
      <c r="JQ6">
        <f t="shared" si="31"/>
        <v>34</v>
      </c>
      <c r="JR6">
        <f t="shared" si="31"/>
        <v>5</v>
      </c>
      <c r="JS6">
        <f t="shared" si="31"/>
        <v>10</v>
      </c>
      <c r="JT6">
        <f t="shared" si="31"/>
        <v>15</v>
      </c>
      <c r="JU6">
        <f t="shared" si="31"/>
        <v>20</v>
      </c>
      <c r="JV6">
        <f t="shared" si="31"/>
        <v>25</v>
      </c>
      <c r="JW6">
        <f t="shared" si="31"/>
        <v>30</v>
      </c>
      <c r="JX6">
        <f t="shared" si="31"/>
        <v>35</v>
      </c>
      <c r="JY6" t="s">
        <v>117</v>
      </c>
      <c r="JZ6" t="str">
        <f>JZ5</f>
        <v>MAGGIORE</v>
      </c>
      <c r="KA6">
        <f t="shared" si="16"/>
        <v>0</v>
      </c>
      <c r="KB6" cm="1">
        <f t="array" ref="KB6">IF(TYPE(_xlfn._xlws.FILTER(HE$1:IM$1,HE6:IM6=KA6))=16,0,_xlfn._xlws.FILTER(HE$1:IM$1,HE6:IM6=KA6))</f>
        <v>0</v>
      </c>
      <c r="KG6">
        <f t="shared" ref="KG6:KG69" si="206">IF(KH6=0,KG5,KG5+1)</f>
        <v>0</v>
      </c>
      <c r="KH6" s="35">
        <f t="shared" si="32"/>
        <v>0</v>
      </c>
      <c r="KI6">
        <f>KI5+1</f>
        <v>2</v>
      </c>
      <c r="KJ6">
        <f t="shared" si="33"/>
        <v>0</v>
      </c>
      <c r="KK6">
        <f t="shared" si="34"/>
        <v>0</v>
      </c>
      <c r="KL6">
        <f t="shared" ref="KL6:KL20" si="207">(LEFT(IF(TYPE(_xlfn.TEXTAFTER(KJ6,"come "))=16,0,_xlfn.TEXTAFTER(KJ6,"come ")),1))+1-1</f>
        <v>0</v>
      </c>
      <c r="KM6" s="2">
        <f t="shared" si="35"/>
        <v>0</v>
      </c>
      <c r="KN6" s="2">
        <f t="shared" si="35"/>
        <v>0</v>
      </c>
      <c r="KO6" s="2">
        <f t="shared" si="35"/>
        <v>0</v>
      </c>
      <c r="KP6" s="2">
        <f t="shared" si="35"/>
        <v>0</v>
      </c>
      <c r="KQ6" s="2">
        <f t="shared" si="35"/>
        <v>0</v>
      </c>
      <c r="KR6" s="2">
        <f t="shared" si="35"/>
        <v>0</v>
      </c>
      <c r="KS6" s="2">
        <f t="shared" si="35"/>
        <v>0</v>
      </c>
      <c r="KT6" s="2" t="str">
        <f t="shared" ref="KT6:KT20" si="208">LEFT(KJ6,4)</f>
        <v>0</v>
      </c>
      <c r="KU6" s="2" t="str">
        <f t="shared" ref="KU6:KU20" si="209">LEFT(KT6,2)</f>
        <v>0</v>
      </c>
      <c r="KV6" s="2" t="str">
        <f t="shared" ref="KV6:KV20" si="210">LEFT(KT6,3)</f>
        <v>0</v>
      </c>
      <c r="KW6" s="55" t="str">
        <f t="shared" ref="KW6:KW20" si="211">(IF((RIGHT(KV6,1))="b",KV6,(IF((RIGHT(KV6,1))="#",KV6,(IF(RIGHT(KV6,1)="l",KV6,KU6))))))</f>
        <v>0</v>
      </c>
      <c r="KX6" s="60">
        <f t="shared" ref="KX6:KX20" si="212">IF($KW6=0,0,IF(KM$4&gt;$KL6,0,KM$4))</f>
        <v>0</v>
      </c>
      <c r="KY6" s="60">
        <f t="shared" si="36"/>
        <v>0</v>
      </c>
      <c r="KZ6" s="60">
        <f t="shared" si="36"/>
        <v>0</v>
      </c>
      <c r="LA6" s="60">
        <f t="shared" si="36"/>
        <v>0</v>
      </c>
      <c r="LB6" s="60">
        <f t="shared" si="36"/>
        <v>0</v>
      </c>
      <c r="LC6" s="60">
        <f t="shared" si="36"/>
        <v>0</v>
      </c>
      <c r="LD6" s="60">
        <f t="shared" si="36"/>
        <v>0</v>
      </c>
      <c r="LE6" s="64">
        <f t="shared" si="37"/>
        <v>0</v>
      </c>
      <c r="LF6" s="55">
        <f t="shared" si="38"/>
        <v>0</v>
      </c>
      <c r="LG6" s="55">
        <f t="shared" si="39"/>
        <v>0</v>
      </c>
      <c r="LH6" s="55">
        <f t="shared" si="40"/>
        <v>0</v>
      </c>
      <c r="LI6" s="55">
        <f t="shared" si="41"/>
        <v>0</v>
      </c>
      <c r="LJ6" s="55">
        <f t="shared" si="42"/>
        <v>0</v>
      </c>
      <c r="LK6" s="55">
        <f t="shared" si="43"/>
        <v>0</v>
      </c>
      <c r="LL6" s="55">
        <f t="shared" si="44"/>
        <v>0</v>
      </c>
      <c r="LM6" s="64">
        <f t="shared" ref="LM6:LM20" si="213">IF(KX6=0,0,LF6)</f>
        <v>0</v>
      </c>
      <c r="LN6" s="64">
        <f t="shared" si="45"/>
        <v>0</v>
      </c>
      <c r="LO6" s="64">
        <f t="shared" si="45"/>
        <v>0</v>
      </c>
      <c r="LP6" s="64">
        <f t="shared" si="45"/>
        <v>0</v>
      </c>
      <c r="LQ6" s="64">
        <f t="shared" si="45"/>
        <v>0</v>
      </c>
      <c r="LR6" s="64">
        <f t="shared" si="45"/>
        <v>0</v>
      </c>
      <c r="LS6" s="64">
        <f t="shared" si="45"/>
        <v>0</v>
      </c>
      <c r="LT6" s="60">
        <f t="shared" ref="LT6:LT20" si="214">SUM(LM6:LS6)+LE6</f>
        <v>0</v>
      </c>
      <c r="LU6" s="60">
        <f t="shared" si="46"/>
        <v>0</v>
      </c>
      <c r="LV6" s="60">
        <f t="shared" si="47"/>
        <v>0</v>
      </c>
      <c r="LX6" s="180"/>
      <c r="LY6" s="180"/>
      <c r="LZ6" s="180"/>
      <c r="MA6" s="180"/>
      <c r="MB6" s="180"/>
      <c r="MC6" s="180"/>
      <c r="MD6" s="180"/>
      <c r="ME6" s="180"/>
      <c r="MF6" s="180"/>
      <c r="MG6" s="180"/>
      <c r="MH6" s="180"/>
      <c r="MI6" s="180"/>
      <c r="MJ6" s="180"/>
      <c r="MK6" s="180"/>
      <c r="ML6" s="180"/>
      <c r="MM6" s="180"/>
      <c r="MN6" s="180"/>
      <c r="MO6" s="180"/>
      <c r="MP6" s="180"/>
      <c r="MQ6" s="180"/>
      <c r="MR6" s="180"/>
      <c r="MS6" s="180"/>
      <c r="MT6" s="180"/>
      <c r="MU6" s="5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51"/>
      <c r="NP6" s="51"/>
      <c r="NQ6" s="51"/>
      <c r="NR6" s="51"/>
      <c r="NS6" s="51"/>
      <c r="NT6" s="51"/>
      <c r="NU6" s="51"/>
      <c r="NV6" s="51"/>
      <c r="NW6" s="51"/>
      <c r="NX6" s="73"/>
      <c r="NY6" s="73"/>
      <c r="NZ6" s="73"/>
      <c r="OA6" s="73"/>
      <c r="OB6" s="73"/>
      <c r="OC6" s="73"/>
    </row>
    <row r="7" spans="1:393" x14ac:dyDescent="0.3">
      <c r="A7" s="190"/>
      <c r="B7" t="s">
        <v>1</v>
      </c>
      <c r="C7" s="16" t="s">
        <v>37</v>
      </c>
      <c r="D7" s="16" t="s">
        <v>37</v>
      </c>
      <c r="E7" s="16" t="s">
        <v>38</v>
      </c>
      <c r="F7" s="16" t="s">
        <v>37</v>
      </c>
      <c r="G7" s="16" t="s">
        <v>37</v>
      </c>
      <c r="H7" s="16" t="s">
        <v>37</v>
      </c>
      <c r="I7" s="16" t="s">
        <v>38</v>
      </c>
      <c r="J7" s="4">
        <f t="shared" si="21"/>
        <v>3</v>
      </c>
      <c r="K7" s="57">
        <f t="shared" si="48"/>
        <v>5</v>
      </c>
      <c r="L7" s="57">
        <f t="shared" si="49"/>
        <v>7</v>
      </c>
      <c r="M7" s="57">
        <f t="shared" si="50"/>
        <v>8</v>
      </c>
      <c r="N7" s="57">
        <f t="shared" si="51"/>
        <v>10</v>
      </c>
      <c r="O7" s="57">
        <f t="shared" si="52"/>
        <v>12</v>
      </c>
      <c r="P7" s="57">
        <f t="shared" si="53"/>
        <v>14</v>
      </c>
      <c r="Q7" s="57">
        <f t="shared" si="54"/>
        <v>15</v>
      </c>
      <c r="R7" s="57">
        <f t="shared" si="55"/>
        <v>17</v>
      </c>
      <c r="S7" s="57">
        <f t="shared" si="56"/>
        <v>19</v>
      </c>
      <c r="T7" s="57">
        <f t="shared" si="57"/>
        <v>20</v>
      </c>
      <c r="U7" s="57">
        <f t="shared" si="58"/>
        <v>22</v>
      </c>
      <c r="V7" s="57">
        <f t="shared" si="59"/>
        <v>24</v>
      </c>
      <c r="W7" s="57">
        <f t="shared" si="60"/>
        <v>26</v>
      </c>
      <c r="X7" s="57">
        <f t="shared" si="61"/>
        <v>27</v>
      </c>
      <c r="Y7" s="57">
        <f t="shared" si="62"/>
        <v>29</v>
      </c>
      <c r="Z7" s="57">
        <f t="shared" si="63"/>
        <v>31</v>
      </c>
      <c r="AA7" s="57">
        <f t="shared" si="64"/>
        <v>32</v>
      </c>
      <c r="AB7" s="57">
        <f t="shared" si="65"/>
        <v>34</v>
      </c>
      <c r="AC7" s="57">
        <f t="shared" si="66"/>
        <v>36</v>
      </c>
      <c r="AD7" s="57">
        <f t="shared" si="67"/>
        <v>38</v>
      </c>
      <c r="AE7" s="57">
        <f t="shared" si="68"/>
        <v>39</v>
      </c>
      <c r="AF7" s="57">
        <f t="shared" si="69"/>
        <v>41</v>
      </c>
      <c r="AG7" s="57">
        <f t="shared" si="70"/>
        <v>43</v>
      </c>
      <c r="AH7" s="57">
        <f t="shared" si="71"/>
        <v>44</v>
      </c>
      <c r="AI7" s="57"/>
      <c r="AJ7" s="57">
        <f>1</f>
        <v>1</v>
      </c>
      <c r="AK7" s="57">
        <f t="shared" si="72"/>
        <v>4</v>
      </c>
      <c r="AL7" s="57">
        <f t="shared" si="73"/>
        <v>7</v>
      </c>
      <c r="AM7" s="57">
        <f t="shared" si="74"/>
        <v>11</v>
      </c>
      <c r="AN7" s="57">
        <f t="shared" si="75"/>
        <v>14</v>
      </c>
      <c r="AO7" s="57">
        <f t="shared" si="76"/>
        <v>17</v>
      </c>
      <c r="AP7" s="57">
        <f t="shared" si="77"/>
        <v>21</v>
      </c>
      <c r="AQ7" s="57" t="str">
        <f t="shared" ref="AQ7:AQ40" si="215">$B7</f>
        <v>RE</v>
      </c>
      <c r="AR7" s="57" t="str">
        <f t="shared" si="78"/>
        <v/>
      </c>
      <c r="AS7" s="57" t="str">
        <f t="shared" si="79"/>
        <v/>
      </c>
      <c r="AT7" s="57" t="str">
        <f t="shared" si="80"/>
        <v>Δ</v>
      </c>
      <c r="AU7" s="57" t="str">
        <f t="shared" si="81"/>
        <v>9</v>
      </c>
      <c r="AV7" s="57" t="str">
        <f t="shared" si="82"/>
        <v>11</v>
      </c>
      <c r="AW7" s="57" t="str">
        <f t="shared" si="83"/>
        <v>13</v>
      </c>
      <c r="AX7" s="57" t="str">
        <f t="shared" si="84"/>
        <v>RE</v>
      </c>
      <c r="AY7" s="57" t="str">
        <f t="shared" si="85"/>
        <v>REΔ</v>
      </c>
      <c r="AZ7" s="57" t="str">
        <f t="shared" si="86"/>
        <v>RE9</v>
      </c>
      <c r="BA7" s="57" t="str">
        <f t="shared" si="87"/>
        <v>RE11</v>
      </c>
      <c r="BB7" s="57" t="str">
        <f t="shared" si="88"/>
        <v>RE13</v>
      </c>
      <c r="BD7" s="57">
        <f>1</f>
        <v>1</v>
      </c>
      <c r="BE7" s="57">
        <f t="shared" si="89"/>
        <v>3</v>
      </c>
      <c r="BF7" s="57">
        <f t="shared" si="90"/>
        <v>7</v>
      </c>
      <c r="BG7" s="57">
        <f t="shared" si="91"/>
        <v>10</v>
      </c>
      <c r="BH7" s="57">
        <f t="shared" si="92"/>
        <v>14</v>
      </c>
      <c r="BI7" s="57">
        <f t="shared" si="93"/>
        <v>17</v>
      </c>
      <c r="BJ7" s="57">
        <f t="shared" si="94"/>
        <v>21</v>
      </c>
      <c r="BK7" s="57" t="str">
        <f t="shared" si="95"/>
        <v>RE</v>
      </c>
      <c r="BL7" s="57" t="str">
        <f t="shared" si="96"/>
        <v>m</v>
      </c>
      <c r="BM7" s="57" t="str">
        <f t="shared" si="97"/>
        <v/>
      </c>
      <c r="BN7" s="57" t="str">
        <f t="shared" si="98"/>
        <v>7</v>
      </c>
      <c r="BO7" s="57" t="str">
        <f t="shared" si="99"/>
        <v>9</v>
      </c>
      <c r="BP7" s="57" t="str">
        <f t="shared" si="100"/>
        <v>11</v>
      </c>
      <c r="BQ7" s="57" t="str">
        <f t="shared" si="101"/>
        <v>13</v>
      </c>
      <c r="BR7" s="57" t="str">
        <f t="shared" si="102"/>
        <v>REm</v>
      </c>
      <c r="BS7" s="57" t="str">
        <f t="shared" si="103"/>
        <v>REm7</v>
      </c>
      <c r="BT7" s="57" t="str">
        <f t="shared" si="104"/>
        <v>REm9</v>
      </c>
      <c r="BU7" s="57" t="str">
        <f t="shared" si="105"/>
        <v>REm11</v>
      </c>
      <c r="BV7" s="57" t="str">
        <f t="shared" si="106"/>
        <v>REm13</v>
      </c>
      <c r="BX7" s="57">
        <f>1</f>
        <v>1</v>
      </c>
      <c r="BY7" s="57">
        <f t="shared" si="107"/>
        <v>3</v>
      </c>
      <c r="BZ7" s="57">
        <f t="shared" si="108"/>
        <v>7</v>
      </c>
      <c r="CA7" s="57">
        <f t="shared" si="109"/>
        <v>10</v>
      </c>
      <c r="CB7" s="57">
        <f t="shared" si="110"/>
        <v>13</v>
      </c>
      <c r="CC7" s="57">
        <f t="shared" si="111"/>
        <v>17</v>
      </c>
      <c r="CD7" s="57">
        <f t="shared" si="112"/>
        <v>20</v>
      </c>
      <c r="CE7" s="57" t="str">
        <f t="shared" si="113"/>
        <v>RE</v>
      </c>
      <c r="CF7" s="57" t="str">
        <f t="shared" si="114"/>
        <v>m</v>
      </c>
      <c r="CG7" s="57" t="str">
        <f t="shared" si="115"/>
        <v/>
      </c>
      <c r="CH7" s="57" t="str">
        <f t="shared" si="116"/>
        <v>7</v>
      </c>
      <c r="CI7" s="57" t="str">
        <f t="shared" si="117"/>
        <v>9b</v>
      </c>
      <c r="CJ7" s="57" t="str">
        <f t="shared" si="118"/>
        <v>11</v>
      </c>
      <c r="CK7" s="57" t="str">
        <f t="shared" si="119"/>
        <v>13b</v>
      </c>
      <c r="CL7" s="57" t="str">
        <f t="shared" si="120"/>
        <v>REm</v>
      </c>
      <c r="CM7" s="57" t="str">
        <f t="shared" si="121"/>
        <v>REm7</v>
      </c>
      <c r="CN7" s="57" t="str">
        <f t="shared" si="122"/>
        <v>REm9b</v>
      </c>
      <c r="CO7" s="57" t="str">
        <f t="shared" si="123"/>
        <v>REm11</v>
      </c>
      <c r="CP7" s="57" t="str">
        <f t="shared" si="124"/>
        <v>REm13b</v>
      </c>
      <c r="CR7" s="57">
        <f>1</f>
        <v>1</v>
      </c>
      <c r="CS7" s="57">
        <f t="shared" si="125"/>
        <v>4</v>
      </c>
      <c r="CT7" s="57">
        <f t="shared" si="126"/>
        <v>7</v>
      </c>
      <c r="CU7" s="57">
        <f t="shared" si="127"/>
        <v>11</v>
      </c>
      <c r="CV7" s="57">
        <f t="shared" si="128"/>
        <v>14</v>
      </c>
      <c r="CW7" s="57">
        <f t="shared" si="129"/>
        <v>18</v>
      </c>
      <c r="CX7" s="57">
        <f t="shared" si="130"/>
        <v>21</v>
      </c>
      <c r="CY7" s="57" t="str">
        <f t="shared" si="131"/>
        <v>RE</v>
      </c>
      <c r="CZ7" s="57" t="str">
        <f t="shared" si="132"/>
        <v/>
      </c>
      <c r="DA7" s="57" t="str">
        <f t="shared" si="133"/>
        <v/>
      </c>
      <c r="DB7" s="57" t="str">
        <f t="shared" si="134"/>
        <v>Δ</v>
      </c>
      <c r="DC7" s="57" t="str">
        <f t="shared" si="135"/>
        <v>9</v>
      </c>
      <c r="DD7" s="57" t="str">
        <f t="shared" si="136"/>
        <v>11+</v>
      </c>
      <c r="DE7" s="57" t="str">
        <f t="shared" si="137"/>
        <v>13</v>
      </c>
      <c r="DF7" s="57" t="str">
        <f t="shared" si="138"/>
        <v>RE</v>
      </c>
      <c r="DG7" s="57" t="str">
        <f t="shared" si="139"/>
        <v>REΔ</v>
      </c>
      <c r="DH7" s="57" t="str">
        <f t="shared" si="140"/>
        <v>RE9</v>
      </c>
      <c r="DI7" s="57" t="str">
        <f t="shared" si="141"/>
        <v>RE11+</v>
      </c>
      <c r="DJ7" s="57" t="str">
        <f t="shared" si="142"/>
        <v>RE13</v>
      </c>
      <c r="DL7" s="57">
        <f>1</f>
        <v>1</v>
      </c>
      <c r="DM7" s="57">
        <f t="shared" si="143"/>
        <v>4</v>
      </c>
      <c r="DN7" s="57">
        <f t="shared" si="144"/>
        <v>7</v>
      </c>
      <c r="DO7" s="57">
        <f t="shared" si="145"/>
        <v>10</v>
      </c>
      <c r="DP7" s="57">
        <f t="shared" si="146"/>
        <v>14</v>
      </c>
      <c r="DQ7" s="57">
        <f t="shared" si="147"/>
        <v>17</v>
      </c>
      <c r="DR7" s="57">
        <f t="shared" si="148"/>
        <v>21</v>
      </c>
      <c r="DS7" s="57" t="str">
        <f t="shared" si="149"/>
        <v>RE</v>
      </c>
      <c r="DT7" s="57" t="str">
        <f t="shared" si="150"/>
        <v/>
      </c>
      <c r="DU7" s="57" t="str">
        <f t="shared" si="151"/>
        <v/>
      </c>
      <c r="DV7" s="57" t="str">
        <f t="shared" si="152"/>
        <v>7</v>
      </c>
      <c r="DW7" s="57" t="str">
        <f t="shared" si="153"/>
        <v>9</v>
      </c>
      <c r="DX7" s="57" t="str">
        <f t="shared" si="154"/>
        <v>11</v>
      </c>
      <c r="DY7" s="57" t="str">
        <f t="shared" si="155"/>
        <v>13</v>
      </c>
      <c r="DZ7" s="57" t="str">
        <f t="shared" si="156"/>
        <v>RE</v>
      </c>
      <c r="EA7" s="57" t="str">
        <f t="shared" si="157"/>
        <v>RE7</v>
      </c>
      <c r="EB7" s="57" t="str">
        <f t="shared" si="158"/>
        <v>RE9</v>
      </c>
      <c r="EC7" s="57" t="str">
        <f t="shared" si="159"/>
        <v>RE11</v>
      </c>
      <c r="ED7" s="57" t="str">
        <f t="shared" si="160"/>
        <v>RE13</v>
      </c>
      <c r="EF7" s="57">
        <f>1</f>
        <v>1</v>
      </c>
      <c r="EG7" s="57">
        <f t="shared" si="161"/>
        <v>3</v>
      </c>
      <c r="EH7" s="57">
        <f t="shared" si="162"/>
        <v>7</v>
      </c>
      <c r="EI7" s="57">
        <f t="shared" si="163"/>
        <v>10</v>
      </c>
      <c r="EJ7" s="57">
        <f t="shared" si="164"/>
        <v>14</v>
      </c>
      <c r="EK7" s="57">
        <f t="shared" si="165"/>
        <v>17</v>
      </c>
      <c r="EL7" s="57">
        <f t="shared" si="166"/>
        <v>20</v>
      </c>
      <c r="EM7" s="57" t="str">
        <f t="shared" si="167"/>
        <v>RE</v>
      </c>
      <c r="EN7" s="57" t="str">
        <f t="shared" si="168"/>
        <v>m</v>
      </c>
      <c r="EO7" s="57" t="str">
        <f t="shared" si="169"/>
        <v/>
      </c>
      <c r="EP7" s="57" t="str">
        <f t="shared" si="170"/>
        <v>7</v>
      </c>
      <c r="EQ7" s="57" t="str">
        <f t="shared" si="171"/>
        <v>9</v>
      </c>
      <c r="ER7" s="57" t="str">
        <f t="shared" si="172"/>
        <v>11</v>
      </c>
      <c r="ES7" s="57" t="str">
        <f t="shared" si="173"/>
        <v>13b</v>
      </c>
      <c r="ET7" s="57" t="str">
        <f t="shared" si="174"/>
        <v>REm</v>
      </c>
      <c r="EU7" s="57" t="str">
        <f t="shared" si="175"/>
        <v>REm7</v>
      </c>
      <c r="EV7" s="57" t="str">
        <f t="shared" si="176"/>
        <v>REm9</v>
      </c>
      <c r="EW7" s="57" t="str">
        <f t="shared" si="177"/>
        <v>REm11</v>
      </c>
      <c r="EX7" s="57" t="str">
        <f t="shared" si="178"/>
        <v>REm13b</v>
      </c>
      <c r="EZ7" s="57">
        <f>1</f>
        <v>1</v>
      </c>
      <c r="FA7" s="57">
        <f t="shared" si="179"/>
        <v>3</v>
      </c>
      <c r="FB7" s="57">
        <f t="shared" si="180"/>
        <v>6</v>
      </c>
      <c r="FC7" s="57">
        <f t="shared" si="181"/>
        <v>10</v>
      </c>
      <c r="FD7" s="57">
        <f t="shared" si="182"/>
        <v>13</v>
      </c>
      <c r="FE7" s="57">
        <f t="shared" si="183"/>
        <v>17</v>
      </c>
      <c r="FF7" s="57">
        <f t="shared" si="184"/>
        <v>20</v>
      </c>
      <c r="FG7" s="57" t="str">
        <f t="shared" si="185"/>
        <v>RE</v>
      </c>
      <c r="FH7" s="57" t="str">
        <f t="shared" si="186"/>
        <v>m</v>
      </c>
      <c r="FI7" s="57" t="str">
        <f t="shared" si="187"/>
        <v>5b</v>
      </c>
      <c r="FJ7" s="57" t="str">
        <f t="shared" si="188"/>
        <v>7</v>
      </c>
      <c r="FK7" s="57" t="str">
        <f t="shared" si="189"/>
        <v>9b</v>
      </c>
      <c r="FL7" s="57" t="str">
        <f t="shared" si="190"/>
        <v>11</v>
      </c>
      <c r="FM7" s="57" t="str">
        <f t="shared" si="191"/>
        <v>13b</v>
      </c>
      <c r="FN7" s="57" t="str">
        <f t="shared" si="192"/>
        <v>REm5b</v>
      </c>
      <c r="FO7" s="57" t="str">
        <f t="shared" si="193"/>
        <v>REm5b7</v>
      </c>
      <c r="FP7" s="57" t="str">
        <f t="shared" si="194"/>
        <v>REm5b9b</v>
      </c>
      <c r="FQ7" s="57" t="str">
        <f t="shared" si="195"/>
        <v>REm5b11</v>
      </c>
      <c r="FR7" s="57" t="str">
        <f t="shared" si="196"/>
        <v>REm5b13b</v>
      </c>
      <c r="FT7" s="2" t="str">
        <f t="shared" si="197"/>
        <v>RE</v>
      </c>
      <c r="FU7" s="2" t="str">
        <f t="shared" si="22"/>
        <v>REΔ</v>
      </c>
      <c r="FV7" s="2" t="str">
        <f t="shared" si="22"/>
        <v>RE9</v>
      </c>
      <c r="FW7" s="2" t="str">
        <f t="shared" si="22"/>
        <v>RE11</v>
      </c>
      <c r="FX7" s="2" t="str">
        <f t="shared" si="22"/>
        <v>RE13</v>
      </c>
      <c r="FY7" s="2" t="str">
        <f t="shared" si="198"/>
        <v>REm</v>
      </c>
      <c r="FZ7" s="2" t="str">
        <f t="shared" si="23"/>
        <v>REm7</v>
      </c>
      <c r="GA7" s="2" t="str">
        <f t="shared" si="23"/>
        <v>REm9</v>
      </c>
      <c r="GB7" s="2" t="str">
        <f t="shared" si="23"/>
        <v>REm11</v>
      </c>
      <c r="GC7" s="2" t="str">
        <f t="shared" si="23"/>
        <v>REm13</v>
      </c>
      <c r="GD7" s="2" t="str">
        <f t="shared" si="199"/>
        <v>REm</v>
      </c>
      <c r="GE7" s="2" t="str">
        <f t="shared" si="24"/>
        <v>REm7</v>
      </c>
      <c r="GF7" s="2" t="str">
        <f t="shared" si="24"/>
        <v>REm9b</v>
      </c>
      <c r="GG7" s="2" t="str">
        <f t="shared" si="24"/>
        <v>REm11</v>
      </c>
      <c r="GH7" s="2" t="str">
        <f t="shared" si="24"/>
        <v>REm13b</v>
      </c>
      <c r="GI7" s="2" t="str">
        <f t="shared" si="200"/>
        <v>RE</v>
      </c>
      <c r="GJ7" s="2" t="str">
        <f t="shared" si="25"/>
        <v>REΔ</v>
      </c>
      <c r="GK7" s="2" t="str">
        <f t="shared" si="25"/>
        <v>RE9</v>
      </c>
      <c r="GL7" s="2" t="str">
        <f t="shared" si="25"/>
        <v>RE11+</v>
      </c>
      <c r="GM7" s="2" t="str">
        <f t="shared" si="25"/>
        <v>RE13</v>
      </c>
      <c r="GN7" s="2" t="str">
        <f t="shared" si="201"/>
        <v>RE</v>
      </c>
      <c r="GO7" s="2" t="str">
        <f t="shared" si="26"/>
        <v>RE7</v>
      </c>
      <c r="GP7" s="2" t="str">
        <f t="shared" si="26"/>
        <v>RE9</v>
      </c>
      <c r="GQ7" s="2" t="str">
        <f t="shared" si="26"/>
        <v>RE11</v>
      </c>
      <c r="GR7" s="2" t="str">
        <f t="shared" si="26"/>
        <v>RE13</v>
      </c>
      <c r="GS7" s="2" t="str">
        <f t="shared" si="202"/>
        <v>REm</v>
      </c>
      <c r="GT7" s="2" t="str">
        <f t="shared" si="27"/>
        <v>REm7</v>
      </c>
      <c r="GU7" s="2" t="str">
        <f t="shared" si="27"/>
        <v>REm9</v>
      </c>
      <c r="GV7" s="2" t="str">
        <f t="shared" si="27"/>
        <v>REm11</v>
      </c>
      <c r="GW7" s="2" t="str">
        <f t="shared" si="27"/>
        <v>REm13b</v>
      </c>
      <c r="GX7" s="2" t="str">
        <f t="shared" si="203"/>
        <v>REm5b</v>
      </c>
      <c r="GY7" s="2" t="str">
        <f t="shared" si="28"/>
        <v>REm5b7</v>
      </c>
      <c r="GZ7" s="2" t="str">
        <f t="shared" si="28"/>
        <v>REm5b9b</v>
      </c>
      <c r="HA7" s="2" t="str">
        <f t="shared" si="28"/>
        <v>REm5b11</v>
      </c>
      <c r="HB7" s="2" t="str">
        <f t="shared" si="28"/>
        <v>REm5b13b</v>
      </c>
      <c r="HD7" s="2">
        <f t="shared" ref="HD7:HD40" si="216">HD6+1</f>
        <v>3</v>
      </c>
      <c r="HE7" s="2" t="str" cm="1">
        <f t="array" ref="HE7">INDEX(patti,$HD7,IP7)</f>
        <v>RE</v>
      </c>
      <c r="HF7" s="2" t="str" cm="1">
        <f t="array" ref="HF7">INDEX(patti,$HD7,IQ7)</f>
        <v>REm</v>
      </c>
      <c r="HG7" s="2" t="str" cm="1">
        <f t="array" ref="HG7">INDEX(patti,$HD7,IR7)</f>
        <v>REm</v>
      </c>
      <c r="HH7" s="2" t="str" cm="1">
        <f t="array" ref="HH7">INDEX(patti,$HD7,IS7)</f>
        <v>RE</v>
      </c>
      <c r="HI7" s="2" t="str" cm="1">
        <f t="array" ref="HI7">INDEX(patti,$HD7,IT7)</f>
        <v>RE</v>
      </c>
      <c r="HJ7" s="2" t="str" cm="1">
        <f t="array" ref="HJ7">INDEX(patti,$HD7,IU7)</f>
        <v>REm</v>
      </c>
      <c r="HK7" s="2" t="str" cm="1">
        <f t="array" ref="HK7">INDEX(patti,$HD7,IV7)</f>
        <v>REm5b</v>
      </c>
      <c r="HL7" s="2" t="str" cm="1">
        <f t="array" ref="HL7">INDEX(patti,$HD7,IW7)</f>
        <v>REΔ</v>
      </c>
      <c r="HM7" s="2" t="str" cm="1">
        <f t="array" ref="HM7">INDEX(patti,$HD7,IX7)</f>
        <v>REm7</v>
      </c>
      <c r="HN7" s="2" t="str" cm="1">
        <f t="array" ref="HN7">INDEX(patti,$HD7,IY7)</f>
        <v>REm7</v>
      </c>
      <c r="HO7" s="2" t="str" cm="1">
        <f t="array" ref="HO7">INDEX(patti,$HD7,IZ7)</f>
        <v>REΔ</v>
      </c>
      <c r="HP7" s="2" t="str" cm="1">
        <f t="array" ref="HP7">INDEX(patti,$HD7,JA7)</f>
        <v>RE7</v>
      </c>
      <c r="HQ7" s="2" t="str" cm="1">
        <f t="array" ref="HQ7">INDEX(patti,$HD7,JB7)</f>
        <v>REm7</v>
      </c>
      <c r="HR7" s="2" t="str" cm="1">
        <f t="array" ref="HR7">INDEX(patti,$HD7,JC7)</f>
        <v>REm5b7</v>
      </c>
      <c r="HS7" s="2" t="str" cm="1">
        <f t="array" ref="HS7">INDEX(patti,$HD7,JD7)</f>
        <v>RE9</v>
      </c>
      <c r="HT7" s="2" t="str" cm="1">
        <f t="array" ref="HT7">INDEX(patti,$HD7,JE7)</f>
        <v>REm9</v>
      </c>
      <c r="HU7" s="2" t="str" cm="1">
        <f t="array" ref="HU7">INDEX(patti,$HD7,JF7)</f>
        <v>REm9b</v>
      </c>
      <c r="HV7" s="2" t="str" cm="1">
        <f t="array" ref="HV7">INDEX(patti,$HD7,JG7)</f>
        <v>RE9</v>
      </c>
      <c r="HW7" s="2" t="str" cm="1">
        <f t="array" ref="HW7">INDEX(patti,$HD7,JH7)</f>
        <v>RE9</v>
      </c>
      <c r="HX7" s="2" t="str" cm="1">
        <f t="array" ref="HX7">INDEX(patti,$HD7,JI7)</f>
        <v>REm9</v>
      </c>
      <c r="HY7" s="2" t="str" cm="1">
        <f t="array" ref="HY7">INDEX(patti,$HD7,JJ7)</f>
        <v>REm5b9b</v>
      </c>
      <c r="HZ7" s="2" t="str" cm="1">
        <f t="array" ref="HZ7">INDEX(patti,$HD7,JK7)</f>
        <v>RE11</v>
      </c>
      <c r="IA7" s="2" t="str" cm="1">
        <f t="array" ref="IA7">INDEX(patti,$HD7,JL7)</f>
        <v>REm11</v>
      </c>
      <c r="IB7" s="2" t="str" cm="1">
        <f t="array" ref="IB7">INDEX(patti,$HD7,JM7)</f>
        <v>REm11</v>
      </c>
      <c r="IC7" s="2" t="str" cm="1">
        <f t="array" ref="IC7">INDEX(patti,$HD7,JN7)</f>
        <v>RE11+</v>
      </c>
      <c r="ID7" s="2" t="str" cm="1">
        <f t="array" ref="ID7">INDEX(patti,$HD7,JO7)</f>
        <v>RE11</v>
      </c>
      <c r="IE7" s="2" t="str" cm="1">
        <f t="array" ref="IE7">INDEX(patti,$HD7,JP7)</f>
        <v>REm11</v>
      </c>
      <c r="IF7" s="2" t="str" cm="1">
        <f t="array" ref="IF7">INDEX(patti,$HD7,JQ7)</f>
        <v>REm5b11</v>
      </c>
      <c r="IG7" s="2" t="str" cm="1">
        <f t="array" ref="IG7">INDEX(patti,$HD7,JR7)</f>
        <v>RE13</v>
      </c>
      <c r="IH7" s="2" t="str" cm="1">
        <f t="array" ref="IH7">INDEX(patti,$HD7,JS7)</f>
        <v>REm13</v>
      </c>
      <c r="II7" s="2" t="str" cm="1">
        <f t="array" ref="II7">INDEX(patti,$HD7,JT7)</f>
        <v>REm13b</v>
      </c>
      <c r="IJ7" s="2" t="str" cm="1">
        <f t="array" ref="IJ7">INDEX(patti,$HD7,JU7)</f>
        <v>RE13</v>
      </c>
      <c r="IK7" s="2" t="str" cm="1">
        <f t="array" ref="IK7">INDEX(patti,$HD7,JV7)</f>
        <v>RE13</v>
      </c>
      <c r="IL7" s="2" t="str" cm="1">
        <f t="array" ref="IL7">INDEX(patti,$HD7,JW7)</f>
        <v>REm13b</v>
      </c>
      <c r="IM7" s="2" t="str" cm="1">
        <f t="array" ref="IM7">INDEX(patti,$HD7,JX7)</f>
        <v>REm5b13b</v>
      </c>
      <c r="IN7" t="s">
        <v>117</v>
      </c>
      <c r="IP7">
        <v>1</v>
      </c>
      <c r="IQ7">
        <f t="shared" si="204"/>
        <v>6</v>
      </c>
      <c r="IR7">
        <f t="shared" si="204"/>
        <v>11</v>
      </c>
      <c r="IS7">
        <f t="shared" si="204"/>
        <v>16</v>
      </c>
      <c r="IT7">
        <f t="shared" si="204"/>
        <v>21</v>
      </c>
      <c r="IU7">
        <f t="shared" si="204"/>
        <v>26</v>
      </c>
      <c r="IV7">
        <f t="shared" si="204"/>
        <v>31</v>
      </c>
      <c r="IW7">
        <f t="shared" si="205"/>
        <v>2</v>
      </c>
      <c r="IX7">
        <f t="shared" si="30"/>
        <v>7</v>
      </c>
      <c r="IY7">
        <f t="shared" si="30"/>
        <v>12</v>
      </c>
      <c r="IZ7">
        <f t="shared" si="30"/>
        <v>17</v>
      </c>
      <c r="JA7">
        <f t="shared" si="30"/>
        <v>22</v>
      </c>
      <c r="JB7">
        <f t="shared" si="30"/>
        <v>27</v>
      </c>
      <c r="JC7">
        <f t="shared" si="30"/>
        <v>32</v>
      </c>
      <c r="JD7">
        <f t="shared" si="30"/>
        <v>3</v>
      </c>
      <c r="JE7">
        <f t="shared" si="30"/>
        <v>8</v>
      </c>
      <c r="JF7">
        <f t="shared" si="30"/>
        <v>13</v>
      </c>
      <c r="JG7">
        <f t="shared" si="30"/>
        <v>18</v>
      </c>
      <c r="JH7">
        <f t="shared" si="30"/>
        <v>23</v>
      </c>
      <c r="JI7">
        <f t="shared" si="30"/>
        <v>28</v>
      </c>
      <c r="JJ7">
        <f t="shared" si="30"/>
        <v>33</v>
      </c>
      <c r="JK7">
        <f t="shared" si="30"/>
        <v>4</v>
      </c>
      <c r="JL7">
        <f t="shared" si="30"/>
        <v>9</v>
      </c>
      <c r="JM7">
        <f t="shared" si="30"/>
        <v>14</v>
      </c>
      <c r="JN7">
        <f t="shared" si="31"/>
        <v>19</v>
      </c>
      <c r="JO7">
        <f t="shared" si="31"/>
        <v>24</v>
      </c>
      <c r="JP7">
        <f t="shared" si="31"/>
        <v>29</v>
      </c>
      <c r="JQ7">
        <f t="shared" si="31"/>
        <v>34</v>
      </c>
      <c r="JR7">
        <f t="shared" si="31"/>
        <v>5</v>
      </c>
      <c r="JS7">
        <f t="shared" si="31"/>
        <v>10</v>
      </c>
      <c r="JT7">
        <f t="shared" si="31"/>
        <v>15</v>
      </c>
      <c r="JU7">
        <f t="shared" si="31"/>
        <v>20</v>
      </c>
      <c r="JV7">
        <f t="shared" si="31"/>
        <v>25</v>
      </c>
      <c r="JW7">
        <f t="shared" si="31"/>
        <v>30</v>
      </c>
      <c r="JX7">
        <f t="shared" si="31"/>
        <v>35</v>
      </c>
      <c r="JY7" t="s">
        <v>117</v>
      </c>
      <c r="JZ7" t="str">
        <f t="shared" ref="JZ7:JZ16" si="217">JZ6</f>
        <v>MAGGIORE</v>
      </c>
      <c r="KA7">
        <f t="shared" si="16"/>
        <v>0</v>
      </c>
      <c r="KB7" cm="1">
        <f t="array" ref="KB7">IF(TYPE(_xlfn._xlws.FILTER(HE$1:IM$1,HE7:IM7=KA7))=16,0,_xlfn._xlws.FILTER(HE$1:IM$1,HE7:IM7=KA7))</f>
        <v>0</v>
      </c>
      <c r="KG7">
        <f t="shared" si="206"/>
        <v>0</v>
      </c>
      <c r="KH7" s="35">
        <f t="shared" si="32"/>
        <v>0</v>
      </c>
      <c r="KI7">
        <f t="shared" ref="KI7:KI20" si="218">KI6+1</f>
        <v>3</v>
      </c>
      <c r="KJ7">
        <f t="shared" si="33"/>
        <v>0</v>
      </c>
      <c r="KK7">
        <f t="shared" si="34"/>
        <v>0</v>
      </c>
      <c r="KL7">
        <f t="shared" si="207"/>
        <v>0</v>
      </c>
      <c r="KM7" s="2">
        <f t="shared" si="35"/>
        <v>0</v>
      </c>
      <c r="KN7" s="2">
        <f t="shared" si="35"/>
        <v>0</v>
      </c>
      <c r="KO7" s="2">
        <f t="shared" si="35"/>
        <v>0</v>
      </c>
      <c r="KP7" s="2">
        <f t="shared" si="35"/>
        <v>0</v>
      </c>
      <c r="KQ7" s="2">
        <f t="shared" si="35"/>
        <v>0</v>
      </c>
      <c r="KR7" s="2">
        <f t="shared" si="35"/>
        <v>0</v>
      </c>
      <c r="KS7" s="2">
        <f t="shared" si="35"/>
        <v>0</v>
      </c>
      <c r="KT7" s="2" t="str">
        <f t="shared" si="208"/>
        <v>0</v>
      </c>
      <c r="KU7" s="2" t="str">
        <f t="shared" si="209"/>
        <v>0</v>
      </c>
      <c r="KV7" s="2" t="str">
        <f t="shared" si="210"/>
        <v>0</v>
      </c>
      <c r="KW7" s="55" t="str">
        <f t="shared" si="211"/>
        <v>0</v>
      </c>
      <c r="KX7" s="60">
        <f t="shared" si="212"/>
        <v>0</v>
      </c>
      <c r="KY7" s="60">
        <f t="shared" si="36"/>
        <v>0</v>
      </c>
      <c r="KZ7" s="60">
        <f t="shared" si="36"/>
        <v>0</v>
      </c>
      <c r="LA7" s="60">
        <f t="shared" si="36"/>
        <v>0</v>
      </c>
      <c r="LB7" s="60">
        <f t="shared" si="36"/>
        <v>0</v>
      </c>
      <c r="LC7" s="60">
        <f t="shared" si="36"/>
        <v>0</v>
      </c>
      <c r="LD7" s="60">
        <f t="shared" si="36"/>
        <v>0</v>
      </c>
      <c r="LE7" s="64">
        <f t="shared" si="37"/>
        <v>0</v>
      </c>
      <c r="LF7" s="55">
        <f t="shared" si="38"/>
        <v>0</v>
      </c>
      <c r="LG7" s="55">
        <f t="shared" si="39"/>
        <v>0</v>
      </c>
      <c r="LH7" s="55">
        <f t="shared" si="40"/>
        <v>0</v>
      </c>
      <c r="LI7" s="55">
        <f t="shared" si="41"/>
        <v>0</v>
      </c>
      <c r="LJ7" s="55">
        <f t="shared" si="42"/>
        <v>0</v>
      </c>
      <c r="LK7" s="55">
        <f t="shared" si="43"/>
        <v>0</v>
      </c>
      <c r="LL7" s="55">
        <f t="shared" si="44"/>
        <v>0</v>
      </c>
      <c r="LM7" s="64">
        <f t="shared" si="213"/>
        <v>0</v>
      </c>
      <c r="LN7" s="64">
        <f t="shared" si="45"/>
        <v>0</v>
      </c>
      <c r="LO7" s="64">
        <f t="shared" si="45"/>
        <v>0</v>
      </c>
      <c r="LP7" s="64">
        <f t="shared" si="45"/>
        <v>0</v>
      </c>
      <c r="LQ7" s="64">
        <f t="shared" si="45"/>
        <v>0</v>
      </c>
      <c r="LR7" s="64">
        <f t="shared" si="45"/>
        <v>0</v>
      </c>
      <c r="LS7" s="64">
        <f t="shared" si="45"/>
        <v>0</v>
      </c>
      <c r="LT7" s="60">
        <f t="shared" si="214"/>
        <v>0</v>
      </c>
      <c r="LU7" s="60">
        <f t="shared" si="46"/>
        <v>0</v>
      </c>
      <c r="LV7" s="60">
        <f t="shared" si="47"/>
        <v>0</v>
      </c>
      <c r="LX7" s="180"/>
      <c r="LY7" s="180"/>
      <c r="LZ7" s="180"/>
      <c r="MA7" s="180"/>
      <c r="MB7" s="180"/>
      <c r="MC7" s="180"/>
      <c r="MD7" s="180"/>
      <c r="ME7" s="180"/>
      <c r="MF7" s="180"/>
      <c r="MG7" s="180"/>
      <c r="MH7" s="180"/>
      <c r="MI7" s="180"/>
      <c r="MJ7" s="180"/>
      <c r="MK7" s="180"/>
      <c r="ML7" s="180"/>
      <c r="MM7" s="180"/>
      <c r="MN7" s="180"/>
      <c r="MO7" s="180"/>
      <c r="MP7" s="180"/>
      <c r="MQ7" s="180"/>
      <c r="MR7" s="180"/>
      <c r="MS7" s="180"/>
      <c r="MT7" s="180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73"/>
      <c r="NY7" s="73"/>
      <c r="NZ7" s="73"/>
      <c r="OA7" s="73"/>
      <c r="OB7" s="73"/>
      <c r="OC7" s="73"/>
    </row>
    <row r="8" spans="1:393" x14ac:dyDescent="0.3">
      <c r="A8" s="190"/>
      <c r="B8" t="s">
        <v>18</v>
      </c>
      <c r="C8" s="16" t="s">
        <v>37</v>
      </c>
      <c r="D8" s="16" t="s">
        <v>37</v>
      </c>
      <c r="E8" s="16" t="s">
        <v>38</v>
      </c>
      <c r="F8" s="16" t="s">
        <v>37</v>
      </c>
      <c r="G8" s="16" t="s">
        <v>37</v>
      </c>
      <c r="H8" s="16" t="s">
        <v>37</v>
      </c>
      <c r="I8" s="16" t="s">
        <v>38</v>
      </c>
      <c r="J8" s="4">
        <f t="shared" si="21"/>
        <v>4</v>
      </c>
      <c r="K8" s="57">
        <f t="shared" si="48"/>
        <v>6</v>
      </c>
      <c r="L8" s="57">
        <f t="shared" si="49"/>
        <v>8</v>
      </c>
      <c r="M8" s="57">
        <f t="shared" si="50"/>
        <v>9</v>
      </c>
      <c r="N8" s="57">
        <f t="shared" si="51"/>
        <v>11</v>
      </c>
      <c r="O8" s="57">
        <f t="shared" si="52"/>
        <v>13</v>
      </c>
      <c r="P8" s="57">
        <f t="shared" si="53"/>
        <v>15</v>
      </c>
      <c r="Q8" s="57">
        <f t="shared" si="54"/>
        <v>16</v>
      </c>
      <c r="R8" s="57">
        <f t="shared" si="55"/>
        <v>18</v>
      </c>
      <c r="S8" s="57">
        <f t="shared" si="56"/>
        <v>20</v>
      </c>
      <c r="T8" s="57">
        <f t="shared" si="57"/>
        <v>21</v>
      </c>
      <c r="U8" s="57">
        <f t="shared" si="58"/>
        <v>23</v>
      </c>
      <c r="V8" s="57">
        <f t="shared" si="59"/>
        <v>25</v>
      </c>
      <c r="W8" s="57">
        <f t="shared" si="60"/>
        <v>27</v>
      </c>
      <c r="X8" s="57">
        <f t="shared" si="61"/>
        <v>28</v>
      </c>
      <c r="Y8" s="57">
        <f t="shared" si="62"/>
        <v>30</v>
      </c>
      <c r="Z8" s="57">
        <f t="shared" si="63"/>
        <v>32</v>
      </c>
      <c r="AA8" s="57">
        <f t="shared" si="64"/>
        <v>33</v>
      </c>
      <c r="AB8" s="57">
        <f t="shared" si="65"/>
        <v>35</v>
      </c>
      <c r="AC8" s="57">
        <f t="shared" si="66"/>
        <v>37</v>
      </c>
      <c r="AD8" s="57">
        <f t="shared" si="67"/>
        <v>39</v>
      </c>
      <c r="AE8" s="57">
        <f t="shared" si="68"/>
        <v>40</v>
      </c>
      <c r="AF8" s="57">
        <f t="shared" si="69"/>
        <v>42</v>
      </c>
      <c r="AG8" s="57">
        <f t="shared" si="70"/>
        <v>44</v>
      </c>
      <c r="AH8" s="57">
        <f t="shared" si="71"/>
        <v>45</v>
      </c>
      <c r="AI8" s="57"/>
      <c r="AJ8" s="57">
        <f>1</f>
        <v>1</v>
      </c>
      <c r="AK8" s="57">
        <f t="shared" si="72"/>
        <v>4</v>
      </c>
      <c r="AL8" s="57">
        <f t="shared" si="73"/>
        <v>7</v>
      </c>
      <c r="AM8" s="57">
        <f t="shared" si="74"/>
        <v>11</v>
      </c>
      <c r="AN8" s="57">
        <f t="shared" si="75"/>
        <v>14</v>
      </c>
      <c r="AO8" s="57">
        <f t="shared" si="76"/>
        <v>17</v>
      </c>
      <c r="AP8" s="57">
        <f t="shared" si="77"/>
        <v>21</v>
      </c>
      <c r="AQ8" s="57" t="str">
        <f t="shared" si="215"/>
        <v>Mib</v>
      </c>
      <c r="AR8" s="57" t="str">
        <f t="shared" si="78"/>
        <v/>
      </c>
      <c r="AS8" s="57" t="str">
        <f t="shared" si="79"/>
        <v/>
      </c>
      <c r="AT8" s="57" t="str">
        <f t="shared" si="80"/>
        <v>Δ</v>
      </c>
      <c r="AU8" s="57" t="str">
        <f t="shared" si="81"/>
        <v>9</v>
      </c>
      <c r="AV8" s="57" t="str">
        <f t="shared" si="82"/>
        <v>11</v>
      </c>
      <c r="AW8" s="57" t="str">
        <f t="shared" si="83"/>
        <v>13</v>
      </c>
      <c r="AX8" s="57" t="str">
        <f t="shared" si="84"/>
        <v>Mib</v>
      </c>
      <c r="AY8" s="57" t="str">
        <f t="shared" si="85"/>
        <v>MibΔ</v>
      </c>
      <c r="AZ8" s="57" t="str">
        <f t="shared" si="86"/>
        <v>Mib9</v>
      </c>
      <c r="BA8" s="57" t="str">
        <f t="shared" si="87"/>
        <v>Mib11</v>
      </c>
      <c r="BB8" s="57" t="str">
        <f t="shared" si="88"/>
        <v>Mib13</v>
      </c>
      <c r="BD8" s="57">
        <f>1</f>
        <v>1</v>
      </c>
      <c r="BE8" s="57">
        <f t="shared" si="89"/>
        <v>3</v>
      </c>
      <c r="BF8" s="57">
        <f t="shared" si="90"/>
        <v>7</v>
      </c>
      <c r="BG8" s="57">
        <f t="shared" si="91"/>
        <v>10</v>
      </c>
      <c r="BH8" s="57">
        <f t="shared" si="92"/>
        <v>14</v>
      </c>
      <c r="BI8" s="57">
        <f t="shared" si="93"/>
        <v>17</v>
      </c>
      <c r="BJ8" s="57">
        <f t="shared" si="94"/>
        <v>21</v>
      </c>
      <c r="BK8" s="57" t="str">
        <f t="shared" si="95"/>
        <v>Mib</v>
      </c>
      <c r="BL8" s="57" t="str">
        <f t="shared" si="96"/>
        <v>m</v>
      </c>
      <c r="BM8" s="57" t="str">
        <f t="shared" si="97"/>
        <v/>
      </c>
      <c r="BN8" s="57" t="str">
        <f t="shared" si="98"/>
        <v>7</v>
      </c>
      <c r="BO8" s="57" t="str">
        <f t="shared" si="99"/>
        <v>9</v>
      </c>
      <c r="BP8" s="57" t="str">
        <f t="shared" si="100"/>
        <v>11</v>
      </c>
      <c r="BQ8" s="57" t="str">
        <f t="shared" si="101"/>
        <v>13</v>
      </c>
      <c r="BR8" s="57" t="str">
        <f t="shared" si="102"/>
        <v>Mibm</v>
      </c>
      <c r="BS8" s="57" t="str">
        <f t="shared" si="103"/>
        <v>Mibm7</v>
      </c>
      <c r="BT8" s="57" t="str">
        <f t="shared" si="104"/>
        <v>Mibm9</v>
      </c>
      <c r="BU8" s="57" t="str">
        <f t="shared" si="105"/>
        <v>Mibm11</v>
      </c>
      <c r="BV8" s="57" t="str">
        <f t="shared" si="106"/>
        <v>Mibm13</v>
      </c>
      <c r="BX8" s="57">
        <f>1</f>
        <v>1</v>
      </c>
      <c r="BY8" s="57">
        <f t="shared" si="107"/>
        <v>3</v>
      </c>
      <c r="BZ8" s="57">
        <f t="shared" si="108"/>
        <v>7</v>
      </c>
      <c r="CA8" s="57">
        <f t="shared" si="109"/>
        <v>10</v>
      </c>
      <c r="CB8" s="57">
        <f t="shared" si="110"/>
        <v>13</v>
      </c>
      <c r="CC8" s="57">
        <f t="shared" si="111"/>
        <v>17</v>
      </c>
      <c r="CD8" s="57">
        <f t="shared" si="112"/>
        <v>20</v>
      </c>
      <c r="CE8" s="57" t="str">
        <f t="shared" si="113"/>
        <v>Mib</v>
      </c>
      <c r="CF8" s="57" t="str">
        <f t="shared" si="114"/>
        <v>m</v>
      </c>
      <c r="CG8" s="57" t="str">
        <f t="shared" si="115"/>
        <v/>
      </c>
      <c r="CH8" s="57" t="str">
        <f t="shared" si="116"/>
        <v>7</v>
      </c>
      <c r="CI8" s="57" t="str">
        <f t="shared" si="117"/>
        <v>9b</v>
      </c>
      <c r="CJ8" s="57" t="str">
        <f t="shared" si="118"/>
        <v>11</v>
      </c>
      <c r="CK8" s="57" t="str">
        <f t="shared" si="119"/>
        <v>13b</v>
      </c>
      <c r="CL8" s="57" t="str">
        <f t="shared" si="120"/>
        <v>Mibm</v>
      </c>
      <c r="CM8" s="57" t="str">
        <f t="shared" si="121"/>
        <v>Mibm7</v>
      </c>
      <c r="CN8" s="57" t="str">
        <f t="shared" si="122"/>
        <v>Mibm9b</v>
      </c>
      <c r="CO8" s="57" t="str">
        <f t="shared" si="123"/>
        <v>Mibm11</v>
      </c>
      <c r="CP8" s="57" t="str">
        <f t="shared" si="124"/>
        <v>Mibm13b</v>
      </c>
      <c r="CR8" s="57">
        <f>1</f>
        <v>1</v>
      </c>
      <c r="CS8" s="57">
        <f t="shared" si="125"/>
        <v>4</v>
      </c>
      <c r="CT8" s="57">
        <f t="shared" si="126"/>
        <v>7</v>
      </c>
      <c r="CU8" s="57">
        <f t="shared" si="127"/>
        <v>11</v>
      </c>
      <c r="CV8" s="57">
        <f t="shared" si="128"/>
        <v>14</v>
      </c>
      <c r="CW8" s="57">
        <f t="shared" si="129"/>
        <v>18</v>
      </c>
      <c r="CX8" s="57">
        <f t="shared" si="130"/>
        <v>21</v>
      </c>
      <c r="CY8" s="57" t="str">
        <f t="shared" si="131"/>
        <v>Mib</v>
      </c>
      <c r="CZ8" s="57" t="str">
        <f t="shared" si="132"/>
        <v/>
      </c>
      <c r="DA8" s="57" t="str">
        <f t="shared" si="133"/>
        <v/>
      </c>
      <c r="DB8" s="57" t="str">
        <f t="shared" si="134"/>
        <v>Δ</v>
      </c>
      <c r="DC8" s="57" t="str">
        <f t="shared" si="135"/>
        <v>9</v>
      </c>
      <c r="DD8" s="57" t="str">
        <f t="shared" si="136"/>
        <v>11+</v>
      </c>
      <c r="DE8" s="57" t="str">
        <f t="shared" si="137"/>
        <v>13</v>
      </c>
      <c r="DF8" s="57" t="str">
        <f t="shared" si="138"/>
        <v>Mib</v>
      </c>
      <c r="DG8" s="57" t="str">
        <f t="shared" si="139"/>
        <v>MibΔ</v>
      </c>
      <c r="DH8" s="57" t="str">
        <f t="shared" si="140"/>
        <v>Mib9</v>
      </c>
      <c r="DI8" s="57" t="str">
        <f t="shared" si="141"/>
        <v>Mib11+</v>
      </c>
      <c r="DJ8" s="57" t="str">
        <f t="shared" si="142"/>
        <v>Mib13</v>
      </c>
      <c r="DL8" s="57">
        <f>1</f>
        <v>1</v>
      </c>
      <c r="DM8" s="57">
        <f t="shared" si="143"/>
        <v>4</v>
      </c>
      <c r="DN8" s="57">
        <f t="shared" si="144"/>
        <v>7</v>
      </c>
      <c r="DO8" s="57">
        <f t="shared" si="145"/>
        <v>10</v>
      </c>
      <c r="DP8" s="57">
        <f t="shared" si="146"/>
        <v>14</v>
      </c>
      <c r="DQ8" s="57">
        <f t="shared" si="147"/>
        <v>17</v>
      </c>
      <c r="DR8" s="57">
        <f t="shared" si="148"/>
        <v>21</v>
      </c>
      <c r="DS8" s="57" t="str">
        <f t="shared" si="149"/>
        <v>Mib</v>
      </c>
      <c r="DT8" s="57" t="str">
        <f t="shared" si="150"/>
        <v/>
      </c>
      <c r="DU8" s="57" t="str">
        <f t="shared" si="151"/>
        <v/>
      </c>
      <c r="DV8" s="57" t="str">
        <f t="shared" si="152"/>
        <v>7</v>
      </c>
      <c r="DW8" s="57" t="str">
        <f t="shared" si="153"/>
        <v>9</v>
      </c>
      <c r="DX8" s="57" t="str">
        <f t="shared" si="154"/>
        <v>11</v>
      </c>
      <c r="DY8" s="57" t="str">
        <f t="shared" si="155"/>
        <v>13</v>
      </c>
      <c r="DZ8" s="57" t="str">
        <f t="shared" si="156"/>
        <v>Mib</v>
      </c>
      <c r="EA8" s="57" t="str">
        <f t="shared" si="157"/>
        <v>Mib7</v>
      </c>
      <c r="EB8" s="57" t="str">
        <f t="shared" si="158"/>
        <v>Mib9</v>
      </c>
      <c r="EC8" s="57" t="str">
        <f t="shared" si="159"/>
        <v>Mib11</v>
      </c>
      <c r="ED8" s="57" t="str">
        <f t="shared" si="160"/>
        <v>Mib13</v>
      </c>
      <c r="EF8" s="57">
        <f>1</f>
        <v>1</v>
      </c>
      <c r="EG8" s="57">
        <f t="shared" si="161"/>
        <v>3</v>
      </c>
      <c r="EH8" s="57">
        <f t="shared" si="162"/>
        <v>7</v>
      </c>
      <c r="EI8" s="57">
        <f t="shared" si="163"/>
        <v>10</v>
      </c>
      <c r="EJ8" s="57">
        <f t="shared" si="164"/>
        <v>14</v>
      </c>
      <c r="EK8" s="57">
        <f t="shared" si="165"/>
        <v>17</v>
      </c>
      <c r="EL8" s="57">
        <f t="shared" si="166"/>
        <v>20</v>
      </c>
      <c r="EM8" s="57" t="str">
        <f t="shared" si="167"/>
        <v>Mib</v>
      </c>
      <c r="EN8" s="57" t="str">
        <f t="shared" si="168"/>
        <v>m</v>
      </c>
      <c r="EO8" s="57" t="str">
        <f t="shared" si="169"/>
        <v/>
      </c>
      <c r="EP8" s="57" t="str">
        <f t="shared" si="170"/>
        <v>7</v>
      </c>
      <c r="EQ8" s="57" t="str">
        <f t="shared" si="171"/>
        <v>9</v>
      </c>
      <c r="ER8" s="57" t="str">
        <f t="shared" si="172"/>
        <v>11</v>
      </c>
      <c r="ES8" s="57" t="str">
        <f t="shared" si="173"/>
        <v>13b</v>
      </c>
      <c r="ET8" s="57" t="str">
        <f t="shared" si="174"/>
        <v>Mibm</v>
      </c>
      <c r="EU8" s="57" t="str">
        <f t="shared" si="175"/>
        <v>Mibm7</v>
      </c>
      <c r="EV8" s="57" t="str">
        <f t="shared" si="176"/>
        <v>Mibm9</v>
      </c>
      <c r="EW8" s="57" t="str">
        <f t="shared" si="177"/>
        <v>Mibm11</v>
      </c>
      <c r="EX8" s="57" t="str">
        <f t="shared" si="178"/>
        <v>Mibm13b</v>
      </c>
      <c r="EZ8" s="57">
        <f>1</f>
        <v>1</v>
      </c>
      <c r="FA8" s="57">
        <f t="shared" si="179"/>
        <v>3</v>
      </c>
      <c r="FB8" s="57">
        <f t="shared" si="180"/>
        <v>6</v>
      </c>
      <c r="FC8" s="57">
        <f t="shared" si="181"/>
        <v>10</v>
      </c>
      <c r="FD8" s="57">
        <f t="shared" si="182"/>
        <v>13</v>
      </c>
      <c r="FE8" s="57">
        <f t="shared" si="183"/>
        <v>17</v>
      </c>
      <c r="FF8" s="57">
        <f t="shared" si="184"/>
        <v>20</v>
      </c>
      <c r="FG8" s="57" t="str">
        <f t="shared" si="185"/>
        <v>Mib</v>
      </c>
      <c r="FH8" s="57" t="str">
        <f t="shared" si="186"/>
        <v>m</v>
      </c>
      <c r="FI8" s="57" t="str">
        <f t="shared" si="187"/>
        <v>5b</v>
      </c>
      <c r="FJ8" s="57" t="str">
        <f t="shared" si="188"/>
        <v>7</v>
      </c>
      <c r="FK8" s="57" t="str">
        <f t="shared" si="189"/>
        <v>9b</v>
      </c>
      <c r="FL8" s="57" t="str">
        <f t="shared" si="190"/>
        <v>11</v>
      </c>
      <c r="FM8" s="57" t="str">
        <f t="shared" si="191"/>
        <v>13b</v>
      </c>
      <c r="FN8" s="57" t="str">
        <f t="shared" si="192"/>
        <v>Mibm5b</v>
      </c>
      <c r="FO8" s="57" t="str">
        <f t="shared" si="193"/>
        <v>Mibm5b7</v>
      </c>
      <c r="FP8" s="57" t="str">
        <f t="shared" si="194"/>
        <v>Mibm5b9b</v>
      </c>
      <c r="FQ8" s="57" t="str">
        <f t="shared" si="195"/>
        <v>Mibm5b11</v>
      </c>
      <c r="FR8" s="57" t="str">
        <f t="shared" si="196"/>
        <v>Mibm5b13b</v>
      </c>
      <c r="FT8" s="2" t="str">
        <f t="shared" si="197"/>
        <v>Mib</v>
      </c>
      <c r="FU8" s="2" t="str">
        <f t="shared" si="22"/>
        <v>MibΔ</v>
      </c>
      <c r="FV8" s="2" t="str">
        <f t="shared" si="22"/>
        <v>Mib9</v>
      </c>
      <c r="FW8" s="2" t="str">
        <f t="shared" si="22"/>
        <v>Mib11</v>
      </c>
      <c r="FX8" s="2" t="str">
        <f t="shared" si="22"/>
        <v>Mib13</v>
      </c>
      <c r="FY8" s="2" t="str">
        <f t="shared" si="198"/>
        <v>Mibm</v>
      </c>
      <c r="FZ8" s="2" t="str">
        <f t="shared" si="23"/>
        <v>Mibm7</v>
      </c>
      <c r="GA8" s="2" t="str">
        <f t="shared" si="23"/>
        <v>Mibm9</v>
      </c>
      <c r="GB8" s="2" t="str">
        <f t="shared" si="23"/>
        <v>Mibm11</v>
      </c>
      <c r="GC8" s="2" t="str">
        <f t="shared" si="23"/>
        <v>Mibm13</v>
      </c>
      <c r="GD8" s="2" t="str">
        <f t="shared" si="199"/>
        <v>Mibm</v>
      </c>
      <c r="GE8" s="2" t="str">
        <f t="shared" si="24"/>
        <v>Mibm7</v>
      </c>
      <c r="GF8" s="2" t="str">
        <f t="shared" si="24"/>
        <v>Mibm9b</v>
      </c>
      <c r="GG8" s="2" t="str">
        <f t="shared" si="24"/>
        <v>Mibm11</v>
      </c>
      <c r="GH8" s="2" t="str">
        <f t="shared" si="24"/>
        <v>Mibm13b</v>
      </c>
      <c r="GI8" s="2" t="str">
        <f t="shared" si="200"/>
        <v>Mib</v>
      </c>
      <c r="GJ8" s="2" t="str">
        <f t="shared" si="25"/>
        <v>MibΔ</v>
      </c>
      <c r="GK8" s="2" t="str">
        <f t="shared" si="25"/>
        <v>Mib9</v>
      </c>
      <c r="GL8" s="2" t="str">
        <f t="shared" si="25"/>
        <v>Mib11+</v>
      </c>
      <c r="GM8" s="2" t="str">
        <f t="shared" si="25"/>
        <v>Mib13</v>
      </c>
      <c r="GN8" s="2" t="str">
        <f t="shared" si="201"/>
        <v>Mib</v>
      </c>
      <c r="GO8" s="2" t="str">
        <f t="shared" si="26"/>
        <v>Mib7</v>
      </c>
      <c r="GP8" s="2" t="str">
        <f t="shared" si="26"/>
        <v>Mib9</v>
      </c>
      <c r="GQ8" s="2" t="str">
        <f t="shared" si="26"/>
        <v>Mib11</v>
      </c>
      <c r="GR8" s="2" t="str">
        <f t="shared" si="26"/>
        <v>Mib13</v>
      </c>
      <c r="GS8" s="2" t="str">
        <f t="shared" si="202"/>
        <v>Mibm</v>
      </c>
      <c r="GT8" s="2" t="str">
        <f t="shared" si="27"/>
        <v>Mibm7</v>
      </c>
      <c r="GU8" s="2" t="str">
        <f t="shared" si="27"/>
        <v>Mibm9</v>
      </c>
      <c r="GV8" s="2" t="str">
        <f t="shared" si="27"/>
        <v>Mibm11</v>
      </c>
      <c r="GW8" s="2" t="str">
        <f t="shared" si="27"/>
        <v>Mibm13b</v>
      </c>
      <c r="GX8" s="2" t="str">
        <f t="shared" si="203"/>
        <v>Mibm5b</v>
      </c>
      <c r="GY8" s="2" t="str">
        <f t="shared" si="28"/>
        <v>Mibm5b7</v>
      </c>
      <c r="GZ8" s="2" t="str">
        <f t="shared" si="28"/>
        <v>Mibm5b9b</v>
      </c>
      <c r="HA8" s="2" t="str">
        <f t="shared" si="28"/>
        <v>Mibm5b11</v>
      </c>
      <c r="HB8" s="2" t="str">
        <f t="shared" si="28"/>
        <v>Mibm5b13b</v>
      </c>
      <c r="HD8" s="2">
        <f t="shared" si="216"/>
        <v>4</v>
      </c>
      <c r="HE8" s="2" t="str" cm="1">
        <f t="array" ref="HE8">INDEX(patti,$HD8,IP8)</f>
        <v>Mib</v>
      </c>
      <c r="HF8" s="2" t="str" cm="1">
        <f t="array" ref="HF8">INDEX(patti,$HD8,IQ8)</f>
        <v>Mibm</v>
      </c>
      <c r="HG8" s="2" t="str" cm="1">
        <f t="array" ref="HG8">INDEX(patti,$HD8,IR8)</f>
        <v>Mibm</v>
      </c>
      <c r="HH8" s="2" t="str" cm="1">
        <f t="array" ref="HH8">INDEX(patti,$HD8,IS8)</f>
        <v>Mib</v>
      </c>
      <c r="HI8" s="2" t="str" cm="1">
        <f t="array" ref="HI8">INDEX(patti,$HD8,IT8)</f>
        <v>Mib</v>
      </c>
      <c r="HJ8" s="2" t="str" cm="1">
        <f t="array" ref="HJ8">INDEX(patti,$HD8,IU8)</f>
        <v>Mibm</v>
      </c>
      <c r="HK8" s="2" t="str" cm="1">
        <f t="array" ref="HK8">INDEX(patti,$HD8,IV8)</f>
        <v>Mibm5b</v>
      </c>
      <c r="HL8" s="2" t="str" cm="1">
        <f t="array" ref="HL8">INDEX(patti,$HD8,IW8)</f>
        <v>MibΔ</v>
      </c>
      <c r="HM8" s="2" t="str" cm="1">
        <f t="array" ref="HM8">INDEX(patti,$HD8,IX8)</f>
        <v>Mibm7</v>
      </c>
      <c r="HN8" s="2" t="str" cm="1">
        <f t="array" ref="HN8">INDEX(patti,$HD8,IY8)</f>
        <v>Mibm7</v>
      </c>
      <c r="HO8" s="2" t="str" cm="1">
        <f t="array" ref="HO8">INDEX(patti,$HD8,IZ8)</f>
        <v>MibΔ</v>
      </c>
      <c r="HP8" s="2" t="str" cm="1">
        <f t="array" ref="HP8">INDEX(patti,$HD8,JA8)</f>
        <v>Mib7</v>
      </c>
      <c r="HQ8" s="2" t="str" cm="1">
        <f t="array" ref="HQ8">INDEX(patti,$HD8,JB8)</f>
        <v>Mibm7</v>
      </c>
      <c r="HR8" s="2" t="str" cm="1">
        <f t="array" ref="HR8">INDEX(patti,$HD8,JC8)</f>
        <v>Mibm5b7</v>
      </c>
      <c r="HS8" s="2" t="str" cm="1">
        <f t="array" ref="HS8">INDEX(patti,$HD8,JD8)</f>
        <v>Mib9</v>
      </c>
      <c r="HT8" s="2" t="str" cm="1">
        <f t="array" ref="HT8">INDEX(patti,$HD8,JE8)</f>
        <v>Mibm9</v>
      </c>
      <c r="HU8" s="2" t="str" cm="1">
        <f t="array" ref="HU8">INDEX(patti,$HD8,JF8)</f>
        <v>Mibm9b</v>
      </c>
      <c r="HV8" s="2" t="str" cm="1">
        <f t="array" ref="HV8">INDEX(patti,$HD8,JG8)</f>
        <v>Mib9</v>
      </c>
      <c r="HW8" s="2" t="str" cm="1">
        <f t="array" ref="HW8">INDEX(patti,$HD8,JH8)</f>
        <v>Mib9</v>
      </c>
      <c r="HX8" s="2" t="str" cm="1">
        <f t="array" ref="HX8">INDEX(patti,$HD8,JI8)</f>
        <v>Mibm9</v>
      </c>
      <c r="HY8" s="2" t="str" cm="1">
        <f t="array" ref="HY8">INDEX(patti,$HD8,JJ8)</f>
        <v>Mibm5b9b</v>
      </c>
      <c r="HZ8" s="2" t="str" cm="1">
        <f t="array" ref="HZ8">INDEX(patti,$HD8,JK8)</f>
        <v>Mib11</v>
      </c>
      <c r="IA8" s="2" t="str" cm="1">
        <f t="array" ref="IA8">INDEX(patti,$HD8,JL8)</f>
        <v>Mibm11</v>
      </c>
      <c r="IB8" s="2" t="str" cm="1">
        <f t="array" ref="IB8">INDEX(patti,$HD8,JM8)</f>
        <v>Mibm11</v>
      </c>
      <c r="IC8" s="2" t="str" cm="1">
        <f t="array" ref="IC8">INDEX(patti,$HD8,JN8)</f>
        <v>Mib11+</v>
      </c>
      <c r="ID8" s="2" t="str" cm="1">
        <f t="array" ref="ID8">INDEX(patti,$HD8,JO8)</f>
        <v>Mib11</v>
      </c>
      <c r="IE8" s="2" t="str" cm="1">
        <f t="array" ref="IE8">INDEX(patti,$HD8,JP8)</f>
        <v>Mibm11</v>
      </c>
      <c r="IF8" s="2" t="str" cm="1">
        <f t="array" ref="IF8">INDEX(patti,$HD8,JQ8)</f>
        <v>Mibm5b11</v>
      </c>
      <c r="IG8" s="2" t="str" cm="1">
        <f t="array" ref="IG8">INDEX(patti,$HD8,JR8)</f>
        <v>Mib13</v>
      </c>
      <c r="IH8" s="2" t="str" cm="1">
        <f t="array" ref="IH8">INDEX(patti,$HD8,JS8)</f>
        <v>Mibm13</v>
      </c>
      <c r="II8" s="2" t="str" cm="1">
        <f t="array" ref="II8">INDEX(patti,$HD8,JT8)</f>
        <v>Mibm13b</v>
      </c>
      <c r="IJ8" s="2" t="str" cm="1">
        <f t="array" ref="IJ8">INDEX(patti,$HD8,JU8)</f>
        <v>Mib13</v>
      </c>
      <c r="IK8" s="2" t="str" cm="1">
        <f t="array" ref="IK8">INDEX(patti,$HD8,JV8)</f>
        <v>Mib13</v>
      </c>
      <c r="IL8" s="2" t="str" cm="1">
        <f t="array" ref="IL8">INDEX(patti,$HD8,JW8)</f>
        <v>Mibm13b</v>
      </c>
      <c r="IM8" s="2" t="str" cm="1">
        <f t="array" ref="IM8">INDEX(patti,$HD8,JX8)</f>
        <v>Mibm5b13b</v>
      </c>
      <c r="IN8" t="s">
        <v>117</v>
      </c>
      <c r="IP8">
        <v>1</v>
      </c>
      <c r="IQ8">
        <f t="shared" si="204"/>
        <v>6</v>
      </c>
      <c r="IR8">
        <f t="shared" si="204"/>
        <v>11</v>
      </c>
      <c r="IS8">
        <f t="shared" si="204"/>
        <v>16</v>
      </c>
      <c r="IT8">
        <f t="shared" si="204"/>
        <v>21</v>
      </c>
      <c r="IU8">
        <f t="shared" si="204"/>
        <v>26</v>
      </c>
      <c r="IV8">
        <f t="shared" si="204"/>
        <v>31</v>
      </c>
      <c r="IW8">
        <f t="shared" si="205"/>
        <v>2</v>
      </c>
      <c r="IX8">
        <f t="shared" si="30"/>
        <v>7</v>
      </c>
      <c r="IY8">
        <f t="shared" si="30"/>
        <v>12</v>
      </c>
      <c r="IZ8">
        <f t="shared" si="30"/>
        <v>17</v>
      </c>
      <c r="JA8">
        <f t="shared" si="30"/>
        <v>22</v>
      </c>
      <c r="JB8">
        <f t="shared" si="30"/>
        <v>27</v>
      </c>
      <c r="JC8">
        <f t="shared" si="30"/>
        <v>32</v>
      </c>
      <c r="JD8">
        <f t="shared" si="30"/>
        <v>3</v>
      </c>
      <c r="JE8">
        <f t="shared" si="30"/>
        <v>8</v>
      </c>
      <c r="JF8">
        <f t="shared" si="30"/>
        <v>13</v>
      </c>
      <c r="JG8">
        <f t="shared" si="30"/>
        <v>18</v>
      </c>
      <c r="JH8">
        <f t="shared" si="30"/>
        <v>23</v>
      </c>
      <c r="JI8">
        <f t="shared" si="30"/>
        <v>28</v>
      </c>
      <c r="JJ8">
        <f t="shared" si="30"/>
        <v>33</v>
      </c>
      <c r="JK8">
        <f t="shared" si="30"/>
        <v>4</v>
      </c>
      <c r="JL8">
        <f t="shared" si="30"/>
        <v>9</v>
      </c>
      <c r="JM8">
        <f t="shared" si="30"/>
        <v>14</v>
      </c>
      <c r="JN8">
        <f t="shared" si="31"/>
        <v>19</v>
      </c>
      <c r="JO8">
        <f t="shared" si="31"/>
        <v>24</v>
      </c>
      <c r="JP8">
        <f t="shared" si="31"/>
        <v>29</v>
      </c>
      <c r="JQ8">
        <f t="shared" si="31"/>
        <v>34</v>
      </c>
      <c r="JR8">
        <f t="shared" si="31"/>
        <v>5</v>
      </c>
      <c r="JS8">
        <f t="shared" si="31"/>
        <v>10</v>
      </c>
      <c r="JT8">
        <f t="shared" si="31"/>
        <v>15</v>
      </c>
      <c r="JU8">
        <f t="shared" si="31"/>
        <v>20</v>
      </c>
      <c r="JV8">
        <f t="shared" si="31"/>
        <v>25</v>
      </c>
      <c r="JW8">
        <f t="shared" si="31"/>
        <v>30</v>
      </c>
      <c r="JX8">
        <f t="shared" si="31"/>
        <v>35</v>
      </c>
      <c r="JY8" t="s">
        <v>117</v>
      </c>
      <c r="JZ8" t="str">
        <f t="shared" si="217"/>
        <v>MAGGIORE</v>
      </c>
      <c r="KA8">
        <f t="shared" si="16"/>
        <v>0</v>
      </c>
      <c r="KB8" cm="1">
        <f t="array" ref="KB8">IF(TYPE(_xlfn._xlws.FILTER(HE$1:IM$1,HE8:IM8=KA8))=16,0,_xlfn._xlws.FILTER(HE$1:IM$1,HE8:IM8=KA8))</f>
        <v>0</v>
      </c>
      <c r="KG8">
        <f t="shared" si="206"/>
        <v>0</v>
      </c>
      <c r="KH8" s="35">
        <f t="shared" si="32"/>
        <v>0</v>
      </c>
      <c r="KI8">
        <f t="shared" si="218"/>
        <v>4</v>
      </c>
      <c r="KJ8">
        <f t="shared" si="33"/>
        <v>0</v>
      </c>
      <c r="KK8">
        <f t="shared" si="34"/>
        <v>0</v>
      </c>
      <c r="KL8">
        <f t="shared" si="207"/>
        <v>0</v>
      </c>
      <c r="KM8" s="2">
        <f t="shared" si="35"/>
        <v>0</v>
      </c>
      <c r="KN8" s="2">
        <f t="shared" si="35"/>
        <v>0</v>
      </c>
      <c r="KO8" s="2">
        <f t="shared" si="35"/>
        <v>0</v>
      </c>
      <c r="KP8" s="2">
        <f t="shared" si="35"/>
        <v>0</v>
      </c>
      <c r="KQ8" s="2">
        <f t="shared" si="35"/>
        <v>0</v>
      </c>
      <c r="KR8" s="2">
        <f t="shared" si="35"/>
        <v>0</v>
      </c>
      <c r="KS8" s="2">
        <f t="shared" si="35"/>
        <v>0</v>
      </c>
      <c r="KT8" s="2" t="str">
        <f t="shared" si="208"/>
        <v>0</v>
      </c>
      <c r="KU8" s="2" t="str">
        <f t="shared" si="209"/>
        <v>0</v>
      </c>
      <c r="KV8" s="2" t="str">
        <f t="shared" si="210"/>
        <v>0</v>
      </c>
      <c r="KW8" s="55" t="str">
        <f t="shared" si="211"/>
        <v>0</v>
      </c>
      <c r="KX8" s="60">
        <f t="shared" si="212"/>
        <v>0</v>
      </c>
      <c r="KY8" s="60">
        <f t="shared" si="36"/>
        <v>0</v>
      </c>
      <c r="KZ8" s="60">
        <f t="shared" si="36"/>
        <v>0</v>
      </c>
      <c r="LA8" s="60">
        <f t="shared" si="36"/>
        <v>0</v>
      </c>
      <c r="LB8" s="60">
        <f t="shared" si="36"/>
        <v>0</v>
      </c>
      <c r="LC8" s="60">
        <f t="shared" si="36"/>
        <v>0</v>
      </c>
      <c r="LD8" s="60">
        <f t="shared" si="36"/>
        <v>0</v>
      </c>
      <c r="LE8" s="64">
        <f t="shared" si="37"/>
        <v>0</v>
      </c>
      <c r="LF8" s="55">
        <f t="shared" si="38"/>
        <v>0</v>
      </c>
      <c r="LG8" s="55">
        <f t="shared" si="39"/>
        <v>0</v>
      </c>
      <c r="LH8" s="55">
        <f t="shared" si="40"/>
        <v>0</v>
      </c>
      <c r="LI8" s="55">
        <f t="shared" si="41"/>
        <v>0</v>
      </c>
      <c r="LJ8" s="55">
        <f t="shared" si="42"/>
        <v>0</v>
      </c>
      <c r="LK8" s="55">
        <f t="shared" si="43"/>
        <v>0</v>
      </c>
      <c r="LL8" s="55">
        <f t="shared" si="44"/>
        <v>0</v>
      </c>
      <c r="LM8" s="64">
        <f t="shared" si="213"/>
        <v>0</v>
      </c>
      <c r="LN8" s="64">
        <f t="shared" si="45"/>
        <v>0</v>
      </c>
      <c r="LO8" s="64">
        <f t="shared" si="45"/>
        <v>0</v>
      </c>
      <c r="LP8" s="64">
        <f t="shared" si="45"/>
        <v>0</v>
      </c>
      <c r="LQ8" s="64">
        <f t="shared" si="45"/>
        <v>0</v>
      </c>
      <c r="LR8" s="64">
        <f t="shared" si="45"/>
        <v>0</v>
      </c>
      <c r="LS8" s="64">
        <f t="shared" si="45"/>
        <v>0</v>
      </c>
      <c r="LT8" s="60">
        <f t="shared" si="214"/>
        <v>0</v>
      </c>
      <c r="LU8" s="60">
        <f t="shared" si="46"/>
        <v>0</v>
      </c>
      <c r="LV8" s="60">
        <f t="shared" si="47"/>
        <v>0</v>
      </c>
      <c r="LX8" s="180"/>
      <c r="LY8" s="180"/>
      <c r="LZ8" s="180"/>
      <c r="MA8" s="180"/>
      <c r="MB8" s="180"/>
      <c r="MC8" s="180"/>
      <c r="MD8" s="180"/>
      <c r="ME8" s="180"/>
      <c r="MF8" s="180"/>
      <c r="MG8" s="180"/>
      <c r="MH8" s="180"/>
      <c r="MI8" s="180"/>
      <c r="MJ8" s="180"/>
      <c r="MK8" s="180"/>
      <c r="ML8" s="180"/>
      <c r="MM8" s="180"/>
      <c r="MN8" s="180"/>
      <c r="MO8" s="180"/>
      <c r="MP8" s="180"/>
      <c r="MQ8" s="180"/>
      <c r="MR8" s="180"/>
      <c r="MS8" s="180"/>
      <c r="MT8" s="180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1"/>
      <c r="NX8" s="73"/>
      <c r="NY8" s="73"/>
      <c r="NZ8" s="73"/>
      <c r="OA8" s="73"/>
      <c r="OB8" s="73"/>
      <c r="OC8" s="73"/>
    </row>
    <row r="9" spans="1:393" x14ac:dyDescent="0.3">
      <c r="A9" s="190"/>
      <c r="B9" t="s">
        <v>3</v>
      </c>
      <c r="C9" s="16" t="s">
        <v>37</v>
      </c>
      <c r="D9" s="16" t="s">
        <v>37</v>
      </c>
      <c r="E9" s="16" t="s">
        <v>38</v>
      </c>
      <c r="F9" s="16" t="s">
        <v>37</v>
      </c>
      <c r="G9" s="16" t="s">
        <v>37</v>
      </c>
      <c r="H9" s="16" t="s">
        <v>37</v>
      </c>
      <c r="I9" s="16" t="s">
        <v>38</v>
      </c>
      <c r="J9" s="4">
        <f t="shared" si="21"/>
        <v>5</v>
      </c>
      <c r="K9" s="57">
        <f t="shared" si="48"/>
        <v>7</v>
      </c>
      <c r="L9" s="57">
        <f t="shared" si="49"/>
        <v>9</v>
      </c>
      <c r="M9" s="57">
        <f t="shared" si="50"/>
        <v>10</v>
      </c>
      <c r="N9" s="57">
        <f t="shared" si="51"/>
        <v>12</v>
      </c>
      <c r="O9" s="57">
        <f t="shared" si="52"/>
        <v>14</v>
      </c>
      <c r="P9" s="57">
        <f t="shared" si="53"/>
        <v>16</v>
      </c>
      <c r="Q9" s="57">
        <f t="shared" si="54"/>
        <v>17</v>
      </c>
      <c r="R9" s="57">
        <f t="shared" si="55"/>
        <v>19</v>
      </c>
      <c r="S9" s="57">
        <f t="shared" si="56"/>
        <v>21</v>
      </c>
      <c r="T9" s="57">
        <f t="shared" si="57"/>
        <v>22</v>
      </c>
      <c r="U9" s="57">
        <f t="shared" si="58"/>
        <v>24</v>
      </c>
      <c r="V9" s="57">
        <f t="shared" si="59"/>
        <v>26</v>
      </c>
      <c r="W9" s="57">
        <f t="shared" si="60"/>
        <v>28</v>
      </c>
      <c r="X9" s="57">
        <f t="shared" si="61"/>
        <v>29</v>
      </c>
      <c r="Y9" s="57">
        <f t="shared" si="62"/>
        <v>31</v>
      </c>
      <c r="Z9" s="57">
        <f t="shared" si="63"/>
        <v>33</v>
      </c>
      <c r="AA9" s="57">
        <f t="shared" si="64"/>
        <v>34</v>
      </c>
      <c r="AB9" s="57">
        <f t="shared" si="65"/>
        <v>36</v>
      </c>
      <c r="AC9" s="57">
        <f t="shared" si="66"/>
        <v>38</v>
      </c>
      <c r="AD9" s="57">
        <f t="shared" si="67"/>
        <v>40</v>
      </c>
      <c r="AE9" s="57">
        <f t="shared" si="68"/>
        <v>41</v>
      </c>
      <c r="AF9" s="57">
        <f t="shared" si="69"/>
        <v>43</v>
      </c>
      <c r="AG9" s="57">
        <f t="shared" si="70"/>
        <v>45</v>
      </c>
      <c r="AH9" s="57">
        <f t="shared" si="71"/>
        <v>46</v>
      </c>
      <c r="AI9" s="57"/>
      <c r="AJ9" s="57">
        <f>1</f>
        <v>1</v>
      </c>
      <c r="AK9" s="57">
        <f t="shared" si="72"/>
        <v>4</v>
      </c>
      <c r="AL9" s="57">
        <f t="shared" si="73"/>
        <v>7</v>
      </c>
      <c r="AM9" s="57">
        <f t="shared" si="74"/>
        <v>11</v>
      </c>
      <c r="AN9" s="57">
        <f t="shared" si="75"/>
        <v>14</v>
      </c>
      <c r="AO9" s="57">
        <f t="shared" si="76"/>
        <v>17</v>
      </c>
      <c r="AP9" s="57">
        <f t="shared" si="77"/>
        <v>21</v>
      </c>
      <c r="AQ9" s="57" t="str">
        <f t="shared" si="215"/>
        <v>MI</v>
      </c>
      <c r="AR9" s="57" t="str">
        <f t="shared" si="78"/>
        <v/>
      </c>
      <c r="AS9" s="57" t="str">
        <f t="shared" si="79"/>
        <v/>
      </c>
      <c r="AT9" s="57" t="str">
        <f t="shared" si="80"/>
        <v>Δ</v>
      </c>
      <c r="AU9" s="57" t="str">
        <f t="shared" si="81"/>
        <v>9</v>
      </c>
      <c r="AV9" s="57" t="str">
        <f t="shared" si="82"/>
        <v>11</v>
      </c>
      <c r="AW9" s="57" t="str">
        <f t="shared" si="83"/>
        <v>13</v>
      </c>
      <c r="AX9" s="57" t="str">
        <f t="shared" si="84"/>
        <v>MI</v>
      </c>
      <c r="AY9" s="57" t="str">
        <f t="shared" si="85"/>
        <v>MIΔ</v>
      </c>
      <c r="AZ9" s="57" t="str">
        <f t="shared" si="86"/>
        <v>MI9</v>
      </c>
      <c r="BA9" s="57" t="str">
        <f t="shared" si="87"/>
        <v>MI11</v>
      </c>
      <c r="BB9" s="57" t="str">
        <f t="shared" si="88"/>
        <v>MI13</v>
      </c>
      <c r="BD9" s="57">
        <f>1</f>
        <v>1</v>
      </c>
      <c r="BE9" s="57">
        <f t="shared" si="89"/>
        <v>3</v>
      </c>
      <c r="BF9" s="57">
        <f t="shared" si="90"/>
        <v>7</v>
      </c>
      <c r="BG9" s="57">
        <f t="shared" si="91"/>
        <v>10</v>
      </c>
      <c r="BH9" s="57">
        <f t="shared" si="92"/>
        <v>14</v>
      </c>
      <c r="BI9" s="57">
        <f t="shared" si="93"/>
        <v>17</v>
      </c>
      <c r="BJ9" s="57">
        <f t="shared" si="94"/>
        <v>21</v>
      </c>
      <c r="BK9" s="57" t="str">
        <f t="shared" si="95"/>
        <v>MI</v>
      </c>
      <c r="BL9" s="57" t="str">
        <f t="shared" si="96"/>
        <v>m</v>
      </c>
      <c r="BM9" s="57" t="str">
        <f t="shared" si="97"/>
        <v/>
      </c>
      <c r="BN9" s="57" t="str">
        <f t="shared" si="98"/>
        <v>7</v>
      </c>
      <c r="BO9" s="57" t="str">
        <f t="shared" si="99"/>
        <v>9</v>
      </c>
      <c r="BP9" s="57" t="str">
        <f t="shared" si="100"/>
        <v>11</v>
      </c>
      <c r="BQ9" s="57" t="str">
        <f t="shared" si="101"/>
        <v>13</v>
      </c>
      <c r="BR9" s="57" t="str">
        <f t="shared" si="102"/>
        <v>MIm</v>
      </c>
      <c r="BS9" s="57" t="str">
        <f t="shared" si="103"/>
        <v>MIm7</v>
      </c>
      <c r="BT9" s="57" t="str">
        <f t="shared" si="104"/>
        <v>MIm9</v>
      </c>
      <c r="BU9" s="57" t="str">
        <f t="shared" si="105"/>
        <v>MIm11</v>
      </c>
      <c r="BV9" s="57" t="str">
        <f t="shared" si="106"/>
        <v>MIm13</v>
      </c>
      <c r="BX9" s="57">
        <f>1</f>
        <v>1</v>
      </c>
      <c r="BY9" s="57">
        <f t="shared" si="107"/>
        <v>3</v>
      </c>
      <c r="BZ9" s="57">
        <f t="shared" si="108"/>
        <v>7</v>
      </c>
      <c r="CA9" s="57">
        <f t="shared" si="109"/>
        <v>10</v>
      </c>
      <c r="CB9" s="57">
        <f t="shared" si="110"/>
        <v>13</v>
      </c>
      <c r="CC9" s="57">
        <f t="shared" si="111"/>
        <v>17</v>
      </c>
      <c r="CD9" s="57">
        <f t="shared" si="112"/>
        <v>20</v>
      </c>
      <c r="CE9" s="57" t="str">
        <f t="shared" si="113"/>
        <v>MI</v>
      </c>
      <c r="CF9" s="57" t="str">
        <f t="shared" si="114"/>
        <v>m</v>
      </c>
      <c r="CG9" s="57" t="str">
        <f t="shared" si="115"/>
        <v/>
      </c>
      <c r="CH9" s="57" t="str">
        <f t="shared" si="116"/>
        <v>7</v>
      </c>
      <c r="CI9" s="57" t="str">
        <f t="shared" si="117"/>
        <v>9b</v>
      </c>
      <c r="CJ9" s="57" t="str">
        <f t="shared" si="118"/>
        <v>11</v>
      </c>
      <c r="CK9" s="57" t="str">
        <f t="shared" si="119"/>
        <v>13b</v>
      </c>
      <c r="CL9" s="57" t="str">
        <f t="shared" si="120"/>
        <v>MIm</v>
      </c>
      <c r="CM9" s="57" t="str">
        <f t="shared" si="121"/>
        <v>MIm7</v>
      </c>
      <c r="CN9" s="57" t="str">
        <f t="shared" si="122"/>
        <v>MIm9b</v>
      </c>
      <c r="CO9" s="57" t="str">
        <f t="shared" si="123"/>
        <v>MIm11</v>
      </c>
      <c r="CP9" s="57" t="str">
        <f t="shared" si="124"/>
        <v>MIm13b</v>
      </c>
      <c r="CR9" s="57">
        <f>1</f>
        <v>1</v>
      </c>
      <c r="CS9" s="57">
        <f t="shared" si="125"/>
        <v>4</v>
      </c>
      <c r="CT9" s="57">
        <f t="shared" si="126"/>
        <v>7</v>
      </c>
      <c r="CU9" s="57">
        <f t="shared" si="127"/>
        <v>11</v>
      </c>
      <c r="CV9" s="57">
        <f t="shared" si="128"/>
        <v>14</v>
      </c>
      <c r="CW9" s="57">
        <f t="shared" si="129"/>
        <v>18</v>
      </c>
      <c r="CX9" s="57">
        <f t="shared" si="130"/>
        <v>21</v>
      </c>
      <c r="CY9" s="57" t="str">
        <f t="shared" si="131"/>
        <v>MI</v>
      </c>
      <c r="CZ9" s="57" t="str">
        <f t="shared" si="132"/>
        <v/>
      </c>
      <c r="DA9" s="57" t="str">
        <f t="shared" si="133"/>
        <v/>
      </c>
      <c r="DB9" s="57" t="str">
        <f t="shared" si="134"/>
        <v>Δ</v>
      </c>
      <c r="DC9" s="57" t="str">
        <f t="shared" si="135"/>
        <v>9</v>
      </c>
      <c r="DD9" s="57" t="str">
        <f t="shared" si="136"/>
        <v>11+</v>
      </c>
      <c r="DE9" s="57" t="str">
        <f t="shared" si="137"/>
        <v>13</v>
      </c>
      <c r="DF9" s="57" t="str">
        <f t="shared" si="138"/>
        <v>MI</v>
      </c>
      <c r="DG9" s="57" t="str">
        <f t="shared" si="139"/>
        <v>MIΔ</v>
      </c>
      <c r="DH9" s="57" t="str">
        <f t="shared" si="140"/>
        <v>MI9</v>
      </c>
      <c r="DI9" s="57" t="str">
        <f t="shared" si="141"/>
        <v>MI11+</v>
      </c>
      <c r="DJ9" s="57" t="str">
        <f t="shared" si="142"/>
        <v>MI13</v>
      </c>
      <c r="DL9" s="57">
        <f>1</f>
        <v>1</v>
      </c>
      <c r="DM9" s="57">
        <f t="shared" si="143"/>
        <v>4</v>
      </c>
      <c r="DN9" s="57">
        <f t="shared" si="144"/>
        <v>7</v>
      </c>
      <c r="DO9" s="57">
        <f t="shared" si="145"/>
        <v>10</v>
      </c>
      <c r="DP9" s="57">
        <f t="shared" si="146"/>
        <v>14</v>
      </c>
      <c r="DQ9" s="57">
        <f t="shared" si="147"/>
        <v>17</v>
      </c>
      <c r="DR9" s="57">
        <f t="shared" si="148"/>
        <v>21</v>
      </c>
      <c r="DS9" s="57" t="str">
        <f t="shared" si="149"/>
        <v>MI</v>
      </c>
      <c r="DT9" s="57" t="str">
        <f t="shared" si="150"/>
        <v/>
      </c>
      <c r="DU9" s="57" t="str">
        <f t="shared" si="151"/>
        <v/>
      </c>
      <c r="DV9" s="57" t="str">
        <f t="shared" si="152"/>
        <v>7</v>
      </c>
      <c r="DW9" s="57" t="str">
        <f t="shared" si="153"/>
        <v>9</v>
      </c>
      <c r="DX9" s="57" t="str">
        <f t="shared" si="154"/>
        <v>11</v>
      </c>
      <c r="DY9" s="57" t="str">
        <f t="shared" si="155"/>
        <v>13</v>
      </c>
      <c r="DZ9" s="57" t="str">
        <f t="shared" si="156"/>
        <v>MI</v>
      </c>
      <c r="EA9" s="57" t="str">
        <f t="shared" si="157"/>
        <v>MI7</v>
      </c>
      <c r="EB9" s="57" t="str">
        <f t="shared" si="158"/>
        <v>MI9</v>
      </c>
      <c r="EC9" s="57" t="str">
        <f t="shared" si="159"/>
        <v>MI11</v>
      </c>
      <c r="ED9" s="57" t="str">
        <f t="shared" si="160"/>
        <v>MI13</v>
      </c>
      <c r="EF9" s="57">
        <f>1</f>
        <v>1</v>
      </c>
      <c r="EG9" s="57">
        <f t="shared" si="161"/>
        <v>3</v>
      </c>
      <c r="EH9" s="57">
        <f t="shared" si="162"/>
        <v>7</v>
      </c>
      <c r="EI9" s="57">
        <f t="shared" si="163"/>
        <v>10</v>
      </c>
      <c r="EJ9" s="57">
        <f t="shared" si="164"/>
        <v>14</v>
      </c>
      <c r="EK9" s="57">
        <f t="shared" si="165"/>
        <v>17</v>
      </c>
      <c r="EL9" s="57">
        <f t="shared" si="166"/>
        <v>20</v>
      </c>
      <c r="EM9" s="57" t="str">
        <f t="shared" si="167"/>
        <v>MI</v>
      </c>
      <c r="EN9" s="57" t="str">
        <f t="shared" si="168"/>
        <v>m</v>
      </c>
      <c r="EO9" s="57" t="str">
        <f t="shared" si="169"/>
        <v/>
      </c>
      <c r="EP9" s="57" t="str">
        <f t="shared" si="170"/>
        <v>7</v>
      </c>
      <c r="EQ9" s="57" t="str">
        <f t="shared" si="171"/>
        <v>9</v>
      </c>
      <c r="ER9" s="57" t="str">
        <f t="shared" si="172"/>
        <v>11</v>
      </c>
      <c r="ES9" s="57" t="str">
        <f t="shared" si="173"/>
        <v>13b</v>
      </c>
      <c r="ET9" s="57" t="str">
        <f t="shared" si="174"/>
        <v>MIm</v>
      </c>
      <c r="EU9" s="57" t="str">
        <f t="shared" si="175"/>
        <v>MIm7</v>
      </c>
      <c r="EV9" s="57" t="str">
        <f t="shared" si="176"/>
        <v>MIm9</v>
      </c>
      <c r="EW9" s="57" t="str">
        <f t="shared" si="177"/>
        <v>MIm11</v>
      </c>
      <c r="EX9" s="57" t="str">
        <f t="shared" si="178"/>
        <v>MIm13b</v>
      </c>
      <c r="EZ9" s="57">
        <f>1</f>
        <v>1</v>
      </c>
      <c r="FA9" s="57">
        <f t="shared" si="179"/>
        <v>3</v>
      </c>
      <c r="FB9" s="57">
        <f t="shared" si="180"/>
        <v>6</v>
      </c>
      <c r="FC9" s="57">
        <f t="shared" si="181"/>
        <v>10</v>
      </c>
      <c r="FD9" s="57">
        <f t="shared" si="182"/>
        <v>13</v>
      </c>
      <c r="FE9" s="57">
        <f t="shared" si="183"/>
        <v>17</v>
      </c>
      <c r="FF9" s="57">
        <f t="shared" si="184"/>
        <v>20</v>
      </c>
      <c r="FG9" s="57" t="str">
        <f t="shared" si="185"/>
        <v>MI</v>
      </c>
      <c r="FH9" s="57" t="str">
        <f t="shared" si="186"/>
        <v>m</v>
      </c>
      <c r="FI9" s="57" t="str">
        <f t="shared" si="187"/>
        <v>5b</v>
      </c>
      <c r="FJ9" s="57" t="str">
        <f t="shared" si="188"/>
        <v>7</v>
      </c>
      <c r="FK9" s="57" t="str">
        <f t="shared" si="189"/>
        <v>9b</v>
      </c>
      <c r="FL9" s="57" t="str">
        <f t="shared" si="190"/>
        <v>11</v>
      </c>
      <c r="FM9" s="57" t="str">
        <f t="shared" si="191"/>
        <v>13b</v>
      </c>
      <c r="FN9" s="57" t="str">
        <f t="shared" si="192"/>
        <v>MIm5b</v>
      </c>
      <c r="FO9" s="57" t="str">
        <f t="shared" si="193"/>
        <v>MIm5b7</v>
      </c>
      <c r="FP9" s="57" t="str">
        <f t="shared" si="194"/>
        <v>MIm5b9b</v>
      </c>
      <c r="FQ9" s="57" t="str">
        <f t="shared" si="195"/>
        <v>MIm5b11</v>
      </c>
      <c r="FR9" s="57" t="str">
        <f t="shared" si="196"/>
        <v>MIm5b13b</v>
      </c>
      <c r="FT9" s="2" t="str">
        <f t="shared" si="197"/>
        <v>MI</v>
      </c>
      <c r="FU9" s="2" t="str">
        <f t="shared" si="22"/>
        <v>MIΔ</v>
      </c>
      <c r="FV9" s="2" t="str">
        <f t="shared" si="22"/>
        <v>MI9</v>
      </c>
      <c r="FW9" s="2" t="str">
        <f t="shared" si="22"/>
        <v>MI11</v>
      </c>
      <c r="FX9" s="2" t="str">
        <f t="shared" si="22"/>
        <v>MI13</v>
      </c>
      <c r="FY9" s="2" t="str">
        <f t="shared" si="198"/>
        <v>MIm</v>
      </c>
      <c r="FZ9" s="2" t="str">
        <f t="shared" si="23"/>
        <v>MIm7</v>
      </c>
      <c r="GA9" s="2" t="str">
        <f t="shared" si="23"/>
        <v>MIm9</v>
      </c>
      <c r="GB9" s="2" t="str">
        <f t="shared" si="23"/>
        <v>MIm11</v>
      </c>
      <c r="GC9" s="2" t="str">
        <f t="shared" si="23"/>
        <v>MIm13</v>
      </c>
      <c r="GD9" s="2" t="str">
        <f t="shared" si="199"/>
        <v>MIm</v>
      </c>
      <c r="GE9" s="2" t="str">
        <f t="shared" si="24"/>
        <v>MIm7</v>
      </c>
      <c r="GF9" s="2" t="str">
        <f t="shared" si="24"/>
        <v>MIm9b</v>
      </c>
      <c r="GG9" s="2" t="str">
        <f t="shared" si="24"/>
        <v>MIm11</v>
      </c>
      <c r="GH9" s="2" t="str">
        <f t="shared" si="24"/>
        <v>MIm13b</v>
      </c>
      <c r="GI9" s="2" t="str">
        <f t="shared" si="200"/>
        <v>MI</v>
      </c>
      <c r="GJ9" s="2" t="str">
        <f t="shared" si="25"/>
        <v>MIΔ</v>
      </c>
      <c r="GK9" s="2" t="str">
        <f t="shared" si="25"/>
        <v>MI9</v>
      </c>
      <c r="GL9" s="2" t="str">
        <f t="shared" si="25"/>
        <v>MI11+</v>
      </c>
      <c r="GM9" s="2" t="str">
        <f t="shared" si="25"/>
        <v>MI13</v>
      </c>
      <c r="GN9" s="2" t="str">
        <f t="shared" si="201"/>
        <v>MI</v>
      </c>
      <c r="GO9" s="2" t="str">
        <f t="shared" si="26"/>
        <v>MI7</v>
      </c>
      <c r="GP9" s="2" t="str">
        <f t="shared" si="26"/>
        <v>MI9</v>
      </c>
      <c r="GQ9" s="2" t="str">
        <f t="shared" si="26"/>
        <v>MI11</v>
      </c>
      <c r="GR9" s="2" t="str">
        <f t="shared" si="26"/>
        <v>MI13</v>
      </c>
      <c r="GS9" s="2" t="str">
        <f t="shared" si="202"/>
        <v>MIm</v>
      </c>
      <c r="GT9" s="2" t="str">
        <f t="shared" si="27"/>
        <v>MIm7</v>
      </c>
      <c r="GU9" s="2" t="str">
        <f t="shared" si="27"/>
        <v>MIm9</v>
      </c>
      <c r="GV9" s="2" t="str">
        <f t="shared" si="27"/>
        <v>MIm11</v>
      </c>
      <c r="GW9" s="2" t="str">
        <f t="shared" si="27"/>
        <v>MIm13b</v>
      </c>
      <c r="GX9" s="2" t="str">
        <f t="shared" si="203"/>
        <v>MIm5b</v>
      </c>
      <c r="GY9" s="2" t="str">
        <f t="shared" si="28"/>
        <v>MIm5b7</v>
      </c>
      <c r="GZ9" s="2" t="str">
        <f t="shared" si="28"/>
        <v>MIm5b9b</v>
      </c>
      <c r="HA9" s="2" t="str">
        <f t="shared" si="28"/>
        <v>MIm5b11</v>
      </c>
      <c r="HB9" s="2" t="str">
        <f t="shared" si="28"/>
        <v>MIm5b13b</v>
      </c>
      <c r="HD9" s="2">
        <f t="shared" si="216"/>
        <v>5</v>
      </c>
      <c r="HE9" s="2" t="str" cm="1">
        <f t="array" ref="HE9">INDEX(patti,$HD9,IP9)</f>
        <v>MI</v>
      </c>
      <c r="HF9" s="2" t="str" cm="1">
        <f t="array" ref="HF9">INDEX(patti,$HD9,IQ9)</f>
        <v>MIm</v>
      </c>
      <c r="HG9" s="2" t="str" cm="1">
        <f t="array" ref="HG9">INDEX(patti,$HD9,IR9)</f>
        <v>MIm</v>
      </c>
      <c r="HH9" s="2" t="str" cm="1">
        <f t="array" ref="HH9">INDEX(patti,$HD9,IS9)</f>
        <v>MI</v>
      </c>
      <c r="HI9" s="2" t="str" cm="1">
        <f t="array" ref="HI9">INDEX(patti,$HD9,IT9)</f>
        <v>MI</v>
      </c>
      <c r="HJ9" s="2" t="str" cm="1">
        <f t="array" ref="HJ9">INDEX(patti,$HD9,IU9)</f>
        <v>MIm</v>
      </c>
      <c r="HK9" s="2" t="str" cm="1">
        <f t="array" ref="HK9">INDEX(patti,$HD9,IV9)</f>
        <v>MIm5b</v>
      </c>
      <c r="HL9" s="2" t="str" cm="1">
        <f t="array" ref="HL9">INDEX(patti,$HD9,IW9)</f>
        <v>MIΔ</v>
      </c>
      <c r="HM9" s="2" t="str" cm="1">
        <f t="array" ref="HM9">INDEX(patti,$HD9,IX9)</f>
        <v>MIm7</v>
      </c>
      <c r="HN9" s="2" t="str" cm="1">
        <f t="array" ref="HN9">INDEX(patti,$HD9,IY9)</f>
        <v>MIm7</v>
      </c>
      <c r="HO9" s="2" t="str" cm="1">
        <f t="array" ref="HO9">INDEX(patti,$HD9,IZ9)</f>
        <v>MIΔ</v>
      </c>
      <c r="HP9" s="2" t="str" cm="1">
        <f t="array" ref="HP9">INDEX(patti,$HD9,JA9)</f>
        <v>MI7</v>
      </c>
      <c r="HQ9" s="2" t="str" cm="1">
        <f t="array" ref="HQ9">INDEX(patti,$HD9,JB9)</f>
        <v>MIm7</v>
      </c>
      <c r="HR9" s="2" t="str" cm="1">
        <f t="array" ref="HR9">INDEX(patti,$HD9,JC9)</f>
        <v>MIm5b7</v>
      </c>
      <c r="HS9" s="2" t="str" cm="1">
        <f t="array" ref="HS9">INDEX(patti,$HD9,JD9)</f>
        <v>MI9</v>
      </c>
      <c r="HT9" s="2" t="str" cm="1">
        <f t="array" ref="HT9">INDEX(patti,$HD9,JE9)</f>
        <v>MIm9</v>
      </c>
      <c r="HU9" s="2" t="str" cm="1">
        <f t="array" ref="HU9">INDEX(patti,$HD9,JF9)</f>
        <v>MIm9b</v>
      </c>
      <c r="HV9" s="2" t="str" cm="1">
        <f t="array" ref="HV9">INDEX(patti,$HD9,JG9)</f>
        <v>MI9</v>
      </c>
      <c r="HW9" s="2" t="str" cm="1">
        <f t="array" ref="HW9">INDEX(patti,$HD9,JH9)</f>
        <v>MI9</v>
      </c>
      <c r="HX9" s="2" t="str" cm="1">
        <f t="array" ref="HX9">INDEX(patti,$HD9,JI9)</f>
        <v>MIm9</v>
      </c>
      <c r="HY9" s="2" t="str" cm="1">
        <f t="array" ref="HY9">INDEX(patti,$HD9,JJ9)</f>
        <v>MIm5b9b</v>
      </c>
      <c r="HZ9" s="2" t="str" cm="1">
        <f t="array" ref="HZ9">INDEX(patti,$HD9,JK9)</f>
        <v>MI11</v>
      </c>
      <c r="IA9" s="2" t="str" cm="1">
        <f t="array" ref="IA9">INDEX(patti,$HD9,JL9)</f>
        <v>MIm11</v>
      </c>
      <c r="IB9" s="2" t="str" cm="1">
        <f t="array" ref="IB9">INDEX(patti,$HD9,JM9)</f>
        <v>MIm11</v>
      </c>
      <c r="IC9" s="2" t="str" cm="1">
        <f t="array" ref="IC9">INDEX(patti,$HD9,JN9)</f>
        <v>MI11+</v>
      </c>
      <c r="ID9" s="2" t="str" cm="1">
        <f t="array" ref="ID9">INDEX(patti,$HD9,JO9)</f>
        <v>MI11</v>
      </c>
      <c r="IE9" s="2" t="str" cm="1">
        <f t="array" ref="IE9">INDEX(patti,$HD9,JP9)</f>
        <v>MIm11</v>
      </c>
      <c r="IF9" s="2" t="str" cm="1">
        <f t="array" ref="IF9">INDEX(patti,$HD9,JQ9)</f>
        <v>MIm5b11</v>
      </c>
      <c r="IG9" s="2" t="str" cm="1">
        <f t="array" ref="IG9">INDEX(patti,$HD9,JR9)</f>
        <v>MI13</v>
      </c>
      <c r="IH9" s="2" t="str" cm="1">
        <f t="array" ref="IH9">INDEX(patti,$HD9,JS9)</f>
        <v>MIm13</v>
      </c>
      <c r="II9" s="2" t="str" cm="1">
        <f t="array" ref="II9">INDEX(patti,$HD9,JT9)</f>
        <v>MIm13b</v>
      </c>
      <c r="IJ9" s="2" t="str" cm="1">
        <f t="array" ref="IJ9">INDEX(patti,$HD9,JU9)</f>
        <v>MI13</v>
      </c>
      <c r="IK9" s="2" t="str" cm="1">
        <f t="array" ref="IK9">INDEX(patti,$HD9,JV9)</f>
        <v>MI13</v>
      </c>
      <c r="IL9" s="2" t="str" cm="1">
        <f t="array" ref="IL9">INDEX(patti,$HD9,JW9)</f>
        <v>MIm13b</v>
      </c>
      <c r="IM9" s="2" t="str" cm="1">
        <f t="array" ref="IM9">INDEX(patti,$HD9,JX9)</f>
        <v>MIm5b13b</v>
      </c>
      <c r="IN9" t="s">
        <v>117</v>
      </c>
      <c r="IP9">
        <v>1</v>
      </c>
      <c r="IQ9">
        <f t="shared" si="204"/>
        <v>6</v>
      </c>
      <c r="IR9">
        <f t="shared" si="204"/>
        <v>11</v>
      </c>
      <c r="IS9">
        <f t="shared" si="204"/>
        <v>16</v>
      </c>
      <c r="IT9">
        <f t="shared" si="204"/>
        <v>21</v>
      </c>
      <c r="IU9">
        <f t="shared" si="204"/>
        <v>26</v>
      </c>
      <c r="IV9">
        <f t="shared" si="204"/>
        <v>31</v>
      </c>
      <c r="IW9">
        <f t="shared" si="205"/>
        <v>2</v>
      </c>
      <c r="IX9">
        <f t="shared" si="30"/>
        <v>7</v>
      </c>
      <c r="IY9">
        <f t="shared" si="30"/>
        <v>12</v>
      </c>
      <c r="IZ9">
        <f t="shared" si="30"/>
        <v>17</v>
      </c>
      <c r="JA9">
        <f t="shared" si="30"/>
        <v>22</v>
      </c>
      <c r="JB9">
        <f t="shared" si="30"/>
        <v>27</v>
      </c>
      <c r="JC9">
        <f t="shared" si="30"/>
        <v>32</v>
      </c>
      <c r="JD9">
        <f t="shared" si="30"/>
        <v>3</v>
      </c>
      <c r="JE9">
        <f t="shared" si="30"/>
        <v>8</v>
      </c>
      <c r="JF9">
        <f t="shared" si="30"/>
        <v>13</v>
      </c>
      <c r="JG9">
        <f t="shared" si="30"/>
        <v>18</v>
      </c>
      <c r="JH9">
        <f t="shared" si="30"/>
        <v>23</v>
      </c>
      <c r="JI9">
        <f t="shared" si="30"/>
        <v>28</v>
      </c>
      <c r="JJ9">
        <f t="shared" si="30"/>
        <v>33</v>
      </c>
      <c r="JK9">
        <f t="shared" si="30"/>
        <v>4</v>
      </c>
      <c r="JL9">
        <f t="shared" si="30"/>
        <v>9</v>
      </c>
      <c r="JM9">
        <f t="shared" si="30"/>
        <v>14</v>
      </c>
      <c r="JN9">
        <f t="shared" si="31"/>
        <v>19</v>
      </c>
      <c r="JO9">
        <f t="shared" si="31"/>
        <v>24</v>
      </c>
      <c r="JP9">
        <f t="shared" si="31"/>
        <v>29</v>
      </c>
      <c r="JQ9">
        <f t="shared" si="31"/>
        <v>34</v>
      </c>
      <c r="JR9">
        <f t="shared" si="31"/>
        <v>5</v>
      </c>
      <c r="JS9">
        <f t="shared" si="31"/>
        <v>10</v>
      </c>
      <c r="JT9">
        <f t="shared" si="31"/>
        <v>15</v>
      </c>
      <c r="JU9">
        <f t="shared" si="31"/>
        <v>20</v>
      </c>
      <c r="JV9">
        <f t="shared" si="31"/>
        <v>25</v>
      </c>
      <c r="JW9">
        <f t="shared" si="31"/>
        <v>30</v>
      </c>
      <c r="JX9">
        <f t="shared" si="31"/>
        <v>35</v>
      </c>
      <c r="JY9" t="s">
        <v>117</v>
      </c>
      <c r="JZ9" t="str">
        <f t="shared" si="217"/>
        <v>MAGGIORE</v>
      </c>
      <c r="KA9">
        <f t="shared" si="16"/>
        <v>0</v>
      </c>
      <c r="KB9" cm="1">
        <f t="array" ref="KB9">IF(TYPE(_xlfn._xlws.FILTER(HE$1:IM$1,HE9:IM9=KA9))=16,0,_xlfn._xlws.FILTER(HE$1:IM$1,HE9:IM9=KA9))</f>
        <v>0</v>
      </c>
      <c r="KG9">
        <f t="shared" si="206"/>
        <v>0</v>
      </c>
      <c r="KH9" s="35">
        <f t="shared" si="32"/>
        <v>0</v>
      </c>
      <c r="KI9">
        <f t="shared" si="218"/>
        <v>5</v>
      </c>
      <c r="KJ9">
        <f t="shared" si="33"/>
        <v>0</v>
      </c>
      <c r="KK9">
        <f>IF(TYPE(_xlfn.TEXTAFTER(KJ9,"scala "))=16,0,_xlfn.TEXTAFTER(KJ9,"scala "))</f>
        <v>0</v>
      </c>
      <c r="KL9">
        <f t="shared" si="207"/>
        <v>0</v>
      </c>
      <c r="KM9" s="2">
        <f t="shared" si="35"/>
        <v>0</v>
      </c>
      <c r="KN9" s="2">
        <f t="shared" si="35"/>
        <v>0</v>
      </c>
      <c r="KO9" s="2">
        <f t="shared" si="35"/>
        <v>0</v>
      </c>
      <c r="KP9" s="2">
        <f t="shared" si="35"/>
        <v>0</v>
      </c>
      <c r="KQ9" s="2">
        <f t="shared" si="35"/>
        <v>0</v>
      </c>
      <c r="KR9" s="2">
        <f t="shared" si="35"/>
        <v>0</v>
      </c>
      <c r="KS9" s="2">
        <f t="shared" si="35"/>
        <v>0</v>
      </c>
      <c r="KT9" s="2" t="str">
        <f t="shared" si="208"/>
        <v>0</v>
      </c>
      <c r="KU9" s="2" t="str">
        <f t="shared" si="209"/>
        <v>0</v>
      </c>
      <c r="KV9" s="2" t="str">
        <f t="shared" si="210"/>
        <v>0</v>
      </c>
      <c r="KW9" s="55" t="str">
        <f t="shared" si="211"/>
        <v>0</v>
      </c>
      <c r="KX9" s="60">
        <f t="shared" si="212"/>
        <v>0</v>
      </c>
      <c r="KY9" s="60">
        <f t="shared" si="36"/>
        <v>0</v>
      </c>
      <c r="KZ9" s="60">
        <f t="shared" si="36"/>
        <v>0</v>
      </c>
      <c r="LA9" s="60">
        <f t="shared" si="36"/>
        <v>0</v>
      </c>
      <c r="LB9" s="60">
        <f t="shared" si="36"/>
        <v>0</v>
      </c>
      <c r="LC9" s="60">
        <f t="shared" si="36"/>
        <v>0</v>
      </c>
      <c r="LD9" s="60">
        <f t="shared" si="36"/>
        <v>0</v>
      </c>
      <c r="LE9" s="64">
        <f t="shared" si="37"/>
        <v>0</v>
      </c>
      <c r="LF9" s="55">
        <f t="shared" si="38"/>
        <v>0</v>
      </c>
      <c r="LG9" s="55">
        <f t="shared" si="39"/>
        <v>0</v>
      </c>
      <c r="LH9" s="55">
        <f t="shared" si="40"/>
        <v>0</v>
      </c>
      <c r="LI9" s="55">
        <f t="shared" si="41"/>
        <v>0</v>
      </c>
      <c r="LJ9" s="55">
        <f t="shared" si="42"/>
        <v>0</v>
      </c>
      <c r="LK9" s="55">
        <f t="shared" si="43"/>
        <v>0</v>
      </c>
      <c r="LL9" s="55">
        <f t="shared" si="44"/>
        <v>0</v>
      </c>
      <c r="LM9" s="64">
        <f t="shared" si="213"/>
        <v>0</v>
      </c>
      <c r="LN9" s="64">
        <f t="shared" si="45"/>
        <v>0</v>
      </c>
      <c r="LO9" s="64">
        <f t="shared" si="45"/>
        <v>0</v>
      </c>
      <c r="LP9" s="64">
        <f t="shared" si="45"/>
        <v>0</v>
      </c>
      <c r="LQ9" s="64">
        <f t="shared" si="45"/>
        <v>0</v>
      </c>
      <c r="LR9" s="64">
        <f t="shared" si="45"/>
        <v>0</v>
      </c>
      <c r="LS9" s="64">
        <f t="shared" si="45"/>
        <v>0</v>
      </c>
      <c r="LT9" s="60">
        <f t="shared" si="214"/>
        <v>0</v>
      </c>
      <c r="LU9" s="60">
        <f t="shared" si="46"/>
        <v>0</v>
      </c>
      <c r="LV9" s="60">
        <f t="shared" si="47"/>
        <v>0</v>
      </c>
      <c r="LX9" s="180"/>
      <c r="LY9" s="180"/>
      <c r="LZ9" s="180"/>
      <c r="MA9" s="180"/>
      <c r="MB9" s="180"/>
      <c r="MC9" s="180"/>
      <c r="MD9" s="180"/>
      <c r="ME9" s="180"/>
      <c r="MF9" s="180"/>
      <c r="MG9" s="180"/>
      <c r="MH9" s="180"/>
      <c r="MI9" s="180"/>
      <c r="MJ9" s="180"/>
      <c r="MK9" s="180"/>
      <c r="ML9" s="180"/>
      <c r="MM9" s="180"/>
      <c r="MN9" s="180"/>
      <c r="MO9" s="180"/>
      <c r="MP9" s="180"/>
      <c r="MQ9" s="180"/>
      <c r="MR9" s="180"/>
      <c r="MS9" s="180"/>
      <c r="MT9" s="180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  <c r="NX9" s="73"/>
      <c r="NY9" s="73"/>
      <c r="NZ9" s="73"/>
      <c r="OA9" s="73"/>
      <c r="OB9" s="73"/>
      <c r="OC9" s="73"/>
    </row>
    <row r="10" spans="1:393" x14ac:dyDescent="0.3">
      <c r="A10" s="190"/>
      <c r="B10" t="s">
        <v>32</v>
      </c>
      <c r="C10" s="16" t="s">
        <v>37</v>
      </c>
      <c r="D10" s="16" t="s">
        <v>37</v>
      </c>
      <c r="E10" s="16" t="s">
        <v>38</v>
      </c>
      <c r="F10" s="16" t="s">
        <v>37</v>
      </c>
      <c r="G10" s="16" t="s">
        <v>37</v>
      </c>
      <c r="H10" s="16" t="s">
        <v>37</v>
      </c>
      <c r="I10" s="16" t="s">
        <v>38</v>
      </c>
      <c r="J10" s="4">
        <f t="shared" si="21"/>
        <v>6</v>
      </c>
      <c r="K10" s="57">
        <f t="shared" si="48"/>
        <v>8</v>
      </c>
      <c r="L10" s="57">
        <f t="shared" si="49"/>
        <v>10</v>
      </c>
      <c r="M10" s="57">
        <f t="shared" si="50"/>
        <v>11</v>
      </c>
      <c r="N10" s="57">
        <f t="shared" si="51"/>
        <v>13</v>
      </c>
      <c r="O10" s="57">
        <f t="shared" si="52"/>
        <v>15</v>
      </c>
      <c r="P10" s="57">
        <f t="shared" si="53"/>
        <v>17</v>
      </c>
      <c r="Q10" s="57">
        <f t="shared" si="54"/>
        <v>18</v>
      </c>
      <c r="R10" s="57">
        <f t="shared" si="55"/>
        <v>20</v>
      </c>
      <c r="S10" s="57">
        <f t="shared" si="56"/>
        <v>22</v>
      </c>
      <c r="T10" s="57">
        <f t="shared" si="57"/>
        <v>23</v>
      </c>
      <c r="U10" s="57">
        <f t="shared" si="58"/>
        <v>25</v>
      </c>
      <c r="V10" s="57">
        <f t="shared" si="59"/>
        <v>27</v>
      </c>
      <c r="W10" s="57">
        <f t="shared" si="60"/>
        <v>29</v>
      </c>
      <c r="X10" s="57">
        <f t="shared" si="61"/>
        <v>30</v>
      </c>
      <c r="Y10" s="57">
        <f t="shared" si="62"/>
        <v>32</v>
      </c>
      <c r="Z10" s="57">
        <f t="shared" si="63"/>
        <v>34</v>
      </c>
      <c r="AA10" s="57">
        <f t="shared" si="64"/>
        <v>35</v>
      </c>
      <c r="AB10" s="57">
        <f t="shared" si="65"/>
        <v>37</v>
      </c>
      <c r="AC10" s="57">
        <f t="shared" si="66"/>
        <v>39</v>
      </c>
      <c r="AD10" s="57">
        <f t="shared" si="67"/>
        <v>41</v>
      </c>
      <c r="AE10" s="57">
        <f t="shared" si="68"/>
        <v>42</v>
      </c>
      <c r="AF10" s="57">
        <f t="shared" si="69"/>
        <v>44</v>
      </c>
      <c r="AG10" s="57">
        <f t="shared" si="70"/>
        <v>46</v>
      </c>
      <c r="AH10" s="57">
        <f t="shared" si="71"/>
        <v>47</v>
      </c>
      <c r="AI10" s="57"/>
      <c r="AJ10" s="57">
        <f>1</f>
        <v>1</v>
      </c>
      <c r="AK10" s="57">
        <f t="shared" si="72"/>
        <v>4</v>
      </c>
      <c r="AL10" s="57">
        <f t="shared" si="73"/>
        <v>7</v>
      </c>
      <c r="AM10" s="57">
        <f t="shared" si="74"/>
        <v>11</v>
      </c>
      <c r="AN10" s="57">
        <f t="shared" si="75"/>
        <v>14</v>
      </c>
      <c r="AO10" s="57">
        <f t="shared" si="76"/>
        <v>17</v>
      </c>
      <c r="AP10" s="57">
        <f t="shared" si="77"/>
        <v>21</v>
      </c>
      <c r="AQ10" s="57" t="str">
        <f t="shared" si="215"/>
        <v>FA</v>
      </c>
      <c r="AR10" s="57" t="str">
        <f t="shared" si="78"/>
        <v/>
      </c>
      <c r="AS10" s="57" t="str">
        <f t="shared" si="79"/>
        <v/>
      </c>
      <c r="AT10" s="57" t="str">
        <f t="shared" si="80"/>
        <v>Δ</v>
      </c>
      <c r="AU10" s="57" t="str">
        <f t="shared" si="81"/>
        <v>9</v>
      </c>
      <c r="AV10" s="57" t="str">
        <f t="shared" si="82"/>
        <v>11</v>
      </c>
      <c r="AW10" s="57" t="str">
        <f t="shared" si="83"/>
        <v>13</v>
      </c>
      <c r="AX10" s="57" t="str">
        <f t="shared" si="84"/>
        <v>FA</v>
      </c>
      <c r="AY10" s="57" t="str">
        <f t="shared" si="85"/>
        <v>FAΔ</v>
      </c>
      <c r="AZ10" s="57" t="str">
        <f t="shared" si="86"/>
        <v>FA9</v>
      </c>
      <c r="BA10" s="57" t="str">
        <f t="shared" si="87"/>
        <v>FA11</v>
      </c>
      <c r="BB10" s="57" t="str">
        <f t="shared" si="88"/>
        <v>FA13</v>
      </c>
      <c r="BD10" s="57">
        <f>1</f>
        <v>1</v>
      </c>
      <c r="BE10" s="57">
        <f t="shared" si="89"/>
        <v>3</v>
      </c>
      <c r="BF10" s="57">
        <f t="shared" si="90"/>
        <v>7</v>
      </c>
      <c r="BG10" s="57">
        <f t="shared" si="91"/>
        <v>10</v>
      </c>
      <c r="BH10" s="57">
        <f t="shared" si="92"/>
        <v>14</v>
      </c>
      <c r="BI10" s="57">
        <f t="shared" si="93"/>
        <v>17</v>
      </c>
      <c r="BJ10" s="57">
        <f t="shared" si="94"/>
        <v>21</v>
      </c>
      <c r="BK10" s="57" t="str">
        <f t="shared" si="95"/>
        <v>FA</v>
      </c>
      <c r="BL10" s="57" t="str">
        <f t="shared" si="96"/>
        <v>m</v>
      </c>
      <c r="BM10" s="57" t="str">
        <f t="shared" si="97"/>
        <v/>
      </c>
      <c r="BN10" s="57" t="str">
        <f t="shared" si="98"/>
        <v>7</v>
      </c>
      <c r="BO10" s="57" t="str">
        <f t="shared" si="99"/>
        <v>9</v>
      </c>
      <c r="BP10" s="57" t="str">
        <f t="shared" si="100"/>
        <v>11</v>
      </c>
      <c r="BQ10" s="57" t="str">
        <f t="shared" si="101"/>
        <v>13</v>
      </c>
      <c r="BR10" s="57" t="str">
        <f t="shared" si="102"/>
        <v>FAm</v>
      </c>
      <c r="BS10" s="57" t="str">
        <f t="shared" si="103"/>
        <v>FAm7</v>
      </c>
      <c r="BT10" s="57" t="str">
        <f t="shared" si="104"/>
        <v>FAm9</v>
      </c>
      <c r="BU10" s="57" t="str">
        <f t="shared" si="105"/>
        <v>FAm11</v>
      </c>
      <c r="BV10" s="57" t="str">
        <f t="shared" si="106"/>
        <v>FAm13</v>
      </c>
      <c r="BX10" s="57">
        <f>1</f>
        <v>1</v>
      </c>
      <c r="BY10" s="57">
        <f t="shared" si="107"/>
        <v>3</v>
      </c>
      <c r="BZ10" s="57">
        <f t="shared" si="108"/>
        <v>7</v>
      </c>
      <c r="CA10" s="57">
        <f t="shared" si="109"/>
        <v>10</v>
      </c>
      <c r="CB10" s="57">
        <f t="shared" si="110"/>
        <v>13</v>
      </c>
      <c r="CC10" s="57">
        <f t="shared" si="111"/>
        <v>17</v>
      </c>
      <c r="CD10" s="57">
        <f t="shared" si="112"/>
        <v>20</v>
      </c>
      <c r="CE10" s="57" t="str">
        <f t="shared" si="113"/>
        <v>FA</v>
      </c>
      <c r="CF10" s="57" t="str">
        <f t="shared" si="114"/>
        <v>m</v>
      </c>
      <c r="CG10" s="57" t="str">
        <f t="shared" si="115"/>
        <v/>
      </c>
      <c r="CH10" s="57" t="str">
        <f t="shared" si="116"/>
        <v>7</v>
      </c>
      <c r="CI10" s="57" t="str">
        <f t="shared" si="117"/>
        <v>9b</v>
      </c>
      <c r="CJ10" s="57" t="str">
        <f t="shared" si="118"/>
        <v>11</v>
      </c>
      <c r="CK10" s="57" t="str">
        <f t="shared" si="119"/>
        <v>13b</v>
      </c>
      <c r="CL10" s="57" t="str">
        <f t="shared" si="120"/>
        <v>FAm</v>
      </c>
      <c r="CM10" s="57" t="str">
        <f t="shared" si="121"/>
        <v>FAm7</v>
      </c>
      <c r="CN10" s="57" t="str">
        <f t="shared" si="122"/>
        <v>FAm9b</v>
      </c>
      <c r="CO10" s="57" t="str">
        <f t="shared" si="123"/>
        <v>FAm11</v>
      </c>
      <c r="CP10" s="57" t="str">
        <f t="shared" si="124"/>
        <v>FAm13b</v>
      </c>
      <c r="CR10" s="57">
        <f>1</f>
        <v>1</v>
      </c>
      <c r="CS10" s="57">
        <f t="shared" si="125"/>
        <v>4</v>
      </c>
      <c r="CT10" s="57">
        <f t="shared" si="126"/>
        <v>7</v>
      </c>
      <c r="CU10" s="57">
        <f t="shared" si="127"/>
        <v>11</v>
      </c>
      <c r="CV10" s="57">
        <f t="shared" si="128"/>
        <v>14</v>
      </c>
      <c r="CW10" s="57">
        <f t="shared" si="129"/>
        <v>18</v>
      </c>
      <c r="CX10" s="57">
        <f t="shared" si="130"/>
        <v>21</v>
      </c>
      <c r="CY10" s="57" t="str">
        <f t="shared" si="131"/>
        <v>FA</v>
      </c>
      <c r="CZ10" s="57" t="str">
        <f t="shared" si="132"/>
        <v/>
      </c>
      <c r="DA10" s="57" t="str">
        <f t="shared" si="133"/>
        <v/>
      </c>
      <c r="DB10" s="57" t="str">
        <f t="shared" si="134"/>
        <v>Δ</v>
      </c>
      <c r="DC10" s="57" t="str">
        <f t="shared" si="135"/>
        <v>9</v>
      </c>
      <c r="DD10" s="57" t="str">
        <f t="shared" si="136"/>
        <v>11+</v>
      </c>
      <c r="DE10" s="57" t="str">
        <f t="shared" si="137"/>
        <v>13</v>
      </c>
      <c r="DF10" s="57" t="str">
        <f t="shared" si="138"/>
        <v>FA</v>
      </c>
      <c r="DG10" s="57" t="str">
        <f t="shared" si="139"/>
        <v>FAΔ</v>
      </c>
      <c r="DH10" s="57" t="str">
        <f t="shared" si="140"/>
        <v>FA9</v>
      </c>
      <c r="DI10" s="57" t="str">
        <f t="shared" si="141"/>
        <v>FA11+</v>
      </c>
      <c r="DJ10" s="57" t="str">
        <f t="shared" si="142"/>
        <v>FA13</v>
      </c>
      <c r="DL10" s="57">
        <f>1</f>
        <v>1</v>
      </c>
      <c r="DM10" s="57">
        <f t="shared" si="143"/>
        <v>4</v>
      </c>
      <c r="DN10" s="57">
        <f t="shared" si="144"/>
        <v>7</v>
      </c>
      <c r="DO10" s="57">
        <f t="shared" si="145"/>
        <v>10</v>
      </c>
      <c r="DP10" s="57">
        <f t="shared" si="146"/>
        <v>14</v>
      </c>
      <c r="DQ10" s="57">
        <f t="shared" si="147"/>
        <v>17</v>
      </c>
      <c r="DR10" s="57">
        <f t="shared" si="148"/>
        <v>21</v>
      </c>
      <c r="DS10" s="57" t="str">
        <f t="shared" si="149"/>
        <v>FA</v>
      </c>
      <c r="DT10" s="57" t="str">
        <f t="shared" si="150"/>
        <v/>
      </c>
      <c r="DU10" s="57" t="str">
        <f t="shared" si="151"/>
        <v/>
      </c>
      <c r="DV10" s="57" t="str">
        <f t="shared" si="152"/>
        <v>7</v>
      </c>
      <c r="DW10" s="57" t="str">
        <f t="shared" si="153"/>
        <v>9</v>
      </c>
      <c r="DX10" s="57" t="str">
        <f t="shared" si="154"/>
        <v>11</v>
      </c>
      <c r="DY10" s="57" t="str">
        <f t="shared" si="155"/>
        <v>13</v>
      </c>
      <c r="DZ10" s="57" t="str">
        <f t="shared" si="156"/>
        <v>FA</v>
      </c>
      <c r="EA10" s="57" t="str">
        <f t="shared" si="157"/>
        <v>FA7</v>
      </c>
      <c r="EB10" s="57" t="str">
        <f t="shared" si="158"/>
        <v>FA9</v>
      </c>
      <c r="EC10" s="57" t="str">
        <f t="shared" si="159"/>
        <v>FA11</v>
      </c>
      <c r="ED10" s="57" t="str">
        <f t="shared" si="160"/>
        <v>FA13</v>
      </c>
      <c r="EF10" s="57">
        <f>1</f>
        <v>1</v>
      </c>
      <c r="EG10" s="57">
        <f t="shared" si="161"/>
        <v>3</v>
      </c>
      <c r="EH10" s="57">
        <f t="shared" si="162"/>
        <v>7</v>
      </c>
      <c r="EI10" s="57">
        <f t="shared" si="163"/>
        <v>10</v>
      </c>
      <c r="EJ10" s="57">
        <f t="shared" si="164"/>
        <v>14</v>
      </c>
      <c r="EK10" s="57">
        <f t="shared" si="165"/>
        <v>17</v>
      </c>
      <c r="EL10" s="57">
        <f t="shared" si="166"/>
        <v>20</v>
      </c>
      <c r="EM10" s="57" t="str">
        <f t="shared" si="167"/>
        <v>FA</v>
      </c>
      <c r="EN10" s="57" t="str">
        <f t="shared" si="168"/>
        <v>m</v>
      </c>
      <c r="EO10" s="57" t="str">
        <f t="shared" si="169"/>
        <v/>
      </c>
      <c r="EP10" s="57" t="str">
        <f t="shared" si="170"/>
        <v>7</v>
      </c>
      <c r="EQ10" s="57" t="str">
        <f t="shared" si="171"/>
        <v>9</v>
      </c>
      <c r="ER10" s="57" t="str">
        <f t="shared" si="172"/>
        <v>11</v>
      </c>
      <c r="ES10" s="57" t="str">
        <f t="shared" si="173"/>
        <v>13b</v>
      </c>
      <c r="ET10" s="57" t="str">
        <f t="shared" si="174"/>
        <v>FAm</v>
      </c>
      <c r="EU10" s="57" t="str">
        <f t="shared" si="175"/>
        <v>FAm7</v>
      </c>
      <c r="EV10" s="57" t="str">
        <f t="shared" si="176"/>
        <v>FAm9</v>
      </c>
      <c r="EW10" s="57" t="str">
        <f t="shared" si="177"/>
        <v>FAm11</v>
      </c>
      <c r="EX10" s="57" t="str">
        <f t="shared" si="178"/>
        <v>FAm13b</v>
      </c>
      <c r="EZ10" s="57">
        <f>1</f>
        <v>1</v>
      </c>
      <c r="FA10" s="57">
        <f t="shared" si="179"/>
        <v>3</v>
      </c>
      <c r="FB10" s="57">
        <f t="shared" si="180"/>
        <v>6</v>
      </c>
      <c r="FC10" s="57">
        <f t="shared" si="181"/>
        <v>10</v>
      </c>
      <c r="FD10" s="57">
        <f t="shared" si="182"/>
        <v>13</v>
      </c>
      <c r="FE10" s="57">
        <f t="shared" si="183"/>
        <v>17</v>
      </c>
      <c r="FF10" s="57">
        <f t="shared" si="184"/>
        <v>20</v>
      </c>
      <c r="FG10" s="57" t="str">
        <f t="shared" si="185"/>
        <v>FA</v>
      </c>
      <c r="FH10" s="57" t="str">
        <f t="shared" si="186"/>
        <v>m</v>
      </c>
      <c r="FI10" s="57" t="str">
        <f t="shared" si="187"/>
        <v>5b</v>
      </c>
      <c r="FJ10" s="57" t="str">
        <f t="shared" si="188"/>
        <v>7</v>
      </c>
      <c r="FK10" s="57" t="str">
        <f t="shared" si="189"/>
        <v>9b</v>
      </c>
      <c r="FL10" s="57" t="str">
        <f t="shared" si="190"/>
        <v>11</v>
      </c>
      <c r="FM10" s="57" t="str">
        <f t="shared" si="191"/>
        <v>13b</v>
      </c>
      <c r="FN10" s="57" t="str">
        <f t="shared" si="192"/>
        <v>FAm5b</v>
      </c>
      <c r="FO10" s="57" t="str">
        <f t="shared" si="193"/>
        <v>FAm5b7</v>
      </c>
      <c r="FP10" s="57" t="str">
        <f t="shared" si="194"/>
        <v>FAm5b9b</v>
      </c>
      <c r="FQ10" s="57" t="str">
        <f t="shared" si="195"/>
        <v>FAm5b11</v>
      </c>
      <c r="FR10" s="57" t="str">
        <f t="shared" si="196"/>
        <v>FAm5b13b</v>
      </c>
      <c r="FT10" s="2" t="str">
        <f t="shared" si="197"/>
        <v>FA</v>
      </c>
      <c r="FU10" s="2" t="str">
        <f t="shared" si="22"/>
        <v>FAΔ</v>
      </c>
      <c r="FV10" s="2" t="str">
        <f t="shared" si="22"/>
        <v>FA9</v>
      </c>
      <c r="FW10" s="2" t="str">
        <f t="shared" si="22"/>
        <v>FA11</v>
      </c>
      <c r="FX10" s="2" t="str">
        <f t="shared" si="22"/>
        <v>FA13</v>
      </c>
      <c r="FY10" s="2" t="str">
        <f t="shared" si="198"/>
        <v>FAm</v>
      </c>
      <c r="FZ10" s="2" t="str">
        <f t="shared" si="23"/>
        <v>FAm7</v>
      </c>
      <c r="GA10" s="2" t="str">
        <f t="shared" si="23"/>
        <v>FAm9</v>
      </c>
      <c r="GB10" s="2" t="str">
        <f t="shared" si="23"/>
        <v>FAm11</v>
      </c>
      <c r="GC10" s="2" t="str">
        <f t="shared" si="23"/>
        <v>FAm13</v>
      </c>
      <c r="GD10" s="2" t="str">
        <f t="shared" si="199"/>
        <v>FAm</v>
      </c>
      <c r="GE10" s="2" t="str">
        <f t="shared" si="24"/>
        <v>FAm7</v>
      </c>
      <c r="GF10" s="2" t="str">
        <f t="shared" si="24"/>
        <v>FAm9b</v>
      </c>
      <c r="GG10" s="2" t="str">
        <f t="shared" si="24"/>
        <v>FAm11</v>
      </c>
      <c r="GH10" s="2" t="str">
        <f t="shared" si="24"/>
        <v>FAm13b</v>
      </c>
      <c r="GI10" s="2" t="str">
        <f t="shared" si="200"/>
        <v>FA</v>
      </c>
      <c r="GJ10" s="2" t="str">
        <f t="shared" si="25"/>
        <v>FAΔ</v>
      </c>
      <c r="GK10" s="2" t="str">
        <f t="shared" si="25"/>
        <v>FA9</v>
      </c>
      <c r="GL10" s="2" t="str">
        <f t="shared" si="25"/>
        <v>FA11+</v>
      </c>
      <c r="GM10" s="2" t="str">
        <f t="shared" si="25"/>
        <v>FA13</v>
      </c>
      <c r="GN10" s="2" t="str">
        <f t="shared" si="201"/>
        <v>FA</v>
      </c>
      <c r="GO10" s="2" t="str">
        <f t="shared" si="26"/>
        <v>FA7</v>
      </c>
      <c r="GP10" s="2" t="str">
        <f t="shared" si="26"/>
        <v>FA9</v>
      </c>
      <c r="GQ10" s="2" t="str">
        <f t="shared" si="26"/>
        <v>FA11</v>
      </c>
      <c r="GR10" s="2" t="str">
        <f t="shared" si="26"/>
        <v>FA13</v>
      </c>
      <c r="GS10" s="2" t="str">
        <f t="shared" si="202"/>
        <v>FAm</v>
      </c>
      <c r="GT10" s="2" t="str">
        <f t="shared" si="27"/>
        <v>FAm7</v>
      </c>
      <c r="GU10" s="2" t="str">
        <f t="shared" si="27"/>
        <v>FAm9</v>
      </c>
      <c r="GV10" s="2" t="str">
        <f t="shared" si="27"/>
        <v>FAm11</v>
      </c>
      <c r="GW10" s="2" t="str">
        <f t="shared" si="27"/>
        <v>FAm13b</v>
      </c>
      <c r="GX10" s="2" t="str">
        <f t="shared" si="203"/>
        <v>FAm5b</v>
      </c>
      <c r="GY10" s="2" t="str">
        <f t="shared" si="28"/>
        <v>FAm5b7</v>
      </c>
      <c r="GZ10" s="2" t="str">
        <f t="shared" si="28"/>
        <v>FAm5b9b</v>
      </c>
      <c r="HA10" s="2" t="str">
        <f t="shared" si="28"/>
        <v>FAm5b11</v>
      </c>
      <c r="HB10" s="2" t="str">
        <f t="shared" si="28"/>
        <v>FAm5b13b</v>
      </c>
      <c r="HD10" s="2">
        <f t="shared" si="216"/>
        <v>6</v>
      </c>
      <c r="HE10" s="2" t="str" cm="1">
        <f t="array" ref="HE10">INDEX(patti,$HD10,IP10)</f>
        <v>FA</v>
      </c>
      <c r="HF10" s="2" t="str" cm="1">
        <f t="array" ref="HF10">INDEX(patti,$HD10,IQ10)</f>
        <v>FAm</v>
      </c>
      <c r="HG10" s="2" t="str" cm="1">
        <f t="array" ref="HG10">INDEX(patti,$HD10,IR10)</f>
        <v>FAm</v>
      </c>
      <c r="HH10" s="2" t="str" cm="1">
        <f t="array" ref="HH10">INDEX(patti,$HD10,IS10)</f>
        <v>FA</v>
      </c>
      <c r="HI10" s="2" t="str" cm="1">
        <f t="array" ref="HI10">INDEX(patti,$HD10,IT10)</f>
        <v>FA</v>
      </c>
      <c r="HJ10" s="2" t="str" cm="1">
        <f t="array" ref="HJ10">INDEX(patti,$HD10,IU10)</f>
        <v>FAm</v>
      </c>
      <c r="HK10" s="2" t="str" cm="1">
        <f t="array" ref="HK10">INDEX(patti,$HD10,IV10)</f>
        <v>FAm5b</v>
      </c>
      <c r="HL10" s="2" t="str" cm="1">
        <f t="array" ref="HL10">INDEX(patti,$HD10,IW10)</f>
        <v>FAΔ</v>
      </c>
      <c r="HM10" s="2" t="str" cm="1">
        <f t="array" ref="HM10">INDEX(patti,$HD10,IX10)</f>
        <v>FAm7</v>
      </c>
      <c r="HN10" s="2" t="str" cm="1">
        <f t="array" ref="HN10">INDEX(patti,$HD10,IY10)</f>
        <v>FAm7</v>
      </c>
      <c r="HO10" s="2" t="str" cm="1">
        <f t="array" ref="HO10">INDEX(patti,$HD10,IZ10)</f>
        <v>FAΔ</v>
      </c>
      <c r="HP10" s="2" t="str" cm="1">
        <f t="array" ref="HP10">INDEX(patti,$HD10,JA10)</f>
        <v>FA7</v>
      </c>
      <c r="HQ10" s="2" t="str" cm="1">
        <f t="array" ref="HQ10">INDEX(patti,$HD10,JB10)</f>
        <v>FAm7</v>
      </c>
      <c r="HR10" s="2" t="str" cm="1">
        <f t="array" ref="HR10">INDEX(patti,$HD10,JC10)</f>
        <v>FAm5b7</v>
      </c>
      <c r="HS10" s="2" t="str" cm="1">
        <f t="array" ref="HS10">INDEX(patti,$HD10,JD10)</f>
        <v>FA9</v>
      </c>
      <c r="HT10" s="2" t="str" cm="1">
        <f t="array" ref="HT10">INDEX(patti,$HD10,JE10)</f>
        <v>FAm9</v>
      </c>
      <c r="HU10" s="2" t="str" cm="1">
        <f t="array" ref="HU10">INDEX(patti,$HD10,JF10)</f>
        <v>FAm9b</v>
      </c>
      <c r="HV10" s="2" t="str" cm="1">
        <f t="array" ref="HV10">INDEX(patti,$HD10,JG10)</f>
        <v>FA9</v>
      </c>
      <c r="HW10" s="2" t="str" cm="1">
        <f t="array" ref="HW10">INDEX(patti,$HD10,JH10)</f>
        <v>FA9</v>
      </c>
      <c r="HX10" s="2" t="str" cm="1">
        <f t="array" ref="HX10">INDEX(patti,$HD10,JI10)</f>
        <v>FAm9</v>
      </c>
      <c r="HY10" s="2" t="str" cm="1">
        <f t="array" ref="HY10">INDEX(patti,$HD10,JJ10)</f>
        <v>FAm5b9b</v>
      </c>
      <c r="HZ10" s="2" t="str" cm="1">
        <f t="array" ref="HZ10">INDEX(patti,$HD10,JK10)</f>
        <v>FA11</v>
      </c>
      <c r="IA10" s="2" t="str" cm="1">
        <f t="array" ref="IA10">INDEX(patti,$HD10,JL10)</f>
        <v>FAm11</v>
      </c>
      <c r="IB10" s="2" t="str" cm="1">
        <f t="array" ref="IB10">INDEX(patti,$HD10,JM10)</f>
        <v>FAm11</v>
      </c>
      <c r="IC10" s="2" t="str" cm="1">
        <f t="array" ref="IC10">INDEX(patti,$HD10,JN10)</f>
        <v>FA11+</v>
      </c>
      <c r="ID10" s="2" t="str" cm="1">
        <f t="array" ref="ID10">INDEX(patti,$HD10,JO10)</f>
        <v>FA11</v>
      </c>
      <c r="IE10" s="2" t="str" cm="1">
        <f t="array" ref="IE10">INDEX(patti,$HD10,JP10)</f>
        <v>FAm11</v>
      </c>
      <c r="IF10" s="2" t="str" cm="1">
        <f t="array" ref="IF10">INDEX(patti,$HD10,JQ10)</f>
        <v>FAm5b11</v>
      </c>
      <c r="IG10" s="2" t="str" cm="1">
        <f t="array" ref="IG10">INDEX(patti,$HD10,JR10)</f>
        <v>FA13</v>
      </c>
      <c r="IH10" s="2" t="str" cm="1">
        <f t="array" ref="IH10">INDEX(patti,$HD10,JS10)</f>
        <v>FAm13</v>
      </c>
      <c r="II10" s="2" t="str" cm="1">
        <f t="array" ref="II10">INDEX(patti,$HD10,JT10)</f>
        <v>FAm13b</v>
      </c>
      <c r="IJ10" s="2" t="str" cm="1">
        <f t="array" ref="IJ10">INDEX(patti,$HD10,JU10)</f>
        <v>FA13</v>
      </c>
      <c r="IK10" s="2" t="str" cm="1">
        <f t="array" ref="IK10">INDEX(patti,$HD10,JV10)</f>
        <v>FA13</v>
      </c>
      <c r="IL10" s="2" t="str" cm="1">
        <f t="array" ref="IL10">INDEX(patti,$HD10,JW10)</f>
        <v>FAm13b</v>
      </c>
      <c r="IM10" s="2" t="str" cm="1">
        <f t="array" ref="IM10">INDEX(patti,$HD10,JX10)</f>
        <v>FAm5b13b</v>
      </c>
      <c r="IN10" t="s">
        <v>117</v>
      </c>
      <c r="IP10">
        <v>1</v>
      </c>
      <c r="IQ10">
        <f t="shared" si="204"/>
        <v>6</v>
      </c>
      <c r="IR10">
        <f t="shared" si="204"/>
        <v>11</v>
      </c>
      <c r="IS10">
        <f t="shared" si="204"/>
        <v>16</v>
      </c>
      <c r="IT10">
        <f t="shared" si="204"/>
        <v>21</v>
      </c>
      <c r="IU10">
        <f t="shared" si="204"/>
        <v>26</v>
      </c>
      <c r="IV10">
        <f t="shared" si="204"/>
        <v>31</v>
      </c>
      <c r="IW10">
        <f t="shared" si="205"/>
        <v>2</v>
      </c>
      <c r="IX10">
        <f t="shared" si="30"/>
        <v>7</v>
      </c>
      <c r="IY10">
        <f t="shared" si="30"/>
        <v>12</v>
      </c>
      <c r="IZ10">
        <f t="shared" si="30"/>
        <v>17</v>
      </c>
      <c r="JA10">
        <f t="shared" si="30"/>
        <v>22</v>
      </c>
      <c r="JB10">
        <f t="shared" si="30"/>
        <v>27</v>
      </c>
      <c r="JC10">
        <f t="shared" si="30"/>
        <v>32</v>
      </c>
      <c r="JD10">
        <f t="shared" si="30"/>
        <v>3</v>
      </c>
      <c r="JE10">
        <f t="shared" si="30"/>
        <v>8</v>
      </c>
      <c r="JF10">
        <f t="shared" si="30"/>
        <v>13</v>
      </c>
      <c r="JG10">
        <f t="shared" si="30"/>
        <v>18</v>
      </c>
      <c r="JH10">
        <f t="shared" si="30"/>
        <v>23</v>
      </c>
      <c r="JI10">
        <f t="shared" si="30"/>
        <v>28</v>
      </c>
      <c r="JJ10">
        <f t="shared" si="30"/>
        <v>33</v>
      </c>
      <c r="JK10">
        <f t="shared" si="30"/>
        <v>4</v>
      </c>
      <c r="JL10">
        <f t="shared" si="30"/>
        <v>9</v>
      </c>
      <c r="JM10">
        <f t="shared" si="30"/>
        <v>14</v>
      </c>
      <c r="JN10">
        <f t="shared" si="31"/>
        <v>19</v>
      </c>
      <c r="JO10">
        <f t="shared" si="31"/>
        <v>24</v>
      </c>
      <c r="JP10">
        <f t="shared" si="31"/>
        <v>29</v>
      </c>
      <c r="JQ10">
        <f t="shared" si="31"/>
        <v>34</v>
      </c>
      <c r="JR10">
        <f t="shared" si="31"/>
        <v>5</v>
      </c>
      <c r="JS10">
        <f t="shared" si="31"/>
        <v>10</v>
      </c>
      <c r="JT10">
        <f t="shared" si="31"/>
        <v>15</v>
      </c>
      <c r="JU10">
        <f t="shared" si="31"/>
        <v>20</v>
      </c>
      <c r="JV10">
        <f t="shared" si="31"/>
        <v>25</v>
      </c>
      <c r="JW10">
        <f t="shared" si="31"/>
        <v>30</v>
      </c>
      <c r="JX10">
        <f t="shared" si="31"/>
        <v>35</v>
      </c>
      <c r="JY10" t="s">
        <v>117</v>
      </c>
      <c r="JZ10" t="str">
        <f t="shared" si="217"/>
        <v>MAGGIORE</v>
      </c>
      <c r="KA10">
        <f t="shared" si="16"/>
        <v>0</v>
      </c>
      <c r="KB10" cm="1">
        <f t="array" ref="KB10">IF(TYPE(_xlfn._xlws.FILTER(HE$1:IM$1,HE10:IM10=KA10))=16,0,_xlfn._xlws.FILTER(HE$1:IM$1,HE10:IM10=KA10))</f>
        <v>0</v>
      </c>
      <c r="KG10">
        <f t="shared" si="206"/>
        <v>0</v>
      </c>
      <c r="KH10" s="35">
        <f t="shared" si="32"/>
        <v>0</v>
      </c>
      <c r="KI10">
        <f t="shared" si="218"/>
        <v>6</v>
      </c>
      <c r="KJ10">
        <f t="shared" si="33"/>
        <v>0</v>
      </c>
      <c r="KK10">
        <f t="shared" ref="KK10:KK20" si="219">IF(TYPE(_xlfn.TEXTAFTER(KJ10,"scala "))=16,0,_xlfn.TEXTAFTER(KJ10,"scala "))</f>
        <v>0</v>
      </c>
      <c r="KL10">
        <f t="shared" si="207"/>
        <v>0</v>
      </c>
      <c r="KM10" s="2">
        <f t="shared" si="35"/>
        <v>0</v>
      </c>
      <c r="KN10" s="2">
        <f t="shared" si="35"/>
        <v>0</v>
      </c>
      <c r="KO10" s="2">
        <f t="shared" si="35"/>
        <v>0</v>
      </c>
      <c r="KP10" s="2">
        <f t="shared" si="35"/>
        <v>0</v>
      </c>
      <c r="KQ10" s="2">
        <f t="shared" si="35"/>
        <v>0</v>
      </c>
      <c r="KR10" s="2">
        <f t="shared" si="35"/>
        <v>0</v>
      </c>
      <c r="KS10" s="2">
        <f t="shared" si="35"/>
        <v>0</v>
      </c>
      <c r="KT10" s="2" t="str">
        <f t="shared" si="208"/>
        <v>0</v>
      </c>
      <c r="KU10" s="2" t="str">
        <f t="shared" si="209"/>
        <v>0</v>
      </c>
      <c r="KV10" s="2" t="str">
        <f t="shared" si="210"/>
        <v>0</v>
      </c>
      <c r="KW10" s="55" t="str">
        <f t="shared" si="211"/>
        <v>0</v>
      </c>
      <c r="KX10" s="60">
        <f t="shared" si="212"/>
        <v>0</v>
      </c>
      <c r="KY10" s="60">
        <f t="shared" si="36"/>
        <v>0</v>
      </c>
      <c r="KZ10" s="60">
        <f t="shared" si="36"/>
        <v>0</v>
      </c>
      <c r="LA10" s="60">
        <f t="shared" si="36"/>
        <v>0</v>
      </c>
      <c r="LB10" s="60">
        <f t="shared" si="36"/>
        <v>0</v>
      </c>
      <c r="LC10" s="60">
        <f t="shared" si="36"/>
        <v>0</v>
      </c>
      <c r="LD10" s="60">
        <f t="shared" si="36"/>
        <v>0</v>
      </c>
      <c r="LE10" s="64">
        <f t="shared" si="37"/>
        <v>0</v>
      </c>
      <c r="LF10" s="55">
        <f t="shared" si="38"/>
        <v>0</v>
      </c>
      <c r="LG10" s="55">
        <f t="shared" si="39"/>
        <v>0</v>
      </c>
      <c r="LH10" s="55">
        <f t="shared" si="40"/>
        <v>0</v>
      </c>
      <c r="LI10" s="55">
        <f t="shared" si="41"/>
        <v>0</v>
      </c>
      <c r="LJ10" s="55">
        <f t="shared" si="42"/>
        <v>0</v>
      </c>
      <c r="LK10" s="55">
        <f t="shared" si="43"/>
        <v>0</v>
      </c>
      <c r="LL10" s="55">
        <f t="shared" si="44"/>
        <v>0</v>
      </c>
      <c r="LM10" s="64">
        <f t="shared" si="213"/>
        <v>0</v>
      </c>
      <c r="LN10" s="64">
        <f t="shared" si="45"/>
        <v>0</v>
      </c>
      <c r="LO10" s="64">
        <f t="shared" si="45"/>
        <v>0</v>
      </c>
      <c r="LP10" s="64">
        <f t="shared" si="45"/>
        <v>0</v>
      </c>
      <c r="LQ10" s="64">
        <f t="shared" si="45"/>
        <v>0</v>
      </c>
      <c r="LR10" s="64">
        <f t="shared" si="45"/>
        <v>0</v>
      </c>
      <c r="LS10" s="64">
        <f t="shared" si="45"/>
        <v>0</v>
      </c>
      <c r="LT10" s="60">
        <f t="shared" si="214"/>
        <v>0</v>
      </c>
      <c r="LU10" s="60">
        <f t="shared" si="46"/>
        <v>0</v>
      </c>
      <c r="LV10" s="60">
        <f t="shared" si="47"/>
        <v>0</v>
      </c>
      <c r="LX10" s="180"/>
      <c r="LY10" s="180"/>
      <c r="LZ10" s="180"/>
      <c r="MA10" s="180"/>
      <c r="MB10" s="180"/>
      <c r="MC10" s="180"/>
      <c r="MD10" s="180"/>
      <c r="ME10" s="180"/>
      <c r="MF10" s="180"/>
      <c r="MG10" s="180"/>
      <c r="MH10" s="180"/>
      <c r="MI10" s="180"/>
      <c r="MJ10" s="180"/>
      <c r="MK10" s="180"/>
      <c r="ML10" s="180"/>
      <c r="MM10" s="180"/>
      <c r="MN10" s="180"/>
      <c r="MO10" s="180"/>
      <c r="MP10" s="180"/>
      <c r="MQ10" s="180"/>
      <c r="MR10" s="180"/>
      <c r="MS10" s="180"/>
      <c r="MT10" s="180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51"/>
      <c r="NR10" s="51"/>
      <c r="NS10" s="51"/>
      <c r="NT10" s="51"/>
      <c r="NU10" s="51"/>
      <c r="NV10" s="51"/>
      <c r="NW10" s="51"/>
      <c r="NX10" s="73"/>
      <c r="NY10" s="73"/>
      <c r="NZ10" s="73"/>
      <c r="OA10" s="73"/>
      <c r="OB10" s="73"/>
      <c r="OC10" s="73"/>
    </row>
    <row r="11" spans="1:393" x14ac:dyDescent="0.3">
      <c r="A11" s="190"/>
      <c r="B11" t="s">
        <v>97</v>
      </c>
      <c r="C11" s="16" t="s">
        <v>37</v>
      </c>
      <c r="D11" s="16" t="s">
        <v>37</v>
      </c>
      <c r="E11" s="16" t="s">
        <v>38</v>
      </c>
      <c r="F11" s="16" t="s">
        <v>37</v>
      </c>
      <c r="G11" s="16" t="s">
        <v>37</v>
      </c>
      <c r="H11" s="16" t="s">
        <v>37</v>
      </c>
      <c r="I11" s="16" t="s">
        <v>38</v>
      </c>
      <c r="J11" s="4">
        <f t="shared" si="21"/>
        <v>7</v>
      </c>
      <c r="K11" s="57">
        <f t="shared" si="48"/>
        <v>9</v>
      </c>
      <c r="L11" s="57">
        <f t="shared" si="49"/>
        <v>11</v>
      </c>
      <c r="M11" s="57">
        <f t="shared" si="50"/>
        <v>12</v>
      </c>
      <c r="N11" s="57">
        <f t="shared" si="51"/>
        <v>14</v>
      </c>
      <c r="O11" s="57">
        <f t="shared" si="52"/>
        <v>16</v>
      </c>
      <c r="P11" s="57">
        <f t="shared" si="53"/>
        <v>18</v>
      </c>
      <c r="Q11" s="57">
        <f t="shared" si="54"/>
        <v>19</v>
      </c>
      <c r="R11" s="57">
        <f t="shared" si="55"/>
        <v>21</v>
      </c>
      <c r="S11" s="57">
        <f t="shared" si="56"/>
        <v>23</v>
      </c>
      <c r="T11" s="57">
        <f t="shared" si="57"/>
        <v>24</v>
      </c>
      <c r="U11" s="57">
        <f t="shared" si="58"/>
        <v>26</v>
      </c>
      <c r="V11" s="57">
        <f t="shared" si="59"/>
        <v>28</v>
      </c>
      <c r="W11" s="57">
        <f t="shared" si="60"/>
        <v>30</v>
      </c>
      <c r="X11" s="57">
        <f t="shared" si="61"/>
        <v>31</v>
      </c>
      <c r="Y11" s="57">
        <f t="shared" si="62"/>
        <v>33</v>
      </c>
      <c r="Z11" s="57">
        <f t="shared" si="63"/>
        <v>35</v>
      </c>
      <c r="AA11" s="57">
        <f t="shared" si="64"/>
        <v>36</v>
      </c>
      <c r="AB11" s="57">
        <f t="shared" si="65"/>
        <v>38</v>
      </c>
      <c r="AC11" s="57">
        <f t="shared" si="66"/>
        <v>40</v>
      </c>
      <c r="AD11" s="57">
        <f t="shared" si="67"/>
        <v>42</v>
      </c>
      <c r="AE11" s="57">
        <f t="shared" si="68"/>
        <v>43</v>
      </c>
      <c r="AF11" s="57">
        <f t="shared" si="69"/>
        <v>45</v>
      </c>
      <c r="AG11" s="57">
        <f t="shared" si="70"/>
        <v>47</v>
      </c>
      <c r="AH11" s="57">
        <f t="shared" si="71"/>
        <v>48</v>
      </c>
      <c r="AI11" s="57"/>
      <c r="AJ11" s="57">
        <f>1</f>
        <v>1</v>
      </c>
      <c r="AK11" s="57">
        <f t="shared" si="72"/>
        <v>4</v>
      </c>
      <c r="AL11" s="57">
        <f t="shared" si="73"/>
        <v>7</v>
      </c>
      <c r="AM11" s="57">
        <f t="shared" si="74"/>
        <v>11</v>
      </c>
      <c r="AN11" s="57">
        <f t="shared" si="75"/>
        <v>14</v>
      </c>
      <c r="AO11" s="57">
        <f t="shared" si="76"/>
        <v>17</v>
      </c>
      <c r="AP11" s="57">
        <f t="shared" si="77"/>
        <v>21</v>
      </c>
      <c r="AQ11" s="57" t="str">
        <f t="shared" si="215"/>
        <v>FA#</v>
      </c>
      <c r="AR11" s="57" t="str">
        <f t="shared" si="78"/>
        <v/>
      </c>
      <c r="AS11" s="57" t="str">
        <f t="shared" si="79"/>
        <v/>
      </c>
      <c r="AT11" s="57" t="str">
        <f t="shared" si="80"/>
        <v>Δ</v>
      </c>
      <c r="AU11" s="57" t="str">
        <f t="shared" si="81"/>
        <v>9</v>
      </c>
      <c r="AV11" s="57" t="str">
        <f t="shared" si="82"/>
        <v>11</v>
      </c>
      <c r="AW11" s="57" t="str">
        <f t="shared" si="83"/>
        <v>13</v>
      </c>
      <c r="AX11" s="57" t="str">
        <f t="shared" si="84"/>
        <v>FA#</v>
      </c>
      <c r="AY11" s="57" t="str">
        <f t="shared" si="85"/>
        <v>FA#Δ</v>
      </c>
      <c r="AZ11" s="57" t="str">
        <f t="shared" si="86"/>
        <v>FA#9</v>
      </c>
      <c r="BA11" s="57" t="str">
        <f t="shared" si="87"/>
        <v>FA#11</v>
      </c>
      <c r="BB11" s="57" t="str">
        <f t="shared" si="88"/>
        <v>FA#13</v>
      </c>
      <c r="BD11" s="57">
        <f>1</f>
        <v>1</v>
      </c>
      <c r="BE11" s="57">
        <f t="shared" si="89"/>
        <v>3</v>
      </c>
      <c r="BF11" s="57">
        <f t="shared" si="90"/>
        <v>7</v>
      </c>
      <c r="BG11" s="57">
        <f t="shared" si="91"/>
        <v>10</v>
      </c>
      <c r="BH11" s="57">
        <f t="shared" si="92"/>
        <v>14</v>
      </c>
      <c r="BI11" s="57">
        <f t="shared" si="93"/>
        <v>17</v>
      </c>
      <c r="BJ11" s="57">
        <f t="shared" si="94"/>
        <v>21</v>
      </c>
      <c r="BK11" s="57" t="str">
        <f t="shared" si="95"/>
        <v>FA#</v>
      </c>
      <c r="BL11" s="57" t="str">
        <f t="shared" si="96"/>
        <v>m</v>
      </c>
      <c r="BM11" s="57" t="str">
        <f t="shared" si="97"/>
        <v/>
      </c>
      <c r="BN11" s="57" t="str">
        <f t="shared" si="98"/>
        <v>7</v>
      </c>
      <c r="BO11" s="57" t="str">
        <f t="shared" si="99"/>
        <v>9</v>
      </c>
      <c r="BP11" s="57" t="str">
        <f t="shared" si="100"/>
        <v>11</v>
      </c>
      <c r="BQ11" s="57" t="str">
        <f t="shared" si="101"/>
        <v>13</v>
      </c>
      <c r="BR11" s="57" t="str">
        <f t="shared" si="102"/>
        <v>FA#m</v>
      </c>
      <c r="BS11" s="57" t="str">
        <f t="shared" si="103"/>
        <v>FA#m7</v>
      </c>
      <c r="BT11" s="57" t="str">
        <f t="shared" si="104"/>
        <v>FA#m9</v>
      </c>
      <c r="BU11" s="57" t="str">
        <f t="shared" si="105"/>
        <v>FA#m11</v>
      </c>
      <c r="BV11" s="57" t="str">
        <f t="shared" si="106"/>
        <v>FA#m13</v>
      </c>
      <c r="BX11" s="57">
        <f>1</f>
        <v>1</v>
      </c>
      <c r="BY11" s="57">
        <f t="shared" si="107"/>
        <v>3</v>
      </c>
      <c r="BZ11" s="57">
        <f t="shared" si="108"/>
        <v>7</v>
      </c>
      <c r="CA11" s="57">
        <f t="shared" si="109"/>
        <v>10</v>
      </c>
      <c r="CB11" s="57">
        <f t="shared" si="110"/>
        <v>13</v>
      </c>
      <c r="CC11" s="57">
        <f t="shared" si="111"/>
        <v>17</v>
      </c>
      <c r="CD11" s="57">
        <f t="shared" si="112"/>
        <v>20</v>
      </c>
      <c r="CE11" s="57" t="str">
        <f t="shared" si="113"/>
        <v>FA#</v>
      </c>
      <c r="CF11" s="57" t="str">
        <f t="shared" si="114"/>
        <v>m</v>
      </c>
      <c r="CG11" s="57" t="str">
        <f t="shared" si="115"/>
        <v/>
      </c>
      <c r="CH11" s="57" t="str">
        <f t="shared" si="116"/>
        <v>7</v>
      </c>
      <c r="CI11" s="57" t="str">
        <f t="shared" si="117"/>
        <v>9b</v>
      </c>
      <c r="CJ11" s="57" t="str">
        <f t="shared" si="118"/>
        <v>11</v>
      </c>
      <c r="CK11" s="57" t="str">
        <f t="shared" si="119"/>
        <v>13b</v>
      </c>
      <c r="CL11" s="57" t="str">
        <f t="shared" si="120"/>
        <v>FA#m</v>
      </c>
      <c r="CM11" s="57" t="str">
        <f t="shared" si="121"/>
        <v>FA#m7</v>
      </c>
      <c r="CN11" s="57" t="str">
        <f t="shared" si="122"/>
        <v>FA#m9b</v>
      </c>
      <c r="CO11" s="57" t="str">
        <f t="shared" si="123"/>
        <v>FA#m11</v>
      </c>
      <c r="CP11" s="57" t="str">
        <f t="shared" si="124"/>
        <v>FA#m13b</v>
      </c>
      <c r="CR11" s="57">
        <f>1</f>
        <v>1</v>
      </c>
      <c r="CS11" s="57">
        <f t="shared" si="125"/>
        <v>4</v>
      </c>
      <c r="CT11" s="57">
        <f t="shared" si="126"/>
        <v>7</v>
      </c>
      <c r="CU11" s="57">
        <f t="shared" si="127"/>
        <v>11</v>
      </c>
      <c r="CV11" s="57">
        <f t="shared" si="128"/>
        <v>14</v>
      </c>
      <c r="CW11" s="57">
        <f t="shared" si="129"/>
        <v>18</v>
      </c>
      <c r="CX11" s="57">
        <f t="shared" si="130"/>
        <v>21</v>
      </c>
      <c r="CY11" s="57" t="str">
        <f t="shared" si="131"/>
        <v>FA#</v>
      </c>
      <c r="CZ11" s="57" t="str">
        <f t="shared" si="132"/>
        <v/>
      </c>
      <c r="DA11" s="57" t="str">
        <f t="shared" si="133"/>
        <v/>
      </c>
      <c r="DB11" s="57" t="str">
        <f t="shared" si="134"/>
        <v>Δ</v>
      </c>
      <c r="DC11" s="57" t="str">
        <f t="shared" si="135"/>
        <v>9</v>
      </c>
      <c r="DD11" s="57" t="str">
        <f t="shared" si="136"/>
        <v>11+</v>
      </c>
      <c r="DE11" s="57" t="str">
        <f t="shared" si="137"/>
        <v>13</v>
      </c>
      <c r="DF11" s="57" t="str">
        <f t="shared" si="138"/>
        <v>FA#</v>
      </c>
      <c r="DG11" s="57" t="str">
        <f t="shared" si="139"/>
        <v>FA#Δ</v>
      </c>
      <c r="DH11" s="57" t="str">
        <f t="shared" si="140"/>
        <v>FA#9</v>
      </c>
      <c r="DI11" s="57" t="str">
        <f t="shared" si="141"/>
        <v>FA#11+</v>
      </c>
      <c r="DJ11" s="57" t="str">
        <f t="shared" si="142"/>
        <v>FA#13</v>
      </c>
      <c r="DL11" s="57">
        <f>1</f>
        <v>1</v>
      </c>
      <c r="DM11" s="57">
        <f t="shared" si="143"/>
        <v>4</v>
      </c>
      <c r="DN11" s="57">
        <f t="shared" si="144"/>
        <v>7</v>
      </c>
      <c r="DO11" s="57">
        <f t="shared" si="145"/>
        <v>10</v>
      </c>
      <c r="DP11" s="57">
        <f t="shared" si="146"/>
        <v>14</v>
      </c>
      <c r="DQ11" s="57">
        <f t="shared" si="147"/>
        <v>17</v>
      </c>
      <c r="DR11" s="57">
        <f t="shared" si="148"/>
        <v>21</v>
      </c>
      <c r="DS11" s="57" t="str">
        <f t="shared" si="149"/>
        <v>FA#</v>
      </c>
      <c r="DT11" s="57" t="str">
        <f t="shared" si="150"/>
        <v/>
      </c>
      <c r="DU11" s="57" t="str">
        <f t="shared" si="151"/>
        <v/>
      </c>
      <c r="DV11" s="57" t="str">
        <f t="shared" si="152"/>
        <v>7</v>
      </c>
      <c r="DW11" s="57" t="str">
        <f t="shared" si="153"/>
        <v>9</v>
      </c>
      <c r="DX11" s="57" t="str">
        <f t="shared" si="154"/>
        <v>11</v>
      </c>
      <c r="DY11" s="57" t="str">
        <f t="shared" si="155"/>
        <v>13</v>
      </c>
      <c r="DZ11" s="57" t="str">
        <f t="shared" si="156"/>
        <v>FA#</v>
      </c>
      <c r="EA11" s="57" t="str">
        <f t="shared" si="157"/>
        <v>FA#7</v>
      </c>
      <c r="EB11" s="57" t="str">
        <f t="shared" si="158"/>
        <v>FA#9</v>
      </c>
      <c r="EC11" s="57" t="str">
        <f t="shared" si="159"/>
        <v>FA#11</v>
      </c>
      <c r="ED11" s="57" t="str">
        <f t="shared" si="160"/>
        <v>FA#13</v>
      </c>
      <c r="EF11" s="57">
        <f>1</f>
        <v>1</v>
      </c>
      <c r="EG11" s="57">
        <f t="shared" si="161"/>
        <v>3</v>
      </c>
      <c r="EH11" s="57">
        <f t="shared" si="162"/>
        <v>7</v>
      </c>
      <c r="EI11" s="57">
        <f t="shared" si="163"/>
        <v>10</v>
      </c>
      <c r="EJ11" s="57">
        <f t="shared" si="164"/>
        <v>14</v>
      </c>
      <c r="EK11" s="57">
        <f t="shared" si="165"/>
        <v>17</v>
      </c>
      <c r="EL11" s="57">
        <f t="shared" si="166"/>
        <v>20</v>
      </c>
      <c r="EM11" s="57" t="str">
        <f t="shared" si="167"/>
        <v>FA#</v>
      </c>
      <c r="EN11" s="57" t="str">
        <f t="shared" si="168"/>
        <v>m</v>
      </c>
      <c r="EO11" s="57" t="str">
        <f t="shared" si="169"/>
        <v/>
      </c>
      <c r="EP11" s="57" t="str">
        <f t="shared" si="170"/>
        <v>7</v>
      </c>
      <c r="EQ11" s="57" t="str">
        <f t="shared" si="171"/>
        <v>9</v>
      </c>
      <c r="ER11" s="57" t="str">
        <f t="shared" si="172"/>
        <v>11</v>
      </c>
      <c r="ES11" s="57" t="str">
        <f t="shared" si="173"/>
        <v>13b</v>
      </c>
      <c r="ET11" s="57" t="str">
        <f t="shared" si="174"/>
        <v>FA#m</v>
      </c>
      <c r="EU11" s="57" t="str">
        <f t="shared" si="175"/>
        <v>FA#m7</v>
      </c>
      <c r="EV11" s="57" t="str">
        <f t="shared" si="176"/>
        <v>FA#m9</v>
      </c>
      <c r="EW11" s="57" t="str">
        <f t="shared" si="177"/>
        <v>FA#m11</v>
      </c>
      <c r="EX11" s="57" t="str">
        <f t="shared" si="178"/>
        <v>FA#m13b</v>
      </c>
      <c r="EZ11" s="57">
        <f>1</f>
        <v>1</v>
      </c>
      <c r="FA11" s="57">
        <f t="shared" si="179"/>
        <v>3</v>
      </c>
      <c r="FB11" s="57">
        <f t="shared" si="180"/>
        <v>6</v>
      </c>
      <c r="FC11" s="57">
        <f t="shared" si="181"/>
        <v>10</v>
      </c>
      <c r="FD11" s="57">
        <f t="shared" si="182"/>
        <v>13</v>
      </c>
      <c r="FE11" s="57">
        <f t="shared" si="183"/>
        <v>17</v>
      </c>
      <c r="FF11" s="57">
        <f t="shared" si="184"/>
        <v>20</v>
      </c>
      <c r="FG11" s="57" t="str">
        <f t="shared" si="185"/>
        <v>FA#</v>
      </c>
      <c r="FH11" s="57" t="str">
        <f t="shared" si="186"/>
        <v>m</v>
      </c>
      <c r="FI11" s="57" t="str">
        <f t="shared" si="187"/>
        <v>5b</v>
      </c>
      <c r="FJ11" s="57" t="str">
        <f t="shared" si="188"/>
        <v>7</v>
      </c>
      <c r="FK11" s="57" t="str">
        <f t="shared" si="189"/>
        <v>9b</v>
      </c>
      <c r="FL11" s="57" t="str">
        <f t="shared" si="190"/>
        <v>11</v>
      </c>
      <c r="FM11" s="57" t="str">
        <f t="shared" si="191"/>
        <v>13b</v>
      </c>
      <c r="FN11" s="57" t="str">
        <f t="shared" si="192"/>
        <v>FA#m5b</v>
      </c>
      <c r="FO11" s="57" t="str">
        <f t="shared" si="193"/>
        <v>FA#m5b7</v>
      </c>
      <c r="FP11" s="57" t="str">
        <f t="shared" si="194"/>
        <v>FA#m5b9b</v>
      </c>
      <c r="FQ11" s="57" t="str">
        <f t="shared" si="195"/>
        <v>FA#m5b11</v>
      </c>
      <c r="FR11" s="57" t="str">
        <f t="shared" si="196"/>
        <v>FA#m5b13b</v>
      </c>
      <c r="FT11" s="2" t="str">
        <f t="shared" si="197"/>
        <v>FA#</v>
      </c>
      <c r="FU11" s="2" t="str">
        <f t="shared" si="22"/>
        <v>FA#Δ</v>
      </c>
      <c r="FV11" s="2" t="str">
        <f t="shared" si="22"/>
        <v>FA#9</v>
      </c>
      <c r="FW11" s="2" t="str">
        <f t="shared" si="22"/>
        <v>FA#11</v>
      </c>
      <c r="FX11" s="2" t="str">
        <f t="shared" si="22"/>
        <v>FA#13</v>
      </c>
      <c r="FY11" s="2" t="str">
        <f t="shared" si="198"/>
        <v>FA#m</v>
      </c>
      <c r="FZ11" s="2" t="str">
        <f t="shared" si="23"/>
        <v>FA#m7</v>
      </c>
      <c r="GA11" s="2" t="str">
        <f t="shared" si="23"/>
        <v>FA#m9</v>
      </c>
      <c r="GB11" s="2" t="str">
        <f t="shared" si="23"/>
        <v>FA#m11</v>
      </c>
      <c r="GC11" s="2" t="str">
        <f t="shared" si="23"/>
        <v>FA#m13</v>
      </c>
      <c r="GD11" s="2" t="str">
        <f t="shared" si="199"/>
        <v>FA#m</v>
      </c>
      <c r="GE11" s="2" t="str">
        <f t="shared" si="24"/>
        <v>FA#m7</v>
      </c>
      <c r="GF11" s="2" t="str">
        <f t="shared" si="24"/>
        <v>FA#m9b</v>
      </c>
      <c r="GG11" s="2" t="str">
        <f t="shared" si="24"/>
        <v>FA#m11</v>
      </c>
      <c r="GH11" s="2" t="str">
        <f t="shared" si="24"/>
        <v>FA#m13b</v>
      </c>
      <c r="GI11" s="2" t="str">
        <f t="shared" si="200"/>
        <v>FA#</v>
      </c>
      <c r="GJ11" s="2" t="str">
        <f t="shared" si="25"/>
        <v>FA#Δ</v>
      </c>
      <c r="GK11" s="2" t="str">
        <f t="shared" si="25"/>
        <v>FA#9</v>
      </c>
      <c r="GL11" s="2" t="str">
        <f t="shared" si="25"/>
        <v>FA#11+</v>
      </c>
      <c r="GM11" s="2" t="str">
        <f t="shared" si="25"/>
        <v>FA#13</v>
      </c>
      <c r="GN11" s="2" t="str">
        <f t="shared" si="201"/>
        <v>FA#</v>
      </c>
      <c r="GO11" s="2" t="str">
        <f t="shared" si="26"/>
        <v>FA#7</v>
      </c>
      <c r="GP11" s="2" t="str">
        <f t="shared" si="26"/>
        <v>FA#9</v>
      </c>
      <c r="GQ11" s="2" t="str">
        <f t="shared" si="26"/>
        <v>FA#11</v>
      </c>
      <c r="GR11" s="2" t="str">
        <f t="shared" si="26"/>
        <v>FA#13</v>
      </c>
      <c r="GS11" s="2" t="str">
        <f t="shared" si="202"/>
        <v>FA#m</v>
      </c>
      <c r="GT11" s="2" t="str">
        <f t="shared" si="27"/>
        <v>FA#m7</v>
      </c>
      <c r="GU11" s="2" t="str">
        <f t="shared" si="27"/>
        <v>FA#m9</v>
      </c>
      <c r="GV11" s="2" t="str">
        <f t="shared" si="27"/>
        <v>FA#m11</v>
      </c>
      <c r="GW11" s="2" t="str">
        <f t="shared" si="27"/>
        <v>FA#m13b</v>
      </c>
      <c r="GX11" s="2" t="str">
        <f t="shared" si="203"/>
        <v>FA#m5b</v>
      </c>
      <c r="GY11" s="2" t="str">
        <f t="shared" si="28"/>
        <v>FA#m5b7</v>
      </c>
      <c r="GZ11" s="2" t="str">
        <f t="shared" si="28"/>
        <v>FA#m5b9b</v>
      </c>
      <c r="HA11" s="2" t="str">
        <f t="shared" si="28"/>
        <v>FA#m5b11</v>
      </c>
      <c r="HB11" s="2" t="str">
        <f t="shared" si="28"/>
        <v>FA#m5b13b</v>
      </c>
      <c r="HD11" s="2">
        <f t="shared" si="216"/>
        <v>7</v>
      </c>
      <c r="HE11" s="2" t="str" cm="1">
        <f t="array" ref="HE11">INDEX(patti,$HD11,IP11)</f>
        <v>FA#</v>
      </c>
      <c r="HF11" s="2" t="str" cm="1">
        <f t="array" ref="HF11">INDEX(patti,$HD11,IQ11)</f>
        <v>FA#m</v>
      </c>
      <c r="HG11" s="2" t="str" cm="1">
        <f t="array" ref="HG11">INDEX(patti,$HD11,IR11)</f>
        <v>FA#m</v>
      </c>
      <c r="HH11" s="2" t="str" cm="1">
        <f t="array" ref="HH11">INDEX(patti,$HD11,IS11)</f>
        <v>FA#</v>
      </c>
      <c r="HI11" s="2" t="str" cm="1">
        <f t="array" ref="HI11">INDEX(patti,$HD11,IT11)</f>
        <v>FA#</v>
      </c>
      <c r="HJ11" s="2" t="str" cm="1">
        <f t="array" ref="HJ11">INDEX(patti,$HD11,IU11)</f>
        <v>FA#m</v>
      </c>
      <c r="HK11" s="2" t="str" cm="1">
        <f t="array" ref="HK11">INDEX(patti,$HD11,IV11)</f>
        <v>FA#m5b</v>
      </c>
      <c r="HL11" s="2" t="str" cm="1">
        <f t="array" ref="HL11">INDEX(patti,$HD11,IW11)</f>
        <v>FA#Δ</v>
      </c>
      <c r="HM11" s="2" t="str" cm="1">
        <f t="array" ref="HM11">INDEX(patti,$HD11,IX11)</f>
        <v>FA#m7</v>
      </c>
      <c r="HN11" s="2" t="str" cm="1">
        <f t="array" ref="HN11">INDEX(patti,$HD11,IY11)</f>
        <v>FA#m7</v>
      </c>
      <c r="HO11" s="2" t="str" cm="1">
        <f t="array" ref="HO11">INDEX(patti,$HD11,IZ11)</f>
        <v>FA#Δ</v>
      </c>
      <c r="HP11" s="2" t="str" cm="1">
        <f t="array" ref="HP11">INDEX(patti,$HD11,JA11)</f>
        <v>FA#7</v>
      </c>
      <c r="HQ11" s="2" t="str" cm="1">
        <f t="array" ref="HQ11">INDEX(patti,$HD11,JB11)</f>
        <v>FA#m7</v>
      </c>
      <c r="HR11" s="2" t="str" cm="1">
        <f t="array" ref="HR11">INDEX(patti,$HD11,JC11)</f>
        <v>FA#m5b7</v>
      </c>
      <c r="HS11" s="2" t="str" cm="1">
        <f t="array" ref="HS11">INDEX(patti,$HD11,JD11)</f>
        <v>FA#9</v>
      </c>
      <c r="HT11" s="2" t="str" cm="1">
        <f t="array" ref="HT11">INDEX(patti,$HD11,JE11)</f>
        <v>FA#m9</v>
      </c>
      <c r="HU11" s="2" t="str" cm="1">
        <f t="array" ref="HU11">INDEX(patti,$HD11,JF11)</f>
        <v>FA#m9b</v>
      </c>
      <c r="HV11" s="2" t="str" cm="1">
        <f t="array" ref="HV11">INDEX(patti,$HD11,JG11)</f>
        <v>FA#9</v>
      </c>
      <c r="HW11" s="2" t="str" cm="1">
        <f t="array" ref="HW11">INDEX(patti,$HD11,JH11)</f>
        <v>FA#9</v>
      </c>
      <c r="HX11" s="2" t="str" cm="1">
        <f t="array" ref="HX11">INDEX(patti,$HD11,JI11)</f>
        <v>FA#m9</v>
      </c>
      <c r="HY11" s="2" t="str" cm="1">
        <f t="array" ref="HY11">INDEX(patti,$HD11,JJ11)</f>
        <v>FA#m5b9b</v>
      </c>
      <c r="HZ11" s="2" t="str" cm="1">
        <f t="array" ref="HZ11">INDEX(patti,$HD11,JK11)</f>
        <v>FA#11</v>
      </c>
      <c r="IA11" s="2" t="str" cm="1">
        <f t="array" ref="IA11">INDEX(patti,$HD11,JL11)</f>
        <v>FA#m11</v>
      </c>
      <c r="IB11" s="2" t="str" cm="1">
        <f t="array" ref="IB11">INDEX(patti,$HD11,JM11)</f>
        <v>FA#m11</v>
      </c>
      <c r="IC11" s="2" t="str" cm="1">
        <f t="array" ref="IC11">INDEX(patti,$HD11,JN11)</f>
        <v>FA#11+</v>
      </c>
      <c r="ID11" s="2" t="str" cm="1">
        <f t="array" ref="ID11">INDEX(patti,$HD11,JO11)</f>
        <v>FA#11</v>
      </c>
      <c r="IE11" s="2" t="str" cm="1">
        <f t="array" ref="IE11">INDEX(patti,$HD11,JP11)</f>
        <v>FA#m11</v>
      </c>
      <c r="IF11" s="2" t="str" cm="1">
        <f t="array" ref="IF11">INDEX(patti,$HD11,JQ11)</f>
        <v>FA#m5b11</v>
      </c>
      <c r="IG11" s="2" t="str" cm="1">
        <f t="array" ref="IG11">INDEX(patti,$HD11,JR11)</f>
        <v>FA#13</v>
      </c>
      <c r="IH11" s="2" t="str" cm="1">
        <f t="array" ref="IH11">INDEX(patti,$HD11,JS11)</f>
        <v>FA#m13</v>
      </c>
      <c r="II11" s="2" t="str" cm="1">
        <f t="array" ref="II11">INDEX(patti,$HD11,JT11)</f>
        <v>FA#m13b</v>
      </c>
      <c r="IJ11" s="2" t="str" cm="1">
        <f t="array" ref="IJ11">INDEX(patti,$HD11,JU11)</f>
        <v>FA#13</v>
      </c>
      <c r="IK11" s="2" t="str" cm="1">
        <f t="array" ref="IK11">INDEX(patti,$HD11,JV11)</f>
        <v>FA#13</v>
      </c>
      <c r="IL11" s="2" t="str" cm="1">
        <f t="array" ref="IL11">INDEX(patti,$HD11,JW11)</f>
        <v>FA#m13b</v>
      </c>
      <c r="IM11" s="2" t="str" cm="1">
        <f t="array" ref="IM11">INDEX(patti,$HD11,JX11)</f>
        <v>FA#m5b13b</v>
      </c>
      <c r="IN11" t="s">
        <v>117</v>
      </c>
      <c r="IP11">
        <v>1</v>
      </c>
      <c r="IQ11">
        <f t="shared" si="204"/>
        <v>6</v>
      </c>
      <c r="IR11">
        <f t="shared" si="204"/>
        <v>11</v>
      </c>
      <c r="IS11">
        <f t="shared" si="204"/>
        <v>16</v>
      </c>
      <c r="IT11">
        <f t="shared" si="204"/>
        <v>21</v>
      </c>
      <c r="IU11">
        <f t="shared" si="204"/>
        <v>26</v>
      </c>
      <c r="IV11">
        <f t="shared" si="204"/>
        <v>31</v>
      </c>
      <c r="IW11">
        <f t="shared" si="205"/>
        <v>2</v>
      </c>
      <c r="IX11">
        <f t="shared" si="30"/>
        <v>7</v>
      </c>
      <c r="IY11">
        <f t="shared" si="30"/>
        <v>12</v>
      </c>
      <c r="IZ11">
        <f t="shared" si="30"/>
        <v>17</v>
      </c>
      <c r="JA11">
        <f t="shared" si="30"/>
        <v>22</v>
      </c>
      <c r="JB11">
        <f t="shared" si="30"/>
        <v>27</v>
      </c>
      <c r="JC11">
        <f t="shared" si="30"/>
        <v>32</v>
      </c>
      <c r="JD11">
        <f t="shared" si="30"/>
        <v>3</v>
      </c>
      <c r="JE11">
        <f t="shared" si="30"/>
        <v>8</v>
      </c>
      <c r="JF11">
        <f t="shared" si="30"/>
        <v>13</v>
      </c>
      <c r="JG11">
        <f t="shared" si="30"/>
        <v>18</v>
      </c>
      <c r="JH11">
        <f t="shared" si="30"/>
        <v>23</v>
      </c>
      <c r="JI11">
        <f t="shared" si="30"/>
        <v>28</v>
      </c>
      <c r="JJ11">
        <f t="shared" si="30"/>
        <v>33</v>
      </c>
      <c r="JK11">
        <f t="shared" si="30"/>
        <v>4</v>
      </c>
      <c r="JL11">
        <f t="shared" si="30"/>
        <v>9</v>
      </c>
      <c r="JM11">
        <f t="shared" si="30"/>
        <v>14</v>
      </c>
      <c r="JN11">
        <f t="shared" si="31"/>
        <v>19</v>
      </c>
      <c r="JO11">
        <f t="shared" si="31"/>
        <v>24</v>
      </c>
      <c r="JP11">
        <f t="shared" si="31"/>
        <v>29</v>
      </c>
      <c r="JQ11">
        <f t="shared" si="31"/>
        <v>34</v>
      </c>
      <c r="JR11">
        <f t="shared" si="31"/>
        <v>5</v>
      </c>
      <c r="JS11">
        <f t="shared" si="31"/>
        <v>10</v>
      </c>
      <c r="JT11">
        <f t="shared" si="31"/>
        <v>15</v>
      </c>
      <c r="JU11">
        <f t="shared" si="31"/>
        <v>20</v>
      </c>
      <c r="JV11">
        <f t="shared" si="31"/>
        <v>25</v>
      </c>
      <c r="JW11">
        <f t="shared" si="31"/>
        <v>30</v>
      </c>
      <c r="JX11">
        <f t="shared" si="31"/>
        <v>35</v>
      </c>
      <c r="JY11" t="s">
        <v>117</v>
      </c>
      <c r="JZ11" t="str">
        <f t="shared" si="217"/>
        <v>MAGGIORE</v>
      </c>
      <c r="KA11">
        <f t="shared" si="16"/>
        <v>0</v>
      </c>
      <c r="KB11" cm="1">
        <f t="array" ref="KB11">IF(TYPE(_xlfn._xlws.FILTER(HE$1:IM$1,HE11:IM11=KA11))=16,0,_xlfn._xlws.FILTER(HE$1:IM$1,HE11:IM11=KA11))</f>
        <v>0</v>
      </c>
      <c r="KG11">
        <f t="shared" si="206"/>
        <v>0</v>
      </c>
      <c r="KH11" s="35">
        <f t="shared" si="32"/>
        <v>0</v>
      </c>
      <c r="KI11">
        <f t="shared" si="218"/>
        <v>7</v>
      </c>
      <c r="KJ11">
        <f t="shared" si="33"/>
        <v>0</v>
      </c>
      <c r="KK11">
        <f t="shared" si="219"/>
        <v>0</v>
      </c>
      <c r="KL11">
        <f t="shared" si="207"/>
        <v>0</v>
      </c>
      <c r="KM11" s="2">
        <f t="shared" si="35"/>
        <v>0</v>
      </c>
      <c r="KN11" s="2">
        <f t="shared" si="35"/>
        <v>0</v>
      </c>
      <c r="KO11" s="2">
        <f t="shared" si="35"/>
        <v>0</v>
      </c>
      <c r="KP11" s="2">
        <f t="shared" si="35"/>
        <v>0</v>
      </c>
      <c r="KQ11" s="2">
        <f t="shared" si="35"/>
        <v>0</v>
      </c>
      <c r="KR11" s="2">
        <f t="shared" si="35"/>
        <v>0</v>
      </c>
      <c r="KS11" s="2">
        <f t="shared" si="35"/>
        <v>0</v>
      </c>
      <c r="KT11" s="2" t="str">
        <f t="shared" si="208"/>
        <v>0</v>
      </c>
      <c r="KU11" s="2" t="str">
        <f t="shared" si="209"/>
        <v>0</v>
      </c>
      <c r="KV11" s="2" t="str">
        <f t="shared" si="210"/>
        <v>0</v>
      </c>
      <c r="KW11" s="55" t="str">
        <f t="shared" si="211"/>
        <v>0</v>
      </c>
      <c r="KX11" s="60">
        <f t="shared" si="212"/>
        <v>0</v>
      </c>
      <c r="KY11" s="60">
        <f t="shared" si="36"/>
        <v>0</v>
      </c>
      <c r="KZ11" s="60">
        <f t="shared" si="36"/>
        <v>0</v>
      </c>
      <c r="LA11" s="60">
        <f t="shared" si="36"/>
        <v>0</v>
      </c>
      <c r="LB11" s="60">
        <f t="shared" si="36"/>
        <v>0</v>
      </c>
      <c r="LC11" s="60">
        <f t="shared" si="36"/>
        <v>0</v>
      </c>
      <c r="LD11" s="60">
        <f t="shared" si="36"/>
        <v>0</v>
      </c>
      <c r="LE11" s="64">
        <f t="shared" si="37"/>
        <v>0</v>
      </c>
      <c r="LF11" s="55">
        <f t="shared" si="38"/>
        <v>0</v>
      </c>
      <c r="LG11" s="55">
        <f t="shared" si="39"/>
        <v>0</v>
      </c>
      <c r="LH11" s="55">
        <f t="shared" si="40"/>
        <v>0</v>
      </c>
      <c r="LI11" s="55">
        <f t="shared" si="41"/>
        <v>0</v>
      </c>
      <c r="LJ11" s="55">
        <f t="shared" si="42"/>
        <v>0</v>
      </c>
      <c r="LK11" s="55">
        <f t="shared" si="43"/>
        <v>0</v>
      </c>
      <c r="LL11" s="55">
        <f t="shared" si="44"/>
        <v>0</v>
      </c>
      <c r="LM11" s="64">
        <f t="shared" si="213"/>
        <v>0</v>
      </c>
      <c r="LN11" s="64">
        <f t="shared" si="45"/>
        <v>0</v>
      </c>
      <c r="LO11" s="64">
        <f t="shared" si="45"/>
        <v>0</v>
      </c>
      <c r="LP11" s="64">
        <f t="shared" si="45"/>
        <v>0</v>
      </c>
      <c r="LQ11" s="64">
        <f t="shared" si="45"/>
        <v>0</v>
      </c>
      <c r="LR11" s="64">
        <f t="shared" si="45"/>
        <v>0</v>
      </c>
      <c r="LS11" s="64">
        <f t="shared" si="45"/>
        <v>0</v>
      </c>
      <c r="LT11" s="60">
        <f t="shared" si="214"/>
        <v>0</v>
      </c>
      <c r="LU11" s="60">
        <f t="shared" si="46"/>
        <v>0</v>
      </c>
      <c r="LV11" s="60">
        <f t="shared" si="47"/>
        <v>0</v>
      </c>
      <c r="LX11" s="180"/>
      <c r="LY11" s="180"/>
      <c r="LZ11" s="180"/>
      <c r="MA11" s="180"/>
      <c r="MB11" s="180"/>
      <c r="MC11" s="180"/>
      <c r="MD11" s="180"/>
      <c r="ME11" s="180"/>
      <c r="MF11" s="180"/>
      <c r="MG11" s="180"/>
      <c r="MH11" s="180"/>
      <c r="MI11" s="180"/>
      <c r="MJ11" s="180"/>
      <c r="MK11" s="180"/>
      <c r="ML11" s="180"/>
      <c r="MM11" s="180"/>
      <c r="MN11" s="180"/>
      <c r="MO11" s="180"/>
      <c r="MP11" s="180"/>
      <c r="MQ11" s="180"/>
      <c r="MR11" s="180"/>
      <c r="MS11" s="180"/>
      <c r="MT11" s="180"/>
      <c r="MU11" s="5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51"/>
      <c r="NP11" s="51"/>
      <c r="NQ11" s="51"/>
      <c r="NR11" s="51"/>
      <c r="NS11" s="51"/>
      <c r="NT11" s="51"/>
      <c r="NU11" s="51"/>
      <c r="NV11" s="51"/>
      <c r="NW11" s="51"/>
      <c r="NX11" s="73"/>
      <c r="NY11" s="73"/>
      <c r="NZ11" s="73"/>
      <c r="OA11" s="73"/>
      <c r="OB11" s="73"/>
      <c r="OC11" s="73"/>
    </row>
    <row r="12" spans="1:393" x14ac:dyDescent="0.3">
      <c r="A12" s="190"/>
      <c r="B12" t="s">
        <v>0</v>
      </c>
      <c r="C12" s="16" t="s">
        <v>37</v>
      </c>
      <c r="D12" s="16" t="s">
        <v>37</v>
      </c>
      <c r="E12" s="16" t="s">
        <v>38</v>
      </c>
      <c r="F12" s="16" t="s">
        <v>37</v>
      </c>
      <c r="G12" s="16" t="s">
        <v>37</v>
      </c>
      <c r="H12" s="16" t="s">
        <v>37</v>
      </c>
      <c r="I12" s="16" t="s">
        <v>38</v>
      </c>
      <c r="J12" s="4">
        <f t="shared" si="21"/>
        <v>8</v>
      </c>
      <c r="K12" s="57">
        <f t="shared" si="48"/>
        <v>10</v>
      </c>
      <c r="L12" s="57">
        <f t="shared" si="49"/>
        <v>12</v>
      </c>
      <c r="M12" s="57">
        <f t="shared" si="50"/>
        <v>13</v>
      </c>
      <c r="N12" s="57">
        <f t="shared" si="51"/>
        <v>15</v>
      </c>
      <c r="O12" s="57">
        <f t="shared" si="52"/>
        <v>17</v>
      </c>
      <c r="P12" s="57">
        <f t="shared" si="53"/>
        <v>19</v>
      </c>
      <c r="Q12" s="57">
        <f t="shared" si="54"/>
        <v>20</v>
      </c>
      <c r="R12" s="57">
        <f t="shared" si="55"/>
        <v>22</v>
      </c>
      <c r="S12" s="57">
        <f t="shared" si="56"/>
        <v>24</v>
      </c>
      <c r="T12" s="57">
        <f t="shared" si="57"/>
        <v>25</v>
      </c>
      <c r="U12" s="57">
        <f t="shared" si="58"/>
        <v>27</v>
      </c>
      <c r="V12" s="57">
        <f t="shared" si="59"/>
        <v>29</v>
      </c>
      <c r="W12" s="57">
        <f t="shared" si="60"/>
        <v>31</v>
      </c>
      <c r="X12" s="57">
        <f t="shared" si="61"/>
        <v>32</v>
      </c>
      <c r="Y12" s="57">
        <f t="shared" si="62"/>
        <v>34</v>
      </c>
      <c r="Z12" s="57">
        <f t="shared" si="63"/>
        <v>36</v>
      </c>
      <c r="AA12" s="57">
        <f t="shared" si="64"/>
        <v>37</v>
      </c>
      <c r="AB12" s="57">
        <f t="shared" si="65"/>
        <v>39</v>
      </c>
      <c r="AC12" s="57">
        <f t="shared" si="66"/>
        <v>41</v>
      </c>
      <c r="AD12" s="57">
        <f t="shared" si="67"/>
        <v>43</v>
      </c>
      <c r="AE12" s="57">
        <f t="shared" si="68"/>
        <v>44</v>
      </c>
      <c r="AF12" s="57">
        <f t="shared" si="69"/>
        <v>46</v>
      </c>
      <c r="AG12" s="57">
        <f t="shared" si="70"/>
        <v>48</v>
      </c>
      <c r="AH12" s="57">
        <f t="shared" si="71"/>
        <v>49</v>
      </c>
      <c r="AI12" s="57"/>
      <c r="AJ12" s="57">
        <f>1</f>
        <v>1</v>
      </c>
      <c r="AK12" s="57">
        <f t="shared" si="72"/>
        <v>4</v>
      </c>
      <c r="AL12" s="57">
        <f t="shared" si="73"/>
        <v>7</v>
      </c>
      <c r="AM12" s="57">
        <f t="shared" si="74"/>
        <v>11</v>
      </c>
      <c r="AN12" s="57">
        <f t="shared" si="75"/>
        <v>14</v>
      </c>
      <c r="AO12" s="57">
        <f t="shared" si="76"/>
        <v>17</v>
      </c>
      <c r="AP12" s="57">
        <f t="shared" si="77"/>
        <v>21</v>
      </c>
      <c r="AQ12" s="57" t="str">
        <f t="shared" si="215"/>
        <v>SOL</v>
      </c>
      <c r="AR12" s="57" t="str">
        <f t="shared" si="78"/>
        <v/>
      </c>
      <c r="AS12" s="57" t="str">
        <f t="shared" si="79"/>
        <v/>
      </c>
      <c r="AT12" s="57" t="str">
        <f t="shared" si="80"/>
        <v>Δ</v>
      </c>
      <c r="AU12" s="57" t="str">
        <f t="shared" si="81"/>
        <v>9</v>
      </c>
      <c r="AV12" s="57" t="str">
        <f t="shared" si="82"/>
        <v>11</v>
      </c>
      <c r="AW12" s="57" t="str">
        <f t="shared" si="83"/>
        <v>13</v>
      </c>
      <c r="AX12" s="57" t="str">
        <f t="shared" si="84"/>
        <v>SOL</v>
      </c>
      <c r="AY12" s="57" t="str">
        <f t="shared" si="85"/>
        <v>SOLΔ</v>
      </c>
      <c r="AZ12" s="57" t="str">
        <f t="shared" si="86"/>
        <v>SOL9</v>
      </c>
      <c r="BA12" s="57" t="str">
        <f t="shared" si="87"/>
        <v>SOL11</v>
      </c>
      <c r="BB12" s="57" t="str">
        <f t="shared" si="88"/>
        <v>SOL13</v>
      </c>
      <c r="BD12" s="57">
        <f>1</f>
        <v>1</v>
      </c>
      <c r="BE12" s="57">
        <f t="shared" si="89"/>
        <v>3</v>
      </c>
      <c r="BF12" s="57">
        <f t="shared" si="90"/>
        <v>7</v>
      </c>
      <c r="BG12" s="57">
        <f t="shared" si="91"/>
        <v>10</v>
      </c>
      <c r="BH12" s="57">
        <f t="shared" si="92"/>
        <v>14</v>
      </c>
      <c r="BI12" s="57">
        <f t="shared" si="93"/>
        <v>17</v>
      </c>
      <c r="BJ12" s="57">
        <f t="shared" si="94"/>
        <v>21</v>
      </c>
      <c r="BK12" s="57" t="str">
        <f t="shared" si="95"/>
        <v>SOL</v>
      </c>
      <c r="BL12" s="57" t="str">
        <f t="shared" si="96"/>
        <v>m</v>
      </c>
      <c r="BM12" s="57" t="str">
        <f t="shared" si="97"/>
        <v/>
      </c>
      <c r="BN12" s="57" t="str">
        <f t="shared" si="98"/>
        <v>7</v>
      </c>
      <c r="BO12" s="57" t="str">
        <f t="shared" si="99"/>
        <v>9</v>
      </c>
      <c r="BP12" s="57" t="str">
        <f t="shared" si="100"/>
        <v>11</v>
      </c>
      <c r="BQ12" s="57" t="str">
        <f t="shared" si="101"/>
        <v>13</v>
      </c>
      <c r="BR12" s="57" t="str">
        <f t="shared" si="102"/>
        <v>SOLm</v>
      </c>
      <c r="BS12" s="57" t="str">
        <f t="shared" si="103"/>
        <v>SOLm7</v>
      </c>
      <c r="BT12" s="57" t="str">
        <f t="shared" si="104"/>
        <v>SOLm9</v>
      </c>
      <c r="BU12" s="57" t="str">
        <f t="shared" si="105"/>
        <v>SOLm11</v>
      </c>
      <c r="BV12" s="57" t="str">
        <f t="shared" si="106"/>
        <v>SOLm13</v>
      </c>
      <c r="BX12" s="57">
        <f>1</f>
        <v>1</v>
      </c>
      <c r="BY12" s="57">
        <f t="shared" si="107"/>
        <v>3</v>
      </c>
      <c r="BZ12" s="57">
        <f t="shared" si="108"/>
        <v>7</v>
      </c>
      <c r="CA12" s="57">
        <f t="shared" si="109"/>
        <v>10</v>
      </c>
      <c r="CB12" s="57">
        <f t="shared" si="110"/>
        <v>13</v>
      </c>
      <c r="CC12" s="57">
        <f t="shared" si="111"/>
        <v>17</v>
      </c>
      <c r="CD12" s="57">
        <f t="shared" si="112"/>
        <v>20</v>
      </c>
      <c r="CE12" s="57" t="str">
        <f t="shared" si="113"/>
        <v>SOL</v>
      </c>
      <c r="CF12" s="57" t="str">
        <f t="shared" si="114"/>
        <v>m</v>
      </c>
      <c r="CG12" s="57" t="str">
        <f t="shared" si="115"/>
        <v/>
      </c>
      <c r="CH12" s="57" t="str">
        <f t="shared" si="116"/>
        <v>7</v>
      </c>
      <c r="CI12" s="57" t="str">
        <f t="shared" si="117"/>
        <v>9b</v>
      </c>
      <c r="CJ12" s="57" t="str">
        <f t="shared" si="118"/>
        <v>11</v>
      </c>
      <c r="CK12" s="57" t="str">
        <f t="shared" si="119"/>
        <v>13b</v>
      </c>
      <c r="CL12" s="57" t="str">
        <f t="shared" si="120"/>
        <v>SOLm</v>
      </c>
      <c r="CM12" s="57" t="str">
        <f t="shared" si="121"/>
        <v>SOLm7</v>
      </c>
      <c r="CN12" s="57" t="str">
        <f t="shared" si="122"/>
        <v>SOLm9b</v>
      </c>
      <c r="CO12" s="57" t="str">
        <f t="shared" si="123"/>
        <v>SOLm11</v>
      </c>
      <c r="CP12" s="57" t="str">
        <f t="shared" si="124"/>
        <v>SOLm13b</v>
      </c>
      <c r="CR12" s="57">
        <f>1</f>
        <v>1</v>
      </c>
      <c r="CS12" s="57">
        <f t="shared" si="125"/>
        <v>4</v>
      </c>
      <c r="CT12" s="57">
        <f t="shared" si="126"/>
        <v>7</v>
      </c>
      <c r="CU12" s="57">
        <f t="shared" si="127"/>
        <v>11</v>
      </c>
      <c r="CV12" s="57">
        <f t="shared" si="128"/>
        <v>14</v>
      </c>
      <c r="CW12" s="57">
        <f t="shared" si="129"/>
        <v>18</v>
      </c>
      <c r="CX12" s="57">
        <f t="shared" si="130"/>
        <v>21</v>
      </c>
      <c r="CY12" s="57" t="str">
        <f t="shared" si="131"/>
        <v>SOL</v>
      </c>
      <c r="CZ12" s="57" t="str">
        <f t="shared" si="132"/>
        <v/>
      </c>
      <c r="DA12" s="57" t="str">
        <f t="shared" si="133"/>
        <v/>
      </c>
      <c r="DB12" s="57" t="str">
        <f t="shared" si="134"/>
        <v>Δ</v>
      </c>
      <c r="DC12" s="57" t="str">
        <f t="shared" si="135"/>
        <v>9</v>
      </c>
      <c r="DD12" s="57" t="str">
        <f t="shared" si="136"/>
        <v>11+</v>
      </c>
      <c r="DE12" s="57" t="str">
        <f t="shared" si="137"/>
        <v>13</v>
      </c>
      <c r="DF12" s="57" t="str">
        <f t="shared" si="138"/>
        <v>SOL</v>
      </c>
      <c r="DG12" s="57" t="str">
        <f t="shared" si="139"/>
        <v>SOLΔ</v>
      </c>
      <c r="DH12" s="57" t="str">
        <f t="shared" si="140"/>
        <v>SOL9</v>
      </c>
      <c r="DI12" s="57" t="str">
        <f t="shared" si="141"/>
        <v>SOL11+</v>
      </c>
      <c r="DJ12" s="57" t="str">
        <f t="shared" si="142"/>
        <v>SOL13</v>
      </c>
      <c r="DL12" s="57">
        <f>1</f>
        <v>1</v>
      </c>
      <c r="DM12" s="57">
        <f t="shared" si="143"/>
        <v>4</v>
      </c>
      <c r="DN12" s="57">
        <f t="shared" si="144"/>
        <v>7</v>
      </c>
      <c r="DO12" s="57">
        <f t="shared" si="145"/>
        <v>10</v>
      </c>
      <c r="DP12" s="57">
        <f t="shared" si="146"/>
        <v>14</v>
      </c>
      <c r="DQ12" s="57">
        <f t="shared" si="147"/>
        <v>17</v>
      </c>
      <c r="DR12" s="57">
        <f t="shared" si="148"/>
        <v>21</v>
      </c>
      <c r="DS12" s="57" t="str">
        <f t="shared" si="149"/>
        <v>SOL</v>
      </c>
      <c r="DT12" s="57" t="str">
        <f t="shared" si="150"/>
        <v/>
      </c>
      <c r="DU12" s="57" t="str">
        <f t="shared" si="151"/>
        <v/>
      </c>
      <c r="DV12" s="57" t="str">
        <f t="shared" si="152"/>
        <v>7</v>
      </c>
      <c r="DW12" s="57" t="str">
        <f t="shared" si="153"/>
        <v>9</v>
      </c>
      <c r="DX12" s="57" t="str">
        <f t="shared" si="154"/>
        <v>11</v>
      </c>
      <c r="DY12" s="57" t="str">
        <f t="shared" si="155"/>
        <v>13</v>
      </c>
      <c r="DZ12" s="57" t="str">
        <f t="shared" si="156"/>
        <v>SOL</v>
      </c>
      <c r="EA12" s="57" t="str">
        <f t="shared" si="157"/>
        <v>SOL7</v>
      </c>
      <c r="EB12" s="57" t="str">
        <f t="shared" si="158"/>
        <v>SOL9</v>
      </c>
      <c r="EC12" s="57" t="str">
        <f t="shared" si="159"/>
        <v>SOL11</v>
      </c>
      <c r="ED12" s="57" t="str">
        <f t="shared" si="160"/>
        <v>SOL13</v>
      </c>
      <c r="EF12" s="57">
        <f>1</f>
        <v>1</v>
      </c>
      <c r="EG12" s="57">
        <f t="shared" si="161"/>
        <v>3</v>
      </c>
      <c r="EH12" s="57">
        <f t="shared" si="162"/>
        <v>7</v>
      </c>
      <c r="EI12" s="57">
        <f t="shared" si="163"/>
        <v>10</v>
      </c>
      <c r="EJ12" s="57">
        <f t="shared" si="164"/>
        <v>14</v>
      </c>
      <c r="EK12" s="57">
        <f t="shared" si="165"/>
        <v>17</v>
      </c>
      <c r="EL12" s="57">
        <f t="shared" si="166"/>
        <v>20</v>
      </c>
      <c r="EM12" s="57" t="str">
        <f t="shared" si="167"/>
        <v>SOL</v>
      </c>
      <c r="EN12" s="57" t="str">
        <f t="shared" si="168"/>
        <v>m</v>
      </c>
      <c r="EO12" s="57" t="str">
        <f t="shared" si="169"/>
        <v/>
      </c>
      <c r="EP12" s="57" t="str">
        <f t="shared" si="170"/>
        <v>7</v>
      </c>
      <c r="EQ12" s="57" t="str">
        <f t="shared" si="171"/>
        <v>9</v>
      </c>
      <c r="ER12" s="57" t="str">
        <f t="shared" si="172"/>
        <v>11</v>
      </c>
      <c r="ES12" s="57" t="str">
        <f t="shared" si="173"/>
        <v>13b</v>
      </c>
      <c r="ET12" s="57" t="str">
        <f t="shared" si="174"/>
        <v>SOLm</v>
      </c>
      <c r="EU12" s="57" t="str">
        <f t="shared" si="175"/>
        <v>SOLm7</v>
      </c>
      <c r="EV12" s="57" t="str">
        <f t="shared" si="176"/>
        <v>SOLm9</v>
      </c>
      <c r="EW12" s="57" t="str">
        <f t="shared" si="177"/>
        <v>SOLm11</v>
      </c>
      <c r="EX12" s="57" t="str">
        <f t="shared" si="178"/>
        <v>SOLm13b</v>
      </c>
      <c r="EZ12" s="57">
        <f>1</f>
        <v>1</v>
      </c>
      <c r="FA12" s="57">
        <f t="shared" si="179"/>
        <v>3</v>
      </c>
      <c r="FB12" s="57">
        <f t="shared" si="180"/>
        <v>6</v>
      </c>
      <c r="FC12" s="57">
        <f t="shared" si="181"/>
        <v>10</v>
      </c>
      <c r="FD12" s="57">
        <f t="shared" si="182"/>
        <v>13</v>
      </c>
      <c r="FE12" s="57">
        <f t="shared" si="183"/>
        <v>17</v>
      </c>
      <c r="FF12" s="57">
        <f t="shared" si="184"/>
        <v>20</v>
      </c>
      <c r="FG12" s="57" t="str">
        <f t="shared" si="185"/>
        <v>SOL</v>
      </c>
      <c r="FH12" s="57" t="str">
        <f t="shared" si="186"/>
        <v>m</v>
      </c>
      <c r="FI12" s="57" t="str">
        <f t="shared" si="187"/>
        <v>5b</v>
      </c>
      <c r="FJ12" s="57" t="str">
        <f t="shared" si="188"/>
        <v>7</v>
      </c>
      <c r="FK12" s="57" t="str">
        <f t="shared" si="189"/>
        <v>9b</v>
      </c>
      <c r="FL12" s="57" t="str">
        <f t="shared" si="190"/>
        <v>11</v>
      </c>
      <c r="FM12" s="57" t="str">
        <f t="shared" si="191"/>
        <v>13b</v>
      </c>
      <c r="FN12" s="57" t="str">
        <f t="shared" si="192"/>
        <v>SOLm5b</v>
      </c>
      <c r="FO12" s="57" t="str">
        <f t="shared" si="193"/>
        <v>SOLm5b7</v>
      </c>
      <c r="FP12" s="57" t="str">
        <f t="shared" si="194"/>
        <v>SOLm5b9b</v>
      </c>
      <c r="FQ12" s="57" t="str">
        <f t="shared" si="195"/>
        <v>SOLm5b11</v>
      </c>
      <c r="FR12" s="57" t="str">
        <f t="shared" si="196"/>
        <v>SOLm5b13b</v>
      </c>
      <c r="FT12" s="2" t="str">
        <f t="shared" si="197"/>
        <v>SOL</v>
      </c>
      <c r="FU12" s="2" t="str">
        <f t="shared" si="22"/>
        <v>SOLΔ</v>
      </c>
      <c r="FV12" s="2" t="str">
        <f t="shared" si="22"/>
        <v>SOL9</v>
      </c>
      <c r="FW12" s="2" t="str">
        <f t="shared" si="22"/>
        <v>SOL11</v>
      </c>
      <c r="FX12" s="2" t="str">
        <f t="shared" si="22"/>
        <v>SOL13</v>
      </c>
      <c r="FY12" s="2" t="str">
        <f t="shared" si="198"/>
        <v>SOLm</v>
      </c>
      <c r="FZ12" s="2" t="str">
        <f t="shared" si="23"/>
        <v>SOLm7</v>
      </c>
      <c r="GA12" s="2" t="str">
        <f t="shared" si="23"/>
        <v>SOLm9</v>
      </c>
      <c r="GB12" s="2" t="str">
        <f t="shared" si="23"/>
        <v>SOLm11</v>
      </c>
      <c r="GC12" s="2" t="str">
        <f t="shared" si="23"/>
        <v>SOLm13</v>
      </c>
      <c r="GD12" s="2" t="str">
        <f t="shared" si="199"/>
        <v>SOLm</v>
      </c>
      <c r="GE12" s="2" t="str">
        <f t="shared" si="24"/>
        <v>SOLm7</v>
      </c>
      <c r="GF12" s="2" t="str">
        <f t="shared" si="24"/>
        <v>SOLm9b</v>
      </c>
      <c r="GG12" s="2" t="str">
        <f t="shared" si="24"/>
        <v>SOLm11</v>
      </c>
      <c r="GH12" s="2" t="str">
        <f t="shared" si="24"/>
        <v>SOLm13b</v>
      </c>
      <c r="GI12" s="2" t="str">
        <f t="shared" si="200"/>
        <v>SOL</v>
      </c>
      <c r="GJ12" s="2" t="str">
        <f t="shared" si="25"/>
        <v>SOLΔ</v>
      </c>
      <c r="GK12" s="2" t="str">
        <f t="shared" si="25"/>
        <v>SOL9</v>
      </c>
      <c r="GL12" s="2" t="str">
        <f t="shared" si="25"/>
        <v>SOL11+</v>
      </c>
      <c r="GM12" s="2" t="str">
        <f t="shared" si="25"/>
        <v>SOL13</v>
      </c>
      <c r="GN12" s="2" t="str">
        <f t="shared" si="201"/>
        <v>SOL</v>
      </c>
      <c r="GO12" s="2" t="str">
        <f t="shared" si="26"/>
        <v>SOL7</v>
      </c>
      <c r="GP12" s="2" t="str">
        <f t="shared" si="26"/>
        <v>SOL9</v>
      </c>
      <c r="GQ12" s="2" t="str">
        <f t="shared" si="26"/>
        <v>SOL11</v>
      </c>
      <c r="GR12" s="2" t="str">
        <f t="shared" si="26"/>
        <v>SOL13</v>
      </c>
      <c r="GS12" s="2" t="str">
        <f t="shared" si="202"/>
        <v>SOLm</v>
      </c>
      <c r="GT12" s="2" t="str">
        <f t="shared" si="27"/>
        <v>SOLm7</v>
      </c>
      <c r="GU12" s="2" t="str">
        <f t="shared" si="27"/>
        <v>SOLm9</v>
      </c>
      <c r="GV12" s="2" t="str">
        <f t="shared" si="27"/>
        <v>SOLm11</v>
      </c>
      <c r="GW12" s="2" t="str">
        <f t="shared" si="27"/>
        <v>SOLm13b</v>
      </c>
      <c r="GX12" s="2" t="str">
        <f t="shared" si="203"/>
        <v>SOLm5b</v>
      </c>
      <c r="GY12" s="2" t="str">
        <f t="shared" si="28"/>
        <v>SOLm5b7</v>
      </c>
      <c r="GZ12" s="2" t="str">
        <f t="shared" si="28"/>
        <v>SOLm5b9b</v>
      </c>
      <c r="HA12" s="2" t="str">
        <f t="shared" si="28"/>
        <v>SOLm5b11</v>
      </c>
      <c r="HB12" s="2" t="str">
        <f t="shared" si="28"/>
        <v>SOLm5b13b</v>
      </c>
      <c r="HD12" s="2">
        <f t="shared" si="216"/>
        <v>8</v>
      </c>
      <c r="HE12" s="2" t="str" cm="1">
        <f t="array" ref="HE12">INDEX(patti,$HD12,IP12)</f>
        <v>SOL</v>
      </c>
      <c r="HF12" s="2" t="str" cm="1">
        <f t="array" ref="HF12">INDEX(patti,$HD12,IQ12)</f>
        <v>SOLm</v>
      </c>
      <c r="HG12" s="2" t="str" cm="1">
        <f t="array" ref="HG12">INDEX(patti,$HD12,IR12)</f>
        <v>SOLm</v>
      </c>
      <c r="HH12" s="2" t="str" cm="1">
        <f t="array" ref="HH12">INDEX(patti,$HD12,IS12)</f>
        <v>SOL</v>
      </c>
      <c r="HI12" s="2" t="str" cm="1">
        <f t="array" ref="HI12">INDEX(patti,$HD12,IT12)</f>
        <v>SOL</v>
      </c>
      <c r="HJ12" s="2" t="str" cm="1">
        <f t="array" ref="HJ12">INDEX(patti,$HD12,IU12)</f>
        <v>SOLm</v>
      </c>
      <c r="HK12" s="2" t="str" cm="1">
        <f t="array" ref="HK12">INDEX(patti,$HD12,IV12)</f>
        <v>SOLm5b</v>
      </c>
      <c r="HL12" s="2" t="str" cm="1">
        <f t="array" ref="HL12">INDEX(patti,$HD12,IW12)</f>
        <v>SOLΔ</v>
      </c>
      <c r="HM12" s="2" t="str" cm="1">
        <f t="array" ref="HM12">INDEX(patti,$HD12,IX12)</f>
        <v>SOLm7</v>
      </c>
      <c r="HN12" s="2" t="str" cm="1">
        <f t="array" ref="HN12">INDEX(patti,$HD12,IY12)</f>
        <v>SOLm7</v>
      </c>
      <c r="HO12" s="2" t="str" cm="1">
        <f t="array" ref="HO12">INDEX(patti,$HD12,IZ12)</f>
        <v>SOLΔ</v>
      </c>
      <c r="HP12" s="2" t="str" cm="1">
        <f t="array" ref="HP12">INDEX(patti,$HD12,JA12)</f>
        <v>SOL7</v>
      </c>
      <c r="HQ12" s="2" t="str" cm="1">
        <f t="array" ref="HQ12">INDEX(patti,$HD12,JB12)</f>
        <v>SOLm7</v>
      </c>
      <c r="HR12" s="2" t="str" cm="1">
        <f t="array" ref="HR12">INDEX(patti,$HD12,JC12)</f>
        <v>SOLm5b7</v>
      </c>
      <c r="HS12" s="2" t="str" cm="1">
        <f t="array" ref="HS12">INDEX(patti,$HD12,JD12)</f>
        <v>SOL9</v>
      </c>
      <c r="HT12" s="2" t="str" cm="1">
        <f t="array" ref="HT12">INDEX(patti,$HD12,JE12)</f>
        <v>SOLm9</v>
      </c>
      <c r="HU12" s="2" t="str" cm="1">
        <f t="array" ref="HU12">INDEX(patti,$HD12,JF12)</f>
        <v>SOLm9b</v>
      </c>
      <c r="HV12" s="2" t="str" cm="1">
        <f t="array" ref="HV12">INDEX(patti,$HD12,JG12)</f>
        <v>SOL9</v>
      </c>
      <c r="HW12" s="2" t="str" cm="1">
        <f t="array" ref="HW12">INDEX(patti,$HD12,JH12)</f>
        <v>SOL9</v>
      </c>
      <c r="HX12" s="2" t="str" cm="1">
        <f t="array" ref="HX12">INDEX(patti,$HD12,JI12)</f>
        <v>SOLm9</v>
      </c>
      <c r="HY12" s="2" t="str" cm="1">
        <f t="array" ref="HY12">INDEX(patti,$HD12,JJ12)</f>
        <v>SOLm5b9b</v>
      </c>
      <c r="HZ12" s="2" t="str" cm="1">
        <f t="array" ref="HZ12">INDEX(patti,$HD12,JK12)</f>
        <v>SOL11</v>
      </c>
      <c r="IA12" s="2" t="str" cm="1">
        <f t="array" ref="IA12">INDEX(patti,$HD12,JL12)</f>
        <v>SOLm11</v>
      </c>
      <c r="IB12" s="2" t="str" cm="1">
        <f t="array" ref="IB12">INDEX(patti,$HD12,JM12)</f>
        <v>SOLm11</v>
      </c>
      <c r="IC12" s="2" t="str" cm="1">
        <f t="array" ref="IC12">INDEX(patti,$HD12,JN12)</f>
        <v>SOL11+</v>
      </c>
      <c r="ID12" s="2" t="str" cm="1">
        <f t="array" ref="ID12">INDEX(patti,$HD12,JO12)</f>
        <v>SOL11</v>
      </c>
      <c r="IE12" s="2" t="str" cm="1">
        <f t="array" ref="IE12">INDEX(patti,$HD12,JP12)</f>
        <v>SOLm11</v>
      </c>
      <c r="IF12" s="2" t="str" cm="1">
        <f t="array" ref="IF12">INDEX(patti,$HD12,JQ12)</f>
        <v>SOLm5b11</v>
      </c>
      <c r="IG12" s="2" t="str" cm="1">
        <f t="array" ref="IG12">INDEX(patti,$HD12,JR12)</f>
        <v>SOL13</v>
      </c>
      <c r="IH12" s="2" t="str" cm="1">
        <f t="array" ref="IH12">INDEX(patti,$HD12,JS12)</f>
        <v>SOLm13</v>
      </c>
      <c r="II12" s="2" t="str" cm="1">
        <f t="array" ref="II12">INDEX(patti,$HD12,JT12)</f>
        <v>SOLm13b</v>
      </c>
      <c r="IJ12" s="2" t="str" cm="1">
        <f t="array" ref="IJ12">INDEX(patti,$HD12,JU12)</f>
        <v>SOL13</v>
      </c>
      <c r="IK12" s="2" t="str" cm="1">
        <f t="array" ref="IK12">INDEX(patti,$HD12,JV12)</f>
        <v>SOL13</v>
      </c>
      <c r="IL12" s="2" t="str" cm="1">
        <f t="array" ref="IL12">INDEX(patti,$HD12,JW12)</f>
        <v>SOLm13b</v>
      </c>
      <c r="IM12" s="2" t="str" cm="1">
        <f t="array" ref="IM12">INDEX(patti,$HD12,JX12)</f>
        <v>SOLm5b13b</v>
      </c>
      <c r="IN12" t="s">
        <v>117</v>
      </c>
      <c r="IP12">
        <v>1</v>
      </c>
      <c r="IQ12">
        <f t="shared" si="204"/>
        <v>6</v>
      </c>
      <c r="IR12">
        <f t="shared" si="204"/>
        <v>11</v>
      </c>
      <c r="IS12">
        <f t="shared" si="204"/>
        <v>16</v>
      </c>
      <c r="IT12">
        <f t="shared" si="204"/>
        <v>21</v>
      </c>
      <c r="IU12">
        <f t="shared" si="204"/>
        <v>26</v>
      </c>
      <c r="IV12">
        <f t="shared" si="204"/>
        <v>31</v>
      </c>
      <c r="IW12">
        <f t="shared" si="205"/>
        <v>2</v>
      </c>
      <c r="IX12">
        <f t="shared" si="30"/>
        <v>7</v>
      </c>
      <c r="IY12">
        <f t="shared" si="30"/>
        <v>12</v>
      </c>
      <c r="IZ12">
        <f t="shared" si="30"/>
        <v>17</v>
      </c>
      <c r="JA12">
        <f t="shared" si="30"/>
        <v>22</v>
      </c>
      <c r="JB12">
        <f t="shared" si="30"/>
        <v>27</v>
      </c>
      <c r="JC12">
        <f t="shared" si="30"/>
        <v>32</v>
      </c>
      <c r="JD12">
        <f t="shared" si="30"/>
        <v>3</v>
      </c>
      <c r="JE12">
        <f t="shared" si="30"/>
        <v>8</v>
      </c>
      <c r="JF12">
        <f t="shared" si="30"/>
        <v>13</v>
      </c>
      <c r="JG12">
        <f t="shared" si="30"/>
        <v>18</v>
      </c>
      <c r="JH12">
        <f t="shared" si="30"/>
        <v>23</v>
      </c>
      <c r="JI12">
        <f t="shared" si="30"/>
        <v>28</v>
      </c>
      <c r="JJ12">
        <f t="shared" si="30"/>
        <v>33</v>
      </c>
      <c r="JK12">
        <f t="shared" si="30"/>
        <v>4</v>
      </c>
      <c r="JL12">
        <f t="shared" si="30"/>
        <v>9</v>
      </c>
      <c r="JM12">
        <f t="shared" si="30"/>
        <v>14</v>
      </c>
      <c r="JN12">
        <f t="shared" si="31"/>
        <v>19</v>
      </c>
      <c r="JO12">
        <f t="shared" si="31"/>
        <v>24</v>
      </c>
      <c r="JP12">
        <f t="shared" si="31"/>
        <v>29</v>
      </c>
      <c r="JQ12">
        <f t="shared" si="31"/>
        <v>34</v>
      </c>
      <c r="JR12">
        <f t="shared" si="31"/>
        <v>5</v>
      </c>
      <c r="JS12">
        <f t="shared" si="31"/>
        <v>10</v>
      </c>
      <c r="JT12">
        <f t="shared" si="31"/>
        <v>15</v>
      </c>
      <c r="JU12">
        <f t="shared" si="31"/>
        <v>20</v>
      </c>
      <c r="JV12">
        <f t="shared" si="31"/>
        <v>25</v>
      </c>
      <c r="JW12">
        <f t="shared" si="31"/>
        <v>30</v>
      </c>
      <c r="JX12">
        <f t="shared" si="31"/>
        <v>35</v>
      </c>
      <c r="JY12" t="s">
        <v>117</v>
      </c>
      <c r="JZ12" t="str">
        <f t="shared" si="217"/>
        <v>MAGGIORE</v>
      </c>
      <c r="KA12">
        <f t="shared" si="16"/>
        <v>0</v>
      </c>
      <c r="KB12" cm="1">
        <f t="array" ref="KB12">IF(TYPE(_xlfn._xlws.FILTER(HE$1:IM$1,HE12:IM12=KA12))=16,0,_xlfn._xlws.FILTER(HE$1:IM$1,HE12:IM12=KA12))</f>
        <v>0</v>
      </c>
      <c r="KG12">
        <f t="shared" si="206"/>
        <v>0</v>
      </c>
      <c r="KH12" s="35">
        <f t="shared" si="32"/>
        <v>0</v>
      </c>
      <c r="KI12">
        <f t="shared" si="218"/>
        <v>8</v>
      </c>
      <c r="KJ12">
        <f t="shared" si="33"/>
        <v>0</v>
      </c>
      <c r="KK12">
        <f t="shared" si="219"/>
        <v>0</v>
      </c>
      <c r="KL12">
        <f t="shared" si="207"/>
        <v>0</v>
      </c>
      <c r="KM12" s="2">
        <f t="shared" si="35"/>
        <v>0</v>
      </c>
      <c r="KN12" s="2">
        <f t="shared" si="35"/>
        <v>0</v>
      </c>
      <c r="KO12" s="2">
        <f t="shared" si="35"/>
        <v>0</v>
      </c>
      <c r="KP12" s="2">
        <f t="shared" si="35"/>
        <v>0</v>
      </c>
      <c r="KQ12" s="2">
        <f t="shared" si="35"/>
        <v>0</v>
      </c>
      <c r="KR12" s="2">
        <f t="shared" si="35"/>
        <v>0</v>
      </c>
      <c r="KS12" s="2">
        <f t="shared" si="35"/>
        <v>0</v>
      </c>
      <c r="KT12" s="2" t="str">
        <f t="shared" si="208"/>
        <v>0</v>
      </c>
      <c r="KU12" s="2" t="str">
        <f t="shared" si="209"/>
        <v>0</v>
      </c>
      <c r="KV12" s="2" t="str">
        <f t="shared" si="210"/>
        <v>0</v>
      </c>
      <c r="KW12" s="55" t="str">
        <f t="shared" si="211"/>
        <v>0</v>
      </c>
      <c r="KX12" s="60">
        <f t="shared" si="212"/>
        <v>0</v>
      </c>
      <c r="KY12" s="60">
        <f t="shared" si="36"/>
        <v>0</v>
      </c>
      <c r="KZ12" s="60">
        <f t="shared" si="36"/>
        <v>0</v>
      </c>
      <c r="LA12" s="60">
        <f t="shared" si="36"/>
        <v>0</v>
      </c>
      <c r="LB12" s="60">
        <f t="shared" si="36"/>
        <v>0</v>
      </c>
      <c r="LC12" s="60">
        <f t="shared" si="36"/>
        <v>0</v>
      </c>
      <c r="LD12" s="60">
        <f t="shared" si="36"/>
        <v>0</v>
      </c>
      <c r="LE12" s="64">
        <f t="shared" si="37"/>
        <v>0</v>
      </c>
      <c r="LF12" s="55">
        <f t="shared" si="38"/>
        <v>0</v>
      </c>
      <c r="LG12" s="55">
        <f t="shared" si="39"/>
        <v>0</v>
      </c>
      <c r="LH12" s="55">
        <f t="shared" si="40"/>
        <v>0</v>
      </c>
      <c r="LI12" s="55">
        <f t="shared" si="41"/>
        <v>0</v>
      </c>
      <c r="LJ12" s="55">
        <f t="shared" si="42"/>
        <v>0</v>
      </c>
      <c r="LK12" s="55">
        <f t="shared" si="43"/>
        <v>0</v>
      </c>
      <c r="LL12" s="55">
        <f t="shared" si="44"/>
        <v>0</v>
      </c>
      <c r="LM12" s="64">
        <f t="shared" si="213"/>
        <v>0</v>
      </c>
      <c r="LN12" s="64">
        <f t="shared" si="45"/>
        <v>0</v>
      </c>
      <c r="LO12" s="64">
        <f t="shared" si="45"/>
        <v>0</v>
      </c>
      <c r="LP12" s="64">
        <f t="shared" si="45"/>
        <v>0</v>
      </c>
      <c r="LQ12" s="64">
        <f t="shared" si="45"/>
        <v>0</v>
      </c>
      <c r="LR12" s="64">
        <f t="shared" si="45"/>
        <v>0</v>
      </c>
      <c r="LS12" s="64">
        <f t="shared" si="45"/>
        <v>0</v>
      </c>
      <c r="LT12" s="60">
        <f t="shared" si="214"/>
        <v>0</v>
      </c>
      <c r="LU12" s="60">
        <f t="shared" si="46"/>
        <v>0</v>
      </c>
      <c r="LV12" s="60">
        <f t="shared" si="47"/>
        <v>0</v>
      </c>
      <c r="LX12" s="180"/>
      <c r="LY12" s="180"/>
      <c r="LZ12" s="180"/>
      <c r="MA12" s="180"/>
      <c r="MB12" s="180"/>
      <c r="MC12" s="180"/>
      <c r="MD12" s="180"/>
      <c r="ME12" s="180"/>
      <c r="MF12" s="180"/>
      <c r="MG12" s="180"/>
      <c r="MH12" s="180"/>
      <c r="MI12" s="180"/>
      <c r="MJ12" s="180"/>
      <c r="MK12" s="180"/>
      <c r="ML12" s="180"/>
      <c r="MM12" s="180"/>
      <c r="MN12" s="180"/>
      <c r="MO12" s="180"/>
      <c r="MP12" s="180"/>
      <c r="MQ12" s="180"/>
      <c r="MR12" s="180"/>
      <c r="MS12" s="180"/>
      <c r="MT12" s="180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73"/>
      <c r="NY12" s="73"/>
      <c r="NZ12" s="73"/>
      <c r="OA12" s="73"/>
      <c r="OB12" s="73"/>
      <c r="OC12" s="73"/>
    </row>
    <row r="13" spans="1:393" x14ac:dyDescent="0.3">
      <c r="A13" s="190"/>
      <c r="B13" t="s">
        <v>20</v>
      </c>
      <c r="C13" s="16" t="s">
        <v>37</v>
      </c>
      <c r="D13" s="16" t="s">
        <v>37</v>
      </c>
      <c r="E13" s="16" t="s">
        <v>38</v>
      </c>
      <c r="F13" s="16" t="s">
        <v>37</v>
      </c>
      <c r="G13" s="16" t="s">
        <v>37</v>
      </c>
      <c r="H13" s="16" t="s">
        <v>37</v>
      </c>
      <c r="I13" s="16" t="s">
        <v>38</v>
      </c>
      <c r="J13" s="4">
        <f t="shared" si="21"/>
        <v>9</v>
      </c>
      <c r="K13" s="57">
        <f t="shared" si="48"/>
        <v>11</v>
      </c>
      <c r="L13" s="57">
        <f t="shared" si="49"/>
        <v>13</v>
      </c>
      <c r="M13" s="57">
        <f t="shared" si="50"/>
        <v>14</v>
      </c>
      <c r="N13" s="57">
        <f t="shared" si="51"/>
        <v>16</v>
      </c>
      <c r="O13" s="57">
        <f t="shared" si="52"/>
        <v>18</v>
      </c>
      <c r="P13" s="57">
        <f t="shared" si="53"/>
        <v>20</v>
      </c>
      <c r="Q13" s="57">
        <f t="shared" si="54"/>
        <v>21</v>
      </c>
      <c r="R13" s="57">
        <f t="shared" si="55"/>
        <v>23</v>
      </c>
      <c r="S13" s="57">
        <f t="shared" si="56"/>
        <v>25</v>
      </c>
      <c r="T13" s="57">
        <f t="shared" si="57"/>
        <v>26</v>
      </c>
      <c r="U13" s="57">
        <f t="shared" si="58"/>
        <v>28</v>
      </c>
      <c r="V13" s="57">
        <f t="shared" si="59"/>
        <v>30</v>
      </c>
      <c r="W13" s="57">
        <f t="shared" si="60"/>
        <v>32</v>
      </c>
      <c r="X13" s="57">
        <f t="shared" si="61"/>
        <v>33</v>
      </c>
      <c r="Y13" s="57">
        <f t="shared" si="62"/>
        <v>35</v>
      </c>
      <c r="Z13" s="57">
        <f t="shared" si="63"/>
        <v>37</v>
      </c>
      <c r="AA13" s="57">
        <f t="shared" si="64"/>
        <v>38</v>
      </c>
      <c r="AB13" s="57">
        <f t="shared" si="65"/>
        <v>40</v>
      </c>
      <c r="AC13" s="57">
        <f t="shared" si="66"/>
        <v>42</v>
      </c>
      <c r="AD13" s="57">
        <f t="shared" si="67"/>
        <v>44</v>
      </c>
      <c r="AE13" s="57">
        <f t="shared" si="68"/>
        <v>45</v>
      </c>
      <c r="AF13" s="57">
        <f t="shared" si="69"/>
        <v>47</v>
      </c>
      <c r="AG13" s="57">
        <f t="shared" si="70"/>
        <v>49</v>
      </c>
      <c r="AH13" s="57">
        <f t="shared" si="71"/>
        <v>50</v>
      </c>
      <c r="AI13" s="57"/>
      <c r="AJ13" s="57">
        <f>1</f>
        <v>1</v>
      </c>
      <c r="AK13" s="57">
        <f t="shared" si="72"/>
        <v>4</v>
      </c>
      <c r="AL13" s="57">
        <f t="shared" si="73"/>
        <v>7</v>
      </c>
      <c r="AM13" s="57">
        <f t="shared" si="74"/>
        <v>11</v>
      </c>
      <c r="AN13" s="57">
        <f t="shared" si="75"/>
        <v>14</v>
      </c>
      <c r="AO13" s="57">
        <f t="shared" si="76"/>
        <v>17</v>
      </c>
      <c r="AP13" s="57">
        <f t="shared" si="77"/>
        <v>21</v>
      </c>
      <c r="AQ13" s="57" t="str">
        <f t="shared" si="215"/>
        <v>Lab</v>
      </c>
      <c r="AR13" s="57" t="str">
        <f t="shared" si="78"/>
        <v/>
      </c>
      <c r="AS13" s="57" t="str">
        <f t="shared" si="79"/>
        <v/>
      </c>
      <c r="AT13" s="57" t="str">
        <f t="shared" si="80"/>
        <v>Δ</v>
      </c>
      <c r="AU13" s="57" t="str">
        <f t="shared" si="81"/>
        <v>9</v>
      </c>
      <c r="AV13" s="57" t="str">
        <f t="shared" si="82"/>
        <v>11</v>
      </c>
      <c r="AW13" s="57" t="str">
        <f t="shared" si="83"/>
        <v>13</v>
      </c>
      <c r="AX13" s="57" t="str">
        <f t="shared" si="84"/>
        <v>Lab</v>
      </c>
      <c r="AY13" s="57" t="str">
        <f t="shared" si="85"/>
        <v>LabΔ</v>
      </c>
      <c r="AZ13" s="57" t="str">
        <f t="shared" si="86"/>
        <v>Lab9</v>
      </c>
      <c r="BA13" s="57" t="str">
        <f t="shared" si="87"/>
        <v>Lab11</v>
      </c>
      <c r="BB13" s="57" t="str">
        <f t="shared" si="88"/>
        <v>Lab13</v>
      </c>
      <c r="BD13" s="57">
        <f>1</f>
        <v>1</v>
      </c>
      <c r="BE13" s="57">
        <f t="shared" si="89"/>
        <v>3</v>
      </c>
      <c r="BF13" s="57">
        <f t="shared" si="90"/>
        <v>7</v>
      </c>
      <c r="BG13" s="57">
        <f t="shared" si="91"/>
        <v>10</v>
      </c>
      <c r="BH13" s="57">
        <f t="shared" si="92"/>
        <v>14</v>
      </c>
      <c r="BI13" s="57">
        <f t="shared" si="93"/>
        <v>17</v>
      </c>
      <c r="BJ13" s="57">
        <f t="shared" si="94"/>
        <v>21</v>
      </c>
      <c r="BK13" s="57" t="str">
        <f t="shared" si="95"/>
        <v>Lab</v>
      </c>
      <c r="BL13" s="57" t="str">
        <f t="shared" si="96"/>
        <v>m</v>
      </c>
      <c r="BM13" s="57" t="str">
        <f t="shared" si="97"/>
        <v/>
      </c>
      <c r="BN13" s="57" t="str">
        <f t="shared" si="98"/>
        <v>7</v>
      </c>
      <c r="BO13" s="57" t="str">
        <f t="shared" si="99"/>
        <v>9</v>
      </c>
      <c r="BP13" s="57" t="str">
        <f t="shared" si="100"/>
        <v>11</v>
      </c>
      <c r="BQ13" s="57" t="str">
        <f t="shared" si="101"/>
        <v>13</v>
      </c>
      <c r="BR13" s="57" t="str">
        <f t="shared" si="102"/>
        <v>Labm</v>
      </c>
      <c r="BS13" s="57" t="str">
        <f t="shared" si="103"/>
        <v>Labm7</v>
      </c>
      <c r="BT13" s="57" t="str">
        <f t="shared" si="104"/>
        <v>Labm9</v>
      </c>
      <c r="BU13" s="57" t="str">
        <f t="shared" si="105"/>
        <v>Labm11</v>
      </c>
      <c r="BV13" s="57" t="str">
        <f t="shared" si="106"/>
        <v>Labm13</v>
      </c>
      <c r="BX13" s="57">
        <f>1</f>
        <v>1</v>
      </c>
      <c r="BY13" s="57">
        <f t="shared" si="107"/>
        <v>3</v>
      </c>
      <c r="BZ13" s="57">
        <f t="shared" si="108"/>
        <v>7</v>
      </c>
      <c r="CA13" s="57">
        <f t="shared" si="109"/>
        <v>10</v>
      </c>
      <c r="CB13" s="57">
        <f t="shared" si="110"/>
        <v>13</v>
      </c>
      <c r="CC13" s="57">
        <f t="shared" si="111"/>
        <v>17</v>
      </c>
      <c r="CD13" s="57">
        <f t="shared" si="112"/>
        <v>20</v>
      </c>
      <c r="CE13" s="57" t="str">
        <f t="shared" si="113"/>
        <v>Lab</v>
      </c>
      <c r="CF13" s="57" t="str">
        <f t="shared" si="114"/>
        <v>m</v>
      </c>
      <c r="CG13" s="57" t="str">
        <f t="shared" si="115"/>
        <v/>
      </c>
      <c r="CH13" s="57" t="str">
        <f t="shared" si="116"/>
        <v>7</v>
      </c>
      <c r="CI13" s="57" t="str">
        <f t="shared" si="117"/>
        <v>9b</v>
      </c>
      <c r="CJ13" s="57" t="str">
        <f t="shared" si="118"/>
        <v>11</v>
      </c>
      <c r="CK13" s="57" t="str">
        <f t="shared" si="119"/>
        <v>13b</v>
      </c>
      <c r="CL13" s="57" t="str">
        <f t="shared" si="120"/>
        <v>Labm</v>
      </c>
      <c r="CM13" s="57" t="str">
        <f t="shared" si="121"/>
        <v>Labm7</v>
      </c>
      <c r="CN13" s="57" t="str">
        <f t="shared" si="122"/>
        <v>Labm9b</v>
      </c>
      <c r="CO13" s="57" t="str">
        <f t="shared" si="123"/>
        <v>Labm11</v>
      </c>
      <c r="CP13" s="57" t="str">
        <f t="shared" si="124"/>
        <v>Labm13b</v>
      </c>
      <c r="CR13" s="57">
        <f>1</f>
        <v>1</v>
      </c>
      <c r="CS13" s="57">
        <f t="shared" si="125"/>
        <v>4</v>
      </c>
      <c r="CT13" s="57">
        <f t="shared" si="126"/>
        <v>7</v>
      </c>
      <c r="CU13" s="57">
        <f t="shared" si="127"/>
        <v>11</v>
      </c>
      <c r="CV13" s="57">
        <f t="shared" si="128"/>
        <v>14</v>
      </c>
      <c r="CW13" s="57">
        <f t="shared" si="129"/>
        <v>18</v>
      </c>
      <c r="CX13" s="57">
        <f t="shared" si="130"/>
        <v>21</v>
      </c>
      <c r="CY13" s="57" t="str">
        <f t="shared" si="131"/>
        <v>Lab</v>
      </c>
      <c r="CZ13" s="57" t="str">
        <f t="shared" si="132"/>
        <v/>
      </c>
      <c r="DA13" s="57" t="str">
        <f t="shared" si="133"/>
        <v/>
      </c>
      <c r="DB13" s="57" t="str">
        <f t="shared" si="134"/>
        <v>Δ</v>
      </c>
      <c r="DC13" s="57" t="str">
        <f t="shared" si="135"/>
        <v>9</v>
      </c>
      <c r="DD13" s="57" t="str">
        <f t="shared" si="136"/>
        <v>11+</v>
      </c>
      <c r="DE13" s="57" t="str">
        <f t="shared" si="137"/>
        <v>13</v>
      </c>
      <c r="DF13" s="57" t="str">
        <f t="shared" si="138"/>
        <v>Lab</v>
      </c>
      <c r="DG13" s="57" t="str">
        <f t="shared" si="139"/>
        <v>LabΔ</v>
      </c>
      <c r="DH13" s="57" t="str">
        <f t="shared" si="140"/>
        <v>Lab9</v>
      </c>
      <c r="DI13" s="57" t="str">
        <f t="shared" si="141"/>
        <v>Lab11+</v>
      </c>
      <c r="DJ13" s="57" t="str">
        <f t="shared" si="142"/>
        <v>Lab13</v>
      </c>
      <c r="DL13" s="57">
        <f>1</f>
        <v>1</v>
      </c>
      <c r="DM13" s="57">
        <f t="shared" si="143"/>
        <v>4</v>
      </c>
      <c r="DN13" s="57">
        <f t="shared" si="144"/>
        <v>7</v>
      </c>
      <c r="DO13" s="57">
        <f t="shared" si="145"/>
        <v>10</v>
      </c>
      <c r="DP13" s="57">
        <f t="shared" si="146"/>
        <v>14</v>
      </c>
      <c r="DQ13" s="57">
        <f t="shared" si="147"/>
        <v>17</v>
      </c>
      <c r="DR13" s="57">
        <f t="shared" si="148"/>
        <v>21</v>
      </c>
      <c r="DS13" s="57" t="str">
        <f t="shared" si="149"/>
        <v>Lab</v>
      </c>
      <c r="DT13" s="57" t="str">
        <f t="shared" si="150"/>
        <v/>
      </c>
      <c r="DU13" s="57" t="str">
        <f t="shared" si="151"/>
        <v/>
      </c>
      <c r="DV13" s="57" t="str">
        <f t="shared" si="152"/>
        <v>7</v>
      </c>
      <c r="DW13" s="57" t="str">
        <f t="shared" si="153"/>
        <v>9</v>
      </c>
      <c r="DX13" s="57" t="str">
        <f t="shared" si="154"/>
        <v>11</v>
      </c>
      <c r="DY13" s="57" t="str">
        <f t="shared" si="155"/>
        <v>13</v>
      </c>
      <c r="DZ13" s="57" t="str">
        <f t="shared" si="156"/>
        <v>Lab</v>
      </c>
      <c r="EA13" s="57" t="str">
        <f t="shared" si="157"/>
        <v>Lab7</v>
      </c>
      <c r="EB13" s="57" t="str">
        <f t="shared" si="158"/>
        <v>Lab9</v>
      </c>
      <c r="EC13" s="57" t="str">
        <f t="shared" si="159"/>
        <v>Lab11</v>
      </c>
      <c r="ED13" s="57" t="str">
        <f t="shared" si="160"/>
        <v>Lab13</v>
      </c>
      <c r="EF13" s="57">
        <f>1</f>
        <v>1</v>
      </c>
      <c r="EG13" s="57">
        <f t="shared" si="161"/>
        <v>3</v>
      </c>
      <c r="EH13" s="57">
        <f t="shared" si="162"/>
        <v>7</v>
      </c>
      <c r="EI13" s="57">
        <f t="shared" si="163"/>
        <v>10</v>
      </c>
      <c r="EJ13" s="57">
        <f t="shared" si="164"/>
        <v>14</v>
      </c>
      <c r="EK13" s="57">
        <f t="shared" si="165"/>
        <v>17</v>
      </c>
      <c r="EL13" s="57">
        <f t="shared" si="166"/>
        <v>20</v>
      </c>
      <c r="EM13" s="57" t="str">
        <f t="shared" si="167"/>
        <v>Lab</v>
      </c>
      <c r="EN13" s="57" t="str">
        <f t="shared" si="168"/>
        <v>m</v>
      </c>
      <c r="EO13" s="57" t="str">
        <f t="shared" si="169"/>
        <v/>
      </c>
      <c r="EP13" s="57" t="str">
        <f t="shared" si="170"/>
        <v>7</v>
      </c>
      <c r="EQ13" s="57" t="str">
        <f t="shared" si="171"/>
        <v>9</v>
      </c>
      <c r="ER13" s="57" t="str">
        <f t="shared" si="172"/>
        <v>11</v>
      </c>
      <c r="ES13" s="57" t="str">
        <f t="shared" si="173"/>
        <v>13b</v>
      </c>
      <c r="ET13" s="57" t="str">
        <f t="shared" si="174"/>
        <v>Labm</v>
      </c>
      <c r="EU13" s="57" t="str">
        <f t="shared" si="175"/>
        <v>Labm7</v>
      </c>
      <c r="EV13" s="57" t="str">
        <f t="shared" si="176"/>
        <v>Labm9</v>
      </c>
      <c r="EW13" s="57" t="str">
        <f t="shared" si="177"/>
        <v>Labm11</v>
      </c>
      <c r="EX13" s="57" t="str">
        <f t="shared" si="178"/>
        <v>Labm13b</v>
      </c>
      <c r="EZ13" s="57">
        <f>1</f>
        <v>1</v>
      </c>
      <c r="FA13" s="57">
        <f t="shared" si="179"/>
        <v>3</v>
      </c>
      <c r="FB13" s="57">
        <f t="shared" si="180"/>
        <v>6</v>
      </c>
      <c r="FC13" s="57">
        <f t="shared" si="181"/>
        <v>10</v>
      </c>
      <c r="FD13" s="57">
        <f t="shared" si="182"/>
        <v>13</v>
      </c>
      <c r="FE13" s="57">
        <f t="shared" si="183"/>
        <v>17</v>
      </c>
      <c r="FF13" s="57">
        <f t="shared" si="184"/>
        <v>20</v>
      </c>
      <c r="FG13" s="57" t="str">
        <f t="shared" si="185"/>
        <v>Lab</v>
      </c>
      <c r="FH13" s="57" t="str">
        <f t="shared" si="186"/>
        <v>m</v>
      </c>
      <c r="FI13" s="57" t="str">
        <f t="shared" si="187"/>
        <v>5b</v>
      </c>
      <c r="FJ13" s="57" t="str">
        <f t="shared" si="188"/>
        <v>7</v>
      </c>
      <c r="FK13" s="57" t="str">
        <f t="shared" si="189"/>
        <v>9b</v>
      </c>
      <c r="FL13" s="57" t="str">
        <f t="shared" si="190"/>
        <v>11</v>
      </c>
      <c r="FM13" s="57" t="str">
        <f t="shared" si="191"/>
        <v>13b</v>
      </c>
      <c r="FN13" s="57" t="str">
        <f t="shared" si="192"/>
        <v>Labm5b</v>
      </c>
      <c r="FO13" s="57" t="str">
        <f t="shared" si="193"/>
        <v>Labm5b7</v>
      </c>
      <c r="FP13" s="57" t="str">
        <f t="shared" si="194"/>
        <v>Labm5b9b</v>
      </c>
      <c r="FQ13" s="57" t="str">
        <f t="shared" si="195"/>
        <v>Labm5b11</v>
      </c>
      <c r="FR13" s="57" t="str">
        <f t="shared" si="196"/>
        <v>Labm5b13b</v>
      </c>
      <c r="FT13" s="2" t="str">
        <f t="shared" si="197"/>
        <v>Lab</v>
      </c>
      <c r="FU13" s="2" t="str">
        <f t="shared" si="22"/>
        <v>LabΔ</v>
      </c>
      <c r="FV13" s="2" t="str">
        <f t="shared" si="22"/>
        <v>Lab9</v>
      </c>
      <c r="FW13" s="2" t="str">
        <f t="shared" si="22"/>
        <v>Lab11</v>
      </c>
      <c r="FX13" s="2" t="str">
        <f t="shared" si="22"/>
        <v>Lab13</v>
      </c>
      <c r="FY13" s="2" t="str">
        <f t="shared" si="198"/>
        <v>Labm</v>
      </c>
      <c r="FZ13" s="2" t="str">
        <f t="shared" si="23"/>
        <v>Labm7</v>
      </c>
      <c r="GA13" s="2" t="str">
        <f t="shared" si="23"/>
        <v>Labm9</v>
      </c>
      <c r="GB13" s="2" t="str">
        <f t="shared" si="23"/>
        <v>Labm11</v>
      </c>
      <c r="GC13" s="2" t="str">
        <f t="shared" si="23"/>
        <v>Labm13</v>
      </c>
      <c r="GD13" s="2" t="str">
        <f t="shared" si="199"/>
        <v>Labm</v>
      </c>
      <c r="GE13" s="2" t="str">
        <f t="shared" si="24"/>
        <v>Labm7</v>
      </c>
      <c r="GF13" s="2" t="str">
        <f t="shared" si="24"/>
        <v>Labm9b</v>
      </c>
      <c r="GG13" s="2" t="str">
        <f t="shared" si="24"/>
        <v>Labm11</v>
      </c>
      <c r="GH13" s="2" t="str">
        <f t="shared" si="24"/>
        <v>Labm13b</v>
      </c>
      <c r="GI13" s="2" t="str">
        <f t="shared" si="200"/>
        <v>Lab</v>
      </c>
      <c r="GJ13" s="2" t="str">
        <f t="shared" si="25"/>
        <v>LabΔ</v>
      </c>
      <c r="GK13" s="2" t="str">
        <f t="shared" si="25"/>
        <v>Lab9</v>
      </c>
      <c r="GL13" s="2" t="str">
        <f t="shared" si="25"/>
        <v>Lab11+</v>
      </c>
      <c r="GM13" s="2" t="str">
        <f t="shared" si="25"/>
        <v>Lab13</v>
      </c>
      <c r="GN13" s="2" t="str">
        <f t="shared" si="201"/>
        <v>Lab</v>
      </c>
      <c r="GO13" s="2" t="str">
        <f t="shared" si="26"/>
        <v>Lab7</v>
      </c>
      <c r="GP13" s="2" t="str">
        <f t="shared" si="26"/>
        <v>Lab9</v>
      </c>
      <c r="GQ13" s="2" t="str">
        <f t="shared" si="26"/>
        <v>Lab11</v>
      </c>
      <c r="GR13" s="2" t="str">
        <f t="shared" si="26"/>
        <v>Lab13</v>
      </c>
      <c r="GS13" s="2" t="str">
        <f t="shared" si="202"/>
        <v>Labm</v>
      </c>
      <c r="GT13" s="2" t="str">
        <f t="shared" si="27"/>
        <v>Labm7</v>
      </c>
      <c r="GU13" s="2" t="str">
        <f t="shared" si="27"/>
        <v>Labm9</v>
      </c>
      <c r="GV13" s="2" t="str">
        <f t="shared" si="27"/>
        <v>Labm11</v>
      </c>
      <c r="GW13" s="2" t="str">
        <f t="shared" si="27"/>
        <v>Labm13b</v>
      </c>
      <c r="GX13" s="2" t="str">
        <f t="shared" si="203"/>
        <v>Labm5b</v>
      </c>
      <c r="GY13" s="2" t="str">
        <f t="shared" si="28"/>
        <v>Labm5b7</v>
      </c>
      <c r="GZ13" s="2" t="str">
        <f t="shared" si="28"/>
        <v>Labm5b9b</v>
      </c>
      <c r="HA13" s="2" t="str">
        <f t="shared" si="28"/>
        <v>Labm5b11</v>
      </c>
      <c r="HB13" s="2" t="str">
        <f t="shared" si="28"/>
        <v>Labm5b13b</v>
      </c>
      <c r="HD13" s="2">
        <f t="shared" si="216"/>
        <v>9</v>
      </c>
      <c r="HE13" s="2" t="str" cm="1">
        <f t="array" ref="HE13">INDEX(patti,$HD13,IP13)</f>
        <v>Lab</v>
      </c>
      <c r="HF13" s="2" t="str" cm="1">
        <f t="array" ref="HF13">INDEX(patti,$HD13,IQ13)</f>
        <v>Labm</v>
      </c>
      <c r="HG13" s="2" t="str" cm="1">
        <f t="array" ref="HG13">INDEX(patti,$HD13,IR13)</f>
        <v>Labm</v>
      </c>
      <c r="HH13" s="2" t="str" cm="1">
        <f t="array" ref="HH13">INDEX(patti,$HD13,IS13)</f>
        <v>Lab</v>
      </c>
      <c r="HI13" s="2" t="str" cm="1">
        <f t="array" ref="HI13">INDEX(patti,$HD13,IT13)</f>
        <v>Lab</v>
      </c>
      <c r="HJ13" s="2" t="str" cm="1">
        <f t="array" ref="HJ13">INDEX(patti,$HD13,IU13)</f>
        <v>Labm</v>
      </c>
      <c r="HK13" s="2" t="str" cm="1">
        <f t="array" ref="HK13">INDEX(patti,$HD13,IV13)</f>
        <v>Labm5b</v>
      </c>
      <c r="HL13" s="2" t="str" cm="1">
        <f t="array" ref="HL13">INDEX(patti,$HD13,IW13)</f>
        <v>LabΔ</v>
      </c>
      <c r="HM13" s="2" t="str" cm="1">
        <f t="array" ref="HM13">INDEX(patti,$HD13,IX13)</f>
        <v>Labm7</v>
      </c>
      <c r="HN13" s="2" t="str" cm="1">
        <f t="array" ref="HN13">INDEX(patti,$HD13,IY13)</f>
        <v>Labm7</v>
      </c>
      <c r="HO13" s="2" t="str" cm="1">
        <f t="array" ref="HO13">INDEX(patti,$HD13,IZ13)</f>
        <v>LabΔ</v>
      </c>
      <c r="HP13" s="2" t="str" cm="1">
        <f t="array" ref="HP13">INDEX(patti,$HD13,JA13)</f>
        <v>Lab7</v>
      </c>
      <c r="HQ13" s="2" t="str" cm="1">
        <f t="array" ref="HQ13">INDEX(patti,$HD13,JB13)</f>
        <v>Labm7</v>
      </c>
      <c r="HR13" s="2" t="str" cm="1">
        <f t="array" ref="HR13">INDEX(patti,$HD13,JC13)</f>
        <v>Labm5b7</v>
      </c>
      <c r="HS13" s="2" t="str" cm="1">
        <f t="array" ref="HS13">INDEX(patti,$HD13,JD13)</f>
        <v>Lab9</v>
      </c>
      <c r="HT13" s="2" t="str" cm="1">
        <f t="array" ref="HT13">INDEX(patti,$HD13,JE13)</f>
        <v>Labm9</v>
      </c>
      <c r="HU13" s="2" t="str" cm="1">
        <f t="array" ref="HU13">INDEX(patti,$HD13,JF13)</f>
        <v>Labm9b</v>
      </c>
      <c r="HV13" s="2" t="str" cm="1">
        <f t="array" ref="HV13">INDEX(patti,$HD13,JG13)</f>
        <v>Lab9</v>
      </c>
      <c r="HW13" s="2" t="str" cm="1">
        <f t="array" ref="HW13">INDEX(patti,$HD13,JH13)</f>
        <v>Lab9</v>
      </c>
      <c r="HX13" s="2" t="str" cm="1">
        <f t="array" ref="HX13">INDEX(patti,$HD13,JI13)</f>
        <v>Labm9</v>
      </c>
      <c r="HY13" s="2" t="str" cm="1">
        <f t="array" ref="HY13">INDEX(patti,$HD13,JJ13)</f>
        <v>Labm5b9b</v>
      </c>
      <c r="HZ13" s="2" t="str" cm="1">
        <f t="array" ref="HZ13">INDEX(patti,$HD13,JK13)</f>
        <v>Lab11</v>
      </c>
      <c r="IA13" s="2" t="str" cm="1">
        <f t="array" ref="IA13">INDEX(patti,$HD13,JL13)</f>
        <v>Labm11</v>
      </c>
      <c r="IB13" s="2" t="str" cm="1">
        <f t="array" ref="IB13">INDEX(patti,$HD13,JM13)</f>
        <v>Labm11</v>
      </c>
      <c r="IC13" s="2" t="str" cm="1">
        <f t="array" ref="IC13">INDEX(patti,$HD13,JN13)</f>
        <v>Lab11+</v>
      </c>
      <c r="ID13" s="2" t="str" cm="1">
        <f t="array" ref="ID13">INDEX(patti,$HD13,JO13)</f>
        <v>Lab11</v>
      </c>
      <c r="IE13" s="2" t="str" cm="1">
        <f t="array" ref="IE13">INDEX(patti,$HD13,JP13)</f>
        <v>Labm11</v>
      </c>
      <c r="IF13" s="2" t="str" cm="1">
        <f t="array" ref="IF13">INDEX(patti,$HD13,JQ13)</f>
        <v>Labm5b11</v>
      </c>
      <c r="IG13" s="2" t="str" cm="1">
        <f t="array" ref="IG13">INDEX(patti,$HD13,JR13)</f>
        <v>Lab13</v>
      </c>
      <c r="IH13" s="2" t="str" cm="1">
        <f t="array" ref="IH13">INDEX(patti,$HD13,JS13)</f>
        <v>Labm13</v>
      </c>
      <c r="II13" s="2" t="str" cm="1">
        <f t="array" ref="II13">INDEX(patti,$HD13,JT13)</f>
        <v>Labm13b</v>
      </c>
      <c r="IJ13" s="2" t="str" cm="1">
        <f t="array" ref="IJ13">INDEX(patti,$HD13,JU13)</f>
        <v>Lab13</v>
      </c>
      <c r="IK13" s="2" t="str" cm="1">
        <f t="array" ref="IK13">INDEX(patti,$HD13,JV13)</f>
        <v>Lab13</v>
      </c>
      <c r="IL13" s="2" t="str" cm="1">
        <f t="array" ref="IL13">INDEX(patti,$HD13,JW13)</f>
        <v>Labm13b</v>
      </c>
      <c r="IM13" s="2" t="str" cm="1">
        <f t="array" ref="IM13">INDEX(patti,$HD13,JX13)</f>
        <v>Labm5b13b</v>
      </c>
      <c r="IN13" t="s">
        <v>117</v>
      </c>
      <c r="IP13">
        <v>1</v>
      </c>
      <c r="IQ13">
        <f t="shared" si="204"/>
        <v>6</v>
      </c>
      <c r="IR13">
        <f t="shared" si="204"/>
        <v>11</v>
      </c>
      <c r="IS13">
        <f t="shared" si="204"/>
        <v>16</v>
      </c>
      <c r="IT13">
        <f t="shared" si="204"/>
        <v>21</v>
      </c>
      <c r="IU13">
        <f t="shared" si="204"/>
        <v>26</v>
      </c>
      <c r="IV13">
        <f t="shared" si="204"/>
        <v>31</v>
      </c>
      <c r="IW13">
        <f t="shared" si="205"/>
        <v>2</v>
      </c>
      <c r="IX13">
        <f t="shared" si="30"/>
        <v>7</v>
      </c>
      <c r="IY13">
        <f t="shared" si="30"/>
        <v>12</v>
      </c>
      <c r="IZ13">
        <f t="shared" si="30"/>
        <v>17</v>
      </c>
      <c r="JA13">
        <f t="shared" si="30"/>
        <v>22</v>
      </c>
      <c r="JB13">
        <f t="shared" si="30"/>
        <v>27</v>
      </c>
      <c r="JC13">
        <f t="shared" si="30"/>
        <v>32</v>
      </c>
      <c r="JD13">
        <f t="shared" si="30"/>
        <v>3</v>
      </c>
      <c r="JE13">
        <f t="shared" si="30"/>
        <v>8</v>
      </c>
      <c r="JF13">
        <f t="shared" si="30"/>
        <v>13</v>
      </c>
      <c r="JG13">
        <f t="shared" si="30"/>
        <v>18</v>
      </c>
      <c r="JH13">
        <f t="shared" si="30"/>
        <v>23</v>
      </c>
      <c r="JI13">
        <f t="shared" si="30"/>
        <v>28</v>
      </c>
      <c r="JJ13">
        <f t="shared" si="30"/>
        <v>33</v>
      </c>
      <c r="JK13">
        <f t="shared" si="30"/>
        <v>4</v>
      </c>
      <c r="JL13">
        <f t="shared" si="30"/>
        <v>9</v>
      </c>
      <c r="JM13">
        <f t="shared" si="30"/>
        <v>14</v>
      </c>
      <c r="JN13">
        <f t="shared" si="31"/>
        <v>19</v>
      </c>
      <c r="JO13">
        <f t="shared" si="31"/>
        <v>24</v>
      </c>
      <c r="JP13">
        <f t="shared" si="31"/>
        <v>29</v>
      </c>
      <c r="JQ13">
        <f t="shared" si="31"/>
        <v>34</v>
      </c>
      <c r="JR13">
        <f t="shared" si="31"/>
        <v>5</v>
      </c>
      <c r="JS13">
        <f t="shared" si="31"/>
        <v>10</v>
      </c>
      <c r="JT13">
        <f t="shared" si="31"/>
        <v>15</v>
      </c>
      <c r="JU13">
        <f t="shared" si="31"/>
        <v>20</v>
      </c>
      <c r="JV13">
        <f t="shared" si="31"/>
        <v>25</v>
      </c>
      <c r="JW13">
        <f t="shared" si="31"/>
        <v>30</v>
      </c>
      <c r="JX13">
        <f t="shared" si="31"/>
        <v>35</v>
      </c>
      <c r="JY13" t="s">
        <v>117</v>
      </c>
      <c r="JZ13" t="str">
        <f t="shared" si="217"/>
        <v>MAGGIORE</v>
      </c>
      <c r="KA13">
        <f t="shared" si="16"/>
        <v>0</v>
      </c>
      <c r="KB13" cm="1">
        <f t="array" ref="KB13">IF(TYPE(_xlfn._xlws.FILTER(HE$1:IM$1,HE13:IM13=KA13))=16,0,_xlfn._xlws.FILTER(HE$1:IM$1,HE13:IM13=KA13))</f>
        <v>0</v>
      </c>
      <c r="KG13">
        <f t="shared" si="206"/>
        <v>0</v>
      </c>
      <c r="KH13" s="35">
        <f t="shared" si="32"/>
        <v>0</v>
      </c>
      <c r="KI13">
        <f t="shared" si="218"/>
        <v>9</v>
      </c>
      <c r="KJ13">
        <f t="shared" si="33"/>
        <v>0</v>
      </c>
      <c r="KK13">
        <f t="shared" si="219"/>
        <v>0</v>
      </c>
      <c r="KL13">
        <f t="shared" si="207"/>
        <v>0</v>
      </c>
      <c r="KM13" s="2">
        <f t="shared" si="35"/>
        <v>0</v>
      </c>
      <c r="KN13" s="2">
        <f t="shared" si="35"/>
        <v>0</v>
      </c>
      <c r="KO13" s="2">
        <f t="shared" si="35"/>
        <v>0</v>
      </c>
      <c r="KP13" s="2">
        <f t="shared" si="35"/>
        <v>0</v>
      </c>
      <c r="KQ13" s="2">
        <f t="shared" si="35"/>
        <v>0</v>
      </c>
      <c r="KR13" s="2">
        <f t="shared" si="35"/>
        <v>0</v>
      </c>
      <c r="KS13" s="2">
        <f t="shared" si="35"/>
        <v>0</v>
      </c>
      <c r="KT13" s="2" t="str">
        <f t="shared" si="208"/>
        <v>0</v>
      </c>
      <c r="KU13" s="2" t="str">
        <f t="shared" si="209"/>
        <v>0</v>
      </c>
      <c r="KV13" s="2" t="str">
        <f t="shared" si="210"/>
        <v>0</v>
      </c>
      <c r="KW13" s="55" t="str">
        <f t="shared" si="211"/>
        <v>0</v>
      </c>
      <c r="KX13" s="60">
        <f t="shared" si="212"/>
        <v>0</v>
      </c>
      <c r="KY13" s="60">
        <f t="shared" si="36"/>
        <v>0</v>
      </c>
      <c r="KZ13" s="60">
        <f t="shared" si="36"/>
        <v>0</v>
      </c>
      <c r="LA13" s="60">
        <f t="shared" si="36"/>
        <v>0</v>
      </c>
      <c r="LB13" s="60">
        <f t="shared" si="36"/>
        <v>0</v>
      </c>
      <c r="LC13" s="60">
        <f t="shared" si="36"/>
        <v>0</v>
      </c>
      <c r="LD13" s="60">
        <f t="shared" si="36"/>
        <v>0</v>
      </c>
      <c r="LE13" s="64">
        <f t="shared" si="37"/>
        <v>0</v>
      </c>
      <c r="LF13" s="55">
        <f t="shared" si="38"/>
        <v>0</v>
      </c>
      <c r="LG13" s="55">
        <f t="shared" si="39"/>
        <v>0</v>
      </c>
      <c r="LH13" s="55">
        <f t="shared" si="40"/>
        <v>0</v>
      </c>
      <c r="LI13" s="55">
        <f t="shared" si="41"/>
        <v>0</v>
      </c>
      <c r="LJ13" s="55">
        <f t="shared" si="42"/>
        <v>0</v>
      </c>
      <c r="LK13" s="55">
        <f t="shared" si="43"/>
        <v>0</v>
      </c>
      <c r="LL13" s="55">
        <f t="shared" si="44"/>
        <v>0</v>
      </c>
      <c r="LM13" s="64">
        <f t="shared" si="213"/>
        <v>0</v>
      </c>
      <c r="LN13" s="64">
        <f t="shared" si="45"/>
        <v>0</v>
      </c>
      <c r="LO13" s="64">
        <f t="shared" si="45"/>
        <v>0</v>
      </c>
      <c r="LP13" s="64">
        <f t="shared" si="45"/>
        <v>0</v>
      </c>
      <c r="LQ13" s="64">
        <f t="shared" si="45"/>
        <v>0</v>
      </c>
      <c r="LR13" s="64">
        <f t="shared" si="45"/>
        <v>0</v>
      </c>
      <c r="LS13" s="64">
        <f t="shared" si="45"/>
        <v>0</v>
      </c>
      <c r="LT13" s="60">
        <f t="shared" si="214"/>
        <v>0</v>
      </c>
      <c r="LU13" s="60">
        <f t="shared" si="46"/>
        <v>0</v>
      </c>
      <c r="LV13" s="60">
        <f t="shared" si="47"/>
        <v>0</v>
      </c>
      <c r="LX13" s="180"/>
      <c r="LY13" s="180"/>
      <c r="LZ13" s="180"/>
      <c r="MA13" s="180"/>
      <c r="MB13" s="180"/>
      <c r="MC13" s="180"/>
      <c r="MD13" s="180"/>
      <c r="ME13" s="180"/>
      <c r="MF13" s="180"/>
      <c r="MG13" s="180"/>
      <c r="MH13" s="180"/>
      <c r="MI13" s="180"/>
      <c r="MJ13" s="180"/>
      <c r="MK13" s="180"/>
      <c r="ML13" s="180"/>
      <c r="MM13" s="180"/>
      <c r="MN13" s="180"/>
      <c r="MO13" s="180"/>
      <c r="MP13" s="180"/>
      <c r="MQ13" s="180"/>
      <c r="MR13" s="180"/>
      <c r="MS13" s="180"/>
      <c r="MT13" s="180"/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51"/>
      <c r="NR13" s="51"/>
      <c r="NS13" s="51"/>
      <c r="NT13" s="51"/>
      <c r="NU13" s="51"/>
      <c r="NV13" s="51"/>
      <c r="NW13" s="51"/>
      <c r="NX13" s="73"/>
      <c r="NY13" s="73"/>
      <c r="NZ13" s="73"/>
      <c r="OA13" s="73"/>
      <c r="OB13" s="73"/>
      <c r="OC13" s="73"/>
    </row>
    <row r="14" spans="1:393" x14ac:dyDescent="0.3">
      <c r="A14" s="190"/>
      <c r="B14" t="s">
        <v>2</v>
      </c>
      <c r="C14" s="16" t="s">
        <v>37</v>
      </c>
      <c r="D14" s="16" t="s">
        <v>37</v>
      </c>
      <c r="E14" s="16" t="s">
        <v>38</v>
      </c>
      <c r="F14" s="16" t="s">
        <v>37</v>
      </c>
      <c r="G14" s="16" t="s">
        <v>37</v>
      </c>
      <c r="H14" s="16" t="s">
        <v>37</v>
      </c>
      <c r="I14" s="16" t="s">
        <v>38</v>
      </c>
      <c r="J14" s="4">
        <f t="shared" si="21"/>
        <v>10</v>
      </c>
      <c r="K14" s="57">
        <f t="shared" si="48"/>
        <v>12</v>
      </c>
      <c r="L14" s="57">
        <f t="shared" si="49"/>
        <v>14</v>
      </c>
      <c r="M14" s="57">
        <f t="shared" si="50"/>
        <v>15</v>
      </c>
      <c r="N14" s="57">
        <f t="shared" si="51"/>
        <v>17</v>
      </c>
      <c r="O14" s="57">
        <f t="shared" si="52"/>
        <v>19</v>
      </c>
      <c r="P14" s="57">
        <f t="shared" si="53"/>
        <v>21</v>
      </c>
      <c r="Q14" s="57">
        <f t="shared" si="54"/>
        <v>22</v>
      </c>
      <c r="R14" s="57">
        <f t="shared" si="55"/>
        <v>24</v>
      </c>
      <c r="S14" s="57">
        <f t="shared" si="56"/>
        <v>26</v>
      </c>
      <c r="T14" s="57">
        <f t="shared" si="57"/>
        <v>27</v>
      </c>
      <c r="U14" s="57">
        <f t="shared" si="58"/>
        <v>29</v>
      </c>
      <c r="V14" s="57">
        <f t="shared" si="59"/>
        <v>31</v>
      </c>
      <c r="W14" s="57">
        <f t="shared" si="60"/>
        <v>33</v>
      </c>
      <c r="X14" s="57">
        <f t="shared" si="61"/>
        <v>34</v>
      </c>
      <c r="Y14" s="57">
        <f t="shared" si="62"/>
        <v>36</v>
      </c>
      <c r="Z14" s="57">
        <f t="shared" si="63"/>
        <v>38</v>
      </c>
      <c r="AA14" s="57">
        <f t="shared" si="64"/>
        <v>39</v>
      </c>
      <c r="AB14" s="57">
        <f t="shared" si="65"/>
        <v>41</v>
      </c>
      <c r="AC14" s="57">
        <f t="shared" si="66"/>
        <v>43</v>
      </c>
      <c r="AD14" s="57">
        <f t="shared" si="67"/>
        <v>45</v>
      </c>
      <c r="AE14" s="57">
        <f t="shared" si="68"/>
        <v>46</v>
      </c>
      <c r="AF14" s="57">
        <f t="shared" si="69"/>
        <v>48</v>
      </c>
      <c r="AG14" s="57">
        <f t="shared" si="70"/>
        <v>50</v>
      </c>
      <c r="AH14" s="57">
        <f t="shared" si="71"/>
        <v>51</v>
      </c>
      <c r="AI14" s="57"/>
      <c r="AJ14" s="57">
        <f>1</f>
        <v>1</v>
      </c>
      <c r="AK14" s="57">
        <f t="shared" si="72"/>
        <v>4</v>
      </c>
      <c r="AL14" s="57">
        <f t="shared" si="73"/>
        <v>7</v>
      </c>
      <c r="AM14" s="57">
        <f t="shared" si="74"/>
        <v>11</v>
      </c>
      <c r="AN14" s="57">
        <f t="shared" si="75"/>
        <v>14</v>
      </c>
      <c r="AO14" s="57">
        <f t="shared" si="76"/>
        <v>17</v>
      </c>
      <c r="AP14" s="57">
        <f t="shared" si="77"/>
        <v>21</v>
      </c>
      <c r="AQ14" s="57" t="str">
        <f t="shared" si="215"/>
        <v>LA</v>
      </c>
      <c r="AR14" s="57" t="str">
        <f t="shared" si="78"/>
        <v/>
      </c>
      <c r="AS14" s="57" t="str">
        <f t="shared" si="79"/>
        <v/>
      </c>
      <c r="AT14" s="57" t="str">
        <f t="shared" si="80"/>
        <v>Δ</v>
      </c>
      <c r="AU14" s="57" t="str">
        <f t="shared" si="81"/>
        <v>9</v>
      </c>
      <c r="AV14" s="57" t="str">
        <f t="shared" si="82"/>
        <v>11</v>
      </c>
      <c r="AW14" s="57" t="str">
        <f t="shared" si="83"/>
        <v>13</v>
      </c>
      <c r="AX14" s="57" t="str">
        <f t="shared" si="84"/>
        <v>LA</v>
      </c>
      <c r="AY14" s="57" t="str">
        <f t="shared" si="85"/>
        <v>LAΔ</v>
      </c>
      <c r="AZ14" s="57" t="str">
        <f t="shared" si="86"/>
        <v>LA9</v>
      </c>
      <c r="BA14" s="57" t="str">
        <f t="shared" si="87"/>
        <v>LA11</v>
      </c>
      <c r="BB14" s="57" t="str">
        <f t="shared" si="88"/>
        <v>LA13</v>
      </c>
      <c r="BD14" s="57">
        <f>1</f>
        <v>1</v>
      </c>
      <c r="BE14" s="57">
        <f t="shared" si="89"/>
        <v>3</v>
      </c>
      <c r="BF14" s="57">
        <f t="shared" si="90"/>
        <v>7</v>
      </c>
      <c r="BG14" s="57">
        <f t="shared" si="91"/>
        <v>10</v>
      </c>
      <c r="BH14" s="57">
        <f t="shared" si="92"/>
        <v>14</v>
      </c>
      <c r="BI14" s="57">
        <f t="shared" si="93"/>
        <v>17</v>
      </c>
      <c r="BJ14" s="57">
        <f t="shared" si="94"/>
        <v>21</v>
      </c>
      <c r="BK14" s="57" t="str">
        <f t="shared" si="95"/>
        <v>LA</v>
      </c>
      <c r="BL14" s="57" t="str">
        <f t="shared" si="96"/>
        <v>m</v>
      </c>
      <c r="BM14" s="57" t="str">
        <f t="shared" si="97"/>
        <v/>
      </c>
      <c r="BN14" s="57" t="str">
        <f t="shared" si="98"/>
        <v>7</v>
      </c>
      <c r="BO14" s="57" t="str">
        <f t="shared" si="99"/>
        <v>9</v>
      </c>
      <c r="BP14" s="57" t="str">
        <f t="shared" si="100"/>
        <v>11</v>
      </c>
      <c r="BQ14" s="57" t="str">
        <f t="shared" si="101"/>
        <v>13</v>
      </c>
      <c r="BR14" s="57" t="str">
        <f t="shared" si="102"/>
        <v>LAm</v>
      </c>
      <c r="BS14" s="57" t="str">
        <f t="shared" si="103"/>
        <v>LAm7</v>
      </c>
      <c r="BT14" s="57" t="str">
        <f t="shared" si="104"/>
        <v>LAm9</v>
      </c>
      <c r="BU14" s="57" t="str">
        <f t="shared" si="105"/>
        <v>LAm11</v>
      </c>
      <c r="BV14" s="57" t="str">
        <f t="shared" si="106"/>
        <v>LAm13</v>
      </c>
      <c r="BX14" s="57">
        <f>1</f>
        <v>1</v>
      </c>
      <c r="BY14" s="57">
        <f t="shared" si="107"/>
        <v>3</v>
      </c>
      <c r="BZ14" s="57">
        <f t="shared" si="108"/>
        <v>7</v>
      </c>
      <c r="CA14" s="57">
        <f t="shared" si="109"/>
        <v>10</v>
      </c>
      <c r="CB14" s="57">
        <f t="shared" si="110"/>
        <v>13</v>
      </c>
      <c r="CC14" s="57">
        <f t="shared" si="111"/>
        <v>17</v>
      </c>
      <c r="CD14" s="57">
        <f t="shared" si="112"/>
        <v>20</v>
      </c>
      <c r="CE14" s="57" t="str">
        <f t="shared" si="113"/>
        <v>LA</v>
      </c>
      <c r="CF14" s="57" t="str">
        <f t="shared" si="114"/>
        <v>m</v>
      </c>
      <c r="CG14" s="57" t="str">
        <f t="shared" si="115"/>
        <v/>
      </c>
      <c r="CH14" s="57" t="str">
        <f t="shared" si="116"/>
        <v>7</v>
      </c>
      <c r="CI14" s="57" t="str">
        <f t="shared" si="117"/>
        <v>9b</v>
      </c>
      <c r="CJ14" s="57" t="str">
        <f t="shared" si="118"/>
        <v>11</v>
      </c>
      <c r="CK14" s="57" t="str">
        <f t="shared" si="119"/>
        <v>13b</v>
      </c>
      <c r="CL14" s="57" t="str">
        <f t="shared" si="120"/>
        <v>LAm</v>
      </c>
      <c r="CM14" s="57" t="str">
        <f t="shared" si="121"/>
        <v>LAm7</v>
      </c>
      <c r="CN14" s="57" t="str">
        <f t="shared" si="122"/>
        <v>LAm9b</v>
      </c>
      <c r="CO14" s="57" t="str">
        <f t="shared" si="123"/>
        <v>LAm11</v>
      </c>
      <c r="CP14" s="57" t="str">
        <f t="shared" si="124"/>
        <v>LAm13b</v>
      </c>
      <c r="CR14" s="57">
        <f>1</f>
        <v>1</v>
      </c>
      <c r="CS14" s="57">
        <f t="shared" si="125"/>
        <v>4</v>
      </c>
      <c r="CT14" s="57">
        <f t="shared" si="126"/>
        <v>7</v>
      </c>
      <c r="CU14" s="57">
        <f t="shared" si="127"/>
        <v>11</v>
      </c>
      <c r="CV14" s="57">
        <f t="shared" si="128"/>
        <v>14</v>
      </c>
      <c r="CW14" s="57">
        <f t="shared" si="129"/>
        <v>18</v>
      </c>
      <c r="CX14" s="57">
        <f t="shared" si="130"/>
        <v>21</v>
      </c>
      <c r="CY14" s="57" t="str">
        <f t="shared" si="131"/>
        <v>LA</v>
      </c>
      <c r="CZ14" s="57" t="str">
        <f t="shared" si="132"/>
        <v/>
      </c>
      <c r="DA14" s="57" t="str">
        <f t="shared" si="133"/>
        <v/>
      </c>
      <c r="DB14" s="57" t="str">
        <f t="shared" si="134"/>
        <v>Δ</v>
      </c>
      <c r="DC14" s="57" t="str">
        <f t="shared" si="135"/>
        <v>9</v>
      </c>
      <c r="DD14" s="57" t="str">
        <f t="shared" si="136"/>
        <v>11+</v>
      </c>
      <c r="DE14" s="57" t="str">
        <f t="shared" si="137"/>
        <v>13</v>
      </c>
      <c r="DF14" s="57" t="str">
        <f t="shared" si="138"/>
        <v>LA</v>
      </c>
      <c r="DG14" s="57" t="str">
        <f t="shared" si="139"/>
        <v>LAΔ</v>
      </c>
      <c r="DH14" s="57" t="str">
        <f t="shared" si="140"/>
        <v>LA9</v>
      </c>
      <c r="DI14" s="57" t="str">
        <f t="shared" si="141"/>
        <v>LA11+</v>
      </c>
      <c r="DJ14" s="57" t="str">
        <f t="shared" si="142"/>
        <v>LA13</v>
      </c>
      <c r="DL14" s="57">
        <f>1</f>
        <v>1</v>
      </c>
      <c r="DM14" s="57">
        <f t="shared" si="143"/>
        <v>4</v>
      </c>
      <c r="DN14" s="57">
        <f t="shared" si="144"/>
        <v>7</v>
      </c>
      <c r="DO14" s="57">
        <f t="shared" si="145"/>
        <v>10</v>
      </c>
      <c r="DP14" s="57">
        <f t="shared" si="146"/>
        <v>14</v>
      </c>
      <c r="DQ14" s="57">
        <f t="shared" si="147"/>
        <v>17</v>
      </c>
      <c r="DR14" s="57">
        <f t="shared" si="148"/>
        <v>21</v>
      </c>
      <c r="DS14" s="57" t="str">
        <f t="shared" si="149"/>
        <v>LA</v>
      </c>
      <c r="DT14" s="57" t="str">
        <f t="shared" si="150"/>
        <v/>
      </c>
      <c r="DU14" s="57" t="str">
        <f t="shared" si="151"/>
        <v/>
      </c>
      <c r="DV14" s="57" t="str">
        <f t="shared" si="152"/>
        <v>7</v>
      </c>
      <c r="DW14" s="57" t="str">
        <f t="shared" si="153"/>
        <v>9</v>
      </c>
      <c r="DX14" s="57" t="str">
        <f t="shared" si="154"/>
        <v>11</v>
      </c>
      <c r="DY14" s="57" t="str">
        <f t="shared" si="155"/>
        <v>13</v>
      </c>
      <c r="DZ14" s="57" t="str">
        <f t="shared" si="156"/>
        <v>LA</v>
      </c>
      <c r="EA14" s="57" t="str">
        <f t="shared" si="157"/>
        <v>LA7</v>
      </c>
      <c r="EB14" s="57" t="str">
        <f t="shared" si="158"/>
        <v>LA9</v>
      </c>
      <c r="EC14" s="57" t="str">
        <f t="shared" si="159"/>
        <v>LA11</v>
      </c>
      <c r="ED14" s="57" t="str">
        <f t="shared" si="160"/>
        <v>LA13</v>
      </c>
      <c r="EF14" s="57">
        <f>1</f>
        <v>1</v>
      </c>
      <c r="EG14" s="57">
        <f t="shared" si="161"/>
        <v>3</v>
      </c>
      <c r="EH14" s="57">
        <f t="shared" si="162"/>
        <v>7</v>
      </c>
      <c r="EI14" s="57">
        <f t="shared" si="163"/>
        <v>10</v>
      </c>
      <c r="EJ14" s="57">
        <f t="shared" si="164"/>
        <v>14</v>
      </c>
      <c r="EK14" s="57">
        <f t="shared" si="165"/>
        <v>17</v>
      </c>
      <c r="EL14" s="57">
        <f t="shared" si="166"/>
        <v>20</v>
      </c>
      <c r="EM14" s="57" t="str">
        <f t="shared" si="167"/>
        <v>LA</v>
      </c>
      <c r="EN14" s="57" t="str">
        <f t="shared" si="168"/>
        <v>m</v>
      </c>
      <c r="EO14" s="57" t="str">
        <f t="shared" si="169"/>
        <v/>
      </c>
      <c r="EP14" s="57" t="str">
        <f t="shared" si="170"/>
        <v>7</v>
      </c>
      <c r="EQ14" s="57" t="str">
        <f t="shared" si="171"/>
        <v>9</v>
      </c>
      <c r="ER14" s="57" t="str">
        <f t="shared" si="172"/>
        <v>11</v>
      </c>
      <c r="ES14" s="57" t="str">
        <f t="shared" si="173"/>
        <v>13b</v>
      </c>
      <c r="ET14" s="57" t="str">
        <f t="shared" si="174"/>
        <v>LAm</v>
      </c>
      <c r="EU14" s="57" t="str">
        <f t="shared" si="175"/>
        <v>LAm7</v>
      </c>
      <c r="EV14" s="57" t="str">
        <f t="shared" si="176"/>
        <v>LAm9</v>
      </c>
      <c r="EW14" s="57" t="str">
        <f t="shared" si="177"/>
        <v>LAm11</v>
      </c>
      <c r="EX14" s="57" t="str">
        <f t="shared" si="178"/>
        <v>LAm13b</v>
      </c>
      <c r="EZ14" s="57">
        <f>1</f>
        <v>1</v>
      </c>
      <c r="FA14" s="57">
        <f t="shared" si="179"/>
        <v>3</v>
      </c>
      <c r="FB14" s="57">
        <f t="shared" si="180"/>
        <v>6</v>
      </c>
      <c r="FC14" s="57">
        <f t="shared" si="181"/>
        <v>10</v>
      </c>
      <c r="FD14" s="57">
        <f t="shared" si="182"/>
        <v>13</v>
      </c>
      <c r="FE14" s="57">
        <f t="shared" si="183"/>
        <v>17</v>
      </c>
      <c r="FF14" s="57">
        <f t="shared" si="184"/>
        <v>20</v>
      </c>
      <c r="FG14" s="57" t="str">
        <f t="shared" si="185"/>
        <v>LA</v>
      </c>
      <c r="FH14" s="57" t="str">
        <f t="shared" si="186"/>
        <v>m</v>
      </c>
      <c r="FI14" s="57" t="str">
        <f t="shared" si="187"/>
        <v>5b</v>
      </c>
      <c r="FJ14" s="57" t="str">
        <f t="shared" si="188"/>
        <v>7</v>
      </c>
      <c r="FK14" s="57" t="str">
        <f t="shared" si="189"/>
        <v>9b</v>
      </c>
      <c r="FL14" s="57" t="str">
        <f t="shared" si="190"/>
        <v>11</v>
      </c>
      <c r="FM14" s="57" t="str">
        <f t="shared" si="191"/>
        <v>13b</v>
      </c>
      <c r="FN14" s="57" t="str">
        <f t="shared" si="192"/>
        <v>LAm5b</v>
      </c>
      <c r="FO14" s="57" t="str">
        <f t="shared" si="193"/>
        <v>LAm5b7</v>
      </c>
      <c r="FP14" s="57" t="str">
        <f t="shared" si="194"/>
        <v>LAm5b9b</v>
      </c>
      <c r="FQ14" s="57" t="str">
        <f t="shared" si="195"/>
        <v>LAm5b11</v>
      </c>
      <c r="FR14" s="57" t="str">
        <f t="shared" si="196"/>
        <v>LAm5b13b</v>
      </c>
      <c r="FT14" s="2" t="str">
        <f t="shared" si="197"/>
        <v>LA</v>
      </c>
      <c r="FU14" s="2" t="str">
        <f t="shared" si="22"/>
        <v>LAΔ</v>
      </c>
      <c r="FV14" s="2" t="str">
        <f t="shared" si="22"/>
        <v>LA9</v>
      </c>
      <c r="FW14" s="2" t="str">
        <f t="shared" si="22"/>
        <v>LA11</v>
      </c>
      <c r="FX14" s="2" t="str">
        <f t="shared" si="22"/>
        <v>LA13</v>
      </c>
      <c r="FY14" s="2" t="str">
        <f t="shared" si="198"/>
        <v>LAm</v>
      </c>
      <c r="FZ14" s="2" t="str">
        <f t="shared" si="23"/>
        <v>LAm7</v>
      </c>
      <c r="GA14" s="2" t="str">
        <f t="shared" si="23"/>
        <v>LAm9</v>
      </c>
      <c r="GB14" s="2" t="str">
        <f t="shared" si="23"/>
        <v>LAm11</v>
      </c>
      <c r="GC14" s="2" t="str">
        <f t="shared" si="23"/>
        <v>LAm13</v>
      </c>
      <c r="GD14" s="2" t="str">
        <f t="shared" si="199"/>
        <v>LAm</v>
      </c>
      <c r="GE14" s="2" t="str">
        <f t="shared" si="24"/>
        <v>LAm7</v>
      </c>
      <c r="GF14" s="2" t="str">
        <f t="shared" si="24"/>
        <v>LAm9b</v>
      </c>
      <c r="GG14" s="2" t="str">
        <f t="shared" si="24"/>
        <v>LAm11</v>
      </c>
      <c r="GH14" s="2" t="str">
        <f t="shared" si="24"/>
        <v>LAm13b</v>
      </c>
      <c r="GI14" s="2" t="str">
        <f t="shared" si="200"/>
        <v>LA</v>
      </c>
      <c r="GJ14" s="2" t="str">
        <f t="shared" si="25"/>
        <v>LAΔ</v>
      </c>
      <c r="GK14" s="2" t="str">
        <f t="shared" si="25"/>
        <v>LA9</v>
      </c>
      <c r="GL14" s="2" t="str">
        <f t="shared" si="25"/>
        <v>LA11+</v>
      </c>
      <c r="GM14" s="2" t="str">
        <f t="shared" si="25"/>
        <v>LA13</v>
      </c>
      <c r="GN14" s="2" t="str">
        <f t="shared" si="201"/>
        <v>LA</v>
      </c>
      <c r="GO14" s="2" t="str">
        <f t="shared" si="26"/>
        <v>LA7</v>
      </c>
      <c r="GP14" s="2" t="str">
        <f t="shared" si="26"/>
        <v>LA9</v>
      </c>
      <c r="GQ14" s="2" t="str">
        <f t="shared" si="26"/>
        <v>LA11</v>
      </c>
      <c r="GR14" s="2" t="str">
        <f t="shared" si="26"/>
        <v>LA13</v>
      </c>
      <c r="GS14" s="2" t="str">
        <f t="shared" si="202"/>
        <v>LAm</v>
      </c>
      <c r="GT14" s="2" t="str">
        <f t="shared" si="27"/>
        <v>LAm7</v>
      </c>
      <c r="GU14" s="2" t="str">
        <f t="shared" si="27"/>
        <v>LAm9</v>
      </c>
      <c r="GV14" s="2" t="str">
        <f t="shared" si="27"/>
        <v>LAm11</v>
      </c>
      <c r="GW14" s="2" t="str">
        <f t="shared" si="27"/>
        <v>LAm13b</v>
      </c>
      <c r="GX14" s="2" t="str">
        <f t="shared" si="203"/>
        <v>LAm5b</v>
      </c>
      <c r="GY14" s="2" t="str">
        <f t="shared" si="28"/>
        <v>LAm5b7</v>
      </c>
      <c r="GZ14" s="2" t="str">
        <f t="shared" si="28"/>
        <v>LAm5b9b</v>
      </c>
      <c r="HA14" s="2" t="str">
        <f t="shared" si="28"/>
        <v>LAm5b11</v>
      </c>
      <c r="HB14" s="2" t="str">
        <f t="shared" si="28"/>
        <v>LAm5b13b</v>
      </c>
      <c r="HD14" s="2">
        <f t="shared" si="216"/>
        <v>10</v>
      </c>
      <c r="HE14" s="2" t="str" cm="1">
        <f t="array" ref="HE14">INDEX(patti,$HD14,IP14)</f>
        <v>LA</v>
      </c>
      <c r="HF14" s="2" t="str" cm="1">
        <f t="array" ref="HF14">INDEX(patti,$HD14,IQ14)</f>
        <v>LAm</v>
      </c>
      <c r="HG14" s="2" t="str" cm="1">
        <f t="array" ref="HG14">INDEX(patti,$HD14,IR14)</f>
        <v>LAm</v>
      </c>
      <c r="HH14" s="2" t="str" cm="1">
        <f t="array" ref="HH14">INDEX(patti,$HD14,IS14)</f>
        <v>LA</v>
      </c>
      <c r="HI14" s="2" t="str" cm="1">
        <f t="array" ref="HI14">INDEX(patti,$HD14,IT14)</f>
        <v>LA</v>
      </c>
      <c r="HJ14" s="2" t="str" cm="1">
        <f t="array" ref="HJ14">INDEX(patti,$HD14,IU14)</f>
        <v>LAm</v>
      </c>
      <c r="HK14" s="2" t="str" cm="1">
        <f t="array" ref="HK14">INDEX(patti,$HD14,IV14)</f>
        <v>LAm5b</v>
      </c>
      <c r="HL14" s="2" t="str" cm="1">
        <f t="array" ref="HL14">INDEX(patti,$HD14,IW14)</f>
        <v>LAΔ</v>
      </c>
      <c r="HM14" s="2" t="str" cm="1">
        <f t="array" ref="HM14">INDEX(patti,$HD14,IX14)</f>
        <v>LAm7</v>
      </c>
      <c r="HN14" s="2" t="str" cm="1">
        <f t="array" ref="HN14">INDEX(patti,$HD14,IY14)</f>
        <v>LAm7</v>
      </c>
      <c r="HO14" s="2" t="str" cm="1">
        <f t="array" ref="HO14">INDEX(patti,$HD14,IZ14)</f>
        <v>LAΔ</v>
      </c>
      <c r="HP14" s="2" t="str" cm="1">
        <f t="array" ref="HP14">INDEX(patti,$HD14,JA14)</f>
        <v>LA7</v>
      </c>
      <c r="HQ14" s="2" t="str" cm="1">
        <f t="array" ref="HQ14">INDEX(patti,$HD14,JB14)</f>
        <v>LAm7</v>
      </c>
      <c r="HR14" s="2" t="str" cm="1">
        <f t="array" ref="HR14">INDEX(patti,$HD14,JC14)</f>
        <v>LAm5b7</v>
      </c>
      <c r="HS14" s="2" t="str" cm="1">
        <f t="array" ref="HS14">INDEX(patti,$HD14,JD14)</f>
        <v>LA9</v>
      </c>
      <c r="HT14" s="2" t="str" cm="1">
        <f t="array" ref="HT14">INDEX(patti,$HD14,JE14)</f>
        <v>LAm9</v>
      </c>
      <c r="HU14" s="2" t="str" cm="1">
        <f t="array" ref="HU14">INDEX(patti,$HD14,JF14)</f>
        <v>LAm9b</v>
      </c>
      <c r="HV14" s="2" t="str" cm="1">
        <f t="array" ref="HV14">INDEX(patti,$HD14,JG14)</f>
        <v>LA9</v>
      </c>
      <c r="HW14" s="2" t="str" cm="1">
        <f t="array" ref="HW14">INDEX(patti,$HD14,JH14)</f>
        <v>LA9</v>
      </c>
      <c r="HX14" s="2" t="str" cm="1">
        <f t="array" ref="HX14">INDEX(patti,$HD14,JI14)</f>
        <v>LAm9</v>
      </c>
      <c r="HY14" s="2" t="str" cm="1">
        <f t="array" ref="HY14">INDEX(patti,$HD14,JJ14)</f>
        <v>LAm5b9b</v>
      </c>
      <c r="HZ14" s="2" t="str" cm="1">
        <f t="array" ref="HZ14">INDEX(patti,$HD14,JK14)</f>
        <v>LA11</v>
      </c>
      <c r="IA14" s="2" t="str" cm="1">
        <f t="array" ref="IA14">INDEX(patti,$HD14,JL14)</f>
        <v>LAm11</v>
      </c>
      <c r="IB14" s="2" t="str" cm="1">
        <f t="array" ref="IB14">INDEX(patti,$HD14,JM14)</f>
        <v>LAm11</v>
      </c>
      <c r="IC14" s="2" t="str" cm="1">
        <f t="array" ref="IC14">INDEX(patti,$HD14,JN14)</f>
        <v>LA11+</v>
      </c>
      <c r="ID14" s="2" t="str" cm="1">
        <f t="array" ref="ID14">INDEX(patti,$HD14,JO14)</f>
        <v>LA11</v>
      </c>
      <c r="IE14" s="2" t="str" cm="1">
        <f t="array" ref="IE14">INDEX(patti,$HD14,JP14)</f>
        <v>LAm11</v>
      </c>
      <c r="IF14" s="2" t="str" cm="1">
        <f t="array" ref="IF14">INDEX(patti,$HD14,JQ14)</f>
        <v>LAm5b11</v>
      </c>
      <c r="IG14" s="2" t="str" cm="1">
        <f t="array" ref="IG14">INDEX(patti,$HD14,JR14)</f>
        <v>LA13</v>
      </c>
      <c r="IH14" s="2" t="str" cm="1">
        <f t="array" ref="IH14">INDEX(patti,$HD14,JS14)</f>
        <v>LAm13</v>
      </c>
      <c r="II14" s="2" t="str" cm="1">
        <f t="array" ref="II14">INDEX(patti,$HD14,JT14)</f>
        <v>LAm13b</v>
      </c>
      <c r="IJ14" s="2" t="str" cm="1">
        <f t="array" ref="IJ14">INDEX(patti,$HD14,JU14)</f>
        <v>LA13</v>
      </c>
      <c r="IK14" s="2" t="str" cm="1">
        <f t="array" ref="IK14">INDEX(patti,$HD14,JV14)</f>
        <v>LA13</v>
      </c>
      <c r="IL14" s="2" t="str" cm="1">
        <f t="array" ref="IL14">INDEX(patti,$HD14,JW14)</f>
        <v>LAm13b</v>
      </c>
      <c r="IM14" s="2" t="str" cm="1">
        <f t="array" ref="IM14">INDEX(patti,$HD14,JX14)</f>
        <v>LAm5b13b</v>
      </c>
      <c r="IN14" t="s">
        <v>117</v>
      </c>
      <c r="IP14">
        <v>1</v>
      </c>
      <c r="IQ14">
        <f t="shared" si="204"/>
        <v>6</v>
      </c>
      <c r="IR14">
        <f t="shared" si="204"/>
        <v>11</v>
      </c>
      <c r="IS14">
        <f t="shared" si="204"/>
        <v>16</v>
      </c>
      <c r="IT14">
        <f t="shared" si="204"/>
        <v>21</v>
      </c>
      <c r="IU14">
        <f t="shared" si="204"/>
        <v>26</v>
      </c>
      <c r="IV14">
        <f t="shared" si="204"/>
        <v>31</v>
      </c>
      <c r="IW14">
        <f t="shared" si="205"/>
        <v>2</v>
      </c>
      <c r="IX14">
        <f t="shared" si="30"/>
        <v>7</v>
      </c>
      <c r="IY14">
        <f t="shared" si="30"/>
        <v>12</v>
      </c>
      <c r="IZ14">
        <f t="shared" si="30"/>
        <v>17</v>
      </c>
      <c r="JA14">
        <f t="shared" si="30"/>
        <v>22</v>
      </c>
      <c r="JB14">
        <f t="shared" si="30"/>
        <v>27</v>
      </c>
      <c r="JC14">
        <f t="shared" si="30"/>
        <v>32</v>
      </c>
      <c r="JD14">
        <f t="shared" si="30"/>
        <v>3</v>
      </c>
      <c r="JE14">
        <f t="shared" si="30"/>
        <v>8</v>
      </c>
      <c r="JF14">
        <f t="shared" si="30"/>
        <v>13</v>
      </c>
      <c r="JG14">
        <f t="shared" si="30"/>
        <v>18</v>
      </c>
      <c r="JH14">
        <f t="shared" si="30"/>
        <v>23</v>
      </c>
      <c r="JI14">
        <f t="shared" si="30"/>
        <v>28</v>
      </c>
      <c r="JJ14">
        <f t="shared" si="30"/>
        <v>33</v>
      </c>
      <c r="JK14">
        <f t="shared" si="30"/>
        <v>4</v>
      </c>
      <c r="JL14">
        <f t="shared" si="30"/>
        <v>9</v>
      </c>
      <c r="JM14">
        <f t="shared" si="30"/>
        <v>14</v>
      </c>
      <c r="JN14">
        <f t="shared" si="31"/>
        <v>19</v>
      </c>
      <c r="JO14">
        <f t="shared" si="31"/>
        <v>24</v>
      </c>
      <c r="JP14">
        <f t="shared" si="31"/>
        <v>29</v>
      </c>
      <c r="JQ14">
        <f t="shared" si="31"/>
        <v>34</v>
      </c>
      <c r="JR14">
        <f t="shared" si="31"/>
        <v>5</v>
      </c>
      <c r="JS14">
        <f t="shared" si="31"/>
        <v>10</v>
      </c>
      <c r="JT14">
        <f t="shared" si="31"/>
        <v>15</v>
      </c>
      <c r="JU14">
        <f t="shared" si="31"/>
        <v>20</v>
      </c>
      <c r="JV14">
        <f t="shared" si="31"/>
        <v>25</v>
      </c>
      <c r="JW14">
        <f t="shared" si="31"/>
        <v>30</v>
      </c>
      <c r="JX14">
        <f t="shared" si="31"/>
        <v>35</v>
      </c>
      <c r="JY14" t="s">
        <v>117</v>
      </c>
      <c r="JZ14" t="str">
        <f t="shared" si="217"/>
        <v>MAGGIORE</v>
      </c>
      <c r="KA14">
        <f t="shared" si="16"/>
        <v>0</v>
      </c>
      <c r="KB14" cm="1">
        <f t="array" ref="KB14">IF(TYPE(_xlfn._xlws.FILTER(HE$1:IM$1,HE14:IM14=KA14))=16,0,_xlfn._xlws.FILTER(HE$1:IM$1,HE14:IM14=KA14))</f>
        <v>0</v>
      </c>
      <c r="KG14">
        <f t="shared" si="206"/>
        <v>0</v>
      </c>
      <c r="KH14" s="35">
        <f t="shared" si="32"/>
        <v>0</v>
      </c>
      <c r="KI14">
        <f t="shared" si="218"/>
        <v>10</v>
      </c>
      <c r="KJ14">
        <f t="shared" si="33"/>
        <v>0</v>
      </c>
      <c r="KK14">
        <f t="shared" si="219"/>
        <v>0</v>
      </c>
      <c r="KL14">
        <f t="shared" si="207"/>
        <v>0</v>
      </c>
      <c r="KM14" s="2">
        <f t="shared" si="35"/>
        <v>0</v>
      </c>
      <c r="KN14" s="2">
        <f t="shared" si="35"/>
        <v>0</v>
      </c>
      <c r="KO14" s="2">
        <f t="shared" si="35"/>
        <v>0</v>
      </c>
      <c r="KP14" s="2">
        <f t="shared" si="35"/>
        <v>0</v>
      </c>
      <c r="KQ14" s="2">
        <f t="shared" si="35"/>
        <v>0</v>
      </c>
      <c r="KR14" s="2">
        <f t="shared" si="35"/>
        <v>0</v>
      </c>
      <c r="KS14" s="2">
        <f t="shared" si="35"/>
        <v>0</v>
      </c>
      <c r="KT14" s="2" t="str">
        <f t="shared" si="208"/>
        <v>0</v>
      </c>
      <c r="KU14" s="2" t="str">
        <f t="shared" si="209"/>
        <v>0</v>
      </c>
      <c r="KV14" s="2" t="str">
        <f t="shared" si="210"/>
        <v>0</v>
      </c>
      <c r="KW14" s="55" t="str">
        <f t="shared" si="211"/>
        <v>0</v>
      </c>
      <c r="KX14" s="60">
        <f t="shared" si="212"/>
        <v>0</v>
      </c>
      <c r="KY14" s="60">
        <f t="shared" si="36"/>
        <v>0</v>
      </c>
      <c r="KZ14" s="60">
        <f t="shared" si="36"/>
        <v>0</v>
      </c>
      <c r="LA14" s="60">
        <f t="shared" si="36"/>
        <v>0</v>
      </c>
      <c r="LB14" s="60">
        <f t="shared" si="36"/>
        <v>0</v>
      </c>
      <c r="LC14" s="60">
        <f t="shared" si="36"/>
        <v>0</v>
      </c>
      <c r="LD14" s="60">
        <f t="shared" si="36"/>
        <v>0</v>
      </c>
      <c r="LE14" s="64">
        <f t="shared" si="37"/>
        <v>0</v>
      </c>
      <c r="LF14" s="55">
        <f t="shared" si="38"/>
        <v>0</v>
      </c>
      <c r="LG14" s="55">
        <f t="shared" si="39"/>
        <v>0</v>
      </c>
      <c r="LH14" s="55">
        <f t="shared" si="40"/>
        <v>0</v>
      </c>
      <c r="LI14" s="55">
        <f t="shared" si="41"/>
        <v>0</v>
      </c>
      <c r="LJ14" s="55">
        <f t="shared" si="42"/>
        <v>0</v>
      </c>
      <c r="LK14" s="55">
        <f t="shared" si="43"/>
        <v>0</v>
      </c>
      <c r="LL14" s="55">
        <f t="shared" si="44"/>
        <v>0</v>
      </c>
      <c r="LM14" s="64">
        <f t="shared" si="213"/>
        <v>0</v>
      </c>
      <c r="LN14" s="64">
        <f t="shared" si="45"/>
        <v>0</v>
      </c>
      <c r="LO14" s="64">
        <f t="shared" si="45"/>
        <v>0</v>
      </c>
      <c r="LP14" s="64">
        <f t="shared" si="45"/>
        <v>0</v>
      </c>
      <c r="LQ14" s="64">
        <f t="shared" si="45"/>
        <v>0</v>
      </c>
      <c r="LR14" s="64">
        <f t="shared" si="45"/>
        <v>0</v>
      </c>
      <c r="LS14" s="64">
        <f t="shared" si="45"/>
        <v>0</v>
      </c>
      <c r="LT14" s="60">
        <f t="shared" si="214"/>
        <v>0</v>
      </c>
      <c r="LU14" s="60">
        <f t="shared" si="46"/>
        <v>0</v>
      </c>
      <c r="LV14" s="60">
        <f t="shared" si="47"/>
        <v>0</v>
      </c>
      <c r="LX14" s="180"/>
      <c r="LY14" s="180"/>
      <c r="LZ14" s="180"/>
      <c r="MA14" s="180"/>
      <c r="MB14" s="180"/>
      <c r="MC14" s="180"/>
      <c r="MD14" s="180"/>
      <c r="ME14" s="180"/>
      <c r="MF14" s="180"/>
      <c r="MG14" s="180"/>
      <c r="MH14" s="180"/>
      <c r="MI14" s="180"/>
      <c r="MJ14" s="180"/>
      <c r="MK14" s="180"/>
      <c r="ML14" s="180"/>
      <c r="MM14" s="180"/>
      <c r="MN14" s="180"/>
      <c r="MO14" s="180"/>
      <c r="MP14" s="180"/>
      <c r="MQ14" s="180"/>
      <c r="MR14" s="180"/>
      <c r="MS14" s="180"/>
      <c r="MT14" s="180"/>
      <c r="MU14" s="51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51"/>
      <c r="NP14" s="51"/>
      <c r="NQ14" s="51"/>
      <c r="NR14" s="51"/>
      <c r="NS14" s="51"/>
      <c r="NT14" s="51"/>
      <c r="NU14" s="51"/>
      <c r="NV14" s="51"/>
      <c r="NW14" s="51"/>
      <c r="NX14" s="73"/>
      <c r="NY14" s="73"/>
      <c r="NZ14" s="73"/>
      <c r="OA14" s="73"/>
      <c r="OB14" s="73"/>
      <c r="OC14" s="73"/>
    </row>
    <row r="15" spans="1:393" x14ac:dyDescent="0.3">
      <c r="A15" s="190"/>
      <c r="B15" t="s">
        <v>21</v>
      </c>
      <c r="C15" s="16" t="s">
        <v>37</v>
      </c>
      <c r="D15" s="16" t="s">
        <v>37</v>
      </c>
      <c r="E15" s="16" t="s">
        <v>38</v>
      </c>
      <c r="F15" s="16" t="s">
        <v>37</v>
      </c>
      <c r="G15" s="16" t="s">
        <v>37</v>
      </c>
      <c r="H15" s="16" t="s">
        <v>37</v>
      </c>
      <c r="I15" s="16" t="s">
        <v>38</v>
      </c>
      <c r="J15" s="4">
        <f t="shared" si="21"/>
        <v>11</v>
      </c>
      <c r="K15" s="57">
        <f t="shared" si="48"/>
        <v>13</v>
      </c>
      <c r="L15" s="57">
        <f t="shared" si="49"/>
        <v>15</v>
      </c>
      <c r="M15" s="57">
        <f t="shared" si="50"/>
        <v>16</v>
      </c>
      <c r="N15" s="57">
        <f t="shared" si="51"/>
        <v>18</v>
      </c>
      <c r="O15" s="57">
        <f t="shared" si="52"/>
        <v>20</v>
      </c>
      <c r="P15" s="57">
        <f t="shared" si="53"/>
        <v>22</v>
      </c>
      <c r="Q15" s="57">
        <f t="shared" si="54"/>
        <v>23</v>
      </c>
      <c r="R15" s="57">
        <f t="shared" si="55"/>
        <v>25</v>
      </c>
      <c r="S15" s="57">
        <f t="shared" si="56"/>
        <v>27</v>
      </c>
      <c r="T15" s="57">
        <f t="shared" si="57"/>
        <v>28</v>
      </c>
      <c r="U15" s="57">
        <f t="shared" si="58"/>
        <v>30</v>
      </c>
      <c r="V15" s="57">
        <f t="shared" si="59"/>
        <v>32</v>
      </c>
      <c r="W15" s="57">
        <f t="shared" si="60"/>
        <v>34</v>
      </c>
      <c r="X15" s="57">
        <f t="shared" si="61"/>
        <v>35</v>
      </c>
      <c r="Y15" s="57">
        <f t="shared" si="62"/>
        <v>37</v>
      </c>
      <c r="Z15" s="57">
        <f t="shared" si="63"/>
        <v>39</v>
      </c>
      <c r="AA15" s="57">
        <f t="shared" si="64"/>
        <v>40</v>
      </c>
      <c r="AB15" s="57">
        <f t="shared" si="65"/>
        <v>42</v>
      </c>
      <c r="AC15" s="57">
        <f t="shared" si="66"/>
        <v>44</v>
      </c>
      <c r="AD15" s="57">
        <f t="shared" si="67"/>
        <v>46</v>
      </c>
      <c r="AE15" s="57">
        <f t="shared" si="68"/>
        <v>47</v>
      </c>
      <c r="AF15" s="57">
        <f t="shared" si="69"/>
        <v>49</v>
      </c>
      <c r="AG15" s="57">
        <f t="shared" si="70"/>
        <v>51</v>
      </c>
      <c r="AH15" s="57">
        <f t="shared" si="71"/>
        <v>52</v>
      </c>
      <c r="AI15" s="57"/>
      <c r="AJ15" s="57">
        <f>1</f>
        <v>1</v>
      </c>
      <c r="AK15" s="57">
        <f t="shared" si="72"/>
        <v>4</v>
      </c>
      <c r="AL15" s="57">
        <f t="shared" si="73"/>
        <v>7</v>
      </c>
      <c r="AM15" s="57">
        <f t="shared" si="74"/>
        <v>11</v>
      </c>
      <c r="AN15" s="57">
        <f t="shared" si="75"/>
        <v>14</v>
      </c>
      <c r="AO15" s="57">
        <f t="shared" si="76"/>
        <v>17</v>
      </c>
      <c r="AP15" s="57">
        <f t="shared" si="77"/>
        <v>21</v>
      </c>
      <c r="AQ15" s="57" t="str">
        <f t="shared" si="215"/>
        <v>Sib</v>
      </c>
      <c r="AR15" s="57" t="str">
        <f t="shared" si="78"/>
        <v/>
      </c>
      <c r="AS15" s="57" t="str">
        <f t="shared" si="79"/>
        <v/>
      </c>
      <c r="AT15" s="57" t="str">
        <f t="shared" si="80"/>
        <v>Δ</v>
      </c>
      <c r="AU15" s="57" t="str">
        <f t="shared" si="81"/>
        <v>9</v>
      </c>
      <c r="AV15" s="57" t="str">
        <f t="shared" si="82"/>
        <v>11</v>
      </c>
      <c r="AW15" s="57" t="str">
        <f t="shared" si="83"/>
        <v>13</v>
      </c>
      <c r="AX15" s="57" t="str">
        <f t="shared" si="84"/>
        <v>Sib</v>
      </c>
      <c r="AY15" s="57" t="str">
        <f t="shared" si="85"/>
        <v>SibΔ</v>
      </c>
      <c r="AZ15" s="57" t="str">
        <f t="shared" si="86"/>
        <v>Sib9</v>
      </c>
      <c r="BA15" s="57" t="str">
        <f t="shared" si="87"/>
        <v>Sib11</v>
      </c>
      <c r="BB15" s="57" t="str">
        <f t="shared" si="88"/>
        <v>Sib13</v>
      </c>
      <c r="BD15" s="57">
        <f>1</f>
        <v>1</v>
      </c>
      <c r="BE15" s="57">
        <f t="shared" si="89"/>
        <v>3</v>
      </c>
      <c r="BF15" s="57">
        <f t="shared" si="90"/>
        <v>7</v>
      </c>
      <c r="BG15" s="57">
        <f t="shared" si="91"/>
        <v>10</v>
      </c>
      <c r="BH15" s="57">
        <f t="shared" si="92"/>
        <v>14</v>
      </c>
      <c r="BI15" s="57">
        <f t="shared" si="93"/>
        <v>17</v>
      </c>
      <c r="BJ15" s="57">
        <f t="shared" si="94"/>
        <v>21</v>
      </c>
      <c r="BK15" s="57" t="str">
        <f t="shared" si="95"/>
        <v>Sib</v>
      </c>
      <c r="BL15" s="57" t="str">
        <f t="shared" si="96"/>
        <v>m</v>
      </c>
      <c r="BM15" s="57" t="str">
        <f t="shared" si="97"/>
        <v/>
      </c>
      <c r="BN15" s="57" t="str">
        <f t="shared" si="98"/>
        <v>7</v>
      </c>
      <c r="BO15" s="57" t="str">
        <f t="shared" si="99"/>
        <v>9</v>
      </c>
      <c r="BP15" s="57" t="str">
        <f t="shared" si="100"/>
        <v>11</v>
      </c>
      <c r="BQ15" s="57" t="str">
        <f t="shared" si="101"/>
        <v>13</v>
      </c>
      <c r="BR15" s="57" t="str">
        <f t="shared" si="102"/>
        <v>Sibm</v>
      </c>
      <c r="BS15" s="57" t="str">
        <f t="shared" si="103"/>
        <v>Sibm7</v>
      </c>
      <c r="BT15" s="57" t="str">
        <f t="shared" si="104"/>
        <v>Sibm9</v>
      </c>
      <c r="BU15" s="57" t="str">
        <f t="shared" si="105"/>
        <v>Sibm11</v>
      </c>
      <c r="BV15" s="57" t="str">
        <f t="shared" si="106"/>
        <v>Sibm13</v>
      </c>
      <c r="BX15" s="57">
        <f>1</f>
        <v>1</v>
      </c>
      <c r="BY15" s="57">
        <f t="shared" si="107"/>
        <v>3</v>
      </c>
      <c r="BZ15" s="57">
        <f t="shared" si="108"/>
        <v>7</v>
      </c>
      <c r="CA15" s="57">
        <f t="shared" si="109"/>
        <v>10</v>
      </c>
      <c r="CB15" s="57">
        <f t="shared" si="110"/>
        <v>13</v>
      </c>
      <c r="CC15" s="57">
        <f t="shared" si="111"/>
        <v>17</v>
      </c>
      <c r="CD15" s="57">
        <f t="shared" si="112"/>
        <v>20</v>
      </c>
      <c r="CE15" s="57" t="str">
        <f t="shared" si="113"/>
        <v>Sib</v>
      </c>
      <c r="CF15" s="57" t="str">
        <f t="shared" si="114"/>
        <v>m</v>
      </c>
      <c r="CG15" s="57" t="str">
        <f t="shared" si="115"/>
        <v/>
      </c>
      <c r="CH15" s="57" t="str">
        <f t="shared" si="116"/>
        <v>7</v>
      </c>
      <c r="CI15" s="57" t="str">
        <f t="shared" si="117"/>
        <v>9b</v>
      </c>
      <c r="CJ15" s="57" t="str">
        <f t="shared" si="118"/>
        <v>11</v>
      </c>
      <c r="CK15" s="57" t="str">
        <f t="shared" si="119"/>
        <v>13b</v>
      </c>
      <c r="CL15" s="57" t="str">
        <f t="shared" si="120"/>
        <v>Sibm</v>
      </c>
      <c r="CM15" s="57" t="str">
        <f t="shared" si="121"/>
        <v>Sibm7</v>
      </c>
      <c r="CN15" s="57" t="str">
        <f t="shared" si="122"/>
        <v>Sibm9b</v>
      </c>
      <c r="CO15" s="57" t="str">
        <f t="shared" si="123"/>
        <v>Sibm11</v>
      </c>
      <c r="CP15" s="57" t="str">
        <f t="shared" si="124"/>
        <v>Sibm13b</v>
      </c>
      <c r="CR15" s="57">
        <f>1</f>
        <v>1</v>
      </c>
      <c r="CS15" s="57">
        <f t="shared" si="125"/>
        <v>4</v>
      </c>
      <c r="CT15" s="57">
        <f t="shared" si="126"/>
        <v>7</v>
      </c>
      <c r="CU15" s="57">
        <f t="shared" si="127"/>
        <v>11</v>
      </c>
      <c r="CV15" s="57">
        <f t="shared" si="128"/>
        <v>14</v>
      </c>
      <c r="CW15" s="57">
        <f t="shared" si="129"/>
        <v>18</v>
      </c>
      <c r="CX15" s="57">
        <f t="shared" si="130"/>
        <v>21</v>
      </c>
      <c r="CY15" s="57" t="str">
        <f t="shared" si="131"/>
        <v>Sib</v>
      </c>
      <c r="CZ15" s="57" t="str">
        <f t="shared" si="132"/>
        <v/>
      </c>
      <c r="DA15" s="57" t="str">
        <f t="shared" si="133"/>
        <v/>
      </c>
      <c r="DB15" s="57" t="str">
        <f t="shared" si="134"/>
        <v>Δ</v>
      </c>
      <c r="DC15" s="57" t="str">
        <f t="shared" si="135"/>
        <v>9</v>
      </c>
      <c r="DD15" s="57" t="str">
        <f t="shared" si="136"/>
        <v>11+</v>
      </c>
      <c r="DE15" s="57" t="str">
        <f t="shared" si="137"/>
        <v>13</v>
      </c>
      <c r="DF15" s="57" t="str">
        <f t="shared" si="138"/>
        <v>Sib</v>
      </c>
      <c r="DG15" s="57" t="str">
        <f t="shared" si="139"/>
        <v>SibΔ</v>
      </c>
      <c r="DH15" s="57" t="str">
        <f t="shared" si="140"/>
        <v>Sib9</v>
      </c>
      <c r="DI15" s="57" t="str">
        <f t="shared" si="141"/>
        <v>Sib11+</v>
      </c>
      <c r="DJ15" s="57" t="str">
        <f t="shared" si="142"/>
        <v>Sib13</v>
      </c>
      <c r="DL15" s="57">
        <f>1</f>
        <v>1</v>
      </c>
      <c r="DM15" s="57">
        <f t="shared" si="143"/>
        <v>4</v>
      </c>
      <c r="DN15" s="57">
        <f t="shared" si="144"/>
        <v>7</v>
      </c>
      <c r="DO15" s="57">
        <f t="shared" si="145"/>
        <v>10</v>
      </c>
      <c r="DP15" s="57">
        <f t="shared" si="146"/>
        <v>14</v>
      </c>
      <c r="DQ15" s="57">
        <f t="shared" si="147"/>
        <v>17</v>
      </c>
      <c r="DR15" s="57">
        <f t="shared" si="148"/>
        <v>21</v>
      </c>
      <c r="DS15" s="57" t="str">
        <f t="shared" si="149"/>
        <v>Sib</v>
      </c>
      <c r="DT15" s="57" t="str">
        <f t="shared" si="150"/>
        <v/>
      </c>
      <c r="DU15" s="57" t="str">
        <f t="shared" si="151"/>
        <v/>
      </c>
      <c r="DV15" s="57" t="str">
        <f t="shared" si="152"/>
        <v>7</v>
      </c>
      <c r="DW15" s="57" t="str">
        <f t="shared" si="153"/>
        <v>9</v>
      </c>
      <c r="DX15" s="57" t="str">
        <f t="shared" si="154"/>
        <v>11</v>
      </c>
      <c r="DY15" s="57" t="str">
        <f t="shared" si="155"/>
        <v>13</v>
      </c>
      <c r="DZ15" s="57" t="str">
        <f t="shared" si="156"/>
        <v>Sib</v>
      </c>
      <c r="EA15" s="57" t="str">
        <f t="shared" si="157"/>
        <v>Sib7</v>
      </c>
      <c r="EB15" s="57" t="str">
        <f t="shared" si="158"/>
        <v>Sib9</v>
      </c>
      <c r="EC15" s="57" t="str">
        <f t="shared" si="159"/>
        <v>Sib11</v>
      </c>
      <c r="ED15" s="57" t="str">
        <f t="shared" si="160"/>
        <v>Sib13</v>
      </c>
      <c r="EF15" s="57">
        <f>1</f>
        <v>1</v>
      </c>
      <c r="EG15" s="57">
        <f t="shared" si="161"/>
        <v>3</v>
      </c>
      <c r="EH15" s="57">
        <f t="shared" si="162"/>
        <v>7</v>
      </c>
      <c r="EI15" s="57">
        <f t="shared" si="163"/>
        <v>10</v>
      </c>
      <c r="EJ15" s="57">
        <f t="shared" si="164"/>
        <v>14</v>
      </c>
      <c r="EK15" s="57">
        <f t="shared" si="165"/>
        <v>17</v>
      </c>
      <c r="EL15" s="57">
        <f t="shared" si="166"/>
        <v>20</v>
      </c>
      <c r="EM15" s="57" t="str">
        <f t="shared" si="167"/>
        <v>Sib</v>
      </c>
      <c r="EN15" s="57" t="str">
        <f t="shared" si="168"/>
        <v>m</v>
      </c>
      <c r="EO15" s="57" t="str">
        <f t="shared" si="169"/>
        <v/>
      </c>
      <c r="EP15" s="57" t="str">
        <f t="shared" si="170"/>
        <v>7</v>
      </c>
      <c r="EQ15" s="57" t="str">
        <f t="shared" si="171"/>
        <v>9</v>
      </c>
      <c r="ER15" s="57" t="str">
        <f t="shared" si="172"/>
        <v>11</v>
      </c>
      <c r="ES15" s="57" t="str">
        <f t="shared" si="173"/>
        <v>13b</v>
      </c>
      <c r="ET15" s="57" t="str">
        <f t="shared" si="174"/>
        <v>Sibm</v>
      </c>
      <c r="EU15" s="57" t="str">
        <f t="shared" si="175"/>
        <v>Sibm7</v>
      </c>
      <c r="EV15" s="57" t="str">
        <f t="shared" si="176"/>
        <v>Sibm9</v>
      </c>
      <c r="EW15" s="57" t="str">
        <f t="shared" si="177"/>
        <v>Sibm11</v>
      </c>
      <c r="EX15" s="57" t="str">
        <f t="shared" si="178"/>
        <v>Sibm13b</v>
      </c>
      <c r="EZ15" s="57">
        <f>1</f>
        <v>1</v>
      </c>
      <c r="FA15" s="57">
        <f t="shared" si="179"/>
        <v>3</v>
      </c>
      <c r="FB15" s="57">
        <f t="shared" si="180"/>
        <v>6</v>
      </c>
      <c r="FC15" s="57">
        <f t="shared" si="181"/>
        <v>10</v>
      </c>
      <c r="FD15" s="57">
        <f t="shared" si="182"/>
        <v>13</v>
      </c>
      <c r="FE15" s="57">
        <f t="shared" si="183"/>
        <v>17</v>
      </c>
      <c r="FF15" s="57">
        <f t="shared" si="184"/>
        <v>20</v>
      </c>
      <c r="FG15" s="57" t="str">
        <f t="shared" si="185"/>
        <v>Sib</v>
      </c>
      <c r="FH15" s="57" t="str">
        <f t="shared" si="186"/>
        <v>m</v>
      </c>
      <c r="FI15" s="57" t="str">
        <f t="shared" si="187"/>
        <v>5b</v>
      </c>
      <c r="FJ15" s="57" t="str">
        <f t="shared" si="188"/>
        <v>7</v>
      </c>
      <c r="FK15" s="57" t="str">
        <f t="shared" si="189"/>
        <v>9b</v>
      </c>
      <c r="FL15" s="57" t="str">
        <f t="shared" si="190"/>
        <v>11</v>
      </c>
      <c r="FM15" s="57" t="str">
        <f t="shared" si="191"/>
        <v>13b</v>
      </c>
      <c r="FN15" s="57" t="str">
        <f t="shared" si="192"/>
        <v>Sibm5b</v>
      </c>
      <c r="FO15" s="57" t="str">
        <f t="shared" si="193"/>
        <v>Sibm5b7</v>
      </c>
      <c r="FP15" s="57" t="str">
        <f t="shared" si="194"/>
        <v>Sibm5b9b</v>
      </c>
      <c r="FQ15" s="57" t="str">
        <f t="shared" si="195"/>
        <v>Sibm5b11</v>
      </c>
      <c r="FR15" s="57" t="str">
        <f t="shared" si="196"/>
        <v>Sibm5b13b</v>
      </c>
      <c r="FT15" s="2" t="str">
        <f t="shared" si="197"/>
        <v>Sib</v>
      </c>
      <c r="FU15" s="2" t="str">
        <f t="shared" si="22"/>
        <v>SibΔ</v>
      </c>
      <c r="FV15" s="2" t="str">
        <f t="shared" si="22"/>
        <v>Sib9</v>
      </c>
      <c r="FW15" s="2" t="str">
        <f t="shared" si="22"/>
        <v>Sib11</v>
      </c>
      <c r="FX15" s="2" t="str">
        <f t="shared" si="22"/>
        <v>Sib13</v>
      </c>
      <c r="FY15" s="2" t="str">
        <f t="shared" si="198"/>
        <v>Sibm</v>
      </c>
      <c r="FZ15" s="2" t="str">
        <f t="shared" si="23"/>
        <v>Sibm7</v>
      </c>
      <c r="GA15" s="2" t="str">
        <f t="shared" si="23"/>
        <v>Sibm9</v>
      </c>
      <c r="GB15" s="2" t="str">
        <f t="shared" si="23"/>
        <v>Sibm11</v>
      </c>
      <c r="GC15" s="2" t="str">
        <f t="shared" si="23"/>
        <v>Sibm13</v>
      </c>
      <c r="GD15" s="2" t="str">
        <f t="shared" si="199"/>
        <v>Sibm</v>
      </c>
      <c r="GE15" s="2" t="str">
        <f t="shared" si="24"/>
        <v>Sibm7</v>
      </c>
      <c r="GF15" s="2" t="str">
        <f t="shared" si="24"/>
        <v>Sibm9b</v>
      </c>
      <c r="GG15" s="2" t="str">
        <f t="shared" si="24"/>
        <v>Sibm11</v>
      </c>
      <c r="GH15" s="2" t="str">
        <f t="shared" si="24"/>
        <v>Sibm13b</v>
      </c>
      <c r="GI15" s="2" t="str">
        <f t="shared" si="200"/>
        <v>Sib</v>
      </c>
      <c r="GJ15" s="2" t="str">
        <f t="shared" si="25"/>
        <v>SibΔ</v>
      </c>
      <c r="GK15" s="2" t="str">
        <f t="shared" si="25"/>
        <v>Sib9</v>
      </c>
      <c r="GL15" s="2" t="str">
        <f t="shared" si="25"/>
        <v>Sib11+</v>
      </c>
      <c r="GM15" s="2" t="str">
        <f t="shared" si="25"/>
        <v>Sib13</v>
      </c>
      <c r="GN15" s="2" t="str">
        <f t="shared" si="201"/>
        <v>Sib</v>
      </c>
      <c r="GO15" s="2" t="str">
        <f t="shared" si="26"/>
        <v>Sib7</v>
      </c>
      <c r="GP15" s="2" t="str">
        <f t="shared" si="26"/>
        <v>Sib9</v>
      </c>
      <c r="GQ15" s="2" t="str">
        <f t="shared" si="26"/>
        <v>Sib11</v>
      </c>
      <c r="GR15" s="2" t="str">
        <f t="shared" si="26"/>
        <v>Sib13</v>
      </c>
      <c r="GS15" s="2" t="str">
        <f t="shared" si="202"/>
        <v>Sibm</v>
      </c>
      <c r="GT15" s="2" t="str">
        <f t="shared" si="27"/>
        <v>Sibm7</v>
      </c>
      <c r="GU15" s="2" t="str">
        <f t="shared" si="27"/>
        <v>Sibm9</v>
      </c>
      <c r="GV15" s="2" t="str">
        <f t="shared" si="27"/>
        <v>Sibm11</v>
      </c>
      <c r="GW15" s="2" t="str">
        <f t="shared" si="27"/>
        <v>Sibm13b</v>
      </c>
      <c r="GX15" s="2" t="str">
        <f t="shared" si="203"/>
        <v>Sibm5b</v>
      </c>
      <c r="GY15" s="2" t="str">
        <f t="shared" si="28"/>
        <v>Sibm5b7</v>
      </c>
      <c r="GZ15" s="2" t="str">
        <f t="shared" si="28"/>
        <v>Sibm5b9b</v>
      </c>
      <c r="HA15" s="2" t="str">
        <f t="shared" si="28"/>
        <v>Sibm5b11</v>
      </c>
      <c r="HB15" s="2" t="str">
        <f t="shared" si="28"/>
        <v>Sibm5b13b</v>
      </c>
      <c r="HD15" s="2">
        <f t="shared" si="216"/>
        <v>11</v>
      </c>
      <c r="HE15" s="2" t="str" cm="1">
        <f t="array" ref="HE15">INDEX(patti,$HD15,IP15)</f>
        <v>Sib</v>
      </c>
      <c r="HF15" s="2" t="str" cm="1">
        <f t="array" ref="HF15">INDEX(patti,$HD15,IQ15)</f>
        <v>Sibm</v>
      </c>
      <c r="HG15" s="2" t="str" cm="1">
        <f t="array" ref="HG15">INDEX(patti,$HD15,IR15)</f>
        <v>Sibm</v>
      </c>
      <c r="HH15" s="2" t="str" cm="1">
        <f t="array" ref="HH15">INDEX(patti,$HD15,IS15)</f>
        <v>Sib</v>
      </c>
      <c r="HI15" s="2" t="str" cm="1">
        <f t="array" ref="HI15">INDEX(patti,$HD15,IT15)</f>
        <v>Sib</v>
      </c>
      <c r="HJ15" s="2" t="str" cm="1">
        <f t="array" ref="HJ15">INDEX(patti,$HD15,IU15)</f>
        <v>Sibm</v>
      </c>
      <c r="HK15" s="2" t="str" cm="1">
        <f t="array" ref="HK15">INDEX(patti,$HD15,IV15)</f>
        <v>Sibm5b</v>
      </c>
      <c r="HL15" s="2" t="str" cm="1">
        <f t="array" ref="HL15">INDEX(patti,$HD15,IW15)</f>
        <v>SibΔ</v>
      </c>
      <c r="HM15" s="2" t="str" cm="1">
        <f t="array" ref="HM15">INDEX(patti,$HD15,IX15)</f>
        <v>Sibm7</v>
      </c>
      <c r="HN15" s="2" t="str" cm="1">
        <f t="array" ref="HN15">INDEX(patti,$HD15,IY15)</f>
        <v>Sibm7</v>
      </c>
      <c r="HO15" s="2" t="str" cm="1">
        <f t="array" ref="HO15">INDEX(patti,$HD15,IZ15)</f>
        <v>SibΔ</v>
      </c>
      <c r="HP15" s="2" t="str" cm="1">
        <f t="array" ref="HP15">INDEX(patti,$HD15,JA15)</f>
        <v>Sib7</v>
      </c>
      <c r="HQ15" s="2" t="str" cm="1">
        <f t="array" ref="HQ15">INDEX(patti,$HD15,JB15)</f>
        <v>Sibm7</v>
      </c>
      <c r="HR15" s="2" t="str" cm="1">
        <f t="array" ref="HR15">INDEX(patti,$HD15,JC15)</f>
        <v>Sibm5b7</v>
      </c>
      <c r="HS15" s="2" t="str" cm="1">
        <f t="array" ref="HS15">INDEX(patti,$HD15,JD15)</f>
        <v>Sib9</v>
      </c>
      <c r="HT15" s="2" t="str" cm="1">
        <f t="array" ref="HT15">INDEX(patti,$HD15,JE15)</f>
        <v>Sibm9</v>
      </c>
      <c r="HU15" s="2" t="str" cm="1">
        <f t="array" ref="HU15">INDEX(patti,$HD15,JF15)</f>
        <v>Sibm9b</v>
      </c>
      <c r="HV15" s="2" t="str" cm="1">
        <f t="array" ref="HV15">INDEX(patti,$HD15,JG15)</f>
        <v>Sib9</v>
      </c>
      <c r="HW15" s="2" t="str" cm="1">
        <f t="array" ref="HW15">INDEX(patti,$HD15,JH15)</f>
        <v>Sib9</v>
      </c>
      <c r="HX15" s="2" t="str" cm="1">
        <f t="array" ref="HX15">INDEX(patti,$HD15,JI15)</f>
        <v>Sibm9</v>
      </c>
      <c r="HY15" s="2" t="str" cm="1">
        <f t="array" ref="HY15">INDEX(patti,$HD15,JJ15)</f>
        <v>Sibm5b9b</v>
      </c>
      <c r="HZ15" s="2" t="str" cm="1">
        <f t="array" ref="HZ15">INDEX(patti,$HD15,JK15)</f>
        <v>Sib11</v>
      </c>
      <c r="IA15" s="2" t="str" cm="1">
        <f t="array" ref="IA15">INDEX(patti,$HD15,JL15)</f>
        <v>Sibm11</v>
      </c>
      <c r="IB15" s="2" t="str" cm="1">
        <f t="array" ref="IB15">INDEX(patti,$HD15,JM15)</f>
        <v>Sibm11</v>
      </c>
      <c r="IC15" s="2" t="str" cm="1">
        <f t="array" ref="IC15">INDEX(patti,$HD15,JN15)</f>
        <v>Sib11+</v>
      </c>
      <c r="ID15" s="2" t="str" cm="1">
        <f t="array" ref="ID15">INDEX(patti,$HD15,JO15)</f>
        <v>Sib11</v>
      </c>
      <c r="IE15" s="2" t="str" cm="1">
        <f t="array" ref="IE15">INDEX(patti,$HD15,JP15)</f>
        <v>Sibm11</v>
      </c>
      <c r="IF15" s="2" t="str" cm="1">
        <f t="array" ref="IF15">INDEX(patti,$HD15,JQ15)</f>
        <v>Sibm5b11</v>
      </c>
      <c r="IG15" s="2" t="str" cm="1">
        <f t="array" ref="IG15">INDEX(patti,$HD15,JR15)</f>
        <v>Sib13</v>
      </c>
      <c r="IH15" s="2" t="str" cm="1">
        <f t="array" ref="IH15">INDEX(patti,$HD15,JS15)</f>
        <v>Sibm13</v>
      </c>
      <c r="II15" s="2" t="str" cm="1">
        <f t="array" ref="II15">INDEX(patti,$HD15,JT15)</f>
        <v>Sibm13b</v>
      </c>
      <c r="IJ15" s="2" t="str" cm="1">
        <f t="array" ref="IJ15">INDEX(patti,$HD15,JU15)</f>
        <v>Sib13</v>
      </c>
      <c r="IK15" s="2" t="str" cm="1">
        <f t="array" ref="IK15">INDEX(patti,$HD15,JV15)</f>
        <v>Sib13</v>
      </c>
      <c r="IL15" s="2" t="str" cm="1">
        <f t="array" ref="IL15">INDEX(patti,$HD15,JW15)</f>
        <v>Sibm13b</v>
      </c>
      <c r="IM15" s="2" t="str" cm="1">
        <f t="array" ref="IM15">INDEX(patti,$HD15,JX15)</f>
        <v>Sibm5b13b</v>
      </c>
      <c r="IN15" t="s">
        <v>117</v>
      </c>
      <c r="IP15">
        <v>1</v>
      </c>
      <c r="IQ15">
        <f t="shared" si="204"/>
        <v>6</v>
      </c>
      <c r="IR15">
        <f t="shared" si="204"/>
        <v>11</v>
      </c>
      <c r="IS15">
        <f t="shared" si="204"/>
        <v>16</v>
      </c>
      <c r="IT15">
        <f t="shared" si="204"/>
        <v>21</v>
      </c>
      <c r="IU15">
        <f t="shared" si="204"/>
        <v>26</v>
      </c>
      <c r="IV15">
        <f t="shared" si="204"/>
        <v>31</v>
      </c>
      <c r="IW15">
        <f t="shared" si="205"/>
        <v>2</v>
      </c>
      <c r="IX15">
        <f t="shared" si="205"/>
        <v>7</v>
      </c>
      <c r="IY15">
        <f t="shared" si="205"/>
        <v>12</v>
      </c>
      <c r="IZ15">
        <f t="shared" si="205"/>
        <v>17</v>
      </c>
      <c r="JA15">
        <f t="shared" si="205"/>
        <v>22</v>
      </c>
      <c r="JB15">
        <f t="shared" si="205"/>
        <v>27</v>
      </c>
      <c r="JC15">
        <f t="shared" si="205"/>
        <v>32</v>
      </c>
      <c r="JD15">
        <f t="shared" si="205"/>
        <v>3</v>
      </c>
      <c r="JE15">
        <f t="shared" si="205"/>
        <v>8</v>
      </c>
      <c r="JF15">
        <f t="shared" si="205"/>
        <v>13</v>
      </c>
      <c r="JG15">
        <f t="shared" si="205"/>
        <v>18</v>
      </c>
      <c r="JH15">
        <f t="shared" si="205"/>
        <v>23</v>
      </c>
      <c r="JI15">
        <f t="shared" si="205"/>
        <v>28</v>
      </c>
      <c r="JJ15">
        <f t="shared" si="30"/>
        <v>33</v>
      </c>
      <c r="JK15">
        <f t="shared" si="30"/>
        <v>4</v>
      </c>
      <c r="JL15">
        <f t="shared" si="30"/>
        <v>9</v>
      </c>
      <c r="JM15">
        <f t="shared" si="30"/>
        <v>14</v>
      </c>
      <c r="JN15">
        <f t="shared" si="31"/>
        <v>19</v>
      </c>
      <c r="JO15">
        <f t="shared" si="31"/>
        <v>24</v>
      </c>
      <c r="JP15">
        <f t="shared" si="31"/>
        <v>29</v>
      </c>
      <c r="JQ15">
        <f t="shared" si="31"/>
        <v>34</v>
      </c>
      <c r="JR15">
        <f t="shared" si="31"/>
        <v>5</v>
      </c>
      <c r="JS15">
        <f t="shared" si="31"/>
        <v>10</v>
      </c>
      <c r="JT15">
        <f t="shared" si="31"/>
        <v>15</v>
      </c>
      <c r="JU15">
        <f t="shared" si="31"/>
        <v>20</v>
      </c>
      <c r="JV15">
        <f t="shared" si="31"/>
        <v>25</v>
      </c>
      <c r="JW15">
        <f t="shared" si="31"/>
        <v>30</v>
      </c>
      <c r="JX15">
        <f t="shared" si="31"/>
        <v>35</v>
      </c>
      <c r="JY15" t="s">
        <v>117</v>
      </c>
      <c r="JZ15" t="str">
        <f t="shared" si="217"/>
        <v>MAGGIORE</v>
      </c>
      <c r="KA15">
        <f t="shared" si="16"/>
        <v>0</v>
      </c>
      <c r="KB15" cm="1">
        <f t="array" ref="KB15">IF(TYPE(_xlfn._xlws.FILTER(HE$1:IM$1,HE15:IM15=KA15))=16,0,_xlfn._xlws.FILTER(HE$1:IM$1,HE15:IM15=KA15))</f>
        <v>0</v>
      </c>
      <c r="KG15">
        <f t="shared" si="206"/>
        <v>0</v>
      </c>
      <c r="KH15" s="35">
        <f t="shared" si="32"/>
        <v>0</v>
      </c>
      <c r="KI15">
        <f t="shared" si="218"/>
        <v>11</v>
      </c>
      <c r="KJ15">
        <f t="shared" si="33"/>
        <v>0</v>
      </c>
      <c r="KK15">
        <f t="shared" si="219"/>
        <v>0</v>
      </c>
      <c r="KL15">
        <f t="shared" si="207"/>
        <v>0</v>
      </c>
      <c r="KM15" s="2">
        <f t="shared" si="35"/>
        <v>0</v>
      </c>
      <c r="KN15" s="2">
        <f t="shared" si="35"/>
        <v>0</v>
      </c>
      <c r="KO15" s="2">
        <f t="shared" si="35"/>
        <v>0</v>
      </c>
      <c r="KP15" s="2">
        <f t="shared" si="35"/>
        <v>0</v>
      </c>
      <c r="KQ15" s="2">
        <f t="shared" si="35"/>
        <v>0</v>
      </c>
      <c r="KR15" s="2">
        <f t="shared" si="35"/>
        <v>0</v>
      </c>
      <c r="KS15" s="2">
        <f t="shared" si="35"/>
        <v>0</v>
      </c>
      <c r="KT15" s="2" t="str">
        <f t="shared" si="208"/>
        <v>0</v>
      </c>
      <c r="KU15" s="2" t="str">
        <f t="shared" si="209"/>
        <v>0</v>
      </c>
      <c r="KV15" s="2" t="str">
        <f t="shared" si="210"/>
        <v>0</v>
      </c>
      <c r="KW15" s="55" t="str">
        <f t="shared" si="211"/>
        <v>0</v>
      </c>
      <c r="KX15" s="60">
        <f t="shared" si="212"/>
        <v>0</v>
      </c>
      <c r="KY15" s="60">
        <f t="shared" si="36"/>
        <v>0</v>
      </c>
      <c r="KZ15" s="60">
        <f t="shared" si="36"/>
        <v>0</v>
      </c>
      <c r="LA15" s="60">
        <f t="shared" si="36"/>
        <v>0</v>
      </c>
      <c r="LB15" s="60">
        <f t="shared" si="36"/>
        <v>0</v>
      </c>
      <c r="LC15" s="60">
        <f t="shared" si="36"/>
        <v>0</v>
      </c>
      <c r="LD15" s="60">
        <f t="shared" si="36"/>
        <v>0</v>
      </c>
      <c r="LE15" s="64">
        <f t="shared" si="37"/>
        <v>0</v>
      </c>
      <c r="LF15" s="55">
        <f t="shared" si="38"/>
        <v>0</v>
      </c>
      <c r="LG15" s="55">
        <f t="shared" si="39"/>
        <v>0</v>
      </c>
      <c r="LH15" s="55">
        <f t="shared" si="40"/>
        <v>0</v>
      </c>
      <c r="LI15" s="55">
        <f t="shared" si="41"/>
        <v>0</v>
      </c>
      <c r="LJ15" s="55">
        <f t="shared" si="42"/>
        <v>0</v>
      </c>
      <c r="LK15" s="55">
        <f t="shared" si="43"/>
        <v>0</v>
      </c>
      <c r="LL15" s="55">
        <f t="shared" si="44"/>
        <v>0</v>
      </c>
      <c r="LM15" s="64">
        <f t="shared" si="213"/>
        <v>0</v>
      </c>
      <c r="LN15" s="64">
        <f t="shared" si="45"/>
        <v>0</v>
      </c>
      <c r="LO15" s="64">
        <f t="shared" si="45"/>
        <v>0</v>
      </c>
      <c r="LP15" s="64">
        <f t="shared" si="45"/>
        <v>0</v>
      </c>
      <c r="LQ15" s="64">
        <f t="shared" si="45"/>
        <v>0</v>
      </c>
      <c r="LR15" s="64">
        <f t="shared" si="45"/>
        <v>0</v>
      </c>
      <c r="LS15" s="64">
        <f t="shared" si="45"/>
        <v>0</v>
      </c>
      <c r="LT15" s="60">
        <f t="shared" si="214"/>
        <v>0</v>
      </c>
      <c r="LU15" s="60">
        <f t="shared" si="46"/>
        <v>0</v>
      </c>
      <c r="LV15" s="60">
        <f t="shared" si="47"/>
        <v>0</v>
      </c>
      <c r="LX15" s="180"/>
      <c r="LY15" s="180"/>
      <c r="LZ15" s="180"/>
      <c r="MA15" s="180"/>
      <c r="MB15" s="180"/>
      <c r="MC15" s="180"/>
      <c r="MD15" s="180"/>
      <c r="ME15" s="180"/>
      <c r="MF15" s="180"/>
      <c r="MG15" s="180"/>
      <c r="MH15" s="180"/>
      <c r="MI15" s="180"/>
      <c r="MJ15" s="180"/>
      <c r="MK15" s="180"/>
      <c r="ML15" s="180"/>
      <c r="MM15" s="180"/>
      <c r="MN15" s="180"/>
      <c r="MO15" s="180"/>
      <c r="MP15" s="180"/>
      <c r="MQ15" s="180"/>
      <c r="MR15" s="180"/>
      <c r="MS15" s="180"/>
      <c r="MT15" s="180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73"/>
      <c r="NY15" s="73"/>
      <c r="NZ15" s="73"/>
      <c r="OA15" s="73"/>
      <c r="OB15" s="73"/>
      <c r="OC15" s="73"/>
    </row>
    <row r="16" spans="1:393" x14ac:dyDescent="0.3">
      <c r="A16" s="190"/>
      <c r="B16" t="s">
        <v>4</v>
      </c>
      <c r="C16" s="16" t="s">
        <v>37</v>
      </c>
      <c r="D16" s="16" t="s">
        <v>37</v>
      </c>
      <c r="E16" s="16" t="s">
        <v>38</v>
      </c>
      <c r="F16" s="16" t="s">
        <v>37</v>
      </c>
      <c r="G16" s="16" t="s">
        <v>37</v>
      </c>
      <c r="H16" s="16" t="s">
        <v>37</v>
      </c>
      <c r="I16" s="16" t="s">
        <v>38</v>
      </c>
      <c r="J16" s="4">
        <f t="shared" si="21"/>
        <v>12</v>
      </c>
      <c r="K16" s="57">
        <f t="shared" si="48"/>
        <v>14</v>
      </c>
      <c r="L16" s="57">
        <f t="shared" si="49"/>
        <v>16</v>
      </c>
      <c r="M16" s="57">
        <f t="shared" si="50"/>
        <v>17</v>
      </c>
      <c r="N16" s="57">
        <f t="shared" si="51"/>
        <v>19</v>
      </c>
      <c r="O16" s="57">
        <f t="shared" si="52"/>
        <v>21</v>
      </c>
      <c r="P16" s="57">
        <f t="shared" si="53"/>
        <v>23</v>
      </c>
      <c r="Q16" s="57">
        <f t="shared" si="54"/>
        <v>24</v>
      </c>
      <c r="R16" s="57">
        <f t="shared" si="55"/>
        <v>26</v>
      </c>
      <c r="S16" s="57">
        <f t="shared" si="56"/>
        <v>28</v>
      </c>
      <c r="T16" s="57">
        <f t="shared" si="57"/>
        <v>29</v>
      </c>
      <c r="U16" s="57">
        <f t="shared" si="58"/>
        <v>31</v>
      </c>
      <c r="V16" s="57">
        <f t="shared" si="59"/>
        <v>33</v>
      </c>
      <c r="W16" s="57">
        <f t="shared" si="60"/>
        <v>35</v>
      </c>
      <c r="X16" s="57">
        <f t="shared" si="61"/>
        <v>36</v>
      </c>
      <c r="Y16" s="57">
        <f t="shared" si="62"/>
        <v>38</v>
      </c>
      <c r="Z16" s="57">
        <f t="shared" si="63"/>
        <v>40</v>
      </c>
      <c r="AA16" s="57">
        <f t="shared" si="64"/>
        <v>41</v>
      </c>
      <c r="AB16" s="57">
        <f t="shared" si="65"/>
        <v>43</v>
      </c>
      <c r="AC16" s="57">
        <f t="shared" si="66"/>
        <v>45</v>
      </c>
      <c r="AD16" s="57">
        <f t="shared" si="67"/>
        <v>47</v>
      </c>
      <c r="AE16" s="57">
        <f t="shared" si="68"/>
        <v>48</v>
      </c>
      <c r="AF16" s="57">
        <f t="shared" si="69"/>
        <v>50</v>
      </c>
      <c r="AG16" s="57">
        <f t="shared" si="70"/>
        <v>52</v>
      </c>
      <c r="AH16" s="57">
        <f t="shared" si="71"/>
        <v>53</v>
      </c>
      <c r="AI16" s="57"/>
      <c r="AJ16" s="57">
        <f>1</f>
        <v>1</v>
      </c>
      <c r="AK16" s="57">
        <f t="shared" si="72"/>
        <v>4</v>
      </c>
      <c r="AL16" s="57">
        <f t="shared" si="73"/>
        <v>7</v>
      </c>
      <c r="AM16" s="57">
        <f t="shared" si="74"/>
        <v>11</v>
      </c>
      <c r="AN16" s="57">
        <f t="shared" si="75"/>
        <v>14</v>
      </c>
      <c r="AO16" s="57">
        <f t="shared" si="76"/>
        <v>17</v>
      </c>
      <c r="AP16" s="57">
        <f t="shared" si="77"/>
        <v>21</v>
      </c>
      <c r="AQ16" s="57" t="str">
        <f t="shared" si="215"/>
        <v>SI</v>
      </c>
      <c r="AR16" s="57" t="str">
        <f t="shared" si="78"/>
        <v/>
      </c>
      <c r="AS16" s="57" t="str">
        <f t="shared" si="79"/>
        <v/>
      </c>
      <c r="AT16" s="57" t="str">
        <f t="shared" si="80"/>
        <v>Δ</v>
      </c>
      <c r="AU16" s="57" t="str">
        <f t="shared" si="81"/>
        <v>9</v>
      </c>
      <c r="AV16" s="57" t="str">
        <f t="shared" si="82"/>
        <v>11</v>
      </c>
      <c r="AW16" s="57" t="str">
        <f t="shared" si="83"/>
        <v>13</v>
      </c>
      <c r="AX16" s="57" t="str">
        <f t="shared" si="84"/>
        <v>SI</v>
      </c>
      <c r="AY16" s="57" t="str">
        <f t="shared" si="85"/>
        <v>SIΔ</v>
      </c>
      <c r="AZ16" s="57" t="str">
        <f t="shared" si="86"/>
        <v>SI9</v>
      </c>
      <c r="BA16" s="57" t="str">
        <f t="shared" si="87"/>
        <v>SI11</v>
      </c>
      <c r="BB16" s="57" t="str">
        <f t="shared" si="88"/>
        <v>SI13</v>
      </c>
      <c r="BD16" s="57">
        <f>1</f>
        <v>1</v>
      </c>
      <c r="BE16" s="57">
        <f t="shared" si="89"/>
        <v>3</v>
      </c>
      <c r="BF16" s="57">
        <f t="shared" si="90"/>
        <v>7</v>
      </c>
      <c r="BG16" s="57">
        <f t="shared" si="91"/>
        <v>10</v>
      </c>
      <c r="BH16" s="57">
        <f t="shared" si="92"/>
        <v>14</v>
      </c>
      <c r="BI16" s="57">
        <f t="shared" si="93"/>
        <v>17</v>
      </c>
      <c r="BJ16" s="57">
        <f t="shared" si="94"/>
        <v>21</v>
      </c>
      <c r="BK16" s="57" t="str">
        <f t="shared" si="95"/>
        <v>SI</v>
      </c>
      <c r="BL16" s="57" t="str">
        <f t="shared" si="96"/>
        <v>m</v>
      </c>
      <c r="BM16" s="57" t="str">
        <f t="shared" si="97"/>
        <v/>
      </c>
      <c r="BN16" s="57" t="str">
        <f t="shared" si="98"/>
        <v>7</v>
      </c>
      <c r="BO16" s="57" t="str">
        <f t="shared" si="99"/>
        <v>9</v>
      </c>
      <c r="BP16" s="57" t="str">
        <f t="shared" si="100"/>
        <v>11</v>
      </c>
      <c r="BQ16" s="57" t="str">
        <f t="shared" si="101"/>
        <v>13</v>
      </c>
      <c r="BR16" s="57" t="str">
        <f t="shared" si="102"/>
        <v>SIm</v>
      </c>
      <c r="BS16" s="57" t="str">
        <f t="shared" si="103"/>
        <v>SIm7</v>
      </c>
      <c r="BT16" s="57" t="str">
        <f t="shared" si="104"/>
        <v>SIm9</v>
      </c>
      <c r="BU16" s="57" t="str">
        <f t="shared" si="105"/>
        <v>SIm11</v>
      </c>
      <c r="BV16" s="57" t="str">
        <f t="shared" si="106"/>
        <v>SIm13</v>
      </c>
      <c r="BX16" s="57">
        <f>1</f>
        <v>1</v>
      </c>
      <c r="BY16" s="57">
        <f t="shared" si="107"/>
        <v>3</v>
      </c>
      <c r="BZ16" s="57">
        <f t="shared" si="108"/>
        <v>7</v>
      </c>
      <c r="CA16" s="57">
        <f t="shared" si="109"/>
        <v>10</v>
      </c>
      <c r="CB16" s="57">
        <f t="shared" si="110"/>
        <v>13</v>
      </c>
      <c r="CC16" s="57">
        <f t="shared" si="111"/>
        <v>17</v>
      </c>
      <c r="CD16" s="57">
        <f t="shared" si="112"/>
        <v>20</v>
      </c>
      <c r="CE16" s="57" t="str">
        <f t="shared" si="113"/>
        <v>SI</v>
      </c>
      <c r="CF16" s="57" t="str">
        <f t="shared" si="114"/>
        <v>m</v>
      </c>
      <c r="CG16" s="57" t="str">
        <f t="shared" si="115"/>
        <v/>
      </c>
      <c r="CH16" s="57" t="str">
        <f t="shared" si="116"/>
        <v>7</v>
      </c>
      <c r="CI16" s="57" t="str">
        <f t="shared" si="117"/>
        <v>9b</v>
      </c>
      <c r="CJ16" s="57" t="str">
        <f t="shared" si="118"/>
        <v>11</v>
      </c>
      <c r="CK16" s="57" t="str">
        <f t="shared" si="119"/>
        <v>13b</v>
      </c>
      <c r="CL16" s="57" t="str">
        <f t="shared" si="120"/>
        <v>SIm</v>
      </c>
      <c r="CM16" s="57" t="str">
        <f t="shared" si="121"/>
        <v>SIm7</v>
      </c>
      <c r="CN16" s="57" t="str">
        <f t="shared" si="122"/>
        <v>SIm9b</v>
      </c>
      <c r="CO16" s="57" t="str">
        <f t="shared" si="123"/>
        <v>SIm11</v>
      </c>
      <c r="CP16" s="57" t="str">
        <f t="shared" si="124"/>
        <v>SIm13b</v>
      </c>
      <c r="CR16" s="57">
        <f>1</f>
        <v>1</v>
      </c>
      <c r="CS16" s="57">
        <f t="shared" si="125"/>
        <v>4</v>
      </c>
      <c r="CT16" s="57">
        <f t="shared" si="126"/>
        <v>7</v>
      </c>
      <c r="CU16" s="57">
        <f t="shared" si="127"/>
        <v>11</v>
      </c>
      <c r="CV16" s="57">
        <f t="shared" si="128"/>
        <v>14</v>
      </c>
      <c r="CW16" s="57">
        <f t="shared" si="129"/>
        <v>18</v>
      </c>
      <c r="CX16" s="57">
        <f t="shared" si="130"/>
        <v>21</v>
      </c>
      <c r="CY16" s="57" t="str">
        <f t="shared" si="131"/>
        <v>SI</v>
      </c>
      <c r="CZ16" s="57" t="str">
        <f t="shared" si="132"/>
        <v/>
      </c>
      <c r="DA16" s="57" t="str">
        <f t="shared" si="133"/>
        <v/>
      </c>
      <c r="DB16" s="57" t="str">
        <f t="shared" si="134"/>
        <v>Δ</v>
      </c>
      <c r="DC16" s="57" t="str">
        <f t="shared" si="135"/>
        <v>9</v>
      </c>
      <c r="DD16" s="57" t="str">
        <f t="shared" si="136"/>
        <v>11+</v>
      </c>
      <c r="DE16" s="57" t="str">
        <f t="shared" si="137"/>
        <v>13</v>
      </c>
      <c r="DF16" s="57" t="str">
        <f t="shared" si="138"/>
        <v>SI</v>
      </c>
      <c r="DG16" s="57" t="str">
        <f t="shared" si="139"/>
        <v>SIΔ</v>
      </c>
      <c r="DH16" s="57" t="str">
        <f t="shared" si="140"/>
        <v>SI9</v>
      </c>
      <c r="DI16" s="57" t="str">
        <f t="shared" si="141"/>
        <v>SI11+</v>
      </c>
      <c r="DJ16" s="57" t="str">
        <f t="shared" si="142"/>
        <v>SI13</v>
      </c>
      <c r="DL16" s="57">
        <f>1</f>
        <v>1</v>
      </c>
      <c r="DM16" s="57">
        <f t="shared" si="143"/>
        <v>4</v>
      </c>
      <c r="DN16" s="57">
        <f t="shared" si="144"/>
        <v>7</v>
      </c>
      <c r="DO16" s="57">
        <f t="shared" si="145"/>
        <v>10</v>
      </c>
      <c r="DP16" s="57">
        <f t="shared" si="146"/>
        <v>14</v>
      </c>
      <c r="DQ16" s="57">
        <f t="shared" si="147"/>
        <v>17</v>
      </c>
      <c r="DR16" s="57">
        <f t="shared" si="148"/>
        <v>21</v>
      </c>
      <c r="DS16" s="57" t="str">
        <f t="shared" si="149"/>
        <v>SI</v>
      </c>
      <c r="DT16" s="57" t="str">
        <f t="shared" si="150"/>
        <v/>
      </c>
      <c r="DU16" s="57" t="str">
        <f t="shared" si="151"/>
        <v/>
      </c>
      <c r="DV16" s="57" t="str">
        <f t="shared" si="152"/>
        <v>7</v>
      </c>
      <c r="DW16" s="57" t="str">
        <f t="shared" si="153"/>
        <v>9</v>
      </c>
      <c r="DX16" s="57" t="str">
        <f t="shared" si="154"/>
        <v>11</v>
      </c>
      <c r="DY16" s="57" t="str">
        <f t="shared" si="155"/>
        <v>13</v>
      </c>
      <c r="DZ16" s="57" t="str">
        <f t="shared" si="156"/>
        <v>SI</v>
      </c>
      <c r="EA16" s="57" t="str">
        <f t="shared" si="157"/>
        <v>SI7</v>
      </c>
      <c r="EB16" s="57" t="str">
        <f t="shared" si="158"/>
        <v>SI9</v>
      </c>
      <c r="EC16" s="57" t="str">
        <f t="shared" si="159"/>
        <v>SI11</v>
      </c>
      <c r="ED16" s="57" t="str">
        <f t="shared" si="160"/>
        <v>SI13</v>
      </c>
      <c r="EF16" s="57">
        <f>1</f>
        <v>1</v>
      </c>
      <c r="EG16" s="57">
        <f t="shared" si="161"/>
        <v>3</v>
      </c>
      <c r="EH16" s="57">
        <f t="shared" si="162"/>
        <v>7</v>
      </c>
      <c r="EI16" s="57">
        <f t="shared" si="163"/>
        <v>10</v>
      </c>
      <c r="EJ16" s="57">
        <f t="shared" si="164"/>
        <v>14</v>
      </c>
      <c r="EK16" s="57">
        <f t="shared" si="165"/>
        <v>17</v>
      </c>
      <c r="EL16" s="57">
        <f t="shared" si="166"/>
        <v>20</v>
      </c>
      <c r="EM16" s="57" t="str">
        <f t="shared" si="167"/>
        <v>SI</v>
      </c>
      <c r="EN16" s="57" t="str">
        <f t="shared" si="168"/>
        <v>m</v>
      </c>
      <c r="EO16" s="57" t="str">
        <f t="shared" si="169"/>
        <v/>
      </c>
      <c r="EP16" s="57" t="str">
        <f t="shared" si="170"/>
        <v>7</v>
      </c>
      <c r="EQ16" s="57" t="str">
        <f t="shared" si="171"/>
        <v>9</v>
      </c>
      <c r="ER16" s="57" t="str">
        <f t="shared" si="172"/>
        <v>11</v>
      </c>
      <c r="ES16" s="57" t="str">
        <f t="shared" si="173"/>
        <v>13b</v>
      </c>
      <c r="ET16" s="57" t="str">
        <f t="shared" si="174"/>
        <v>SIm</v>
      </c>
      <c r="EU16" s="57" t="str">
        <f t="shared" si="175"/>
        <v>SIm7</v>
      </c>
      <c r="EV16" s="57" t="str">
        <f t="shared" si="176"/>
        <v>SIm9</v>
      </c>
      <c r="EW16" s="57" t="str">
        <f t="shared" si="177"/>
        <v>SIm11</v>
      </c>
      <c r="EX16" s="57" t="str">
        <f t="shared" si="178"/>
        <v>SIm13b</v>
      </c>
      <c r="EZ16" s="57">
        <f>1</f>
        <v>1</v>
      </c>
      <c r="FA16" s="57">
        <f t="shared" si="179"/>
        <v>3</v>
      </c>
      <c r="FB16" s="57">
        <f t="shared" si="180"/>
        <v>6</v>
      </c>
      <c r="FC16" s="57">
        <f t="shared" si="181"/>
        <v>10</v>
      </c>
      <c r="FD16" s="57">
        <f t="shared" si="182"/>
        <v>13</v>
      </c>
      <c r="FE16" s="57">
        <f t="shared" si="183"/>
        <v>17</v>
      </c>
      <c r="FF16" s="57">
        <f t="shared" si="184"/>
        <v>20</v>
      </c>
      <c r="FG16" s="57" t="str">
        <f t="shared" si="185"/>
        <v>SI</v>
      </c>
      <c r="FH16" s="57" t="str">
        <f t="shared" si="186"/>
        <v>m</v>
      </c>
      <c r="FI16" s="57" t="str">
        <f t="shared" si="187"/>
        <v>5b</v>
      </c>
      <c r="FJ16" s="57" t="str">
        <f t="shared" si="188"/>
        <v>7</v>
      </c>
      <c r="FK16" s="57" t="str">
        <f t="shared" si="189"/>
        <v>9b</v>
      </c>
      <c r="FL16" s="57" t="str">
        <f t="shared" si="190"/>
        <v>11</v>
      </c>
      <c r="FM16" s="57" t="str">
        <f t="shared" si="191"/>
        <v>13b</v>
      </c>
      <c r="FN16" s="57" t="str">
        <f t="shared" si="192"/>
        <v>SIm5b</v>
      </c>
      <c r="FO16" s="57" t="str">
        <f t="shared" si="193"/>
        <v>SIm5b7</v>
      </c>
      <c r="FP16" s="57" t="str">
        <f t="shared" si="194"/>
        <v>SIm5b9b</v>
      </c>
      <c r="FQ16" s="57" t="str">
        <f t="shared" si="195"/>
        <v>SIm5b11</v>
      </c>
      <c r="FR16" s="57" t="str">
        <f t="shared" si="196"/>
        <v>SIm5b13b</v>
      </c>
      <c r="FT16" s="2" t="str">
        <f t="shared" si="197"/>
        <v>SI</v>
      </c>
      <c r="FU16" s="2" t="str">
        <f t="shared" si="22"/>
        <v>SIΔ</v>
      </c>
      <c r="FV16" s="2" t="str">
        <f t="shared" si="22"/>
        <v>SI9</v>
      </c>
      <c r="FW16" s="2" t="str">
        <f t="shared" si="22"/>
        <v>SI11</v>
      </c>
      <c r="FX16" s="2" t="str">
        <f t="shared" si="22"/>
        <v>SI13</v>
      </c>
      <c r="FY16" s="2" t="str">
        <f t="shared" si="198"/>
        <v>SIm</v>
      </c>
      <c r="FZ16" s="2" t="str">
        <f t="shared" si="23"/>
        <v>SIm7</v>
      </c>
      <c r="GA16" s="2" t="str">
        <f t="shared" si="23"/>
        <v>SIm9</v>
      </c>
      <c r="GB16" s="2" t="str">
        <f t="shared" si="23"/>
        <v>SIm11</v>
      </c>
      <c r="GC16" s="2" t="str">
        <f t="shared" si="23"/>
        <v>SIm13</v>
      </c>
      <c r="GD16" s="2" t="str">
        <f t="shared" si="199"/>
        <v>SIm</v>
      </c>
      <c r="GE16" s="2" t="str">
        <f t="shared" si="24"/>
        <v>SIm7</v>
      </c>
      <c r="GF16" s="2" t="str">
        <f t="shared" si="24"/>
        <v>SIm9b</v>
      </c>
      <c r="GG16" s="2" t="str">
        <f t="shared" si="24"/>
        <v>SIm11</v>
      </c>
      <c r="GH16" s="2" t="str">
        <f t="shared" si="24"/>
        <v>SIm13b</v>
      </c>
      <c r="GI16" s="2" t="str">
        <f t="shared" si="200"/>
        <v>SI</v>
      </c>
      <c r="GJ16" s="2" t="str">
        <f t="shared" si="25"/>
        <v>SIΔ</v>
      </c>
      <c r="GK16" s="2" t="str">
        <f t="shared" si="25"/>
        <v>SI9</v>
      </c>
      <c r="GL16" s="2" t="str">
        <f t="shared" si="25"/>
        <v>SI11+</v>
      </c>
      <c r="GM16" s="2" t="str">
        <f t="shared" si="25"/>
        <v>SI13</v>
      </c>
      <c r="GN16" s="2" t="str">
        <f t="shared" si="201"/>
        <v>SI</v>
      </c>
      <c r="GO16" s="2" t="str">
        <f t="shared" si="26"/>
        <v>SI7</v>
      </c>
      <c r="GP16" s="2" t="str">
        <f t="shared" si="26"/>
        <v>SI9</v>
      </c>
      <c r="GQ16" s="2" t="str">
        <f t="shared" si="26"/>
        <v>SI11</v>
      </c>
      <c r="GR16" s="2" t="str">
        <f t="shared" si="26"/>
        <v>SI13</v>
      </c>
      <c r="GS16" s="2" t="str">
        <f t="shared" si="202"/>
        <v>SIm</v>
      </c>
      <c r="GT16" s="2" t="str">
        <f t="shared" si="27"/>
        <v>SIm7</v>
      </c>
      <c r="GU16" s="2" t="str">
        <f t="shared" si="27"/>
        <v>SIm9</v>
      </c>
      <c r="GV16" s="2" t="str">
        <f t="shared" si="27"/>
        <v>SIm11</v>
      </c>
      <c r="GW16" s="2" t="str">
        <f t="shared" si="27"/>
        <v>SIm13b</v>
      </c>
      <c r="GX16" s="2" t="str">
        <f t="shared" si="203"/>
        <v>SIm5b</v>
      </c>
      <c r="GY16" s="2" t="str">
        <f t="shared" si="28"/>
        <v>SIm5b7</v>
      </c>
      <c r="GZ16" s="2" t="str">
        <f t="shared" si="28"/>
        <v>SIm5b9b</v>
      </c>
      <c r="HA16" s="2" t="str">
        <f t="shared" si="28"/>
        <v>SIm5b11</v>
      </c>
      <c r="HB16" s="2" t="str">
        <f t="shared" si="28"/>
        <v>SIm5b13b</v>
      </c>
      <c r="HD16" s="2">
        <f t="shared" si="216"/>
        <v>12</v>
      </c>
      <c r="HE16" s="2" t="str" cm="1">
        <f t="array" ref="HE16">INDEX(patti,$HD16,IP16)</f>
        <v>SI</v>
      </c>
      <c r="HF16" s="2" t="str" cm="1">
        <f t="array" ref="HF16">INDEX(patti,$HD16,IQ16)</f>
        <v>SIm</v>
      </c>
      <c r="HG16" s="2" t="str" cm="1">
        <f t="array" ref="HG16">INDEX(patti,$HD16,IR16)</f>
        <v>SIm</v>
      </c>
      <c r="HH16" s="2" t="str" cm="1">
        <f t="array" ref="HH16">INDEX(patti,$HD16,IS16)</f>
        <v>SI</v>
      </c>
      <c r="HI16" s="2" t="str" cm="1">
        <f t="array" ref="HI16">INDEX(patti,$HD16,IT16)</f>
        <v>SI</v>
      </c>
      <c r="HJ16" s="2" t="str" cm="1">
        <f t="array" ref="HJ16">INDEX(patti,$HD16,IU16)</f>
        <v>SIm</v>
      </c>
      <c r="HK16" s="2" t="str" cm="1">
        <f t="array" ref="HK16">INDEX(patti,$HD16,IV16)</f>
        <v>SIm5b</v>
      </c>
      <c r="HL16" s="2" t="str" cm="1">
        <f t="array" ref="HL16">INDEX(patti,$HD16,IW16)</f>
        <v>SIΔ</v>
      </c>
      <c r="HM16" s="2" t="str" cm="1">
        <f t="array" ref="HM16">INDEX(patti,$HD16,IX16)</f>
        <v>SIm7</v>
      </c>
      <c r="HN16" s="2" t="str" cm="1">
        <f t="array" ref="HN16">INDEX(patti,$HD16,IY16)</f>
        <v>SIm7</v>
      </c>
      <c r="HO16" s="2" t="str" cm="1">
        <f t="array" ref="HO16">INDEX(patti,$HD16,IZ16)</f>
        <v>SIΔ</v>
      </c>
      <c r="HP16" s="2" t="str" cm="1">
        <f t="array" ref="HP16">INDEX(patti,$HD16,JA16)</f>
        <v>SI7</v>
      </c>
      <c r="HQ16" s="2" t="str" cm="1">
        <f t="array" ref="HQ16">INDEX(patti,$HD16,JB16)</f>
        <v>SIm7</v>
      </c>
      <c r="HR16" s="2" t="str" cm="1">
        <f t="array" ref="HR16">INDEX(patti,$HD16,JC16)</f>
        <v>SIm5b7</v>
      </c>
      <c r="HS16" s="2" t="str" cm="1">
        <f t="array" ref="HS16">INDEX(patti,$HD16,JD16)</f>
        <v>SI9</v>
      </c>
      <c r="HT16" s="2" t="str" cm="1">
        <f t="array" ref="HT16">INDEX(patti,$HD16,JE16)</f>
        <v>SIm9</v>
      </c>
      <c r="HU16" s="2" t="str" cm="1">
        <f t="array" ref="HU16">INDEX(patti,$HD16,JF16)</f>
        <v>SIm9b</v>
      </c>
      <c r="HV16" s="2" t="str" cm="1">
        <f t="array" ref="HV16">INDEX(patti,$HD16,JG16)</f>
        <v>SI9</v>
      </c>
      <c r="HW16" s="2" t="str" cm="1">
        <f t="array" ref="HW16">INDEX(patti,$HD16,JH16)</f>
        <v>SI9</v>
      </c>
      <c r="HX16" s="2" t="str" cm="1">
        <f t="array" ref="HX16">INDEX(patti,$HD16,JI16)</f>
        <v>SIm9</v>
      </c>
      <c r="HY16" s="2" t="str" cm="1">
        <f t="array" ref="HY16">INDEX(patti,$HD16,JJ16)</f>
        <v>SIm5b9b</v>
      </c>
      <c r="HZ16" s="2" t="str" cm="1">
        <f t="array" ref="HZ16">INDEX(patti,$HD16,JK16)</f>
        <v>SI11</v>
      </c>
      <c r="IA16" s="2" t="str" cm="1">
        <f t="array" ref="IA16">INDEX(patti,$HD16,JL16)</f>
        <v>SIm11</v>
      </c>
      <c r="IB16" s="2" t="str" cm="1">
        <f t="array" ref="IB16">INDEX(patti,$HD16,JM16)</f>
        <v>SIm11</v>
      </c>
      <c r="IC16" s="2" t="str" cm="1">
        <f t="array" ref="IC16">INDEX(patti,$HD16,JN16)</f>
        <v>SI11+</v>
      </c>
      <c r="ID16" s="2" t="str" cm="1">
        <f t="array" ref="ID16">INDEX(patti,$HD16,JO16)</f>
        <v>SI11</v>
      </c>
      <c r="IE16" s="2" t="str" cm="1">
        <f t="array" ref="IE16">INDEX(patti,$HD16,JP16)</f>
        <v>SIm11</v>
      </c>
      <c r="IF16" s="2" t="str" cm="1">
        <f t="array" ref="IF16">INDEX(patti,$HD16,JQ16)</f>
        <v>SIm5b11</v>
      </c>
      <c r="IG16" s="2" t="str" cm="1">
        <f t="array" ref="IG16">INDEX(patti,$HD16,JR16)</f>
        <v>SI13</v>
      </c>
      <c r="IH16" s="2" t="str" cm="1">
        <f t="array" ref="IH16">INDEX(patti,$HD16,JS16)</f>
        <v>SIm13</v>
      </c>
      <c r="II16" s="2" t="str" cm="1">
        <f t="array" ref="II16">INDEX(patti,$HD16,JT16)</f>
        <v>SIm13b</v>
      </c>
      <c r="IJ16" s="2" t="str" cm="1">
        <f t="array" ref="IJ16">INDEX(patti,$HD16,JU16)</f>
        <v>SI13</v>
      </c>
      <c r="IK16" s="2" t="str" cm="1">
        <f t="array" ref="IK16">INDEX(patti,$HD16,JV16)</f>
        <v>SI13</v>
      </c>
      <c r="IL16" s="2" t="str" cm="1">
        <f t="array" ref="IL16">INDEX(patti,$HD16,JW16)</f>
        <v>SIm13b</v>
      </c>
      <c r="IM16" s="2" t="str" cm="1">
        <f t="array" ref="IM16">INDEX(patti,$HD16,JX16)</f>
        <v>SIm5b13b</v>
      </c>
      <c r="IN16" t="s">
        <v>117</v>
      </c>
      <c r="IP16">
        <v>1</v>
      </c>
      <c r="IQ16">
        <f t="shared" si="204"/>
        <v>6</v>
      </c>
      <c r="IR16">
        <f t="shared" si="204"/>
        <v>11</v>
      </c>
      <c r="IS16">
        <f t="shared" si="204"/>
        <v>16</v>
      </c>
      <c r="IT16">
        <f t="shared" si="204"/>
        <v>21</v>
      </c>
      <c r="IU16">
        <f t="shared" si="204"/>
        <v>26</v>
      </c>
      <c r="IV16">
        <f t="shared" si="204"/>
        <v>31</v>
      </c>
      <c r="IW16">
        <f t="shared" si="205"/>
        <v>2</v>
      </c>
      <c r="IX16">
        <f t="shared" si="205"/>
        <v>7</v>
      </c>
      <c r="IY16">
        <f t="shared" si="205"/>
        <v>12</v>
      </c>
      <c r="IZ16">
        <f t="shared" si="205"/>
        <v>17</v>
      </c>
      <c r="JA16">
        <f t="shared" si="205"/>
        <v>22</v>
      </c>
      <c r="JB16">
        <f t="shared" si="205"/>
        <v>27</v>
      </c>
      <c r="JC16">
        <f t="shared" si="205"/>
        <v>32</v>
      </c>
      <c r="JD16">
        <f t="shared" si="205"/>
        <v>3</v>
      </c>
      <c r="JE16">
        <f t="shared" si="205"/>
        <v>8</v>
      </c>
      <c r="JF16">
        <f t="shared" si="205"/>
        <v>13</v>
      </c>
      <c r="JG16">
        <f t="shared" si="205"/>
        <v>18</v>
      </c>
      <c r="JH16">
        <f t="shared" si="205"/>
        <v>23</v>
      </c>
      <c r="JI16">
        <f t="shared" si="205"/>
        <v>28</v>
      </c>
      <c r="JJ16">
        <f t="shared" si="30"/>
        <v>33</v>
      </c>
      <c r="JK16">
        <f t="shared" si="30"/>
        <v>4</v>
      </c>
      <c r="JL16">
        <f t="shared" si="30"/>
        <v>9</v>
      </c>
      <c r="JM16">
        <f t="shared" si="30"/>
        <v>14</v>
      </c>
      <c r="JN16">
        <f t="shared" si="31"/>
        <v>19</v>
      </c>
      <c r="JO16">
        <f t="shared" si="31"/>
        <v>24</v>
      </c>
      <c r="JP16">
        <f t="shared" si="31"/>
        <v>29</v>
      </c>
      <c r="JQ16">
        <f t="shared" si="31"/>
        <v>34</v>
      </c>
      <c r="JR16">
        <f t="shared" si="31"/>
        <v>5</v>
      </c>
      <c r="JS16">
        <f t="shared" si="31"/>
        <v>10</v>
      </c>
      <c r="JT16">
        <f t="shared" si="31"/>
        <v>15</v>
      </c>
      <c r="JU16">
        <f t="shared" si="31"/>
        <v>20</v>
      </c>
      <c r="JV16">
        <f t="shared" si="31"/>
        <v>25</v>
      </c>
      <c r="JW16">
        <f t="shared" si="31"/>
        <v>30</v>
      </c>
      <c r="JX16">
        <f t="shared" si="31"/>
        <v>35</v>
      </c>
      <c r="JY16" t="s">
        <v>117</v>
      </c>
      <c r="JZ16" t="str">
        <f t="shared" si="217"/>
        <v>MAGGIORE</v>
      </c>
      <c r="KA16">
        <f t="shared" si="16"/>
        <v>0</v>
      </c>
      <c r="KB16" cm="1">
        <f t="array" ref="KB16">IF(TYPE(_xlfn._xlws.FILTER(HE$1:IM$1,HE16:IM16=KA16))=16,0,_xlfn._xlws.FILTER(HE$1:IM$1,HE16:IM16=KA16))</f>
        <v>0</v>
      </c>
      <c r="KG16">
        <f t="shared" si="206"/>
        <v>0</v>
      </c>
      <c r="KH16" s="35">
        <f t="shared" si="32"/>
        <v>0</v>
      </c>
      <c r="KI16">
        <f t="shared" si="218"/>
        <v>12</v>
      </c>
      <c r="KJ16">
        <f t="shared" si="33"/>
        <v>0</v>
      </c>
      <c r="KK16">
        <f t="shared" si="219"/>
        <v>0</v>
      </c>
      <c r="KL16">
        <f t="shared" si="207"/>
        <v>0</v>
      </c>
      <c r="KM16" s="2">
        <f t="shared" si="35"/>
        <v>0</v>
      </c>
      <c r="KN16" s="2">
        <f t="shared" si="35"/>
        <v>0</v>
      </c>
      <c r="KO16" s="2">
        <f t="shared" si="35"/>
        <v>0</v>
      </c>
      <c r="KP16" s="2">
        <f t="shared" si="35"/>
        <v>0</v>
      </c>
      <c r="KQ16" s="2">
        <f t="shared" si="35"/>
        <v>0</v>
      </c>
      <c r="KR16" s="2">
        <f t="shared" si="35"/>
        <v>0</v>
      </c>
      <c r="KS16" s="2">
        <f t="shared" si="35"/>
        <v>0</v>
      </c>
      <c r="KT16" s="2" t="str">
        <f t="shared" si="208"/>
        <v>0</v>
      </c>
      <c r="KU16" s="2" t="str">
        <f t="shared" si="209"/>
        <v>0</v>
      </c>
      <c r="KV16" s="2" t="str">
        <f t="shared" si="210"/>
        <v>0</v>
      </c>
      <c r="KW16" s="55" t="str">
        <f t="shared" si="211"/>
        <v>0</v>
      </c>
      <c r="KX16" s="60">
        <f t="shared" si="212"/>
        <v>0</v>
      </c>
      <c r="KY16" s="60">
        <f t="shared" si="36"/>
        <v>0</v>
      </c>
      <c r="KZ16" s="60">
        <f t="shared" si="36"/>
        <v>0</v>
      </c>
      <c r="LA16" s="60">
        <f t="shared" si="36"/>
        <v>0</v>
      </c>
      <c r="LB16" s="60">
        <f t="shared" si="36"/>
        <v>0</v>
      </c>
      <c r="LC16" s="60">
        <f t="shared" si="36"/>
        <v>0</v>
      </c>
      <c r="LD16" s="60">
        <f t="shared" si="36"/>
        <v>0</v>
      </c>
      <c r="LE16" s="64">
        <f t="shared" si="37"/>
        <v>0</v>
      </c>
      <c r="LF16" s="55">
        <f t="shared" si="38"/>
        <v>0</v>
      </c>
      <c r="LG16" s="55">
        <f t="shared" si="39"/>
        <v>0</v>
      </c>
      <c r="LH16" s="55">
        <f t="shared" si="40"/>
        <v>0</v>
      </c>
      <c r="LI16" s="55">
        <f t="shared" si="41"/>
        <v>0</v>
      </c>
      <c r="LJ16" s="55">
        <f t="shared" si="42"/>
        <v>0</v>
      </c>
      <c r="LK16" s="55">
        <f t="shared" si="43"/>
        <v>0</v>
      </c>
      <c r="LL16" s="55">
        <f t="shared" si="44"/>
        <v>0</v>
      </c>
      <c r="LM16" s="64">
        <f t="shared" si="213"/>
        <v>0</v>
      </c>
      <c r="LN16" s="64">
        <f t="shared" si="45"/>
        <v>0</v>
      </c>
      <c r="LO16" s="64">
        <f t="shared" si="45"/>
        <v>0</v>
      </c>
      <c r="LP16" s="64">
        <f t="shared" si="45"/>
        <v>0</v>
      </c>
      <c r="LQ16" s="64">
        <f t="shared" si="45"/>
        <v>0</v>
      </c>
      <c r="LR16" s="64">
        <f t="shared" si="45"/>
        <v>0</v>
      </c>
      <c r="LS16" s="64">
        <f t="shared" si="45"/>
        <v>0</v>
      </c>
      <c r="LT16" s="60">
        <f t="shared" si="214"/>
        <v>0</v>
      </c>
      <c r="LU16" s="60">
        <f t="shared" si="46"/>
        <v>0</v>
      </c>
      <c r="LV16" s="60">
        <f t="shared" si="47"/>
        <v>0</v>
      </c>
      <c r="LX16" s="180"/>
      <c r="LY16" s="180"/>
      <c r="LZ16" s="180"/>
      <c r="MA16" s="180"/>
      <c r="MB16" s="180"/>
      <c r="MC16" s="180"/>
      <c r="MD16" s="180"/>
      <c r="ME16" s="180"/>
      <c r="MF16" s="180"/>
      <c r="MG16" s="180"/>
      <c r="MH16" s="180"/>
      <c r="MI16" s="180"/>
      <c r="MJ16" s="180"/>
      <c r="MK16" s="180"/>
      <c r="ML16" s="180"/>
      <c r="MM16" s="180"/>
      <c r="MN16" s="180"/>
      <c r="MO16" s="180"/>
      <c r="MP16" s="180"/>
      <c r="MQ16" s="180"/>
      <c r="MR16" s="180"/>
      <c r="MS16" s="180"/>
      <c r="MT16" s="180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73"/>
      <c r="NY16" s="73"/>
      <c r="NZ16" s="73"/>
      <c r="OA16" s="73"/>
      <c r="OB16" s="73"/>
      <c r="OC16" s="73"/>
    </row>
    <row r="17" spans="1:393" x14ac:dyDescent="0.3">
      <c r="A17" s="190" t="s">
        <v>98</v>
      </c>
      <c r="B17" t="str">
        <f>B5</f>
        <v>DO</v>
      </c>
      <c r="C17" s="16" t="s">
        <v>37</v>
      </c>
      <c r="D17" s="16" t="s">
        <v>38</v>
      </c>
      <c r="E17" s="16" t="s">
        <v>37</v>
      </c>
      <c r="F17" s="16" t="s">
        <v>37</v>
      </c>
      <c r="G17" s="16" t="s">
        <v>37</v>
      </c>
      <c r="H17" s="16" t="s">
        <v>37</v>
      </c>
      <c r="I17" s="16" t="s">
        <v>38</v>
      </c>
      <c r="J17" s="4">
        <f>J5</f>
        <v>1</v>
      </c>
      <c r="K17" s="58">
        <f t="shared" si="48"/>
        <v>3</v>
      </c>
      <c r="L17" s="58">
        <f t="shared" si="49"/>
        <v>4</v>
      </c>
      <c r="M17" s="58">
        <f t="shared" si="50"/>
        <v>6</v>
      </c>
      <c r="N17" s="58">
        <f t="shared" si="51"/>
        <v>8</v>
      </c>
      <c r="O17" s="58">
        <f t="shared" si="52"/>
        <v>10</v>
      </c>
      <c r="P17" s="58">
        <f t="shared" si="53"/>
        <v>12</v>
      </c>
      <c r="Q17" s="57">
        <f t="shared" si="54"/>
        <v>13</v>
      </c>
      <c r="R17" s="58">
        <f t="shared" si="55"/>
        <v>15</v>
      </c>
      <c r="S17" s="58">
        <f t="shared" si="56"/>
        <v>16</v>
      </c>
      <c r="T17" s="58">
        <f t="shared" si="57"/>
        <v>18</v>
      </c>
      <c r="U17" s="58">
        <f t="shared" si="58"/>
        <v>20</v>
      </c>
      <c r="V17" s="58">
        <f t="shared" si="59"/>
        <v>22</v>
      </c>
      <c r="W17" s="58">
        <f t="shared" si="60"/>
        <v>24</v>
      </c>
      <c r="X17" s="57">
        <f t="shared" si="61"/>
        <v>25</v>
      </c>
      <c r="Y17" s="58">
        <f t="shared" si="62"/>
        <v>27</v>
      </c>
      <c r="Z17" s="58">
        <f t="shared" si="63"/>
        <v>28</v>
      </c>
      <c r="AA17" s="58">
        <f t="shared" si="64"/>
        <v>30</v>
      </c>
      <c r="AB17" s="58">
        <f t="shared" si="65"/>
        <v>32</v>
      </c>
      <c r="AC17" s="58">
        <f t="shared" si="66"/>
        <v>34</v>
      </c>
      <c r="AD17" s="58">
        <f t="shared" si="67"/>
        <v>36</v>
      </c>
      <c r="AE17" s="57">
        <f t="shared" si="68"/>
        <v>37</v>
      </c>
      <c r="AF17" s="58">
        <f t="shared" si="69"/>
        <v>39</v>
      </c>
      <c r="AG17" s="58">
        <f t="shared" si="70"/>
        <v>40</v>
      </c>
      <c r="AH17" s="58">
        <f t="shared" si="71"/>
        <v>42</v>
      </c>
      <c r="AI17" s="58"/>
      <c r="AJ17" s="58">
        <f>1</f>
        <v>1</v>
      </c>
      <c r="AK17" s="58">
        <f t="shared" si="72"/>
        <v>3</v>
      </c>
      <c r="AL17" s="58">
        <f t="shared" si="73"/>
        <v>7</v>
      </c>
      <c r="AM17" s="58">
        <f t="shared" si="74"/>
        <v>11</v>
      </c>
      <c r="AN17" s="58">
        <f t="shared" si="75"/>
        <v>14</v>
      </c>
      <c r="AO17" s="58">
        <f t="shared" si="76"/>
        <v>17</v>
      </c>
      <c r="AP17" s="58">
        <f t="shared" si="77"/>
        <v>21</v>
      </c>
      <c r="AQ17" s="58" t="str">
        <f t="shared" si="215"/>
        <v>DO</v>
      </c>
      <c r="AR17" s="58" t="str">
        <f t="shared" si="78"/>
        <v>m</v>
      </c>
      <c r="AS17" s="58" t="str">
        <f t="shared" si="79"/>
        <v/>
      </c>
      <c r="AT17" s="58" t="str">
        <f t="shared" si="80"/>
        <v>Δ</v>
      </c>
      <c r="AU17" s="57" t="str">
        <f t="shared" si="81"/>
        <v>9</v>
      </c>
      <c r="AV17" s="57" t="str">
        <f t="shared" si="82"/>
        <v>11</v>
      </c>
      <c r="AW17" s="57" t="str">
        <f t="shared" si="83"/>
        <v>13</v>
      </c>
      <c r="AX17" s="57" t="str">
        <f t="shared" si="84"/>
        <v>DOm</v>
      </c>
      <c r="AY17" s="57" t="str">
        <f t="shared" si="85"/>
        <v>DOmΔ</v>
      </c>
      <c r="AZ17" s="57" t="str">
        <f t="shared" si="86"/>
        <v>DOm9</v>
      </c>
      <c r="BA17" s="57" t="str">
        <f t="shared" si="87"/>
        <v>DOm11</v>
      </c>
      <c r="BB17" s="57" t="str">
        <f t="shared" si="88"/>
        <v>DOm13</v>
      </c>
      <c r="BD17" s="58">
        <f>1</f>
        <v>1</v>
      </c>
      <c r="BE17" s="57">
        <f t="shared" si="89"/>
        <v>3</v>
      </c>
      <c r="BF17" s="57">
        <f t="shared" si="90"/>
        <v>7</v>
      </c>
      <c r="BG17" s="57">
        <f t="shared" si="91"/>
        <v>10</v>
      </c>
      <c r="BH17" s="57">
        <f t="shared" si="92"/>
        <v>13</v>
      </c>
      <c r="BI17" s="57">
        <f t="shared" si="93"/>
        <v>17</v>
      </c>
      <c r="BJ17" s="57">
        <f t="shared" si="94"/>
        <v>21</v>
      </c>
      <c r="BK17" s="58" t="str">
        <f t="shared" si="95"/>
        <v>DO</v>
      </c>
      <c r="BL17" s="58" t="str">
        <f t="shared" si="96"/>
        <v>m</v>
      </c>
      <c r="BM17" s="58" t="str">
        <f t="shared" si="97"/>
        <v/>
      </c>
      <c r="BN17" s="58" t="str">
        <f t="shared" si="98"/>
        <v>7</v>
      </c>
      <c r="BO17" s="57" t="str">
        <f t="shared" si="99"/>
        <v>9b</v>
      </c>
      <c r="BP17" s="57" t="str">
        <f t="shared" si="100"/>
        <v>11</v>
      </c>
      <c r="BQ17" s="57" t="str">
        <f t="shared" si="101"/>
        <v>13</v>
      </c>
      <c r="BR17" s="57" t="str">
        <f t="shared" si="102"/>
        <v>DOm</v>
      </c>
      <c r="BS17" s="57" t="str">
        <f t="shared" si="103"/>
        <v>DOm7</v>
      </c>
      <c r="BT17" s="57" t="str">
        <f t="shared" si="104"/>
        <v>DOm9b</v>
      </c>
      <c r="BU17" s="57" t="str">
        <f t="shared" si="105"/>
        <v>DOm11</v>
      </c>
      <c r="BV17" s="57" t="str">
        <f t="shared" si="106"/>
        <v>DOm13</v>
      </c>
      <c r="BX17" s="58">
        <f>1</f>
        <v>1</v>
      </c>
      <c r="BY17" s="57">
        <f t="shared" si="107"/>
        <v>4</v>
      </c>
      <c r="BZ17" s="57">
        <f t="shared" si="108"/>
        <v>8</v>
      </c>
      <c r="CA17" s="57">
        <f t="shared" si="109"/>
        <v>11</v>
      </c>
      <c r="CB17" s="57">
        <f t="shared" si="110"/>
        <v>14</v>
      </c>
      <c r="CC17" s="57">
        <f t="shared" si="111"/>
        <v>18</v>
      </c>
      <c r="CD17" s="57">
        <f t="shared" si="112"/>
        <v>21</v>
      </c>
      <c r="CE17" s="58" t="str">
        <f t="shared" si="113"/>
        <v>DO</v>
      </c>
      <c r="CF17" s="58" t="str">
        <f t="shared" si="114"/>
        <v/>
      </c>
      <c r="CG17" s="58" t="str">
        <f t="shared" si="115"/>
        <v>5#</v>
      </c>
      <c r="CH17" s="58" t="str">
        <f t="shared" si="116"/>
        <v>Δ</v>
      </c>
      <c r="CI17" s="57" t="str">
        <f t="shared" si="117"/>
        <v>9</v>
      </c>
      <c r="CJ17" s="57" t="str">
        <f t="shared" si="118"/>
        <v>11+</v>
      </c>
      <c r="CK17" s="57" t="str">
        <f t="shared" si="119"/>
        <v>13</v>
      </c>
      <c r="CL17" s="57" t="str">
        <f t="shared" si="120"/>
        <v>DO5#</v>
      </c>
      <c r="CM17" s="57" t="str">
        <f t="shared" si="121"/>
        <v>DO5#Δ</v>
      </c>
      <c r="CN17" s="57" t="str">
        <f t="shared" si="122"/>
        <v>DO5#9</v>
      </c>
      <c r="CO17" s="57" t="str">
        <f t="shared" si="123"/>
        <v>DO5#11+</v>
      </c>
      <c r="CP17" s="57" t="str">
        <f t="shared" si="124"/>
        <v>DO5#13</v>
      </c>
      <c r="CR17" s="58">
        <f>1</f>
        <v>1</v>
      </c>
      <c r="CS17" s="57">
        <f t="shared" si="125"/>
        <v>4</v>
      </c>
      <c r="CT17" s="57">
        <f t="shared" si="126"/>
        <v>7</v>
      </c>
      <c r="CU17" s="57">
        <f t="shared" si="127"/>
        <v>10</v>
      </c>
      <c r="CV17" s="57">
        <f t="shared" si="128"/>
        <v>14</v>
      </c>
      <c r="CW17" s="57">
        <f t="shared" si="129"/>
        <v>18</v>
      </c>
      <c r="CX17" s="57">
        <f t="shared" si="130"/>
        <v>21</v>
      </c>
      <c r="CY17" s="58" t="str">
        <f t="shared" si="131"/>
        <v>DO</v>
      </c>
      <c r="CZ17" s="58" t="str">
        <f t="shared" si="132"/>
        <v/>
      </c>
      <c r="DA17" s="58" t="str">
        <f t="shared" si="133"/>
        <v/>
      </c>
      <c r="DB17" s="58" t="str">
        <f t="shared" si="134"/>
        <v>7</v>
      </c>
      <c r="DC17" s="57" t="str">
        <f t="shared" si="135"/>
        <v>9</v>
      </c>
      <c r="DD17" s="57" t="str">
        <f t="shared" si="136"/>
        <v>11+</v>
      </c>
      <c r="DE17" s="57" t="str">
        <f t="shared" si="137"/>
        <v>13</v>
      </c>
      <c r="DF17" s="57" t="str">
        <f t="shared" si="138"/>
        <v>DO</v>
      </c>
      <c r="DG17" s="57" t="str">
        <f t="shared" si="139"/>
        <v>DO7</v>
      </c>
      <c r="DH17" s="57" t="str">
        <f t="shared" si="140"/>
        <v>DO9</v>
      </c>
      <c r="DI17" s="57" t="str">
        <f t="shared" si="141"/>
        <v>DO11+</v>
      </c>
      <c r="DJ17" s="57" t="str">
        <f t="shared" si="142"/>
        <v>DO13</v>
      </c>
      <c r="DL17" s="58">
        <f>1</f>
        <v>1</v>
      </c>
      <c r="DM17" s="57">
        <f t="shared" si="143"/>
        <v>4</v>
      </c>
      <c r="DN17" s="57">
        <f t="shared" si="144"/>
        <v>7</v>
      </c>
      <c r="DO17" s="57">
        <f t="shared" si="145"/>
        <v>10</v>
      </c>
      <c r="DP17" s="57">
        <f t="shared" si="146"/>
        <v>14</v>
      </c>
      <c r="DQ17" s="57">
        <f t="shared" si="147"/>
        <v>17</v>
      </c>
      <c r="DR17" s="57">
        <f t="shared" si="148"/>
        <v>20</v>
      </c>
      <c r="DS17" s="58" t="str">
        <f t="shared" si="149"/>
        <v>DO</v>
      </c>
      <c r="DT17" s="58" t="str">
        <f t="shared" si="150"/>
        <v/>
      </c>
      <c r="DU17" s="58" t="str">
        <f t="shared" si="151"/>
        <v/>
      </c>
      <c r="DV17" s="58" t="str">
        <f t="shared" si="152"/>
        <v>7</v>
      </c>
      <c r="DW17" s="57" t="str">
        <f t="shared" si="153"/>
        <v>9</v>
      </c>
      <c r="DX17" s="57" t="str">
        <f t="shared" si="154"/>
        <v>11</v>
      </c>
      <c r="DY17" s="57" t="str">
        <f t="shared" si="155"/>
        <v>13b</v>
      </c>
      <c r="DZ17" s="57" t="str">
        <f t="shared" si="156"/>
        <v>DO</v>
      </c>
      <c r="EA17" s="57" t="str">
        <f t="shared" si="157"/>
        <v>DO7</v>
      </c>
      <c r="EB17" s="57" t="str">
        <f t="shared" si="158"/>
        <v>DO9</v>
      </c>
      <c r="EC17" s="57" t="str">
        <f t="shared" si="159"/>
        <v>DO11</v>
      </c>
      <c r="ED17" s="57" t="str">
        <f t="shared" si="160"/>
        <v>DO13b</v>
      </c>
      <c r="EF17" s="58">
        <f>1</f>
        <v>1</v>
      </c>
      <c r="EG17" s="57">
        <f t="shared" si="161"/>
        <v>3</v>
      </c>
      <c r="EH17" s="57">
        <f t="shared" si="162"/>
        <v>6</v>
      </c>
      <c r="EI17" s="57">
        <f t="shared" si="163"/>
        <v>10</v>
      </c>
      <c r="EJ17" s="57">
        <f t="shared" si="164"/>
        <v>14</v>
      </c>
      <c r="EK17" s="57">
        <f t="shared" si="165"/>
        <v>17</v>
      </c>
      <c r="EL17" s="57">
        <f t="shared" si="166"/>
        <v>20</v>
      </c>
      <c r="EM17" s="58" t="str">
        <f t="shared" si="167"/>
        <v>DO</v>
      </c>
      <c r="EN17" s="58" t="str">
        <f t="shared" si="168"/>
        <v>m</v>
      </c>
      <c r="EO17" s="58" t="str">
        <f t="shared" si="169"/>
        <v>5b</v>
      </c>
      <c r="EP17" s="58" t="str">
        <f t="shared" si="170"/>
        <v>7</v>
      </c>
      <c r="EQ17" s="57" t="str">
        <f t="shared" si="171"/>
        <v>9</v>
      </c>
      <c r="ER17" s="57" t="str">
        <f t="shared" si="172"/>
        <v>11</v>
      </c>
      <c r="ES17" s="57" t="str">
        <f t="shared" si="173"/>
        <v>13b</v>
      </c>
      <c r="ET17" s="57" t="str">
        <f t="shared" si="174"/>
        <v>DOm5b</v>
      </c>
      <c r="EU17" s="57" t="str">
        <f t="shared" si="175"/>
        <v>DOm5b7</v>
      </c>
      <c r="EV17" s="57" t="str">
        <f t="shared" si="176"/>
        <v>DOm5b9</v>
      </c>
      <c r="EW17" s="57" t="str">
        <f t="shared" si="177"/>
        <v>DOm5b11</v>
      </c>
      <c r="EX17" s="57" t="str">
        <f t="shared" si="178"/>
        <v>DOm5b13b</v>
      </c>
      <c r="EZ17" s="58">
        <f>1</f>
        <v>1</v>
      </c>
      <c r="FA17" s="57">
        <f t="shared" si="179"/>
        <v>3</v>
      </c>
      <c r="FB17" s="57">
        <f t="shared" si="180"/>
        <v>6</v>
      </c>
      <c r="FC17" s="57">
        <f t="shared" si="181"/>
        <v>10</v>
      </c>
      <c r="FD17" s="57">
        <f t="shared" si="182"/>
        <v>13</v>
      </c>
      <c r="FE17" s="57">
        <f t="shared" si="183"/>
        <v>16</v>
      </c>
      <c r="FF17" s="57">
        <f t="shared" si="184"/>
        <v>20</v>
      </c>
      <c r="FG17" s="58" t="str">
        <f t="shared" si="185"/>
        <v>DO</v>
      </c>
      <c r="FH17" s="58" t="str">
        <f t="shared" si="186"/>
        <v>m</v>
      </c>
      <c r="FI17" s="58" t="str">
        <f t="shared" si="187"/>
        <v>5b</v>
      </c>
      <c r="FJ17" s="58" t="str">
        <f t="shared" si="188"/>
        <v>7</v>
      </c>
      <c r="FK17" s="57" t="str">
        <f t="shared" si="189"/>
        <v>9b</v>
      </c>
      <c r="FL17" s="57" t="str">
        <f t="shared" si="190"/>
        <v>11b</v>
      </c>
      <c r="FM17" s="57" t="str">
        <f t="shared" si="191"/>
        <v>13b</v>
      </c>
      <c r="FN17" s="57" t="str">
        <f t="shared" si="192"/>
        <v>DOm5b</v>
      </c>
      <c r="FO17" s="57" t="str">
        <f t="shared" si="193"/>
        <v>DOm5b7</v>
      </c>
      <c r="FP17" s="57" t="str">
        <f t="shared" si="194"/>
        <v>DOm5b9b</v>
      </c>
      <c r="FQ17" s="57" t="str">
        <f t="shared" si="195"/>
        <v>DOm5b11b</v>
      </c>
      <c r="FR17" s="57" t="str">
        <f t="shared" si="196"/>
        <v>DOm5b13b</v>
      </c>
      <c r="FT17" s="2" t="str">
        <f t="shared" si="197"/>
        <v>DOm</v>
      </c>
      <c r="FU17" s="2" t="str">
        <f t="shared" si="22"/>
        <v>DOmΔ</v>
      </c>
      <c r="FV17" s="2" t="str">
        <f t="shared" si="22"/>
        <v>DOm9</v>
      </c>
      <c r="FW17" s="2" t="str">
        <f t="shared" si="22"/>
        <v>DOm11</v>
      </c>
      <c r="FX17" s="2" t="str">
        <f t="shared" si="22"/>
        <v>DOm13</v>
      </c>
      <c r="FY17" s="2" t="str">
        <f t="shared" si="198"/>
        <v>DOm</v>
      </c>
      <c r="FZ17" s="2" t="str">
        <f t="shared" si="23"/>
        <v>DOm7</v>
      </c>
      <c r="GA17" s="2" t="str">
        <f t="shared" si="23"/>
        <v>DOm9b</v>
      </c>
      <c r="GB17" s="2" t="str">
        <f t="shared" si="23"/>
        <v>DOm11</v>
      </c>
      <c r="GC17" s="2" t="str">
        <f t="shared" si="23"/>
        <v>DOm13</v>
      </c>
      <c r="GD17" s="2" t="str">
        <f t="shared" si="199"/>
        <v>DO5#</v>
      </c>
      <c r="GE17" s="2" t="str">
        <f t="shared" si="24"/>
        <v>DO5#Δ</v>
      </c>
      <c r="GF17" s="2" t="str">
        <f t="shared" si="24"/>
        <v>DO5#9</v>
      </c>
      <c r="GG17" s="2" t="str">
        <f t="shared" si="24"/>
        <v>DO5#11+</v>
      </c>
      <c r="GH17" s="2" t="str">
        <f t="shared" si="24"/>
        <v>DO5#13</v>
      </c>
      <c r="GI17" s="2" t="str">
        <f t="shared" si="200"/>
        <v>DO</v>
      </c>
      <c r="GJ17" s="2" t="str">
        <f t="shared" si="25"/>
        <v>DO7</v>
      </c>
      <c r="GK17" s="2" t="str">
        <f t="shared" si="25"/>
        <v>DO9</v>
      </c>
      <c r="GL17" s="2" t="str">
        <f t="shared" si="25"/>
        <v>DO11+</v>
      </c>
      <c r="GM17" s="2" t="str">
        <f t="shared" si="25"/>
        <v>DO13</v>
      </c>
      <c r="GN17" s="2" t="str">
        <f t="shared" si="201"/>
        <v>DO</v>
      </c>
      <c r="GO17" s="2" t="str">
        <f t="shared" si="26"/>
        <v>DO7</v>
      </c>
      <c r="GP17" s="2" t="str">
        <f t="shared" si="26"/>
        <v>DO9</v>
      </c>
      <c r="GQ17" s="2" t="str">
        <f t="shared" si="26"/>
        <v>DO11</v>
      </c>
      <c r="GR17" s="2" t="str">
        <f t="shared" si="26"/>
        <v>DO13b</v>
      </c>
      <c r="GS17" s="2" t="str">
        <f t="shared" si="202"/>
        <v>DOm5b</v>
      </c>
      <c r="GT17" s="2" t="str">
        <f t="shared" si="27"/>
        <v>DOm5b7</v>
      </c>
      <c r="GU17" s="2" t="str">
        <f t="shared" si="27"/>
        <v>DOm5b9</v>
      </c>
      <c r="GV17" s="2" t="str">
        <f t="shared" si="27"/>
        <v>DOm5b11</v>
      </c>
      <c r="GW17" s="2" t="str">
        <f t="shared" si="27"/>
        <v>DOm5b13b</v>
      </c>
      <c r="GX17" s="2" t="str">
        <f t="shared" si="203"/>
        <v>DOm5b</v>
      </c>
      <c r="GY17" s="2" t="str">
        <f t="shared" si="28"/>
        <v>DOm5b7</v>
      </c>
      <c r="GZ17" s="2" t="str">
        <f t="shared" si="28"/>
        <v>DOm5b9b</v>
      </c>
      <c r="HA17" s="2" t="str">
        <f t="shared" si="28"/>
        <v>DOm5b11b</v>
      </c>
      <c r="HB17" s="2" t="str">
        <f t="shared" si="28"/>
        <v>DOm5b13b</v>
      </c>
      <c r="HD17" s="2">
        <f t="shared" si="216"/>
        <v>13</v>
      </c>
      <c r="HE17" s="2" t="str" cm="1">
        <f t="array" ref="HE17">INDEX(patti,$HD17,IP17)</f>
        <v>DOm</v>
      </c>
      <c r="HF17" s="2" t="str" cm="1">
        <f t="array" ref="HF17">INDEX(patti,$HD17,IQ17)</f>
        <v>DOm</v>
      </c>
      <c r="HG17" s="2" t="str" cm="1">
        <f t="array" ref="HG17">INDEX(patti,$HD17,IR17)</f>
        <v>DO5#</v>
      </c>
      <c r="HH17" s="2" t="str" cm="1">
        <f t="array" ref="HH17">INDEX(patti,$HD17,IS17)</f>
        <v>DO</v>
      </c>
      <c r="HI17" s="2" t="str" cm="1">
        <f t="array" ref="HI17">INDEX(patti,$HD17,IT17)</f>
        <v>DO</v>
      </c>
      <c r="HJ17" s="2" t="str" cm="1">
        <f t="array" ref="HJ17">INDEX(patti,$HD17,IU17)</f>
        <v>DOm5b</v>
      </c>
      <c r="HK17" s="2" t="str" cm="1">
        <f t="array" ref="HK17">INDEX(patti,$HD17,IV17)</f>
        <v>DOm5b</v>
      </c>
      <c r="HL17" s="2" t="str" cm="1">
        <f t="array" ref="HL17">INDEX(patti,$HD17,IW17)</f>
        <v>DOmΔ</v>
      </c>
      <c r="HM17" s="2" t="str" cm="1">
        <f t="array" ref="HM17">INDEX(patti,$HD17,IX17)</f>
        <v>DOm7</v>
      </c>
      <c r="HN17" s="2" t="str" cm="1">
        <f t="array" ref="HN17">INDEX(patti,$HD17,IY17)</f>
        <v>DO5#Δ</v>
      </c>
      <c r="HO17" s="2" t="str" cm="1">
        <f t="array" ref="HO17">INDEX(patti,$HD17,IZ17)</f>
        <v>DO7</v>
      </c>
      <c r="HP17" s="2" t="str" cm="1">
        <f t="array" ref="HP17">INDEX(patti,$HD17,JA17)</f>
        <v>DO7</v>
      </c>
      <c r="HQ17" s="2" t="str" cm="1">
        <f t="array" ref="HQ17">INDEX(patti,$HD17,JB17)</f>
        <v>DOm5b7</v>
      </c>
      <c r="HR17" s="2" t="str" cm="1">
        <f t="array" ref="HR17">INDEX(patti,$HD17,JC17)</f>
        <v>DOm5b7</v>
      </c>
      <c r="HS17" s="2" t="str" cm="1">
        <f t="array" ref="HS17">INDEX(patti,$HD17,JD17)</f>
        <v>DOm9</v>
      </c>
      <c r="HT17" s="2" t="str" cm="1">
        <f t="array" ref="HT17">INDEX(patti,$HD17,JE17)</f>
        <v>DOm9b</v>
      </c>
      <c r="HU17" s="2" t="str" cm="1">
        <f t="array" ref="HU17">INDEX(patti,$HD17,JF17)</f>
        <v>DO5#9</v>
      </c>
      <c r="HV17" s="2" t="str" cm="1">
        <f t="array" ref="HV17">INDEX(patti,$HD17,JG17)</f>
        <v>DO9</v>
      </c>
      <c r="HW17" s="2" t="str" cm="1">
        <f t="array" ref="HW17">INDEX(patti,$HD17,JH17)</f>
        <v>DO9</v>
      </c>
      <c r="HX17" s="2" t="str" cm="1">
        <f t="array" ref="HX17">INDEX(patti,$HD17,JI17)</f>
        <v>DOm5b9</v>
      </c>
      <c r="HY17" s="2" t="str" cm="1">
        <f t="array" ref="HY17">INDEX(patti,$HD17,JJ17)</f>
        <v>DOm5b9b</v>
      </c>
      <c r="HZ17" s="2" t="str" cm="1">
        <f t="array" ref="HZ17">INDEX(patti,$HD17,JK17)</f>
        <v>DOm11</v>
      </c>
      <c r="IA17" s="2" t="str" cm="1">
        <f t="array" ref="IA17">INDEX(patti,$HD17,JL17)</f>
        <v>DOm11</v>
      </c>
      <c r="IB17" s="2" t="str" cm="1">
        <f t="array" ref="IB17">INDEX(patti,$HD17,JM17)</f>
        <v>DO5#11+</v>
      </c>
      <c r="IC17" s="2" t="str" cm="1">
        <f t="array" ref="IC17">INDEX(patti,$HD17,JN17)</f>
        <v>DO11+</v>
      </c>
      <c r="ID17" s="2" t="str" cm="1">
        <f t="array" ref="ID17">INDEX(patti,$HD17,JO17)</f>
        <v>DO11</v>
      </c>
      <c r="IE17" s="2" t="str" cm="1">
        <f t="array" ref="IE17">INDEX(patti,$HD17,JP17)</f>
        <v>DOm5b11</v>
      </c>
      <c r="IF17" s="2" t="str" cm="1">
        <f t="array" ref="IF17">INDEX(patti,$HD17,JQ17)</f>
        <v>DOm5b11b</v>
      </c>
      <c r="IG17" s="2" t="str" cm="1">
        <f t="array" ref="IG17">INDEX(patti,$HD17,JR17)</f>
        <v>DOm13</v>
      </c>
      <c r="IH17" s="2" t="str" cm="1">
        <f t="array" ref="IH17">INDEX(patti,$HD17,JS17)</f>
        <v>DOm13</v>
      </c>
      <c r="II17" s="2" t="str" cm="1">
        <f t="array" ref="II17">INDEX(patti,$HD17,JT17)</f>
        <v>DO5#13</v>
      </c>
      <c r="IJ17" s="2" t="str" cm="1">
        <f t="array" ref="IJ17">INDEX(patti,$HD17,JU17)</f>
        <v>DO13</v>
      </c>
      <c r="IK17" s="2" t="str" cm="1">
        <f t="array" ref="IK17">INDEX(patti,$HD17,JV17)</f>
        <v>DO13b</v>
      </c>
      <c r="IL17" s="2" t="str" cm="1">
        <f t="array" ref="IL17">INDEX(patti,$HD17,JW17)</f>
        <v>DOm5b13b</v>
      </c>
      <c r="IM17" s="2" t="str" cm="1">
        <f t="array" ref="IM17">INDEX(patti,$HD17,JX17)</f>
        <v>DOm5b13b</v>
      </c>
      <c r="IN17" t="s">
        <v>117</v>
      </c>
      <c r="IP17">
        <v>1</v>
      </c>
      <c r="IQ17">
        <f t="shared" si="204"/>
        <v>6</v>
      </c>
      <c r="IR17">
        <f t="shared" si="204"/>
        <v>11</v>
      </c>
      <c r="IS17">
        <f t="shared" si="204"/>
        <v>16</v>
      </c>
      <c r="IT17">
        <f t="shared" si="204"/>
        <v>21</v>
      </c>
      <c r="IU17">
        <f t="shared" si="204"/>
        <v>26</v>
      </c>
      <c r="IV17">
        <f t="shared" si="204"/>
        <v>31</v>
      </c>
      <c r="IW17">
        <f t="shared" si="205"/>
        <v>2</v>
      </c>
      <c r="IX17">
        <f t="shared" si="205"/>
        <v>7</v>
      </c>
      <c r="IY17">
        <f t="shared" si="205"/>
        <v>12</v>
      </c>
      <c r="IZ17">
        <f t="shared" si="205"/>
        <v>17</v>
      </c>
      <c r="JA17">
        <f t="shared" si="205"/>
        <v>22</v>
      </c>
      <c r="JB17">
        <f t="shared" si="205"/>
        <v>27</v>
      </c>
      <c r="JC17">
        <f t="shared" si="205"/>
        <v>32</v>
      </c>
      <c r="JD17">
        <f t="shared" si="205"/>
        <v>3</v>
      </c>
      <c r="JE17">
        <f t="shared" si="205"/>
        <v>8</v>
      </c>
      <c r="JF17">
        <f t="shared" si="205"/>
        <v>13</v>
      </c>
      <c r="JG17">
        <f t="shared" si="205"/>
        <v>18</v>
      </c>
      <c r="JH17">
        <f t="shared" si="205"/>
        <v>23</v>
      </c>
      <c r="JI17">
        <f t="shared" si="205"/>
        <v>28</v>
      </c>
      <c r="JJ17">
        <f t="shared" si="30"/>
        <v>33</v>
      </c>
      <c r="JK17">
        <f t="shared" si="30"/>
        <v>4</v>
      </c>
      <c r="JL17">
        <f t="shared" si="30"/>
        <v>9</v>
      </c>
      <c r="JM17">
        <f t="shared" si="30"/>
        <v>14</v>
      </c>
      <c r="JN17">
        <f t="shared" si="31"/>
        <v>19</v>
      </c>
      <c r="JO17">
        <f t="shared" si="31"/>
        <v>24</v>
      </c>
      <c r="JP17">
        <f t="shared" si="31"/>
        <v>29</v>
      </c>
      <c r="JQ17">
        <f t="shared" si="31"/>
        <v>34</v>
      </c>
      <c r="JR17">
        <f t="shared" si="31"/>
        <v>5</v>
      </c>
      <c r="JS17">
        <f t="shared" si="31"/>
        <v>10</v>
      </c>
      <c r="JT17">
        <f t="shared" si="31"/>
        <v>15</v>
      </c>
      <c r="JU17">
        <f t="shared" si="31"/>
        <v>20</v>
      </c>
      <c r="JV17">
        <f t="shared" si="31"/>
        <v>25</v>
      </c>
      <c r="JW17">
        <f t="shared" si="31"/>
        <v>30</v>
      </c>
      <c r="JX17">
        <f t="shared" si="31"/>
        <v>35</v>
      </c>
      <c r="JY17" t="s">
        <v>117</v>
      </c>
      <c r="JZ17" t="str">
        <f>A17</f>
        <v>MELODICA</v>
      </c>
      <c r="KA17">
        <f t="shared" si="16"/>
        <v>0</v>
      </c>
      <c r="KB17" cm="1">
        <f t="array" ref="KB17">IF(TYPE(_xlfn._xlws.FILTER(HE$1:IM$1,HE17:IM17=KA17))=16,0,_xlfn._xlws.FILTER(HE$1:IM$1,HE17:IM17=KA17))</f>
        <v>0</v>
      </c>
      <c r="KG17">
        <f t="shared" si="206"/>
        <v>0</v>
      </c>
      <c r="KH17" s="35">
        <f t="shared" si="32"/>
        <v>0</v>
      </c>
      <c r="KI17">
        <f t="shared" si="218"/>
        <v>13</v>
      </c>
      <c r="KJ17">
        <f t="shared" si="33"/>
        <v>0</v>
      </c>
      <c r="KK17">
        <f t="shared" si="219"/>
        <v>0</v>
      </c>
      <c r="KL17">
        <f t="shared" si="207"/>
        <v>0</v>
      </c>
      <c r="KM17" s="2">
        <f t="shared" si="35"/>
        <v>0</v>
      </c>
      <c r="KN17" s="2">
        <f t="shared" si="35"/>
        <v>0</v>
      </c>
      <c r="KO17" s="2">
        <f t="shared" si="35"/>
        <v>0</v>
      </c>
      <c r="KP17" s="2">
        <f t="shared" si="35"/>
        <v>0</v>
      </c>
      <c r="KQ17" s="2">
        <f t="shared" si="35"/>
        <v>0</v>
      </c>
      <c r="KR17" s="2">
        <f t="shared" si="35"/>
        <v>0</v>
      </c>
      <c r="KS17" s="2">
        <f t="shared" si="35"/>
        <v>0</v>
      </c>
      <c r="KT17" s="2" t="str">
        <f t="shared" si="208"/>
        <v>0</v>
      </c>
      <c r="KU17" s="2" t="str">
        <f t="shared" si="209"/>
        <v>0</v>
      </c>
      <c r="KV17" s="2" t="str">
        <f t="shared" si="210"/>
        <v>0</v>
      </c>
      <c r="KW17" s="55" t="str">
        <f t="shared" si="211"/>
        <v>0</v>
      </c>
      <c r="KX17" s="60">
        <f t="shared" si="212"/>
        <v>0</v>
      </c>
      <c r="KY17" s="60">
        <f t="shared" si="36"/>
        <v>0</v>
      </c>
      <c r="KZ17" s="60">
        <f t="shared" si="36"/>
        <v>0</v>
      </c>
      <c r="LA17" s="60">
        <f t="shared" si="36"/>
        <v>0</v>
      </c>
      <c r="LB17" s="60">
        <f t="shared" si="36"/>
        <v>0</v>
      </c>
      <c r="LC17" s="60">
        <f t="shared" si="36"/>
        <v>0</v>
      </c>
      <c r="LD17" s="60">
        <f t="shared" si="36"/>
        <v>0</v>
      </c>
      <c r="LE17" s="64">
        <f t="shared" si="37"/>
        <v>0</v>
      </c>
      <c r="LF17" s="55">
        <f t="shared" si="38"/>
        <v>0</v>
      </c>
      <c r="LG17" s="55">
        <f t="shared" si="39"/>
        <v>0</v>
      </c>
      <c r="LH17" s="55">
        <f t="shared" si="40"/>
        <v>0</v>
      </c>
      <c r="LI17" s="55">
        <f t="shared" si="41"/>
        <v>0</v>
      </c>
      <c r="LJ17" s="55">
        <f t="shared" si="42"/>
        <v>0</v>
      </c>
      <c r="LK17" s="55">
        <f t="shared" si="43"/>
        <v>0</v>
      </c>
      <c r="LL17" s="55">
        <f t="shared" si="44"/>
        <v>0</v>
      </c>
      <c r="LM17" s="64">
        <f t="shared" si="213"/>
        <v>0</v>
      </c>
      <c r="LN17" s="64">
        <f t="shared" si="45"/>
        <v>0</v>
      </c>
      <c r="LO17" s="64">
        <f t="shared" si="45"/>
        <v>0</v>
      </c>
      <c r="LP17" s="64">
        <f t="shared" si="45"/>
        <v>0</v>
      </c>
      <c r="LQ17" s="64">
        <f t="shared" si="45"/>
        <v>0</v>
      </c>
      <c r="LR17" s="64">
        <f t="shared" si="45"/>
        <v>0</v>
      </c>
      <c r="LS17" s="64">
        <f t="shared" si="45"/>
        <v>0</v>
      </c>
      <c r="LT17" s="60">
        <f t="shared" si="214"/>
        <v>0</v>
      </c>
      <c r="LU17" s="60">
        <f t="shared" si="46"/>
        <v>0</v>
      </c>
      <c r="LV17" s="60">
        <f t="shared" si="47"/>
        <v>0</v>
      </c>
      <c r="LX17" s="180"/>
      <c r="LY17" s="180"/>
      <c r="LZ17" s="180"/>
      <c r="MA17" s="180"/>
      <c r="MB17" s="180"/>
      <c r="MC17" s="180"/>
      <c r="MD17" s="180"/>
      <c r="ME17" s="180"/>
      <c r="MF17" s="180"/>
      <c r="MG17" s="180"/>
      <c r="MH17" s="180"/>
      <c r="MI17" s="180"/>
      <c r="MJ17" s="180"/>
      <c r="MK17" s="180"/>
      <c r="ML17" s="180"/>
      <c r="MM17" s="180"/>
      <c r="MN17" s="180"/>
      <c r="MO17" s="180"/>
      <c r="MP17" s="180"/>
      <c r="MQ17" s="180"/>
      <c r="MR17" s="180"/>
      <c r="MS17" s="180"/>
      <c r="MT17" s="180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51"/>
      <c r="NR17" s="51"/>
      <c r="NS17" s="51"/>
      <c r="NT17" s="51"/>
      <c r="NU17" s="51"/>
      <c r="NV17" s="51"/>
      <c r="NW17" s="51"/>
      <c r="NX17" s="73"/>
      <c r="NY17" s="73"/>
      <c r="NZ17" s="73"/>
      <c r="OA17" s="73"/>
      <c r="OB17" s="73"/>
      <c r="OC17" s="73"/>
    </row>
    <row r="18" spans="1:393" x14ac:dyDescent="0.3">
      <c r="A18" s="190"/>
      <c r="B18" t="str">
        <f t="shared" ref="B18:B40" si="220">B6</f>
        <v>DO#</v>
      </c>
      <c r="C18" s="16" t="s">
        <v>37</v>
      </c>
      <c r="D18" s="16" t="s">
        <v>38</v>
      </c>
      <c r="E18" s="16" t="s">
        <v>37</v>
      </c>
      <c r="F18" s="16" t="s">
        <v>37</v>
      </c>
      <c r="G18" s="16" t="s">
        <v>37</v>
      </c>
      <c r="H18" s="16" t="s">
        <v>37</v>
      </c>
      <c r="I18" s="16" t="s">
        <v>38</v>
      </c>
      <c r="J18" s="4">
        <f t="shared" ref="J18:J40" si="221">J6</f>
        <v>2</v>
      </c>
      <c r="K18" s="58">
        <f t="shared" si="48"/>
        <v>4</v>
      </c>
      <c r="L18" s="58">
        <f t="shared" si="49"/>
        <v>5</v>
      </c>
      <c r="M18" s="58">
        <f t="shared" si="50"/>
        <v>7</v>
      </c>
      <c r="N18" s="58">
        <f t="shared" si="51"/>
        <v>9</v>
      </c>
      <c r="O18" s="58">
        <f t="shared" si="52"/>
        <v>11</v>
      </c>
      <c r="P18" s="58">
        <f t="shared" si="53"/>
        <v>13</v>
      </c>
      <c r="Q18" s="57">
        <f t="shared" si="54"/>
        <v>14</v>
      </c>
      <c r="R18" s="58">
        <f t="shared" si="55"/>
        <v>16</v>
      </c>
      <c r="S18" s="58">
        <f t="shared" si="56"/>
        <v>17</v>
      </c>
      <c r="T18" s="58">
        <f t="shared" si="57"/>
        <v>19</v>
      </c>
      <c r="U18" s="58">
        <f t="shared" si="58"/>
        <v>21</v>
      </c>
      <c r="V18" s="58">
        <f t="shared" si="59"/>
        <v>23</v>
      </c>
      <c r="W18" s="58">
        <f t="shared" si="60"/>
        <v>25</v>
      </c>
      <c r="X18" s="57">
        <f t="shared" si="61"/>
        <v>26</v>
      </c>
      <c r="Y18" s="58">
        <f t="shared" si="62"/>
        <v>28</v>
      </c>
      <c r="Z18" s="58">
        <f t="shared" si="63"/>
        <v>29</v>
      </c>
      <c r="AA18" s="58">
        <f t="shared" si="64"/>
        <v>31</v>
      </c>
      <c r="AB18" s="58">
        <f t="shared" si="65"/>
        <v>33</v>
      </c>
      <c r="AC18" s="58">
        <f t="shared" si="66"/>
        <v>35</v>
      </c>
      <c r="AD18" s="58">
        <f t="shared" si="67"/>
        <v>37</v>
      </c>
      <c r="AE18" s="57">
        <f t="shared" si="68"/>
        <v>38</v>
      </c>
      <c r="AF18" s="58">
        <f t="shared" si="69"/>
        <v>40</v>
      </c>
      <c r="AG18" s="58">
        <f t="shared" si="70"/>
        <v>41</v>
      </c>
      <c r="AH18" s="58">
        <f t="shared" si="71"/>
        <v>43</v>
      </c>
      <c r="AI18" s="58"/>
      <c r="AJ18" s="58">
        <f>1</f>
        <v>1</v>
      </c>
      <c r="AK18" s="58">
        <f t="shared" si="72"/>
        <v>3</v>
      </c>
      <c r="AL18" s="58">
        <f t="shared" si="73"/>
        <v>7</v>
      </c>
      <c r="AM18" s="58">
        <f t="shared" si="74"/>
        <v>11</v>
      </c>
      <c r="AN18" s="58">
        <f t="shared" si="75"/>
        <v>14</v>
      </c>
      <c r="AO18" s="58">
        <f t="shared" si="76"/>
        <v>17</v>
      </c>
      <c r="AP18" s="58">
        <f t="shared" si="77"/>
        <v>21</v>
      </c>
      <c r="AQ18" s="58" t="str">
        <f t="shared" si="215"/>
        <v>DO#</v>
      </c>
      <c r="AR18" s="58" t="str">
        <f t="shared" si="78"/>
        <v>m</v>
      </c>
      <c r="AS18" s="58" t="str">
        <f t="shared" si="79"/>
        <v/>
      </c>
      <c r="AT18" s="58" t="str">
        <f t="shared" si="80"/>
        <v>Δ</v>
      </c>
      <c r="AU18" s="57" t="str">
        <f t="shared" si="81"/>
        <v>9</v>
      </c>
      <c r="AV18" s="57" t="str">
        <f t="shared" si="82"/>
        <v>11</v>
      </c>
      <c r="AW18" s="57" t="str">
        <f t="shared" si="83"/>
        <v>13</v>
      </c>
      <c r="AX18" s="57" t="str">
        <f t="shared" si="84"/>
        <v>DO#m</v>
      </c>
      <c r="AY18" s="57" t="str">
        <f t="shared" si="85"/>
        <v>DO#mΔ</v>
      </c>
      <c r="AZ18" s="57" t="str">
        <f t="shared" si="86"/>
        <v>DO#m9</v>
      </c>
      <c r="BA18" s="57" t="str">
        <f t="shared" si="87"/>
        <v>DO#m11</v>
      </c>
      <c r="BB18" s="57" t="str">
        <f t="shared" si="88"/>
        <v>DO#m13</v>
      </c>
      <c r="BD18" s="58">
        <f>1</f>
        <v>1</v>
      </c>
      <c r="BE18" s="57">
        <f t="shared" si="89"/>
        <v>3</v>
      </c>
      <c r="BF18" s="57">
        <f t="shared" si="90"/>
        <v>7</v>
      </c>
      <c r="BG18" s="57">
        <f t="shared" si="91"/>
        <v>10</v>
      </c>
      <c r="BH18" s="57">
        <f t="shared" si="92"/>
        <v>13</v>
      </c>
      <c r="BI18" s="57">
        <f t="shared" si="93"/>
        <v>17</v>
      </c>
      <c r="BJ18" s="57">
        <f t="shared" si="94"/>
        <v>21</v>
      </c>
      <c r="BK18" s="58" t="str">
        <f t="shared" si="95"/>
        <v>DO#</v>
      </c>
      <c r="BL18" s="58" t="str">
        <f t="shared" si="96"/>
        <v>m</v>
      </c>
      <c r="BM18" s="58" t="str">
        <f t="shared" si="97"/>
        <v/>
      </c>
      <c r="BN18" s="58" t="str">
        <f t="shared" si="98"/>
        <v>7</v>
      </c>
      <c r="BO18" s="57" t="str">
        <f t="shared" si="99"/>
        <v>9b</v>
      </c>
      <c r="BP18" s="57" t="str">
        <f t="shared" si="100"/>
        <v>11</v>
      </c>
      <c r="BQ18" s="57" t="str">
        <f t="shared" si="101"/>
        <v>13</v>
      </c>
      <c r="BR18" s="57" t="str">
        <f t="shared" si="102"/>
        <v>DO#m</v>
      </c>
      <c r="BS18" s="57" t="str">
        <f t="shared" si="103"/>
        <v>DO#m7</v>
      </c>
      <c r="BT18" s="57" t="str">
        <f t="shared" si="104"/>
        <v>DO#m9b</v>
      </c>
      <c r="BU18" s="57" t="str">
        <f t="shared" si="105"/>
        <v>DO#m11</v>
      </c>
      <c r="BV18" s="57" t="str">
        <f t="shared" si="106"/>
        <v>DO#m13</v>
      </c>
      <c r="BX18" s="58">
        <f>1</f>
        <v>1</v>
      </c>
      <c r="BY18" s="57">
        <f t="shared" si="107"/>
        <v>4</v>
      </c>
      <c r="BZ18" s="57">
        <f t="shared" si="108"/>
        <v>8</v>
      </c>
      <c r="CA18" s="57">
        <f t="shared" si="109"/>
        <v>11</v>
      </c>
      <c r="CB18" s="57">
        <f t="shared" si="110"/>
        <v>14</v>
      </c>
      <c r="CC18" s="57">
        <f t="shared" si="111"/>
        <v>18</v>
      </c>
      <c r="CD18" s="57">
        <f t="shared" si="112"/>
        <v>21</v>
      </c>
      <c r="CE18" s="58" t="str">
        <f t="shared" si="113"/>
        <v>DO#</v>
      </c>
      <c r="CF18" s="58" t="str">
        <f t="shared" si="114"/>
        <v/>
      </c>
      <c r="CG18" s="58" t="str">
        <f t="shared" si="115"/>
        <v>5#</v>
      </c>
      <c r="CH18" s="58" t="str">
        <f t="shared" si="116"/>
        <v>Δ</v>
      </c>
      <c r="CI18" s="57" t="str">
        <f t="shared" si="117"/>
        <v>9</v>
      </c>
      <c r="CJ18" s="57" t="str">
        <f t="shared" si="118"/>
        <v>11+</v>
      </c>
      <c r="CK18" s="57" t="str">
        <f t="shared" si="119"/>
        <v>13</v>
      </c>
      <c r="CL18" s="57" t="str">
        <f t="shared" si="120"/>
        <v>DO#5#</v>
      </c>
      <c r="CM18" s="57" t="str">
        <f t="shared" si="121"/>
        <v>DO#5#Δ</v>
      </c>
      <c r="CN18" s="57" t="str">
        <f t="shared" si="122"/>
        <v>DO#5#9</v>
      </c>
      <c r="CO18" s="57" t="str">
        <f t="shared" si="123"/>
        <v>DO#5#11+</v>
      </c>
      <c r="CP18" s="57" t="str">
        <f t="shared" si="124"/>
        <v>DO#5#13</v>
      </c>
      <c r="CR18" s="58">
        <f>1</f>
        <v>1</v>
      </c>
      <c r="CS18" s="57">
        <f t="shared" si="125"/>
        <v>4</v>
      </c>
      <c r="CT18" s="57">
        <f t="shared" si="126"/>
        <v>7</v>
      </c>
      <c r="CU18" s="57">
        <f t="shared" si="127"/>
        <v>10</v>
      </c>
      <c r="CV18" s="57">
        <f t="shared" si="128"/>
        <v>14</v>
      </c>
      <c r="CW18" s="57">
        <f t="shared" si="129"/>
        <v>18</v>
      </c>
      <c r="CX18" s="57">
        <f t="shared" si="130"/>
        <v>21</v>
      </c>
      <c r="CY18" s="58" t="str">
        <f t="shared" si="131"/>
        <v>DO#</v>
      </c>
      <c r="CZ18" s="58" t="str">
        <f t="shared" si="132"/>
        <v/>
      </c>
      <c r="DA18" s="58" t="str">
        <f t="shared" si="133"/>
        <v/>
      </c>
      <c r="DB18" s="58" t="str">
        <f t="shared" si="134"/>
        <v>7</v>
      </c>
      <c r="DC18" s="57" t="str">
        <f t="shared" si="135"/>
        <v>9</v>
      </c>
      <c r="DD18" s="57" t="str">
        <f t="shared" si="136"/>
        <v>11+</v>
      </c>
      <c r="DE18" s="57" t="str">
        <f t="shared" si="137"/>
        <v>13</v>
      </c>
      <c r="DF18" s="57" t="str">
        <f t="shared" si="138"/>
        <v>DO#</v>
      </c>
      <c r="DG18" s="57" t="str">
        <f t="shared" si="139"/>
        <v>DO#7</v>
      </c>
      <c r="DH18" s="57" t="str">
        <f t="shared" si="140"/>
        <v>DO#9</v>
      </c>
      <c r="DI18" s="57" t="str">
        <f t="shared" si="141"/>
        <v>DO#11+</v>
      </c>
      <c r="DJ18" s="57" t="str">
        <f t="shared" si="142"/>
        <v>DO#13</v>
      </c>
      <c r="DL18" s="58">
        <f>1</f>
        <v>1</v>
      </c>
      <c r="DM18" s="57">
        <f t="shared" si="143"/>
        <v>4</v>
      </c>
      <c r="DN18" s="57">
        <f t="shared" si="144"/>
        <v>7</v>
      </c>
      <c r="DO18" s="57">
        <f t="shared" si="145"/>
        <v>10</v>
      </c>
      <c r="DP18" s="57">
        <f t="shared" si="146"/>
        <v>14</v>
      </c>
      <c r="DQ18" s="57">
        <f t="shared" si="147"/>
        <v>17</v>
      </c>
      <c r="DR18" s="57">
        <f t="shared" si="148"/>
        <v>20</v>
      </c>
      <c r="DS18" s="58" t="str">
        <f t="shared" si="149"/>
        <v>DO#</v>
      </c>
      <c r="DT18" s="58" t="str">
        <f t="shared" si="150"/>
        <v/>
      </c>
      <c r="DU18" s="58" t="str">
        <f t="shared" si="151"/>
        <v/>
      </c>
      <c r="DV18" s="58" t="str">
        <f t="shared" si="152"/>
        <v>7</v>
      </c>
      <c r="DW18" s="57" t="str">
        <f t="shared" si="153"/>
        <v>9</v>
      </c>
      <c r="DX18" s="57" t="str">
        <f t="shared" si="154"/>
        <v>11</v>
      </c>
      <c r="DY18" s="57" t="str">
        <f t="shared" si="155"/>
        <v>13b</v>
      </c>
      <c r="DZ18" s="57" t="str">
        <f t="shared" si="156"/>
        <v>DO#</v>
      </c>
      <c r="EA18" s="57" t="str">
        <f t="shared" si="157"/>
        <v>DO#7</v>
      </c>
      <c r="EB18" s="57" t="str">
        <f t="shared" si="158"/>
        <v>DO#9</v>
      </c>
      <c r="EC18" s="57" t="str">
        <f t="shared" si="159"/>
        <v>DO#11</v>
      </c>
      <c r="ED18" s="57" t="str">
        <f t="shared" si="160"/>
        <v>DO#13b</v>
      </c>
      <c r="EF18" s="58">
        <f>1</f>
        <v>1</v>
      </c>
      <c r="EG18" s="57">
        <f t="shared" si="161"/>
        <v>3</v>
      </c>
      <c r="EH18" s="57">
        <f t="shared" si="162"/>
        <v>6</v>
      </c>
      <c r="EI18" s="57">
        <f t="shared" si="163"/>
        <v>10</v>
      </c>
      <c r="EJ18" s="57">
        <f t="shared" si="164"/>
        <v>14</v>
      </c>
      <c r="EK18" s="57">
        <f t="shared" si="165"/>
        <v>17</v>
      </c>
      <c r="EL18" s="57">
        <f t="shared" si="166"/>
        <v>20</v>
      </c>
      <c r="EM18" s="58" t="str">
        <f t="shared" si="167"/>
        <v>DO#</v>
      </c>
      <c r="EN18" s="58" t="str">
        <f t="shared" si="168"/>
        <v>m</v>
      </c>
      <c r="EO18" s="58" t="str">
        <f t="shared" si="169"/>
        <v>5b</v>
      </c>
      <c r="EP18" s="58" t="str">
        <f t="shared" si="170"/>
        <v>7</v>
      </c>
      <c r="EQ18" s="57" t="str">
        <f t="shared" si="171"/>
        <v>9</v>
      </c>
      <c r="ER18" s="57" t="str">
        <f t="shared" si="172"/>
        <v>11</v>
      </c>
      <c r="ES18" s="57" t="str">
        <f t="shared" si="173"/>
        <v>13b</v>
      </c>
      <c r="ET18" s="57" t="str">
        <f t="shared" si="174"/>
        <v>DO#m5b</v>
      </c>
      <c r="EU18" s="57" t="str">
        <f t="shared" si="175"/>
        <v>DO#m5b7</v>
      </c>
      <c r="EV18" s="57" t="str">
        <f t="shared" si="176"/>
        <v>DO#m5b9</v>
      </c>
      <c r="EW18" s="57" t="str">
        <f t="shared" si="177"/>
        <v>DO#m5b11</v>
      </c>
      <c r="EX18" s="57" t="str">
        <f t="shared" si="178"/>
        <v>DO#m5b13b</v>
      </c>
      <c r="EZ18" s="58">
        <f>1</f>
        <v>1</v>
      </c>
      <c r="FA18" s="57">
        <f t="shared" si="179"/>
        <v>3</v>
      </c>
      <c r="FB18" s="57">
        <f t="shared" si="180"/>
        <v>6</v>
      </c>
      <c r="FC18" s="57">
        <f t="shared" si="181"/>
        <v>10</v>
      </c>
      <c r="FD18" s="57">
        <f t="shared" si="182"/>
        <v>13</v>
      </c>
      <c r="FE18" s="57">
        <f t="shared" si="183"/>
        <v>16</v>
      </c>
      <c r="FF18" s="57">
        <f t="shared" si="184"/>
        <v>20</v>
      </c>
      <c r="FG18" s="58" t="str">
        <f t="shared" si="185"/>
        <v>DO#</v>
      </c>
      <c r="FH18" s="58" t="str">
        <f t="shared" si="186"/>
        <v>m</v>
      </c>
      <c r="FI18" s="58" t="str">
        <f t="shared" si="187"/>
        <v>5b</v>
      </c>
      <c r="FJ18" s="58" t="str">
        <f t="shared" si="188"/>
        <v>7</v>
      </c>
      <c r="FK18" s="57" t="str">
        <f t="shared" si="189"/>
        <v>9b</v>
      </c>
      <c r="FL18" s="57" t="str">
        <f t="shared" si="190"/>
        <v>11b</v>
      </c>
      <c r="FM18" s="57" t="str">
        <f t="shared" si="191"/>
        <v>13b</v>
      </c>
      <c r="FN18" s="57" t="str">
        <f t="shared" si="192"/>
        <v>DO#m5b</v>
      </c>
      <c r="FO18" s="57" t="str">
        <f t="shared" si="193"/>
        <v>DO#m5b7</v>
      </c>
      <c r="FP18" s="57" t="str">
        <f t="shared" si="194"/>
        <v>DO#m5b9b</v>
      </c>
      <c r="FQ18" s="57" t="str">
        <f t="shared" si="195"/>
        <v>DO#m5b11b</v>
      </c>
      <c r="FR18" s="57" t="str">
        <f t="shared" si="196"/>
        <v>DO#m5b13b</v>
      </c>
      <c r="FT18" s="2" t="str">
        <f t="shared" si="197"/>
        <v>DO#m</v>
      </c>
      <c r="FU18" s="2" t="str">
        <f t="shared" si="22"/>
        <v>DO#mΔ</v>
      </c>
      <c r="FV18" s="2" t="str">
        <f t="shared" si="22"/>
        <v>DO#m9</v>
      </c>
      <c r="FW18" s="2" t="str">
        <f t="shared" si="22"/>
        <v>DO#m11</v>
      </c>
      <c r="FX18" s="2" t="str">
        <f t="shared" si="22"/>
        <v>DO#m13</v>
      </c>
      <c r="FY18" s="2" t="str">
        <f t="shared" si="198"/>
        <v>DO#m</v>
      </c>
      <c r="FZ18" s="2" t="str">
        <f t="shared" si="23"/>
        <v>DO#m7</v>
      </c>
      <c r="GA18" s="2" t="str">
        <f t="shared" si="23"/>
        <v>DO#m9b</v>
      </c>
      <c r="GB18" s="2" t="str">
        <f t="shared" si="23"/>
        <v>DO#m11</v>
      </c>
      <c r="GC18" s="2" t="str">
        <f t="shared" si="23"/>
        <v>DO#m13</v>
      </c>
      <c r="GD18" s="2" t="str">
        <f t="shared" si="199"/>
        <v>DO#5#</v>
      </c>
      <c r="GE18" s="2" t="str">
        <f t="shared" si="24"/>
        <v>DO#5#Δ</v>
      </c>
      <c r="GF18" s="2" t="str">
        <f t="shared" si="24"/>
        <v>DO#5#9</v>
      </c>
      <c r="GG18" s="2" t="str">
        <f t="shared" si="24"/>
        <v>DO#5#11+</v>
      </c>
      <c r="GH18" s="2" t="str">
        <f t="shared" si="24"/>
        <v>DO#5#13</v>
      </c>
      <c r="GI18" s="2" t="str">
        <f t="shared" si="200"/>
        <v>DO#</v>
      </c>
      <c r="GJ18" s="2" t="str">
        <f t="shared" si="25"/>
        <v>DO#7</v>
      </c>
      <c r="GK18" s="2" t="str">
        <f t="shared" si="25"/>
        <v>DO#9</v>
      </c>
      <c r="GL18" s="2" t="str">
        <f t="shared" si="25"/>
        <v>DO#11+</v>
      </c>
      <c r="GM18" s="2" t="str">
        <f t="shared" si="25"/>
        <v>DO#13</v>
      </c>
      <c r="GN18" s="2" t="str">
        <f t="shared" si="201"/>
        <v>DO#</v>
      </c>
      <c r="GO18" s="2" t="str">
        <f t="shared" si="26"/>
        <v>DO#7</v>
      </c>
      <c r="GP18" s="2" t="str">
        <f t="shared" si="26"/>
        <v>DO#9</v>
      </c>
      <c r="GQ18" s="2" t="str">
        <f t="shared" si="26"/>
        <v>DO#11</v>
      </c>
      <c r="GR18" s="2" t="str">
        <f t="shared" si="26"/>
        <v>DO#13b</v>
      </c>
      <c r="GS18" s="2" t="str">
        <f t="shared" si="202"/>
        <v>DO#m5b</v>
      </c>
      <c r="GT18" s="2" t="str">
        <f t="shared" si="27"/>
        <v>DO#m5b7</v>
      </c>
      <c r="GU18" s="2" t="str">
        <f t="shared" si="27"/>
        <v>DO#m5b9</v>
      </c>
      <c r="GV18" s="2" t="str">
        <f t="shared" si="27"/>
        <v>DO#m5b11</v>
      </c>
      <c r="GW18" s="2" t="str">
        <f t="shared" si="27"/>
        <v>DO#m5b13b</v>
      </c>
      <c r="GX18" s="2" t="str">
        <f t="shared" si="203"/>
        <v>DO#m5b</v>
      </c>
      <c r="GY18" s="2" t="str">
        <f t="shared" si="28"/>
        <v>DO#m5b7</v>
      </c>
      <c r="GZ18" s="2" t="str">
        <f t="shared" si="28"/>
        <v>DO#m5b9b</v>
      </c>
      <c r="HA18" s="2" t="str">
        <f t="shared" si="28"/>
        <v>DO#m5b11b</v>
      </c>
      <c r="HB18" s="2" t="str">
        <f t="shared" si="28"/>
        <v>DO#m5b13b</v>
      </c>
      <c r="HD18" s="2">
        <f t="shared" si="216"/>
        <v>14</v>
      </c>
      <c r="HE18" s="2" t="str" cm="1">
        <f t="array" ref="HE18">INDEX(patti,$HD18,IP18)</f>
        <v>DO#m</v>
      </c>
      <c r="HF18" s="2" t="str" cm="1">
        <f t="array" ref="HF18">INDEX(patti,$HD18,IQ18)</f>
        <v>DO#m</v>
      </c>
      <c r="HG18" s="2" t="str" cm="1">
        <f t="array" ref="HG18">INDEX(patti,$HD18,IR18)</f>
        <v>DO#5#</v>
      </c>
      <c r="HH18" s="2" t="str" cm="1">
        <f t="array" ref="HH18">INDEX(patti,$HD18,IS18)</f>
        <v>DO#</v>
      </c>
      <c r="HI18" s="2" t="str" cm="1">
        <f t="array" ref="HI18">INDEX(patti,$HD18,IT18)</f>
        <v>DO#</v>
      </c>
      <c r="HJ18" s="2" t="str" cm="1">
        <f t="array" ref="HJ18">INDEX(patti,$HD18,IU18)</f>
        <v>DO#m5b</v>
      </c>
      <c r="HK18" s="2" t="str" cm="1">
        <f t="array" ref="HK18">INDEX(patti,$HD18,IV18)</f>
        <v>DO#m5b</v>
      </c>
      <c r="HL18" s="2" t="str" cm="1">
        <f t="array" ref="HL18">INDEX(patti,$HD18,IW18)</f>
        <v>DO#mΔ</v>
      </c>
      <c r="HM18" s="2" t="str" cm="1">
        <f t="array" ref="HM18">INDEX(patti,$HD18,IX18)</f>
        <v>DO#m7</v>
      </c>
      <c r="HN18" s="2" t="str" cm="1">
        <f t="array" ref="HN18">INDEX(patti,$HD18,IY18)</f>
        <v>DO#5#Δ</v>
      </c>
      <c r="HO18" s="2" t="str" cm="1">
        <f t="array" ref="HO18">INDEX(patti,$HD18,IZ18)</f>
        <v>DO#7</v>
      </c>
      <c r="HP18" s="2" t="str" cm="1">
        <f t="array" ref="HP18">INDEX(patti,$HD18,JA18)</f>
        <v>DO#7</v>
      </c>
      <c r="HQ18" s="2" t="str" cm="1">
        <f t="array" ref="HQ18">INDEX(patti,$HD18,JB18)</f>
        <v>DO#m5b7</v>
      </c>
      <c r="HR18" s="2" t="str" cm="1">
        <f t="array" ref="HR18">INDEX(patti,$HD18,JC18)</f>
        <v>DO#m5b7</v>
      </c>
      <c r="HS18" s="2" t="str" cm="1">
        <f t="array" ref="HS18">INDEX(patti,$HD18,JD18)</f>
        <v>DO#m9</v>
      </c>
      <c r="HT18" s="2" t="str" cm="1">
        <f t="array" ref="HT18">INDEX(patti,$HD18,JE18)</f>
        <v>DO#m9b</v>
      </c>
      <c r="HU18" s="2" t="str" cm="1">
        <f t="array" ref="HU18">INDEX(patti,$HD18,JF18)</f>
        <v>DO#5#9</v>
      </c>
      <c r="HV18" s="2" t="str" cm="1">
        <f t="array" ref="HV18">INDEX(patti,$HD18,JG18)</f>
        <v>DO#9</v>
      </c>
      <c r="HW18" s="2" t="str" cm="1">
        <f t="array" ref="HW18">INDEX(patti,$HD18,JH18)</f>
        <v>DO#9</v>
      </c>
      <c r="HX18" s="2" t="str" cm="1">
        <f t="array" ref="HX18">INDEX(patti,$HD18,JI18)</f>
        <v>DO#m5b9</v>
      </c>
      <c r="HY18" s="2" t="str" cm="1">
        <f t="array" ref="HY18">INDEX(patti,$HD18,JJ18)</f>
        <v>DO#m5b9b</v>
      </c>
      <c r="HZ18" s="2" t="str" cm="1">
        <f t="array" ref="HZ18">INDEX(patti,$HD18,JK18)</f>
        <v>DO#m11</v>
      </c>
      <c r="IA18" s="2" t="str" cm="1">
        <f t="array" ref="IA18">INDEX(patti,$HD18,JL18)</f>
        <v>DO#m11</v>
      </c>
      <c r="IB18" s="2" t="str" cm="1">
        <f t="array" ref="IB18">INDEX(patti,$HD18,JM18)</f>
        <v>DO#5#11+</v>
      </c>
      <c r="IC18" s="2" t="str" cm="1">
        <f t="array" ref="IC18">INDEX(patti,$HD18,JN18)</f>
        <v>DO#11+</v>
      </c>
      <c r="ID18" s="2" t="str" cm="1">
        <f t="array" ref="ID18">INDEX(patti,$HD18,JO18)</f>
        <v>DO#11</v>
      </c>
      <c r="IE18" s="2" t="str" cm="1">
        <f t="array" ref="IE18">INDEX(patti,$HD18,JP18)</f>
        <v>DO#m5b11</v>
      </c>
      <c r="IF18" s="2" t="str" cm="1">
        <f t="array" ref="IF18">INDEX(patti,$HD18,JQ18)</f>
        <v>DO#m5b11b</v>
      </c>
      <c r="IG18" s="2" t="str" cm="1">
        <f t="array" ref="IG18">INDEX(patti,$HD18,JR18)</f>
        <v>DO#m13</v>
      </c>
      <c r="IH18" s="2" t="str" cm="1">
        <f t="array" ref="IH18">INDEX(patti,$HD18,JS18)</f>
        <v>DO#m13</v>
      </c>
      <c r="II18" s="2" t="str" cm="1">
        <f t="array" ref="II18">INDEX(patti,$HD18,JT18)</f>
        <v>DO#5#13</v>
      </c>
      <c r="IJ18" s="2" t="str" cm="1">
        <f t="array" ref="IJ18">INDEX(patti,$HD18,JU18)</f>
        <v>DO#13</v>
      </c>
      <c r="IK18" s="2" t="str" cm="1">
        <f t="array" ref="IK18">INDEX(patti,$HD18,JV18)</f>
        <v>DO#13b</v>
      </c>
      <c r="IL18" s="2" t="str" cm="1">
        <f t="array" ref="IL18">INDEX(patti,$HD18,JW18)</f>
        <v>DO#m5b13b</v>
      </c>
      <c r="IM18" s="2" t="str" cm="1">
        <f t="array" ref="IM18">INDEX(patti,$HD18,JX18)</f>
        <v>DO#m5b13b</v>
      </c>
      <c r="IN18" t="s">
        <v>117</v>
      </c>
      <c r="IP18">
        <v>1</v>
      </c>
      <c r="IQ18">
        <f t="shared" si="204"/>
        <v>6</v>
      </c>
      <c r="IR18">
        <f t="shared" si="204"/>
        <v>11</v>
      </c>
      <c r="IS18">
        <f t="shared" si="204"/>
        <v>16</v>
      </c>
      <c r="IT18">
        <f t="shared" si="204"/>
        <v>21</v>
      </c>
      <c r="IU18">
        <f t="shared" si="204"/>
        <v>26</v>
      </c>
      <c r="IV18">
        <f t="shared" si="204"/>
        <v>31</v>
      </c>
      <c r="IW18">
        <f t="shared" si="205"/>
        <v>2</v>
      </c>
      <c r="IX18">
        <f t="shared" si="205"/>
        <v>7</v>
      </c>
      <c r="IY18">
        <f t="shared" si="205"/>
        <v>12</v>
      </c>
      <c r="IZ18">
        <f t="shared" si="205"/>
        <v>17</v>
      </c>
      <c r="JA18">
        <f t="shared" si="205"/>
        <v>22</v>
      </c>
      <c r="JB18">
        <f t="shared" si="205"/>
        <v>27</v>
      </c>
      <c r="JC18">
        <f t="shared" si="205"/>
        <v>32</v>
      </c>
      <c r="JD18">
        <f t="shared" si="205"/>
        <v>3</v>
      </c>
      <c r="JE18">
        <f t="shared" si="205"/>
        <v>8</v>
      </c>
      <c r="JF18">
        <f t="shared" si="205"/>
        <v>13</v>
      </c>
      <c r="JG18">
        <f t="shared" si="205"/>
        <v>18</v>
      </c>
      <c r="JH18">
        <f t="shared" si="205"/>
        <v>23</v>
      </c>
      <c r="JI18">
        <f t="shared" si="205"/>
        <v>28</v>
      </c>
      <c r="JJ18">
        <f t="shared" si="30"/>
        <v>33</v>
      </c>
      <c r="JK18">
        <f t="shared" si="30"/>
        <v>4</v>
      </c>
      <c r="JL18">
        <f t="shared" si="30"/>
        <v>9</v>
      </c>
      <c r="JM18">
        <f t="shared" si="30"/>
        <v>14</v>
      </c>
      <c r="JN18">
        <f t="shared" si="31"/>
        <v>19</v>
      </c>
      <c r="JO18">
        <f t="shared" si="31"/>
        <v>24</v>
      </c>
      <c r="JP18">
        <f t="shared" si="31"/>
        <v>29</v>
      </c>
      <c r="JQ18">
        <f t="shared" si="31"/>
        <v>34</v>
      </c>
      <c r="JR18">
        <f t="shared" si="31"/>
        <v>5</v>
      </c>
      <c r="JS18">
        <f t="shared" si="31"/>
        <v>10</v>
      </c>
      <c r="JT18">
        <f t="shared" si="31"/>
        <v>15</v>
      </c>
      <c r="JU18">
        <f t="shared" si="31"/>
        <v>20</v>
      </c>
      <c r="JV18">
        <f t="shared" si="31"/>
        <v>25</v>
      </c>
      <c r="JW18">
        <f t="shared" si="31"/>
        <v>30</v>
      </c>
      <c r="JX18">
        <f t="shared" si="31"/>
        <v>35</v>
      </c>
      <c r="JY18" t="s">
        <v>117</v>
      </c>
      <c r="JZ18" t="str">
        <f>JZ17</f>
        <v>MELODICA</v>
      </c>
      <c r="KA18">
        <f t="shared" si="16"/>
        <v>0</v>
      </c>
      <c r="KB18" cm="1">
        <f t="array" ref="KB18">IF(TYPE(_xlfn._xlws.FILTER(HE$1:IM$1,HE18:IM18=KA18))=16,0,_xlfn._xlws.FILTER(HE$1:IM$1,HE18:IM18=KA18))</f>
        <v>0</v>
      </c>
      <c r="KG18">
        <f t="shared" si="206"/>
        <v>0</v>
      </c>
      <c r="KH18" s="35">
        <f t="shared" si="32"/>
        <v>0</v>
      </c>
      <c r="KI18">
        <f t="shared" si="218"/>
        <v>14</v>
      </c>
      <c r="KJ18">
        <f t="shared" si="33"/>
        <v>0</v>
      </c>
      <c r="KK18">
        <f t="shared" si="219"/>
        <v>0</v>
      </c>
      <c r="KL18">
        <f t="shared" si="207"/>
        <v>0</v>
      </c>
      <c r="KM18" s="2">
        <f t="shared" si="35"/>
        <v>0</v>
      </c>
      <c r="KN18" s="2">
        <f t="shared" si="35"/>
        <v>0</v>
      </c>
      <c r="KO18" s="2">
        <f t="shared" si="35"/>
        <v>0</v>
      </c>
      <c r="KP18" s="2">
        <f t="shared" si="35"/>
        <v>0</v>
      </c>
      <c r="KQ18" s="2">
        <f t="shared" si="35"/>
        <v>0</v>
      </c>
      <c r="KR18" s="2">
        <f t="shared" si="35"/>
        <v>0</v>
      </c>
      <c r="KS18" s="2">
        <f t="shared" si="35"/>
        <v>0</v>
      </c>
      <c r="KT18" s="2" t="str">
        <f t="shared" si="208"/>
        <v>0</v>
      </c>
      <c r="KU18" s="2" t="str">
        <f t="shared" si="209"/>
        <v>0</v>
      </c>
      <c r="KV18" s="2" t="str">
        <f t="shared" si="210"/>
        <v>0</v>
      </c>
      <c r="KW18" s="55" t="str">
        <f t="shared" si="211"/>
        <v>0</v>
      </c>
      <c r="KX18" s="60">
        <f t="shared" si="212"/>
        <v>0</v>
      </c>
      <c r="KY18" s="60">
        <f t="shared" si="36"/>
        <v>0</v>
      </c>
      <c r="KZ18" s="60">
        <f t="shared" si="36"/>
        <v>0</v>
      </c>
      <c r="LA18" s="60">
        <f t="shared" si="36"/>
        <v>0</v>
      </c>
      <c r="LB18" s="60">
        <f t="shared" si="36"/>
        <v>0</v>
      </c>
      <c r="LC18" s="60">
        <f t="shared" si="36"/>
        <v>0</v>
      </c>
      <c r="LD18" s="60">
        <f t="shared" si="36"/>
        <v>0</v>
      </c>
      <c r="LE18" s="64">
        <f t="shared" si="37"/>
        <v>0</v>
      </c>
      <c r="LF18" s="55">
        <f t="shared" si="38"/>
        <v>0</v>
      </c>
      <c r="LG18" s="55">
        <f t="shared" si="39"/>
        <v>0</v>
      </c>
      <c r="LH18" s="55">
        <f t="shared" si="40"/>
        <v>0</v>
      </c>
      <c r="LI18" s="55">
        <f t="shared" si="41"/>
        <v>0</v>
      </c>
      <c r="LJ18" s="55">
        <f t="shared" si="42"/>
        <v>0</v>
      </c>
      <c r="LK18" s="55">
        <f t="shared" si="43"/>
        <v>0</v>
      </c>
      <c r="LL18" s="55">
        <f t="shared" si="44"/>
        <v>0</v>
      </c>
      <c r="LM18" s="64">
        <f t="shared" si="213"/>
        <v>0</v>
      </c>
      <c r="LN18" s="64">
        <f t="shared" si="45"/>
        <v>0</v>
      </c>
      <c r="LO18" s="64">
        <f t="shared" si="45"/>
        <v>0</v>
      </c>
      <c r="LP18" s="64">
        <f t="shared" si="45"/>
        <v>0</v>
      </c>
      <c r="LQ18" s="64">
        <f t="shared" si="45"/>
        <v>0</v>
      </c>
      <c r="LR18" s="64">
        <f t="shared" si="45"/>
        <v>0</v>
      </c>
      <c r="LS18" s="64">
        <f t="shared" si="45"/>
        <v>0</v>
      </c>
      <c r="LT18" s="60">
        <f t="shared" si="214"/>
        <v>0</v>
      </c>
      <c r="LU18" s="60">
        <f t="shared" si="46"/>
        <v>0</v>
      </c>
      <c r="LV18" s="60">
        <f t="shared" si="47"/>
        <v>0</v>
      </c>
      <c r="LX18" s="180"/>
      <c r="LY18" s="180"/>
      <c r="LZ18" s="180"/>
      <c r="MA18" s="180"/>
      <c r="MB18" s="180"/>
      <c r="MC18" s="180"/>
      <c r="MD18" s="180"/>
      <c r="ME18" s="180"/>
      <c r="MF18" s="180"/>
      <c r="MG18" s="180"/>
      <c r="MH18" s="180"/>
      <c r="MI18" s="180"/>
      <c r="MJ18" s="180"/>
      <c r="MK18" s="180"/>
      <c r="ML18" s="180"/>
      <c r="MM18" s="180"/>
      <c r="MN18" s="180"/>
      <c r="MO18" s="180"/>
      <c r="MP18" s="180"/>
      <c r="MQ18" s="180"/>
      <c r="MR18" s="180"/>
      <c r="MS18" s="180"/>
      <c r="MT18" s="180"/>
      <c r="MU18" s="51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51"/>
      <c r="NP18" s="51"/>
      <c r="NQ18" s="51"/>
      <c r="NR18" s="51"/>
      <c r="NS18" s="51"/>
      <c r="NT18" s="51"/>
      <c r="NU18" s="51"/>
      <c r="NV18" s="51"/>
      <c r="NW18" s="51"/>
      <c r="NX18" s="73"/>
      <c r="NY18" s="73"/>
      <c r="NZ18" s="73"/>
      <c r="OA18" s="73"/>
      <c r="OB18" s="73"/>
      <c r="OC18" s="73"/>
    </row>
    <row r="19" spans="1:393" x14ac:dyDescent="0.3">
      <c r="A19" s="190"/>
      <c r="B19" t="str">
        <f t="shared" si="220"/>
        <v>RE</v>
      </c>
      <c r="C19" s="16" t="s">
        <v>37</v>
      </c>
      <c r="D19" s="16" t="s">
        <v>38</v>
      </c>
      <c r="E19" s="16" t="s">
        <v>37</v>
      </c>
      <c r="F19" s="16" t="s">
        <v>37</v>
      </c>
      <c r="G19" s="16" t="s">
        <v>37</v>
      </c>
      <c r="H19" s="16" t="s">
        <v>37</v>
      </c>
      <c r="I19" s="16" t="s">
        <v>38</v>
      </c>
      <c r="J19" s="4">
        <f t="shared" si="221"/>
        <v>3</v>
      </c>
      <c r="K19" s="58">
        <f t="shared" si="48"/>
        <v>5</v>
      </c>
      <c r="L19" s="58">
        <f t="shared" si="49"/>
        <v>6</v>
      </c>
      <c r="M19" s="58">
        <f t="shared" si="50"/>
        <v>8</v>
      </c>
      <c r="N19" s="58">
        <f t="shared" si="51"/>
        <v>10</v>
      </c>
      <c r="O19" s="58">
        <f t="shared" si="52"/>
        <v>12</v>
      </c>
      <c r="P19" s="58">
        <f t="shared" si="53"/>
        <v>14</v>
      </c>
      <c r="Q19" s="57">
        <f t="shared" si="54"/>
        <v>15</v>
      </c>
      <c r="R19" s="58">
        <f t="shared" si="55"/>
        <v>17</v>
      </c>
      <c r="S19" s="58">
        <f t="shared" si="56"/>
        <v>18</v>
      </c>
      <c r="T19" s="58">
        <f t="shared" si="57"/>
        <v>20</v>
      </c>
      <c r="U19" s="58">
        <f t="shared" si="58"/>
        <v>22</v>
      </c>
      <c r="V19" s="58">
        <f t="shared" si="59"/>
        <v>24</v>
      </c>
      <c r="W19" s="58">
        <f t="shared" si="60"/>
        <v>26</v>
      </c>
      <c r="X19" s="57">
        <f t="shared" si="61"/>
        <v>27</v>
      </c>
      <c r="Y19" s="58">
        <f t="shared" si="62"/>
        <v>29</v>
      </c>
      <c r="Z19" s="58">
        <f t="shared" si="63"/>
        <v>30</v>
      </c>
      <c r="AA19" s="58">
        <f t="shared" si="64"/>
        <v>32</v>
      </c>
      <c r="AB19" s="58">
        <f t="shared" si="65"/>
        <v>34</v>
      </c>
      <c r="AC19" s="58">
        <f t="shared" si="66"/>
        <v>36</v>
      </c>
      <c r="AD19" s="58">
        <f t="shared" si="67"/>
        <v>38</v>
      </c>
      <c r="AE19" s="57">
        <f t="shared" si="68"/>
        <v>39</v>
      </c>
      <c r="AF19" s="58">
        <f t="shared" si="69"/>
        <v>41</v>
      </c>
      <c r="AG19" s="58">
        <f t="shared" si="70"/>
        <v>42</v>
      </c>
      <c r="AH19" s="58">
        <f t="shared" si="71"/>
        <v>44</v>
      </c>
      <c r="AI19" s="58"/>
      <c r="AJ19" s="58">
        <f>1</f>
        <v>1</v>
      </c>
      <c r="AK19" s="58">
        <f t="shared" si="72"/>
        <v>3</v>
      </c>
      <c r="AL19" s="58">
        <f t="shared" si="73"/>
        <v>7</v>
      </c>
      <c r="AM19" s="58">
        <f t="shared" si="74"/>
        <v>11</v>
      </c>
      <c r="AN19" s="58">
        <f t="shared" si="75"/>
        <v>14</v>
      </c>
      <c r="AO19" s="58">
        <f t="shared" si="76"/>
        <v>17</v>
      </c>
      <c r="AP19" s="58">
        <f t="shared" si="77"/>
        <v>21</v>
      </c>
      <c r="AQ19" s="58" t="str">
        <f t="shared" si="215"/>
        <v>RE</v>
      </c>
      <c r="AR19" s="58" t="str">
        <f t="shared" si="78"/>
        <v>m</v>
      </c>
      <c r="AS19" s="58" t="str">
        <f t="shared" si="79"/>
        <v/>
      </c>
      <c r="AT19" s="58" t="str">
        <f t="shared" si="80"/>
        <v>Δ</v>
      </c>
      <c r="AU19" s="57" t="str">
        <f t="shared" si="81"/>
        <v>9</v>
      </c>
      <c r="AV19" s="57" t="str">
        <f t="shared" si="82"/>
        <v>11</v>
      </c>
      <c r="AW19" s="57" t="str">
        <f t="shared" si="83"/>
        <v>13</v>
      </c>
      <c r="AX19" s="57" t="str">
        <f t="shared" si="84"/>
        <v>REm</v>
      </c>
      <c r="AY19" s="57" t="str">
        <f t="shared" si="85"/>
        <v>REmΔ</v>
      </c>
      <c r="AZ19" s="57" t="str">
        <f t="shared" si="86"/>
        <v>REm9</v>
      </c>
      <c r="BA19" s="57" t="str">
        <f t="shared" si="87"/>
        <v>REm11</v>
      </c>
      <c r="BB19" s="57" t="str">
        <f t="shared" si="88"/>
        <v>REm13</v>
      </c>
      <c r="BD19" s="58">
        <f>1</f>
        <v>1</v>
      </c>
      <c r="BE19" s="57">
        <f t="shared" si="89"/>
        <v>3</v>
      </c>
      <c r="BF19" s="57">
        <f t="shared" si="90"/>
        <v>7</v>
      </c>
      <c r="BG19" s="57">
        <f t="shared" si="91"/>
        <v>10</v>
      </c>
      <c r="BH19" s="57">
        <f t="shared" si="92"/>
        <v>13</v>
      </c>
      <c r="BI19" s="57">
        <f t="shared" si="93"/>
        <v>17</v>
      </c>
      <c r="BJ19" s="57">
        <f t="shared" si="94"/>
        <v>21</v>
      </c>
      <c r="BK19" s="58" t="str">
        <f t="shared" si="95"/>
        <v>RE</v>
      </c>
      <c r="BL19" s="58" t="str">
        <f t="shared" si="96"/>
        <v>m</v>
      </c>
      <c r="BM19" s="58" t="str">
        <f t="shared" si="97"/>
        <v/>
      </c>
      <c r="BN19" s="58" t="str">
        <f t="shared" si="98"/>
        <v>7</v>
      </c>
      <c r="BO19" s="57" t="str">
        <f t="shared" si="99"/>
        <v>9b</v>
      </c>
      <c r="BP19" s="57" t="str">
        <f t="shared" si="100"/>
        <v>11</v>
      </c>
      <c r="BQ19" s="57" t="str">
        <f t="shared" si="101"/>
        <v>13</v>
      </c>
      <c r="BR19" s="57" t="str">
        <f t="shared" si="102"/>
        <v>REm</v>
      </c>
      <c r="BS19" s="57" t="str">
        <f t="shared" si="103"/>
        <v>REm7</v>
      </c>
      <c r="BT19" s="57" t="str">
        <f t="shared" si="104"/>
        <v>REm9b</v>
      </c>
      <c r="BU19" s="57" t="str">
        <f t="shared" si="105"/>
        <v>REm11</v>
      </c>
      <c r="BV19" s="57" t="str">
        <f t="shared" si="106"/>
        <v>REm13</v>
      </c>
      <c r="BX19" s="58">
        <f>1</f>
        <v>1</v>
      </c>
      <c r="BY19" s="57">
        <f t="shared" si="107"/>
        <v>4</v>
      </c>
      <c r="BZ19" s="57">
        <f t="shared" si="108"/>
        <v>8</v>
      </c>
      <c r="CA19" s="57">
        <f t="shared" si="109"/>
        <v>11</v>
      </c>
      <c r="CB19" s="57">
        <f t="shared" si="110"/>
        <v>14</v>
      </c>
      <c r="CC19" s="57">
        <f t="shared" si="111"/>
        <v>18</v>
      </c>
      <c r="CD19" s="57">
        <f t="shared" si="112"/>
        <v>21</v>
      </c>
      <c r="CE19" s="58" t="str">
        <f t="shared" si="113"/>
        <v>RE</v>
      </c>
      <c r="CF19" s="58" t="str">
        <f t="shared" si="114"/>
        <v/>
      </c>
      <c r="CG19" s="58" t="str">
        <f t="shared" si="115"/>
        <v>5#</v>
      </c>
      <c r="CH19" s="58" t="str">
        <f t="shared" si="116"/>
        <v>Δ</v>
      </c>
      <c r="CI19" s="57" t="str">
        <f t="shared" si="117"/>
        <v>9</v>
      </c>
      <c r="CJ19" s="57" t="str">
        <f t="shared" si="118"/>
        <v>11+</v>
      </c>
      <c r="CK19" s="57" t="str">
        <f t="shared" si="119"/>
        <v>13</v>
      </c>
      <c r="CL19" s="57" t="str">
        <f t="shared" si="120"/>
        <v>RE5#</v>
      </c>
      <c r="CM19" s="57" t="str">
        <f t="shared" si="121"/>
        <v>RE5#Δ</v>
      </c>
      <c r="CN19" s="57" t="str">
        <f t="shared" si="122"/>
        <v>RE5#9</v>
      </c>
      <c r="CO19" s="57" t="str">
        <f t="shared" si="123"/>
        <v>RE5#11+</v>
      </c>
      <c r="CP19" s="57" t="str">
        <f t="shared" si="124"/>
        <v>RE5#13</v>
      </c>
      <c r="CR19" s="58">
        <f>1</f>
        <v>1</v>
      </c>
      <c r="CS19" s="57">
        <f t="shared" si="125"/>
        <v>4</v>
      </c>
      <c r="CT19" s="57">
        <f t="shared" si="126"/>
        <v>7</v>
      </c>
      <c r="CU19" s="57">
        <f t="shared" si="127"/>
        <v>10</v>
      </c>
      <c r="CV19" s="57">
        <f t="shared" si="128"/>
        <v>14</v>
      </c>
      <c r="CW19" s="57">
        <f t="shared" si="129"/>
        <v>18</v>
      </c>
      <c r="CX19" s="57">
        <f t="shared" si="130"/>
        <v>21</v>
      </c>
      <c r="CY19" s="58" t="str">
        <f t="shared" si="131"/>
        <v>RE</v>
      </c>
      <c r="CZ19" s="58" t="str">
        <f t="shared" si="132"/>
        <v/>
      </c>
      <c r="DA19" s="58" t="str">
        <f t="shared" si="133"/>
        <v/>
      </c>
      <c r="DB19" s="58" t="str">
        <f t="shared" si="134"/>
        <v>7</v>
      </c>
      <c r="DC19" s="57" t="str">
        <f t="shared" si="135"/>
        <v>9</v>
      </c>
      <c r="DD19" s="57" t="str">
        <f t="shared" si="136"/>
        <v>11+</v>
      </c>
      <c r="DE19" s="57" t="str">
        <f t="shared" si="137"/>
        <v>13</v>
      </c>
      <c r="DF19" s="57" t="str">
        <f t="shared" si="138"/>
        <v>RE</v>
      </c>
      <c r="DG19" s="57" t="str">
        <f t="shared" si="139"/>
        <v>RE7</v>
      </c>
      <c r="DH19" s="57" t="str">
        <f t="shared" si="140"/>
        <v>RE9</v>
      </c>
      <c r="DI19" s="57" t="str">
        <f t="shared" si="141"/>
        <v>RE11+</v>
      </c>
      <c r="DJ19" s="57" t="str">
        <f t="shared" si="142"/>
        <v>RE13</v>
      </c>
      <c r="DL19" s="58">
        <f>1</f>
        <v>1</v>
      </c>
      <c r="DM19" s="57">
        <f t="shared" si="143"/>
        <v>4</v>
      </c>
      <c r="DN19" s="57">
        <f t="shared" si="144"/>
        <v>7</v>
      </c>
      <c r="DO19" s="57">
        <f t="shared" si="145"/>
        <v>10</v>
      </c>
      <c r="DP19" s="57">
        <f t="shared" si="146"/>
        <v>14</v>
      </c>
      <c r="DQ19" s="57">
        <f t="shared" si="147"/>
        <v>17</v>
      </c>
      <c r="DR19" s="57">
        <f t="shared" si="148"/>
        <v>20</v>
      </c>
      <c r="DS19" s="58" t="str">
        <f t="shared" si="149"/>
        <v>RE</v>
      </c>
      <c r="DT19" s="58" t="str">
        <f t="shared" si="150"/>
        <v/>
      </c>
      <c r="DU19" s="58" t="str">
        <f t="shared" si="151"/>
        <v/>
      </c>
      <c r="DV19" s="58" t="str">
        <f t="shared" si="152"/>
        <v>7</v>
      </c>
      <c r="DW19" s="57" t="str">
        <f t="shared" si="153"/>
        <v>9</v>
      </c>
      <c r="DX19" s="57" t="str">
        <f t="shared" si="154"/>
        <v>11</v>
      </c>
      <c r="DY19" s="57" t="str">
        <f t="shared" si="155"/>
        <v>13b</v>
      </c>
      <c r="DZ19" s="57" t="str">
        <f t="shared" si="156"/>
        <v>RE</v>
      </c>
      <c r="EA19" s="57" t="str">
        <f t="shared" si="157"/>
        <v>RE7</v>
      </c>
      <c r="EB19" s="57" t="str">
        <f t="shared" si="158"/>
        <v>RE9</v>
      </c>
      <c r="EC19" s="57" t="str">
        <f t="shared" si="159"/>
        <v>RE11</v>
      </c>
      <c r="ED19" s="57" t="str">
        <f t="shared" si="160"/>
        <v>RE13b</v>
      </c>
      <c r="EF19" s="58">
        <f>1</f>
        <v>1</v>
      </c>
      <c r="EG19" s="57">
        <f t="shared" si="161"/>
        <v>3</v>
      </c>
      <c r="EH19" s="57">
        <f t="shared" si="162"/>
        <v>6</v>
      </c>
      <c r="EI19" s="57">
        <f t="shared" si="163"/>
        <v>10</v>
      </c>
      <c r="EJ19" s="57">
        <f t="shared" si="164"/>
        <v>14</v>
      </c>
      <c r="EK19" s="57">
        <f t="shared" si="165"/>
        <v>17</v>
      </c>
      <c r="EL19" s="57">
        <f t="shared" si="166"/>
        <v>20</v>
      </c>
      <c r="EM19" s="58" t="str">
        <f t="shared" si="167"/>
        <v>RE</v>
      </c>
      <c r="EN19" s="58" t="str">
        <f t="shared" si="168"/>
        <v>m</v>
      </c>
      <c r="EO19" s="58" t="str">
        <f t="shared" si="169"/>
        <v>5b</v>
      </c>
      <c r="EP19" s="58" t="str">
        <f t="shared" si="170"/>
        <v>7</v>
      </c>
      <c r="EQ19" s="57" t="str">
        <f t="shared" si="171"/>
        <v>9</v>
      </c>
      <c r="ER19" s="57" t="str">
        <f t="shared" si="172"/>
        <v>11</v>
      </c>
      <c r="ES19" s="57" t="str">
        <f t="shared" si="173"/>
        <v>13b</v>
      </c>
      <c r="ET19" s="57" t="str">
        <f t="shared" si="174"/>
        <v>REm5b</v>
      </c>
      <c r="EU19" s="57" t="str">
        <f t="shared" si="175"/>
        <v>REm5b7</v>
      </c>
      <c r="EV19" s="57" t="str">
        <f t="shared" si="176"/>
        <v>REm5b9</v>
      </c>
      <c r="EW19" s="57" t="str">
        <f t="shared" si="177"/>
        <v>REm5b11</v>
      </c>
      <c r="EX19" s="57" t="str">
        <f t="shared" si="178"/>
        <v>REm5b13b</v>
      </c>
      <c r="EZ19" s="58">
        <f>1</f>
        <v>1</v>
      </c>
      <c r="FA19" s="57">
        <f t="shared" si="179"/>
        <v>3</v>
      </c>
      <c r="FB19" s="57">
        <f t="shared" si="180"/>
        <v>6</v>
      </c>
      <c r="FC19" s="57">
        <f t="shared" si="181"/>
        <v>10</v>
      </c>
      <c r="FD19" s="57">
        <f t="shared" si="182"/>
        <v>13</v>
      </c>
      <c r="FE19" s="57">
        <f t="shared" si="183"/>
        <v>16</v>
      </c>
      <c r="FF19" s="57">
        <f t="shared" si="184"/>
        <v>20</v>
      </c>
      <c r="FG19" s="58" t="str">
        <f t="shared" si="185"/>
        <v>RE</v>
      </c>
      <c r="FH19" s="58" t="str">
        <f t="shared" si="186"/>
        <v>m</v>
      </c>
      <c r="FI19" s="58" t="str">
        <f t="shared" si="187"/>
        <v>5b</v>
      </c>
      <c r="FJ19" s="58" t="str">
        <f t="shared" si="188"/>
        <v>7</v>
      </c>
      <c r="FK19" s="57" t="str">
        <f t="shared" si="189"/>
        <v>9b</v>
      </c>
      <c r="FL19" s="57" t="str">
        <f t="shared" si="190"/>
        <v>11b</v>
      </c>
      <c r="FM19" s="57" t="str">
        <f t="shared" si="191"/>
        <v>13b</v>
      </c>
      <c r="FN19" s="57" t="str">
        <f t="shared" si="192"/>
        <v>REm5b</v>
      </c>
      <c r="FO19" s="57" t="str">
        <f t="shared" si="193"/>
        <v>REm5b7</v>
      </c>
      <c r="FP19" s="57" t="str">
        <f t="shared" si="194"/>
        <v>REm5b9b</v>
      </c>
      <c r="FQ19" s="57" t="str">
        <f t="shared" si="195"/>
        <v>REm5b11b</v>
      </c>
      <c r="FR19" s="57" t="str">
        <f t="shared" si="196"/>
        <v>REm5b13b</v>
      </c>
      <c r="FT19" s="2" t="str">
        <f t="shared" si="197"/>
        <v>REm</v>
      </c>
      <c r="FU19" s="2" t="str">
        <f t="shared" si="22"/>
        <v>REmΔ</v>
      </c>
      <c r="FV19" s="2" t="str">
        <f t="shared" si="22"/>
        <v>REm9</v>
      </c>
      <c r="FW19" s="2" t="str">
        <f t="shared" si="22"/>
        <v>REm11</v>
      </c>
      <c r="FX19" s="2" t="str">
        <f t="shared" si="22"/>
        <v>REm13</v>
      </c>
      <c r="FY19" s="2" t="str">
        <f t="shared" si="198"/>
        <v>REm</v>
      </c>
      <c r="FZ19" s="2" t="str">
        <f t="shared" si="23"/>
        <v>REm7</v>
      </c>
      <c r="GA19" s="2" t="str">
        <f t="shared" si="23"/>
        <v>REm9b</v>
      </c>
      <c r="GB19" s="2" t="str">
        <f t="shared" si="23"/>
        <v>REm11</v>
      </c>
      <c r="GC19" s="2" t="str">
        <f t="shared" si="23"/>
        <v>REm13</v>
      </c>
      <c r="GD19" s="2" t="str">
        <f t="shared" si="199"/>
        <v>RE5#</v>
      </c>
      <c r="GE19" s="2" t="str">
        <f t="shared" si="24"/>
        <v>RE5#Δ</v>
      </c>
      <c r="GF19" s="2" t="str">
        <f t="shared" si="24"/>
        <v>RE5#9</v>
      </c>
      <c r="GG19" s="2" t="str">
        <f t="shared" si="24"/>
        <v>RE5#11+</v>
      </c>
      <c r="GH19" s="2" t="str">
        <f t="shared" si="24"/>
        <v>RE5#13</v>
      </c>
      <c r="GI19" s="2" t="str">
        <f t="shared" si="200"/>
        <v>RE</v>
      </c>
      <c r="GJ19" s="2" t="str">
        <f t="shared" si="25"/>
        <v>RE7</v>
      </c>
      <c r="GK19" s="2" t="str">
        <f t="shared" si="25"/>
        <v>RE9</v>
      </c>
      <c r="GL19" s="2" t="str">
        <f t="shared" si="25"/>
        <v>RE11+</v>
      </c>
      <c r="GM19" s="2" t="str">
        <f t="shared" si="25"/>
        <v>RE13</v>
      </c>
      <c r="GN19" s="2" t="str">
        <f t="shared" si="201"/>
        <v>RE</v>
      </c>
      <c r="GO19" s="2" t="str">
        <f t="shared" si="26"/>
        <v>RE7</v>
      </c>
      <c r="GP19" s="2" t="str">
        <f t="shared" si="26"/>
        <v>RE9</v>
      </c>
      <c r="GQ19" s="2" t="str">
        <f t="shared" si="26"/>
        <v>RE11</v>
      </c>
      <c r="GR19" s="2" t="str">
        <f t="shared" si="26"/>
        <v>RE13b</v>
      </c>
      <c r="GS19" s="2" t="str">
        <f t="shared" si="202"/>
        <v>REm5b</v>
      </c>
      <c r="GT19" s="2" t="str">
        <f t="shared" si="27"/>
        <v>REm5b7</v>
      </c>
      <c r="GU19" s="2" t="str">
        <f t="shared" si="27"/>
        <v>REm5b9</v>
      </c>
      <c r="GV19" s="2" t="str">
        <f t="shared" si="27"/>
        <v>REm5b11</v>
      </c>
      <c r="GW19" s="2" t="str">
        <f t="shared" si="27"/>
        <v>REm5b13b</v>
      </c>
      <c r="GX19" s="2" t="str">
        <f t="shared" si="203"/>
        <v>REm5b</v>
      </c>
      <c r="GY19" s="2" t="str">
        <f t="shared" si="28"/>
        <v>REm5b7</v>
      </c>
      <c r="GZ19" s="2" t="str">
        <f t="shared" si="28"/>
        <v>REm5b9b</v>
      </c>
      <c r="HA19" s="2" t="str">
        <f t="shared" si="28"/>
        <v>REm5b11b</v>
      </c>
      <c r="HB19" s="2" t="str">
        <f t="shared" si="28"/>
        <v>REm5b13b</v>
      </c>
      <c r="HD19" s="2">
        <f t="shared" si="216"/>
        <v>15</v>
      </c>
      <c r="HE19" s="2" t="str" cm="1">
        <f t="array" ref="HE19">INDEX(patti,$HD19,IP19)</f>
        <v>REm</v>
      </c>
      <c r="HF19" s="2" t="str" cm="1">
        <f t="array" ref="HF19">INDEX(patti,$HD19,IQ19)</f>
        <v>REm</v>
      </c>
      <c r="HG19" s="2" t="str" cm="1">
        <f t="array" ref="HG19">INDEX(patti,$HD19,IR19)</f>
        <v>RE5#</v>
      </c>
      <c r="HH19" s="2" t="str" cm="1">
        <f t="array" ref="HH19">INDEX(patti,$HD19,IS19)</f>
        <v>RE</v>
      </c>
      <c r="HI19" s="2" t="str" cm="1">
        <f t="array" ref="HI19">INDEX(patti,$HD19,IT19)</f>
        <v>RE</v>
      </c>
      <c r="HJ19" s="2" t="str" cm="1">
        <f t="array" ref="HJ19">INDEX(patti,$HD19,IU19)</f>
        <v>REm5b</v>
      </c>
      <c r="HK19" s="2" t="str" cm="1">
        <f t="array" ref="HK19">INDEX(patti,$HD19,IV19)</f>
        <v>REm5b</v>
      </c>
      <c r="HL19" s="2" t="str" cm="1">
        <f t="array" ref="HL19">INDEX(patti,$HD19,IW19)</f>
        <v>REmΔ</v>
      </c>
      <c r="HM19" s="2" t="str" cm="1">
        <f t="array" ref="HM19">INDEX(patti,$HD19,IX19)</f>
        <v>REm7</v>
      </c>
      <c r="HN19" s="2" t="str" cm="1">
        <f t="array" ref="HN19">INDEX(patti,$HD19,IY19)</f>
        <v>RE5#Δ</v>
      </c>
      <c r="HO19" s="2" t="str" cm="1">
        <f t="array" ref="HO19">INDEX(patti,$HD19,IZ19)</f>
        <v>RE7</v>
      </c>
      <c r="HP19" s="2" t="str" cm="1">
        <f t="array" ref="HP19">INDEX(patti,$HD19,JA19)</f>
        <v>RE7</v>
      </c>
      <c r="HQ19" s="2" t="str" cm="1">
        <f t="array" ref="HQ19">INDEX(patti,$HD19,JB19)</f>
        <v>REm5b7</v>
      </c>
      <c r="HR19" s="2" t="str" cm="1">
        <f t="array" ref="HR19">INDEX(patti,$HD19,JC19)</f>
        <v>REm5b7</v>
      </c>
      <c r="HS19" s="2" t="str" cm="1">
        <f t="array" ref="HS19">INDEX(patti,$HD19,JD19)</f>
        <v>REm9</v>
      </c>
      <c r="HT19" s="2" t="str" cm="1">
        <f t="array" ref="HT19">INDEX(patti,$HD19,JE19)</f>
        <v>REm9b</v>
      </c>
      <c r="HU19" s="2" t="str" cm="1">
        <f t="array" ref="HU19">INDEX(patti,$HD19,JF19)</f>
        <v>RE5#9</v>
      </c>
      <c r="HV19" s="2" t="str" cm="1">
        <f t="array" ref="HV19">INDEX(patti,$HD19,JG19)</f>
        <v>RE9</v>
      </c>
      <c r="HW19" s="2" t="str" cm="1">
        <f t="array" ref="HW19">INDEX(patti,$HD19,JH19)</f>
        <v>RE9</v>
      </c>
      <c r="HX19" s="2" t="str" cm="1">
        <f t="array" ref="HX19">INDEX(patti,$HD19,JI19)</f>
        <v>REm5b9</v>
      </c>
      <c r="HY19" s="2" t="str" cm="1">
        <f t="array" ref="HY19">INDEX(patti,$HD19,JJ19)</f>
        <v>REm5b9b</v>
      </c>
      <c r="HZ19" s="2" t="str" cm="1">
        <f t="array" ref="HZ19">INDEX(patti,$HD19,JK19)</f>
        <v>REm11</v>
      </c>
      <c r="IA19" s="2" t="str" cm="1">
        <f t="array" ref="IA19">INDEX(patti,$HD19,JL19)</f>
        <v>REm11</v>
      </c>
      <c r="IB19" s="2" t="str" cm="1">
        <f t="array" ref="IB19">INDEX(patti,$HD19,JM19)</f>
        <v>RE5#11+</v>
      </c>
      <c r="IC19" s="2" t="str" cm="1">
        <f t="array" ref="IC19">INDEX(patti,$HD19,JN19)</f>
        <v>RE11+</v>
      </c>
      <c r="ID19" s="2" t="str" cm="1">
        <f t="array" ref="ID19">INDEX(patti,$HD19,JO19)</f>
        <v>RE11</v>
      </c>
      <c r="IE19" s="2" t="str" cm="1">
        <f t="array" ref="IE19">INDEX(patti,$HD19,JP19)</f>
        <v>REm5b11</v>
      </c>
      <c r="IF19" s="2" t="str" cm="1">
        <f t="array" ref="IF19">INDEX(patti,$HD19,JQ19)</f>
        <v>REm5b11b</v>
      </c>
      <c r="IG19" s="2" t="str" cm="1">
        <f t="array" ref="IG19">INDEX(patti,$HD19,JR19)</f>
        <v>REm13</v>
      </c>
      <c r="IH19" s="2" t="str" cm="1">
        <f t="array" ref="IH19">INDEX(patti,$HD19,JS19)</f>
        <v>REm13</v>
      </c>
      <c r="II19" s="2" t="str" cm="1">
        <f t="array" ref="II19">INDEX(patti,$HD19,JT19)</f>
        <v>RE5#13</v>
      </c>
      <c r="IJ19" s="2" t="str" cm="1">
        <f t="array" ref="IJ19">INDEX(patti,$HD19,JU19)</f>
        <v>RE13</v>
      </c>
      <c r="IK19" s="2" t="str" cm="1">
        <f t="array" ref="IK19">INDEX(patti,$HD19,JV19)</f>
        <v>RE13b</v>
      </c>
      <c r="IL19" s="2" t="str" cm="1">
        <f t="array" ref="IL19">INDEX(patti,$HD19,JW19)</f>
        <v>REm5b13b</v>
      </c>
      <c r="IM19" s="2" t="str" cm="1">
        <f t="array" ref="IM19">INDEX(patti,$HD19,JX19)</f>
        <v>REm5b13b</v>
      </c>
      <c r="IN19" t="s">
        <v>117</v>
      </c>
      <c r="IP19">
        <v>1</v>
      </c>
      <c r="IQ19">
        <f t="shared" si="204"/>
        <v>6</v>
      </c>
      <c r="IR19">
        <f t="shared" si="204"/>
        <v>11</v>
      </c>
      <c r="IS19">
        <f t="shared" si="204"/>
        <v>16</v>
      </c>
      <c r="IT19">
        <f t="shared" si="204"/>
        <v>21</v>
      </c>
      <c r="IU19">
        <f t="shared" si="204"/>
        <v>26</v>
      </c>
      <c r="IV19">
        <f t="shared" si="204"/>
        <v>31</v>
      </c>
      <c r="IW19">
        <f t="shared" si="205"/>
        <v>2</v>
      </c>
      <c r="IX19">
        <f t="shared" si="205"/>
        <v>7</v>
      </c>
      <c r="IY19">
        <f t="shared" si="205"/>
        <v>12</v>
      </c>
      <c r="IZ19">
        <f t="shared" si="205"/>
        <v>17</v>
      </c>
      <c r="JA19">
        <f t="shared" si="205"/>
        <v>22</v>
      </c>
      <c r="JB19">
        <f t="shared" si="205"/>
        <v>27</v>
      </c>
      <c r="JC19">
        <f t="shared" si="205"/>
        <v>32</v>
      </c>
      <c r="JD19">
        <f t="shared" si="205"/>
        <v>3</v>
      </c>
      <c r="JE19">
        <f t="shared" si="205"/>
        <v>8</v>
      </c>
      <c r="JF19">
        <f t="shared" si="205"/>
        <v>13</v>
      </c>
      <c r="JG19">
        <f t="shared" si="205"/>
        <v>18</v>
      </c>
      <c r="JH19">
        <f t="shared" si="205"/>
        <v>23</v>
      </c>
      <c r="JI19">
        <f t="shared" si="205"/>
        <v>28</v>
      </c>
      <c r="JJ19">
        <f t="shared" si="30"/>
        <v>33</v>
      </c>
      <c r="JK19">
        <f t="shared" si="30"/>
        <v>4</v>
      </c>
      <c r="JL19">
        <f t="shared" si="30"/>
        <v>9</v>
      </c>
      <c r="JM19">
        <f t="shared" si="30"/>
        <v>14</v>
      </c>
      <c r="JN19">
        <f t="shared" si="31"/>
        <v>19</v>
      </c>
      <c r="JO19">
        <f t="shared" si="31"/>
        <v>24</v>
      </c>
      <c r="JP19">
        <f t="shared" si="31"/>
        <v>29</v>
      </c>
      <c r="JQ19">
        <f t="shared" si="31"/>
        <v>34</v>
      </c>
      <c r="JR19">
        <f t="shared" si="31"/>
        <v>5</v>
      </c>
      <c r="JS19">
        <f t="shared" si="31"/>
        <v>10</v>
      </c>
      <c r="JT19">
        <f t="shared" si="31"/>
        <v>15</v>
      </c>
      <c r="JU19">
        <f t="shared" si="31"/>
        <v>20</v>
      </c>
      <c r="JV19">
        <f t="shared" si="31"/>
        <v>25</v>
      </c>
      <c r="JW19">
        <f t="shared" si="31"/>
        <v>30</v>
      </c>
      <c r="JX19">
        <f t="shared" si="31"/>
        <v>35</v>
      </c>
      <c r="JY19" t="s">
        <v>117</v>
      </c>
      <c r="JZ19" t="str">
        <f t="shared" ref="JZ19:JZ28" si="222">JZ18</f>
        <v>MELODICA</v>
      </c>
      <c r="KA19">
        <f t="shared" si="16"/>
        <v>0</v>
      </c>
      <c r="KB19" cm="1">
        <f t="array" ref="KB19">IF(TYPE(_xlfn._xlws.FILTER(HE$1:IM$1,HE19:IM19=KA19))=16,0,_xlfn._xlws.FILTER(HE$1:IM$1,HE19:IM19=KA19))</f>
        <v>0</v>
      </c>
      <c r="KG19">
        <f t="shared" si="206"/>
        <v>0</v>
      </c>
      <c r="KH19" s="35">
        <f t="shared" si="32"/>
        <v>0</v>
      </c>
      <c r="KI19">
        <f t="shared" si="218"/>
        <v>15</v>
      </c>
      <c r="KJ19">
        <f t="shared" si="33"/>
        <v>0</v>
      </c>
      <c r="KK19">
        <f t="shared" si="219"/>
        <v>0</v>
      </c>
      <c r="KL19">
        <f t="shared" si="207"/>
        <v>0</v>
      </c>
      <c r="KM19" s="2">
        <f t="shared" si="35"/>
        <v>0</v>
      </c>
      <c r="KN19" s="2">
        <f t="shared" si="35"/>
        <v>0</v>
      </c>
      <c r="KO19" s="2">
        <f t="shared" si="35"/>
        <v>0</v>
      </c>
      <c r="KP19" s="2">
        <f t="shared" si="35"/>
        <v>0</v>
      </c>
      <c r="KQ19" s="2">
        <f t="shared" si="35"/>
        <v>0</v>
      </c>
      <c r="KR19" s="2">
        <f t="shared" si="35"/>
        <v>0</v>
      </c>
      <c r="KS19" s="2">
        <f t="shared" si="35"/>
        <v>0</v>
      </c>
      <c r="KT19" s="2" t="str">
        <f t="shared" si="208"/>
        <v>0</v>
      </c>
      <c r="KU19" s="2" t="str">
        <f t="shared" si="209"/>
        <v>0</v>
      </c>
      <c r="KV19" s="2" t="str">
        <f t="shared" si="210"/>
        <v>0</v>
      </c>
      <c r="KW19" s="55" t="str">
        <f t="shared" si="211"/>
        <v>0</v>
      </c>
      <c r="KX19" s="60">
        <f t="shared" si="212"/>
        <v>0</v>
      </c>
      <c r="KY19" s="60">
        <f t="shared" si="36"/>
        <v>0</v>
      </c>
      <c r="KZ19" s="60">
        <f t="shared" si="36"/>
        <v>0</v>
      </c>
      <c r="LA19" s="60">
        <f t="shared" si="36"/>
        <v>0</v>
      </c>
      <c r="LB19" s="60">
        <f t="shared" si="36"/>
        <v>0</v>
      </c>
      <c r="LC19" s="60">
        <f t="shared" si="36"/>
        <v>0</v>
      </c>
      <c r="LD19" s="60">
        <f t="shared" si="36"/>
        <v>0</v>
      </c>
      <c r="LE19" s="64">
        <f t="shared" si="37"/>
        <v>0</v>
      </c>
      <c r="LF19" s="55">
        <f t="shared" si="38"/>
        <v>0</v>
      </c>
      <c r="LG19" s="55">
        <f t="shared" si="39"/>
        <v>0</v>
      </c>
      <c r="LH19" s="55">
        <f t="shared" si="40"/>
        <v>0</v>
      </c>
      <c r="LI19" s="55">
        <f t="shared" si="41"/>
        <v>0</v>
      </c>
      <c r="LJ19" s="55">
        <f t="shared" si="42"/>
        <v>0</v>
      </c>
      <c r="LK19" s="55">
        <f t="shared" si="43"/>
        <v>0</v>
      </c>
      <c r="LL19" s="55">
        <f t="shared" si="44"/>
        <v>0</v>
      </c>
      <c r="LM19" s="64">
        <f t="shared" si="213"/>
        <v>0</v>
      </c>
      <c r="LN19" s="64">
        <f t="shared" si="45"/>
        <v>0</v>
      </c>
      <c r="LO19" s="64">
        <f t="shared" si="45"/>
        <v>0</v>
      </c>
      <c r="LP19" s="64">
        <f t="shared" si="45"/>
        <v>0</v>
      </c>
      <c r="LQ19" s="64">
        <f t="shared" si="45"/>
        <v>0</v>
      </c>
      <c r="LR19" s="64">
        <f t="shared" si="45"/>
        <v>0</v>
      </c>
      <c r="LS19" s="64">
        <f t="shared" si="45"/>
        <v>0</v>
      </c>
      <c r="LT19" s="60">
        <f t="shared" si="214"/>
        <v>0</v>
      </c>
      <c r="LU19" s="60">
        <f t="shared" si="46"/>
        <v>0</v>
      </c>
      <c r="LV19" s="60">
        <f t="shared" si="47"/>
        <v>0</v>
      </c>
      <c r="LX19" s="180"/>
      <c r="LY19" s="180"/>
      <c r="LZ19" s="180"/>
      <c r="MA19" s="180"/>
      <c r="MB19" s="180"/>
      <c r="MC19" s="180"/>
      <c r="MD19" s="180"/>
      <c r="ME19" s="180"/>
      <c r="MF19" s="180"/>
      <c r="MG19" s="180"/>
      <c r="MH19" s="180"/>
      <c r="MI19" s="180"/>
      <c r="MJ19" s="180"/>
      <c r="MK19" s="180"/>
      <c r="ML19" s="180"/>
      <c r="MM19" s="180"/>
      <c r="MN19" s="180"/>
      <c r="MO19" s="180"/>
      <c r="MP19" s="180"/>
      <c r="MQ19" s="180"/>
      <c r="MR19" s="180"/>
      <c r="MS19" s="180"/>
      <c r="MT19" s="180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73"/>
      <c r="NY19" s="73"/>
      <c r="NZ19" s="73"/>
      <c r="OA19" s="73"/>
      <c r="OB19" s="73"/>
      <c r="OC19" s="73"/>
    </row>
    <row r="20" spans="1:393" x14ac:dyDescent="0.3">
      <c r="A20" s="190"/>
      <c r="B20" t="str">
        <f t="shared" si="220"/>
        <v>Mib</v>
      </c>
      <c r="C20" s="16" t="s">
        <v>37</v>
      </c>
      <c r="D20" s="16" t="s">
        <v>38</v>
      </c>
      <c r="E20" s="16" t="s">
        <v>37</v>
      </c>
      <c r="F20" s="16" t="s">
        <v>37</v>
      </c>
      <c r="G20" s="16" t="s">
        <v>37</v>
      </c>
      <c r="H20" s="16" t="s">
        <v>37</v>
      </c>
      <c r="I20" s="16" t="s">
        <v>38</v>
      </c>
      <c r="J20" s="4">
        <f t="shared" si="221"/>
        <v>4</v>
      </c>
      <c r="K20" s="58">
        <f t="shared" si="48"/>
        <v>6</v>
      </c>
      <c r="L20" s="58">
        <f t="shared" si="49"/>
        <v>7</v>
      </c>
      <c r="M20" s="58">
        <f t="shared" si="50"/>
        <v>9</v>
      </c>
      <c r="N20" s="58">
        <f t="shared" si="51"/>
        <v>11</v>
      </c>
      <c r="O20" s="58">
        <f t="shared" si="52"/>
        <v>13</v>
      </c>
      <c r="P20" s="58">
        <f t="shared" si="53"/>
        <v>15</v>
      </c>
      <c r="Q20" s="57">
        <f t="shared" si="54"/>
        <v>16</v>
      </c>
      <c r="R20" s="58">
        <f t="shared" si="55"/>
        <v>18</v>
      </c>
      <c r="S20" s="58">
        <f t="shared" si="56"/>
        <v>19</v>
      </c>
      <c r="T20" s="58">
        <f t="shared" si="57"/>
        <v>21</v>
      </c>
      <c r="U20" s="58">
        <f t="shared" si="58"/>
        <v>23</v>
      </c>
      <c r="V20" s="58">
        <f t="shared" si="59"/>
        <v>25</v>
      </c>
      <c r="W20" s="58">
        <f t="shared" si="60"/>
        <v>27</v>
      </c>
      <c r="X20" s="57">
        <f t="shared" si="61"/>
        <v>28</v>
      </c>
      <c r="Y20" s="58">
        <f t="shared" si="62"/>
        <v>30</v>
      </c>
      <c r="Z20" s="58">
        <f t="shared" si="63"/>
        <v>31</v>
      </c>
      <c r="AA20" s="58">
        <f t="shared" si="64"/>
        <v>33</v>
      </c>
      <c r="AB20" s="58">
        <f t="shared" si="65"/>
        <v>35</v>
      </c>
      <c r="AC20" s="58">
        <f t="shared" si="66"/>
        <v>37</v>
      </c>
      <c r="AD20" s="58">
        <f t="shared" si="67"/>
        <v>39</v>
      </c>
      <c r="AE20" s="57">
        <f t="shared" si="68"/>
        <v>40</v>
      </c>
      <c r="AF20" s="58">
        <f t="shared" si="69"/>
        <v>42</v>
      </c>
      <c r="AG20" s="58">
        <f t="shared" si="70"/>
        <v>43</v>
      </c>
      <c r="AH20" s="58">
        <f t="shared" si="71"/>
        <v>45</v>
      </c>
      <c r="AI20" s="58"/>
      <c r="AJ20" s="58">
        <f>1</f>
        <v>1</v>
      </c>
      <c r="AK20" s="58">
        <f t="shared" si="72"/>
        <v>3</v>
      </c>
      <c r="AL20" s="58">
        <f t="shared" si="73"/>
        <v>7</v>
      </c>
      <c r="AM20" s="58">
        <f t="shared" si="74"/>
        <v>11</v>
      </c>
      <c r="AN20" s="58">
        <f t="shared" si="75"/>
        <v>14</v>
      </c>
      <c r="AO20" s="58">
        <f t="shared" si="76"/>
        <v>17</v>
      </c>
      <c r="AP20" s="58">
        <f t="shared" si="77"/>
        <v>21</v>
      </c>
      <c r="AQ20" s="58" t="str">
        <f t="shared" si="215"/>
        <v>Mib</v>
      </c>
      <c r="AR20" s="58" t="str">
        <f t="shared" si="78"/>
        <v>m</v>
      </c>
      <c r="AS20" s="58" t="str">
        <f t="shared" si="79"/>
        <v/>
      </c>
      <c r="AT20" s="58" t="str">
        <f t="shared" si="80"/>
        <v>Δ</v>
      </c>
      <c r="AU20" s="57" t="str">
        <f t="shared" si="81"/>
        <v>9</v>
      </c>
      <c r="AV20" s="57" t="str">
        <f t="shared" si="82"/>
        <v>11</v>
      </c>
      <c r="AW20" s="57" t="str">
        <f t="shared" si="83"/>
        <v>13</v>
      </c>
      <c r="AX20" s="57" t="str">
        <f t="shared" si="84"/>
        <v>Mibm</v>
      </c>
      <c r="AY20" s="57" t="str">
        <f t="shared" si="85"/>
        <v>MibmΔ</v>
      </c>
      <c r="AZ20" s="57" t="str">
        <f t="shared" si="86"/>
        <v>Mibm9</v>
      </c>
      <c r="BA20" s="57" t="str">
        <f t="shared" si="87"/>
        <v>Mibm11</v>
      </c>
      <c r="BB20" s="57" t="str">
        <f t="shared" si="88"/>
        <v>Mibm13</v>
      </c>
      <c r="BD20" s="58">
        <f>1</f>
        <v>1</v>
      </c>
      <c r="BE20" s="57">
        <f t="shared" si="89"/>
        <v>3</v>
      </c>
      <c r="BF20" s="57">
        <f t="shared" si="90"/>
        <v>7</v>
      </c>
      <c r="BG20" s="57">
        <f t="shared" si="91"/>
        <v>10</v>
      </c>
      <c r="BH20" s="57">
        <f t="shared" si="92"/>
        <v>13</v>
      </c>
      <c r="BI20" s="57">
        <f t="shared" si="93"/>
        <v>17</v>
      </c>
      <c r="BJ20" s="57">
        <f t="shared" si="94"/>
        <v>21</v>
      </c>
      <c r="BK20" s="58" t="str">
        <f t="shared" si="95"/>
        <v>Mib</v>
      </c>
      <c r="BL20" s="58" t="str">
        <f t="shared" si="96"/>
        <v>m</v>
      </c>
      <c r="BM20" s="58" t="str">
        <f t="shared" si="97"/>
        <v/>
      </c>
      <c r="BN20" s="58" t="str">
        <f t="shared" si="98"/>
        <v>7</v>
      </c>
      <c r="BO20" s="57" t="str">
        <f t="shared" si="99"/>
        <v>9b</v>
      </c>
      <c r="BP20" s="57" t="str">
        <f t="shared" si="100"/>
        <v>11</v>
      </c>
      <c r="BQ20" s="57" t="str">
        <f t="shared" si="101"/>
        <v>13</v>
      </c>
      <c r="BR20" s="57" t="str">
        <f t="shared" si="102"/>
        <v>Mibm</v>
      </c>
      <c r="BS20" s="57" t="str">
        <f t="shared" si="103"/>
        <v>Mibm7</v>
      </c>
      <c r="BT20" s="57" t="str">
        <f t="shared" si="104"/>
        <v>Mibm9b</v>
      </c>
      <c r="BU20" s="57" t="str">
        <f t="shared" si="105"/>
        <v>Mibm11</v>
      </c>
      <c r="BV20" s="57" t="str">
        <f t="shared" si="106"/>
        <v>Mibm13</v>
      </c>
      <c r="BX20" s="58">
        <f>1</f>
        <v>1</v>
      </c>
      <c r="BY20" s="57">
        <f t="shared" si="107"/>
        <v>4</v>
      </c>
      <c r="BZ20" s="57">
        <f t="shared" si="108"/>
        <v>8</v>
      </c>
      <c r="CA20" s="57">
        <f t="shared" si="109"/>
        <v>11</v>
      </c>
      <c r="CB20" s="57">
        <f t="shared" si="110"/>
        <v>14</v>
      </c>
      <c r="CC20" s="57">
        <f t="shared" si="111"/>
        <v>18</v>
      </c>
      <c r="CD20" s="57">
        <f t="shared" si="112"/>
        <v>21</v>
      </c>
      <c r="CE20" s="58" t="str">
        <f t="shared" si="113"/>
        <v>Mib</v>
      </c>
      <c r="CF20" s="58" t="str">
        <f t="shared" si="114"/>
        <v/>
      </c>
      <c r="CG20" s="58" t="str">
        <f t="shared" si="115"/>
        <v>5#</v>
      </c>
      <c r="CH20" s="58" t="str">
        <f t="shared" si="116"/>
        <v>Δ</v>
      </c>
      <c r="CI20" s="57" t="str">
        <f t="shared" si="117"/>
        <v>9</v>
      </c>
      <c r="CJ20" s="57" t="str">
        <f t="shared" si="118"/>
        <v>11+</v>
      </c>
      <c r="CK20" s="57" t="str">
        <f t="shared" si="119"/>
        <v>13</v>
      </c>
      <c r="CL20" s="57" t="str">
        <f t="shared" si="120"/>
        <v>Mib5#</v>
      </c>
      <c r="CM20" s="57" t="str">
        <f t="shared" si="121"/>
        <v>Mib5#Δ</v>
      </c>
      <c r="CN20" s="57" t="str">
        <f t="shared" si="122"/>
        <v>Mib5#9</v>
      </c>
      <c r="CO20" s="57" t="str">
        <f t="shared" si="123"/>
        <v>Mib5#11+</v>
      </c>
      <c r="CP20" s="57" t="str">
        <f t="shared" si="124"/>
        <v>Mib5#13</v>
      </c>
      <c r="CR20" s="58">
        <f>1</f>
        <v>1</v>
      </c>
      <c r="CS20" s="57">
        <f t="shared" si="125"/>
        <v>4</v>
      </c>
      <c r="CT20" s="57">
        <f t="shared" si="126"/>
        <v>7</v>
      </c>
      <c r="CU20" s="57">
        <f t="shared" si="127"/>
        <v>10</v>
      </c>
      <c r="CV20" s="57">
        <f t="shared" si="128"/>
        <v>14</v>
      </c>
      <c r="CW20" s="57">
        <f t="shared" si="129"/>
        <v>18</v>
      </c>
      <c r="CX20" s="57">
        <f t="shared" si="130"/>
        <v>21</v>
      </c>
      <c r="CY20" s="58" t="str">
        <f t="shared" si="131"/>
        <v>Mib</v>
      </c>
      <c r="CZ20" s="58" t="str">
        <f t="shared" si="132"/>
        <v/>
      </c>
      <c r="DA20" s="58" t="str">
        <f t="shared" si="133"/>
        <v/>
      </c>
      <c r="DB20" s="58" t="str">
        <f t="shared" si="134"/>
        <v>7</v>
      </c>
      <c r="DC20" s="57" t="str">
        <f t="shared" si="135"/>
        <v>9</v>
      </c>
      <c r="DD20" s="57" t="str">
        <f t="shared" si="136"/>
        <v>11+</v>
      </c>
      <c r="DE20" s="57" t="str">
        <f t="shared" si="137"/>
        <v>13</v>
      </c>
      <c r="DF20" s="57" t="str">
        <f t="shared" si="138"/>
        <v>Mib</v>
      </c>
      <c r="DG20" s="57" t="str">
        <f t="shared" si="139"/>
        <v>Mib7</v>
      </c>
      <c r="DH20" s="57" t="str">
        <f t="shared" si="140"/>
        <v>Mib9</v>
      </c>
      <c r="DI20" s="57" t="str">
        <f t="shared" si="141"/>
        <v>Mib11+</v>
      </c>
      <c r="DJ20" s="57" t="str">
        <f t="shared" si="142"/>
        <v>Mib13</v>
      </c>
      <c r="DL20" s="58">
        <f>1</f>
        <v>1</v>
      </c>
      <c r="DM20" s="57">
        <f t="shared" si="143"/>
        <v>4</v>
      </c>
      <c r="DN20" s="57">
        <f t="shared" si="144"/>
        <v>7</v>
      </c>
      <c r="DO20" s="57">
        <f t="shared" si="145"/>
        <v>10</v>
      </c>
      <c r="DP20" s="57">
        <f t="shared" si="146"/>
        <v>14</v>
      </c>
      <c r="DQ20" s="57">
        <f t="shared" si="147"/>
        <v>17</v>
      </c>
      <c r="DR20" s="57">
        <f t="shared" si="148"/>
        <v>20</v>
      </c>
      <c r="DS20" s="58" t="str">
        <f t="shared" si="149"/>
        <v>Mib</v>
      </c>
      <c r="DT20" s="58" t="str">
        <f t="shared" si="150"/>
        <v/>
      </c>
      <c r="DU20" s="58" t="str">
        <f t="shared" si="151"/>
        <v/>
      </c>
      <c r="DV20" s="58" t="str">
        <f t="shared" si="152"/>
        <v>7</v>
      </c>
      <c r="DW20" s="57" t="str">
        <f t="shared" si="153"/>
        <v>9</v>
      </c>
      <c r="DX20" s="57" t="str">
        <f t="shared" si="154"/>
        <v>11</v>
      </c>
      <c r="DY20" s="57" t="str">
        <f t="shared" si="155"/>
        <v>13b</v>
      </c>
      <c r="DZ20" s="57" t="str">
        <f t="shared" si="156"/>
        <v>Mib</v>
      </c>
      <c r="EA20" s="57" t="str">
        <f t="shared" si="157"/>
        <v>Mib7</v>
      </c>
      <c r="EB20" s="57" t="str">
        <f t="shared" si="158"/>
        <v>Mib9</v>
      </c>
      <c r="EC20" s="57" t="str">
        <f t="shared" si="159"/>
        <v>Mib11</v>
      </c>
      <c r="ED20" s="57" t="str">
        <f t="shared" si="160"/>
        <v>Mib13b</v>
      </c>
      <c r="EF20" s="58">
        <f>1</f>
        <v>1</v>
      </c>
      <c r="EG20" s="57">
        <f t="shared" si="161"/>
        <v>3</v>
      </c>
      <c r="EH20" s="57">
        <f t="shared" si="162"/>
        <v>6</v>
      </c>
      <c r="EI20" s="57">
        <f t="shared" si="163"/>
        <v>10</v>
      </c>
      <c r="EJ20" s="57">
        <f t="shared" si="164"/>
        <v>14</v>
      </c>
      <c r="EK20" s="57">
        <f t="shared" si="165"/>
        <v>17</v>
      </c>
      <c r="EL20" s="57">
        <f t="shared" si="166"/>
        <v>20</v>
      </c>
      <c r="EM20" s="58" t="str">
        <f t="shared" si="167"/>
        <v>Mib</v>
      </c>
      <c r="EN20" s="58" t="str">
        <f t="shared" si="168"/>
        <v>m</v>
      </c>
      <c r="EO20" s="58" t="str">
        <f t="shared" si="169"/>
        <v>5b</v>
      </c>
      <c r="EP20" s="58" t="str">
        <f t="shared" si="170"/>
        <v>7</v>
      </c>
      <c r="EQ20" s="57" t="str">
        <f t="shared" si="171"/>
        <v>9</v>
      </c>
      <c r="ER20" s="57" t="str">
        <f t="shared" si="172"/>
        <v>11</v>
      </c>
      <c r="ES20" s="57" t="str">
        <f t="shared" si="173"/>
        <v>13b</v>
      </c>
      <c r="ET20" s="57" t="str">
        <f t="shared" si="174"/>
        <v>Mibm5b</v>
      </c>
      <c r="EU20" s="57" t="str">
        <f t="shared" si="175"/>
        <v>Mibm5b7</v>
      </c>
      <c r="EV20" s="57" t="str">
        <f t="shared" si="176"/>
        <v>Mibm5b9</v>
      </c>
      <c r="EW20" s="57" t="str">
        <f t="shared" si="177"/>
        <v>Mibm5b11</v>
      </c>
      <c r="EX20" s="57" t="str">
        <f t="shared" si="178"/>
        <v>Mibm5b13b</v>
      </c>
      <c r="EZ20" s="58">
        <f>1</f>
        <v>1</v>
      </c>
      <c r="FA20" s="57">
        <f t="shared" si="179"/>
        <v>3</v>
      </c>
      <c r="FB20" s="57">
        <f t="shared" si="180"/>
        <v>6</v>
      </c>
      <c r="FC20" s="57">
        <f t="shared" si="181"/>
        <v>10</v>
      </c>
      <c r="FD20" s="57">
        <f t="shared" si="182"/>
        <v>13</v>
      </c>
      <c r="FE20" s="57">
        <f t="shared" si="183"/>
        <v>16</v>
      </c>
      <c r="FF20" s="57">
        <f t="shared" si="184"/>
        <v>20</v>
      </c>
      <c r="FG20" s="58" t="str">
        <f t="shared" si="185"/>
        <v>Mib</v>
      </c>
      <c r="FH20" s="58" t="str">
        <f t="shared" si="186"/>
        <v>m</v>
      </c>
      <c r="FI20" s="58" t="str">
        <f t="shared" si="187"/>
        <v>5b</v>
      </c>
      <c r="FJ20" s="58" t="str">
        <f t="shared" si="188"/>
        <v>7</v>
      </c>
      <c r="FK20" s="57" t="str">
        <f t="shared" si="189"/>
        <v>9b</v>
      </c>
      <c r="FL20" s="57" t="str">
        <f t="shared" si="190"/>
        <v>11b</v>
      </c>
      <c r="FM20" s="57" t="str">
        <f t="shared" si="191"/>
        <v>13b</v>
      </c>
      <c r="FN20" s="57" t="str">
        <f t="shared" si="192"/>
        <v>Mibm5b</v>
      </c>
      <c r="FO20" s="57" t="str">
        <f t="shared" si="193"/>
        <v>Mibm5b7</v>
      </c>
      <c r="FP20" s="57" t="str">
        <f t="shared" si="194"/>
        <v>Mibm5b9b</v>
      </c>
      <c r="FQ20" s="57" t="str">
        <f t="shared" si="195"/>
        <v>Mibm5b11b</v>
      </c>
      <c r="FR20" s="57" t="str">
        <f t="shared" si="196"/>
        <v>Mibm5b13b</v>
      </c>
      <c r="FT20" s="2" t="str">
        <f t="shared" si="197"/>
        <v>Mibm</v>
      </c>
      <c r="FU20" s="2" t="str">
        <f t="shared" si="22"/>
        <v>MibmΔ</v>
      </c>
      <c r="FV20" s="2" t="str">
        <f t="shared" si="22"/>
        <v>Mibm9</v>
      </c>
      <c r="FW20" s="2" t="str">
        <f t="shared" si="22"/>
        <v>Mibm11</v>
      </c>
      <c r="FX20" s="2" t="str">
        <f t="shared" si="22"/>
        <v>Mibm13</v>
      </c>
      <c r="FY20" s="2" t="str">
        <f t="shared" si="198"/>
        <v>Mibm</v>
      </c>
      <c r="FZ20" s="2" t="str">
        <f t="shared" si="23"/>
        <v>Mibm7</v>
      </c>
      <c r="GA20" s="2" t="str">
        <f t="shared" si="23"/>
        <v>Mibm9b</v>
      </c>
      <c r="GB20" s="2" t="str">
        <f t="shared" si="23"/>
        <v>Mibm11</v>
      </c>
      <c r="GC20" s="2" t="str">
        <f t="shared" si="23"/>
        <v>Mibm13</v>
      </c>
      <c r="GD20" s="2" t="str">
        <f t="shared" si="199"/>
        <v>Mib5#</v>
      </c>
      <c r="GE20" s="2" t="str">
        <f t="shared" si="24"/>
        <v>Mib5#Δ</v>
      </c>
      <c r="GF20" s="2" t="str">
        <f t="shared" si="24"/>
        <v>Mib5#9</v>
      </c>
      <c r="GG20" s="2" t="str">
        <f t="shared" si="24"/>
        <v>Mib5#11+</v>
      </c>
      <c r="GH20" s="2" t="str">
        <f t="shared" si="24"/>
        <v>Mib5#13</v>
      </c>
      <c r="GI20" s="2" t="str">
        <f t="shared" si="200"/>
        <v>Mib</v>
      </c>
      <c r="GJ20" s="2" t="str">
        <f t="shared" si="25"/>
        <v>Mib7</v>
      </c>
      <c r="GK20" s="2" t="str">
        <f t="shared" si="25"/>
        <v>Mib9</v>
      </c>
      <c r="GL20" s="2" t="str">
        <f t="shared" si="25"/>
        <v>Mib11+</v>
      </c>
      <c r="GM20" s="2" t="str">
        <f t="shared" si="25"/>
        <v>Mib13</v>
      </c>
      <c r="GN20" s="2" t="str">
        <f t="shared" si="201"/>
        <v>Mib</v>
      </c>
      <c r="GO20" s="2" t="str">
        <f t="shared" si="26"/>
        <v>Mib7</v>
      </c>
      <c r="GP20" s="2" t="str">
        <f t="shared" si="26"/>
        <v>Mib9</v>
      </c>
      <c r="GQ20" s="2" t="str">
        <f t="shared" si="26"/>
        <v>Mib11</v>
      </c>
      <c r="GR20" s="2" t="str">
        <f t="shared" si="26"/>
        <v>Mib13b</v>
      </c>
      <c r="GS20" s="2" t="str">
        <f t="shared" si="202"/>
        <v>Mibm5b</v>
      </c>
      <c r="GT20" s="2" t="str">
        <f t="shared" si="27"/>
        <v>Mibm5b7</v>
      </c>
      <c r="GU20" s="2" t="str">
        <f t="shared" si="27"/>
        <v>Mibm5b9</v>
      </c>
      <c r="GV20" s="2" t="str">
        <f t="shared" si="27"/>
        <v>Mibm5b11</v>
      </c>
      <c r="GW20" s="2" t="str">
        <f t="shared" si="27"/>
        <v>Mibm5b13b</v>
      </c>
      <c r="GX20" s="2" t="str">
        <f t="shared" si="203"/>
        <v>Mibm5b</v>
      </c>
      <c r="GY20" s="2" t="str">
        <f t="shared" si="28"/>
        <v>Mibm5b7</v>
      </c>
      <c r="GZ20" s="2" t="str">
        <f t="shared" si="28"/>
        <v>Mibm5b9b</v>
      </c>
      <c r="HA20" s="2" t="str">
        <f t="shared" si="28"/>
        <v>Mibm5b11b</v>
      </c>
      <c r="HB20" s="2" t="str">
        <f t="shared" si="28"/>
        <v>Mibm5b13b</v>
      </c>
      <c r="HD20" s="2">
        <f t="shared" si="216"/>
        <v>16</v>
      </c>
      <c r="HE20" s="2" t="str" cm="1">
        <f t="array" ref="HE20">INDEX(patti,$HD20,IP20)</f>
        <v>Mibm</v>
      </c>
      <c r="HF20" s="2" t="str" cm="1">
        <f t="array" ref="HF20">INDEX(patti,$HD20,IQ20)</f>
        <v>Mibm</v>
      </c>
      <c r="HG20" s="2" t="str" cm="1">
        <f t="array" ref="HG20">INDEX(patti,$HD20,IR20)</f>
        <v>Mib5#</v>
      </c>
      <c r="HH20" s="2" t="str" cm="1">
        <f t="array" ref="HH20">INDEX(patti,$HD20,IS20)</f>
        <v>Mib</v>
      </c>
      <c r="HI20" s="2" t="str" cm="1">
        <f t="array" ref="HI20">INDEX(patti,$HD20,IT20)</f>
        <v>Mib</v>
      </c>
      <c r="HJ20" s="2" t="str" cm="1">
        <f t="array" ref="HJ20">INDEX(patti,$HD20,IU20)</f>
        <v>Mibm5b</v>
      </c>
      <c r="HK20" s="2" t="str" cm="1">
        <f t="array" ref="HK20">INDEX(patti,$HD20,IV20)</f>
        <v>Mibm5b</v>
      </c>
      <c r="HL20" s="2" t="str" cm="1">
        <f t="array" ref="HL20">INDEX(patti,$HD20,IW20)</f>
        <v>MibmΔ</v>
      </c>
      <c r="HM20" s="2" t="str" cm="1">
        <f t="array" ref="HM20">INDEX(patti,$HD20,IX20)</f>
        <v>Mibm7</v>
      </c>
      <c r="HN20" s="2" t="str" cm="1">
        <f t="array" ref="HN20">INDEX(patti,$HD20,IY20)</f>
        <v>Mib5#Δ</v>
      </c>
      <c r="HO20" s="2" t="str" cm="1">
        <f t="array" ref="HO20">INDEX(patti,$HD20,IZ20)</f>
        <v>Mib7</v>
      </c>
      <c r="HP20" s="2" t="str" cm="1">
        <f t="array" ref="HP20">INDEX(patti,$HD20,JA20)</f>
        <v>Mib7</v>
      </c>
      <c r="HQ20" s="2" t="str" cm="1">
        <f t="array" ref="HQ20">INDEX(patti,$HD20,JB20)</f>
        <v>Mibm5b7</v>
      </c>
      <c r="HR20" s="2" t="str" cm="1">
        <f t="array" ref="HR20">INDEX(patti,$HD20,JC20)</f>
        <v>Mibm5b7</v>
      </c>
      <c r="HS20" s="2" t="str" cm="1">
        <f t="array" ref="HS20">INDEX(patti,$HD20,JD20)</f>
        <v>Mibm9</v>
      </c>
      <c r="HT20" s="2" t="str" cm="1">
        <f t="array" ref="HT20">INDEX(patti,$HD20,JE20)</f>
        <v>Mibm9b</v>
      </c>
      <c r="HU20" s="2" t="str" cm="1">
        <f t="array" ref="HU20">INDEX(patti,$HD20,JF20)</f>
        <v>Mib5#9</v>
      </c>
      <c r="HV20" s="2" t="str" cm="1">
        <f t="array" ref="HV20">INDEX(patti,$HD20,JG20)</f>
        <v>Mib9</v>
      </c>
      <c r="HW20" s="2" t="str" cm="1">
        <f t="array" ref="HW20">INDEX(patti,$HD20,JH20)</f>
        <v>Mib9</v>
      </c>
      <c r="HX20" s="2" t="str" cm="1">
        <f t="array" ref="HX20">INDEX(patti,$HD20,JI20)</f>
        <v>Mibm5b9</v>
      </c>
      <c r="HY20" s="2" t="str" cm="1">
        <f t="array" ref="HY20">INDEX(patti,$HD20,JJ20)</f>
        <v>Mibm5b9b</v>
      </c>
      <c r="HZ20" s="2" t="str" cm="1">
        <f t="array" ref="HZ20">INDEX(patti,$HD20,JK20)</f>
        <v>Mibm11</v>
      </c>
      <c r="IA20" s="2" t="str" cm="1">
        <f t="array" ref="IA20">INDEX(patti,$HD20,JL20)</f>
        <v>Mibm11</v>
      </c>
      <c r="IB20" s="2" t="str" cm="1">
        <f t="array" ref="IB20">INDEX(patti,$HD20,JM20)</f>
        <v>Mib5#11+</v>
      </c>
      <c r="IC20" s="2" t="str" cm="1">
        <f t="array" ref="IC20">INDEX(patti,$HD20,JN20)</f>
        <v>Mib11+</v>
      </c>
      <c r="ID20" s="2" t="str" cm="1">
        <f t="array" ref="ID20">INDEX(patti,$HD20,JO20)</f>
        <v>Mib11</v>
      </c>
      <c r="IE20" s="2" t="str" cm="1">
        <f t="array" ref="IE20">INDEX(patti,$HD20,JP20)</f>
        <v>Mibm5b11</v>
      </c>
      <c r="IF20" s="2" t="str" cm="1">
        <f t="array" ref="IF20">INDEX(patti,$HD20,JQ20)</f>
        <v>Mibm5b11b</v>
      </c>
      <c r="IG20" s="2" t="str" cm="1">
        <f t="array" ref="IG20">INDEX(patti,$HD20,JR20)</f>
        <v>Mibm13</v>
      </c>
      <c r="IH20" s="2" t="str" cm="1">
        <f t="array" ref="IH20">INDEX(patti,$HD20,JS20)</f>
        <v>Mibm13</v>
      </c>
      <c r="II20" s="2" t="str" cm="1">
        <f t="array" ref="II20">INDEX(patti,$HD20,JT20)</f>
        <v>Mib5#13</v>
      </c>
      <c r="IJ20" s="2" t="str" cm="1">
        <f t="array" ref="IJ20">INDEX(patti,$HD20,JU20)</f>
        <v>Mib13</v>
      </c>
      <c r="IK20" s="2" t="str" cm="1">
        <f t="array" ref="IK20">INDEX(patti,$HD20,JV20)</f>
        <v>Mib13b</v>
      </c>
      <c r="IL20" s="2" t="str" cm="1">
        <f t="array" ref="IL20">INDEX(patti,$HD20,JW20)</f>
        <v>Mibm5b13b</v>
      </c>
      <c r="IM20" s="2" t="str" cm="1">
        <f t="array" ref="IM20">INDEX(patti,$HD20,JX20)</f>
        <v>Mibm5b13b</v>
      </c>
      <c r="IN20" t="s">
        <v>117</v>
      </c>
      <c r="IP20">
        <v>1</v>
      </c>
      <c r="IQ20">
        <f t="shared" si="204"/>
        <v>6</v>
      </c>
      <c r="IR20">
        <f t="shared" si="204"/>
        <v>11</v>
      </c>
      <c r="IS20">
        <f t="shared" si="204"/>
        <v>16</v>
      </c>
      <c r="IT20">
        <f t="shared" si="204"/>
        <v>21</v>
      </c>
      <c r="IU20">
        <f t="shared" si="204"/>
        <v>26</v>
      </c>
      <c r="IV20">
        <f t="shared" si="204"/>
        <v>31</v>
      </c>
      <c r="IW20">
        <f t="shared" si="205"/>
        <v>2</v>
      </c>
      <c r="IX20">
        <f t="shared" si="205"/>
        <v>7</v>
      </c>
      <c r="IY20">
        <f t="shared" si="205"/>
        <v>12</v>
      </c>
      <c r="IZ20">
        <f t="shared" si="205"/>
        <v>17</v>
      </c>
      <c r="JA20">
        <f t="shared" si="205"/>
        <v>22</v>
      </c>
      <c r="JB20">
        <f t="shared" si="205"/>
        <v>27</v>
      </c>
      <c r="JC20">
        <f t="shared" si="205"/>
        <v>32</v>
      </c>
      <c r="JD20">
        <f t="shared" si="205"/>
        <v>3</v>
      </c>
      <c r="JE20">
        <f t="shared" si="205"/>
        <v>8</v>
      </c>
      <c r="JF20">
        <f t="shared" si="205"/>
        <v>13</v>
      </c>
      <c r="JG20">
        <f t="shared" si="205"/>
        <v>18</v>
      </c>
      <c r="JH20">
        <f t="shared" si="205"/>
        <v>23</v>
      </c>
      <c r="JI20">
        <f t="shared" si="205"/>
        <v>28</v>
      </c>
      <c r="JJ20">
        <f t="shared" si="30"/>
        <v>33</v>
      </c>
      <c r="JK20">
        <f t="shared" si="30"/>
        <v>4</v>
      </c>
      <c r="JL20">
        <f t="shared" si="30"/>
        <v>9</v>
      </c>
      <c r="JM20">
        <f t="shared" si="30"/>
        <v>14</v>
      </c>
      <c r="JN20">
        <f t="shared" si="31"/>
        <v>19</v>
      </c>
      <c r="JO20">
        <f t="shared" si="31"/>
        <v>24</v>
      </c>
      <c r="JP20">
        <f t="shared" si="31"/>
        <v>29</v>
      </c>
      <c r="JQ20">
        <f t="shared" si="31"/>
        <v>34</v>
      </c>
      <c r="JR20">
        <f t="shared" si="31"/>
        <v>5</v>
      </c>
      <c r="JS20">
        <f t="shared" si="31"/>
        <v>10</v>
      </c>
      <c r="JT20">
        <f t="shared" si="31"/>
        <v>15</v>
      </c>
      <c r="JU20">
        <f t="shared" si="31"/>
        <v>20</v>
      </c>
      <c r="JV20">
        <f t="shared" si="31"/>
        <v>25</v>
      </c>
      <c r="JW20">
        <f t="shared" si="31"/>
        <v>30</v>
      </c>
      <c r="JX20">
        <f t="shared" si="31"/>
        <v>35</v>
      </c>
      <c r="JY20" t="s">
        <v>117</v>
      </c>
      <c r="JZ20" t="str">
        <f t="shared" si="222"/>
        <v>MELODICA</v>
      </c>
      <c r="KA20">
        <f t="shared" si="16"/>
        <v>0</v>
      </c>
      <c r="KB20" cm="1">
        <f t="array" ref="KB20">IF(TYPE(_xlfn._xlws.FILTER(HE$1:IM$1,HE20:IM20=KA20))=16,0,_xlfn._xlws.FILTER(HE$1:IM$1,HE20:IM20=KA20))</f>
        <v>0</v>
      </c>
      <c r="KG20">
        <f t="shared" si="206"/>
        <v>0</v>
      </c>
      <c r="KH20" s="35">
        <f t="shared" si="32"/>
        <v>0</v>
      </c>
      <c r="KI20">
        <f t="shared" si="218"/>
        <v>16</v>
      </c>
      <c r="KJ20">
        <f t="shared" si="33"/>
        <v>0</v>
      </c>
      <c r="KK20">
        <f t="shared" si="219"/>
        <v>0</v>
      </c>
      <c r="KL20">
        <f t="shared" si="207"/>
        <v>0</v>
      </c>
      <c r="KM20" s="2">
        <f t="shared" si="35"/>
        <v>0</v>
      </c>
      <c r="KN20" s="2">
        <f t="shared" si="35"/>
        <v>0</v>
      </c>
      <c r="KO20" s="2">
        <f t="shared" si="35"/>
        <v>0</v>
      </c>
      <c r="KP20" s="2">
        <f t="shared" si="35"/>
        <v>0</v>
      </c>
      <c r="KQ20" s="2">
        <f t="shared" si="35"/>
        <v>0</v>
      </c>
      <c r="KR20" s="2">
        <f t="shared" si="35"/>
        <v>0</v>
      </c>
      <c r="KS20" s="2">
        <f t="shared" si="35"/>
        <v>0</v>
      </c>
      <c r="KT20" s="2" t="str">
        <f t="shared" si="208"/>
        <v>0</v>
      </c>
      <c r="KU20" s="2" t="str">
        <f t="shared" si="209"/>
        <v>0</v>
      </c>
      <c r="KV20" s="2" t="str">
        <f t="shared" si="210"/>
        <v>0</v>
      </c>
      <c r="KW20" s="55" t="str">
        <f t="shared" si="211"/>
        <v>0</v>
      </c>
      <c r="KX20" s="60">
        <f t="shared" si="212"/>
        <v>0</v>
      </c>
      <c r="KY20" s="60">
        <f t="shared" si="36"/>
        <v>0</v>
      </c>
      <c r="KZ20" s="60">
        <f t="shared" si="36"/>
        <v>0</v>
      </c>
      <c r="LA20" s="60">
        <f t="shared" si="36"/>
        <v>0</v>
      </c>
      <c r="LB20" s="60">
        <f t="shared" si="36"/>
        <v>0</v>
      </c>
      <c r="LC20" s="60">
        <f t="shared" si="36"/>
        <v>0</v>
      </c>
      <c r="LD20" s="60">
        <f t="shared" si="36"/>
        <v>0</v>
      </c>
      <c r="LE20" s="64">
        <f t="shared" si="37"/>
        <v>0</v>
      </c>
      <c r="LF20" s="55">
        <f t="shared" si="38"/>
        <v>0</v>
      </c>
      <c r="LG20" s="55">
        <f t="shared" si="39"/>
        <v>0</v>
      </c>
      <c r="LH20" s="55">
        <f t="shared" si="40"/>
        <v>0</v>
      </c>
      <c r="LI20" s="55">
        <f t="shared" si="41"/>
        <v>0</v>
      </c>
      <c r="LJ20" s="55">
        <f t="shared" si="42"/>
        <v>0</v>
      </c>
      <c r="LK20" s="55">
        <f t="shared" si="43"/>
        <v>0</v>
      </c>
      <c r="LL20" s="55">
        <f t="shared" si="44"/>
        <v>0</v>
      </c>
      <c r="LM20" s="64">
        <f t="shared" si="213"/>
        <v>0</v>
      </c>
      <c r="LN20" s="64">
        <f t="shared" si="45"/>
        <v>0</v>
      </c>
      <c r="LO20" s="64">
        <f t="shared" si="45"/>
        <v>0</v>
      </c>
      <c r="LP20" s="64">
        <f t="shared" si="45"/>
        <v>0</v>
      </c>
      <c r="LQ20" s="64">
        <f t="shared" si="45"/>
        <v>0</v>
      </c>
      <c r="LR20" s="64">
        <f t="shared" si="45"/>
        <v>0</v>
      </c>
      <c r="LS20" s="64">
        <f t="shared" si="45"/>
        <v>0</v>
      </c>
      <c r="LT20" s="60">
        <f t="shared" si="214"/>
        <v>0</v>
      </c>
      <c r="LU20" s="60">
        <f t="shared" si="46"/>
        <v>0</v>
      </c>
      <c r="LV20" s="60">
        <f t="shared" si="47"/>
        <v>0</v>
      </c>
      <c r="LX20" s="180"/>
      <c r="LY20" s="180"/>
      <c r="LZ20" s="180"/>
      <c r="MA20" s="180"/>
      <c r="MB20" s="180"/>
      <c r="MC20" s="180"/>
      <c r="MD20" s="180"/>
      <c r="ME20" s="180"/>
      <c r="MF20" s="180"/>
      <c r="MG20" s="180"/>
      <c r="MH20" s="180"/>
      <c r="MI20" s="180"/>
      <c r="MJ20" s="180"/>
      <c r="MK20" s="180"/>
      <c r="ML20" s="180"/>
      <c r="MM20" s="180"/>
      <c r="MN20" s="180"/>
      <c r="MO20" s="180"/>
      <c r="MP20" s="180"/>
      <c r="MQ20" s="180"/>
      <c r="MR20" s="180"/>
      <c r="MS20" s="180"/>
      <c r="MT20" s="180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51"/>
      <c r="NR20" s="51"/>
      <c r="NS20" s="51"/>
      <c r="NT20" s="51"/>
      <c r="NU20" s="51"/>
      <c r="NV20" s="51"/>
      <c r="NW20" s="51"/>
      <c r="NX20" s="73"/>
      <c r="NY20" s="73"/>
      <c r="NZ20" s="73"/>
      <c r="OA20" s="73"/>
      <c r="OB20" s="73"/>
      <c r="OC20" s="73"/>
    </row>
    <row r="21" spans="1:393" x14ac:dyDescent="0.3">
      <c r="A21" s="190"/>
      <c r="B21" t="str">
        <f t="shared" si="220"/>
        <v>MI</v>
      </c>
      <c r="C21" s="16" t="s">
        <v>37</v>
      </c>
      <c r="D21" s="16" t="s">
        <v>38</v>
      </c>
      <c r="E21" s="16" t="s">
        <v>37</v>
      </c>
      <c r="F21" s="16" t="s">
        <v>37</v>
      </c>
      <c r="G21" s="16" t="s">
        <v>37</v>
      </c>
      <c r="H21" s="16" t="s">
        <v>37</v>
      </c>
      <c r="I21" s="16" t="s">
        <v>38</v>
      </c>
      <c r="J21" s="4">
        <f t="shared" si="221"/>
        <v>5</v>
      </c>
      <c r="K21" s="58">
        <f t="shared" si="48"/>
        <v>7</v>
      </c>
      <c r="L21" s="58">
        <f t="shared" si="49"/>
        <v>8</v>
      </c>
      <c r="M21" s="58">
        <f t="shared" si="50"/>
        <v>10</v>
      </c>
      <c r="N21" s="58">
        <f t="shared" si="51"/>
        <v>12</v>
      </c>
      <c r="O21" s="58">
        <f t="shared" si="52"/>
        <v>14</v>
      </c>
      <c r="P21" s="58">
        <f t="shared" si="53"/>
        <v>16</v>
      </c>
      <c r="Q21" s="57">
        <f t="shared" si="54"/>
        <v>17</v>
      </c>
      <c r="R21" s="58">
        <f t="shared" si="55"/>
        <v>19</v>
      </c>
      <c r="S21" s="58">
        <f t="shared" si="56"/>
        <v>20</v>
      </c>
      <c r="T21" s="58">
        <f t="shared" si="57"/>
        <v>22</v>
      </c>
      <c r="U21" s="58">
        <f t="shared" si="58"/>
        <v>24</v>
      </c>
      <c r="V21" s="58">
        <f t="shared" si="59"/>
        <v>26</v>
      </c>
      <c r="W21" s="58">
        <f t="shared" si="60"/>
        <v>28</v>
      </c>
      <c r="X21" s="57">
        <f t="shared" si="61"/>
        <v>29</v>
      </c>
      <c r="Y21" s="58">
        <f t="shared" si="62"/>
        <v>31</v>
      </c>
      <c r="Z21" s="58">
        <f t="shared" si="63"/>
        <v>32</v>
      </c>
      <c r="AA21" s="58">
        <f t="shared" si="64"/>
        <v>34</v>
      </c>
      <c r="AB21" s="58">
        <f t="shared" si="65"/>
        <v>36</v>
      </c>
      <c r="AC21" s="58">
        <f t="shared" si="66"/>
        <v>38</v>
      </c>
      <c r="AD21" s="58">
        <f t="shared" si="67"/>
        <v>40</v>
      </c>
      <c r="AE21" s="57">
        <f t="shared" si="68"/>
        <v>41</v>
      </c>
      <c r="AF21" s="58">
        <f t="shared" si="69"/>
        <v>43</v>
      </c>
      <c r="AG21" s="58">
        <f t="shared" si="70"/>
        <v>44</v>
      </c>
      <c r="AH21" s="58">
        <f t="shared" si="71"/>
        <v>46</v>
      </c>
      <c r="AI21" s="58"/>
      <c r="AJ21" s="58">
        <f>1</f>
        <v>1</v>
      </c>
      <c r="AK21" s="58">
        <f t="shared" si="72"/>
        <v>3</v>
      </c>
      <c r="AL21" s="58">
        <f t="shared" si="73"/>
        <v>7</v>
      </c>
      <c r="AM21" s="58">
        <f t="shared" si="74"/>
        <v>11</v>
      </c>
      <c r="AN21" s="58">
        <f t="shared" si="75"/>
        <v>14</v>
      </c>
      <c r="AO21" s="58">
        <f t="shared" si="76"/>
        <v>17</v>
      </c>
      <c r="AP21" s="58">
        <f t="shared" si="77"/>
        <v>21</v>
      </c>
      <c r="AQ21" s="58" t="str">
        <f t="shared" si="215"/>
        <v>MI</v>
      </c>
      <c r="AR21" s="58" t="str">
        <f t="shared" si="78"/>
        <v>m</v>
      </c>
      <c r="AS21" s="58" t="str">
        <f t="shared" si="79"/>
        <v/>
      </c>
      <c r="AT21" s="58" t="str">
        <f t="shared" si="80"/>
        <v>Δ</v>
      </c>
      <c r="AU21" s="57" t="str">
        <f t="shared" si="81"/>
        <v>9</v>
      </c>
      <c r="AV21" s="57" t="str">
        <f t="shared" si="82"/>
        <v>11</v>
      </c>
      <c r="AW21" s="57" t="str">
        <f t="shared" si="83"/>
        <v>13</v>
      </c>
      <c r="AX21" s="57" t="str">
        <f t="shared" si="84"/>
        <v>MIm</v>
      </c>
      <c r="AY21" s="57" t="str">
        <f t="shared" si="85"/>
        <v>MImΔ</v>
      </c>
      <c r="AZ21" s="57" t="str">
        <f t="shared" si="86"/>
        <v>MIm9</v>
      </c>
      <c r="BA21" s="57" t="str">
        <f t="shared" si="87"/>
        <v>MIm11</v>
      </c>
      <c r="BB21" s="57" t="str">
        <f t="shared" si="88"/>
        <v>MIm13</v>
      </c>
      <c r="BD21" s="58">
        <f>1</f>
        <v>1</v>
      </c>
      <c r="BE21" s="57">
        <f t="shared" si="89"/>
        <v>3</v>
      </c>
      <c r="BF21" s="57">
        <f t="shared" si="90"/>
        <v>7</v>
      </c>
      <c r="BG21" s="57">
        <f t="shared" si="91"/>
        <v>10</v>
      </c>
      <c r="BH21" s="57">
        <f t="shared" si="92"/>
        <v>13</v>
      </c>
      <c r="BI21" s="57">
        <f t="shared" si="93"/>
        <v>17</v>
      </c>
      <c r="BJ21" s="57">
        <f t="shared" si="94"/>
        <v>21</v>
      </c>
      <c r="BK21" s="58" t="str">
        <f t="shared" si="95"/>
        <v>MI</v>
      </c>
      <c r="BL21" s="58" t="str">
        <f t="shared" si="96"/>
        <v>m</v>
      </c>
      <c r="BM21" s="58" t="str">
        <f t="shared" si="97"/>
        <v/>
      </c>
      <c r="BN21" s="58" t="str">
        <f t="shared" si="98"/>
        <v>7</v>
      </c>
      <c r="BO21" s="57" t="str">
        <f t="shared" si="99"/>
        <v>9b</v>
      </c>
      <c r="BP21" s="57" t="str">
        <f t="shared" si="100"/>
        <v>11</v>
      </c>
      <c r="BQ21" s="57" t="str">
        <f t="shared" si="101"/>
        <v>13</v>
      </c>
      <c r="BR21" s="57" t="str">
        <f t="shared" si="102"/>
        <v>MIm</v>
      </c>
      <c r="BS21" s="57" t="str">
        <f t="shared" si="103"/>
        <v>MIm7</v>
      </c>
      <c r="BT21" s="57" t="str">
        <f t="shared" si="104"/>
        <v>MIm9b</v>
      </c>
      <c r="BU21" s="57" t="str">
        <f t="shared" si="105"/>
        <v>MIm11</v>
      </c>
      <c r="BV21" s="57" t="str">
        <f t="shared" si="106"/>
        <v>MIm13</v>
      </c>
      <c r="BX21" s="58">
        <f>1</f>
        <v>1</v>
      </c>
      <c r="BY21" s="57">
        <f t="shared" si="107"/>
        <v>4</v>
      </c>
      <c r="BZ21" s="57">
        <f t="shared" si="108"/>
        <v>8</v>
      </c>
      <c r="CA21" s="57">
        <f t="shared" si="109"/>
        <v>11</v>
      </c>
      <c r="CB21" s="57">
        <f t="shared" si="110"/>
        <v>14</v>
      </c>
      <c r="CC21" s="57">
        <f t="shared" si="111"/>
        <v>18</v>
      </c>
      <c r="CD21" s="57">
        <f t="shared" si="112"/>
        <v>21</v>
      </c>
      <c r="CE21" s="58" t="str">
        <f t="shared" si="113"/>
        <v>MI</v>
      </c>
      <c r="CF21" s="58" t="str">
        <f t="shared" si="114"/>
        <v/>
      </c>
      <c r="CG21" s="58" t="str">
        <f t="shared" si="115"/>
        <v>5#</v>
      </c>
      <c r="CH21" s="58" t="str">
        <f t="shared" si="116"/>
        <v>Δ</v>
      </c>
      <c r="CI21" s="57" t="str">
        <f t="shared" si="117"/>
        <v>9</v>
      </c>
      <c r="CJ21" s="57" t="str">
        <f t="shared" si="118"/>
        <v>11+</v>
      </c>
      <c r="CK21" s="57" t="str">
        <f t="shared" si="119"/>
        <v>13</v>
      </c>
      <c r="CL21" s="57" t="str">
        <f t="shared" si="120"/>
        <v>MI5#</v>
      </c>
      <c r="CM21" s="57" t="str">
        <f t="shared" si="121"/>
        <v>MI5#Δ</v>
      </c>
      <c r="CN21" s="57" t="str">
        <f t="shared" si="122"/>
        <v>MI5#9</v>
      </c>
      <c r="CO21" s="57" t="str">
        <f t="shared" si="123"/>
        <v>MI5#11+</v>
      </c>
      <c r="CP21" s="57" t="str">
        <f t="shared" si="124"/>
        <v>MI5#13</v>
      </c>
      <c r="CR21" s="58">
        <f>1</f>
        <v>1</v>
      </c>
      <c r="CS21" s="57">
        <f t="shared" si="125"/>
        <v>4</v>
      </c>
      <c r="CT21" s="57">
        <f t="shared" si="126"/>
        <v>7</v>
      </c>
      <c r="CU21" s="57">
        <f t="shared" si="127"/>
        <v>10</v>
      </c>
      <c r="CV21" s="57">
        <f t="shared" si="128"/>
        <v>14</v>
      </c>
      <c r="CW21" s="57">
        <f t="shared" si="129"/>
        <v>18</v>
      </c>
      <c r="CX21" s="57">
        <f t="shared" si="130"/>
        <v>21</v>
      </c>
      <c r="CY21" s="58" t="str">
        <f t="shared" si="131"/>
        <v>MI</v>
      </c>
      <c r="CZ21" s="58" t="str">
        <f t="shared" si="132"/>
        <v/>
      </c>
      <c r="DA21" s="58" t="str">
        <f t="shared" si="133"/>
        <v/>
      </c>
      <c r="DB21" s="58" t="str">
        <f t="shared" si="134"/>
        <v>7</v>
      </c>
      <c r="DC21" s="57" t="str">
        <f t="shared" si="135"/>
        <v>9</v>
      </c>
      <c r="DD21" s="57" t="str">
        <f t="shared" si="136"/>
        <v>11+</v>
      </c>
      <c r="DE21" s="57" t="str">
        <f t="shared" si="137"/>
        <v>13</v>
      </c>
      <c r="DF21" s="57" t="str">
        <f t="shared" si="138"/>
        <v>MI</v>
      </c>
      <c r="DG21" s="57" t="str">
        <f t="shared" si="139"/>
        <v>MI7</v>
      </c>
      <c r="DH21" s="57" t="str">
        <f t="shared" si="140"/>
        <v>MI9</v>
      </c>
      <c r="DI21" s="57" t="str">
        <f t="shared" si="141"/>
        <v>MI11+</v>
      </c>
      <c r="DJ21" s="57" t="str">
        <f t="shared" si="142"/>
        <v>MI13</v>
      </c>
      <c r="DL21" s="58">
        <f>1</f>
        <v>1</v>
      </c>
      <c r="DM21" s="57">
        <f t="shared" si="143"/>
        <v>4</v>
      </c>
      <c r="DN21" s="57">
        <f t="shared" si="144"/>
        <v>7</v>
      </c>
      <c r="DO21" s="57">
        <f t="shared" si="145"/>
        <v>10</v>
      </c>
      <c r="DP21" s="57">
        <f t="shared" si="146"/>
        <v>14</v>
      </c>
      <c r="DQ21" s="57">
        <f t="shared" si="147"/>
        <v>17</v>
      </c>
      <c r="DR21" s="57">
        <f t="shared" si="148"/>
        <v>20</v>
      </c>
      <c r="DS21" s="58" t="str">
        <f t="shared" si="149"/>
        <v>MI</v>
      </c>
      <c r="DT21" s="58" t="str">
        <f t="shared" si="150"/>
        <v/>
      </c>
      <c r="DU21" s="58" t="str">
        <f t="shared" si="151"/>
        <v/>
      </c>
      <c r="DV21" s="58" t="str">
        <f t="shared" si="152"/>
        <v>7</v>
      </c>
      <c r="DW21" s="57" t="str">
        <f t="shared" si="153"/>
        <v>9</v>
      </c>
      <c r="DX21" s="57" t="str">
        <f t="shared" si="154"/>
        <v>11</v>
      </c>
      <c r="DY21" s="57" t="str">
        <f t="shared" si="155"/>
        <v>13b</v>
      </c>
      <c r="DZ21" s="57" t="str">
        <f t="shared" si="156"/>
        <v>MI</v>
      </c>
      <c r="EA21" s="57" t="str">
        <f t="shared" si="157"/>
        <v>MI7</v>
      </c>
      <c r="EB21" s="57" t="str">
        <f t="shared" si="158"/>
        <v>MI9</v>
      </c>
      <c r="EC21" s="57" t="str">
        <f t="shared" si="159"/>
        <v>MI11</v>
      </c>
      <c r="ED21" s="57" t="str">
        <f t="shared" si="160"/>
        <v>MI13b</v>
      </c>
      <c r="EF21" s="58">
        <f>1</f>
        <v>1</v>
      </c>
      <c r="EG21" s="57">
        <f t="shared" si="161"/>
        <v>3</v>
      </c>
      <c r="EH21" s="57">
        <f t="shared" si="162"/>
        <v>6</v>
      </c>
      <c r="EI21" s="57">
        <f t="shared" si="163"/>
        <v>10</v>
      </c>
      <c r="EJ21" s="57">
        <f t="shared" si="164"/>
        <v>14</v>
      </c>
      <c r="EK21" s="57">
        <f t="shared" si="165"/>
        <v>17</v>
      </c>
      <c r="EL21" s="57">
        <f t="shared" si="166"/>
        <v>20</v>
      </c>
      <c r="EM21" s="58" t="str">
        <f t="shared" si="167"/>
        <v>MI</v>
      </c>
      <c r="EN21" s="58" t="str">
        <f t="shared" si="168"/>
        <v>m</v>
      </c>
      <c r="EO21" s="58" t="str">
        <f t="shared" si="169"/>
        <v>5b</v>
      </c>
      <c r="EP21" s="58" t="str">
        <f t="shared" si="170"/>
        <v>7</v>
      </c>
      <c r="EQ21" s="57" t="str">
        <f t="shared" si="171"/>
        <v>9</v>
      </c>
      <c r="ER21" s="57" t="str">
        <f t="shared" si="172"/>
        <v>11</v>
      </c>
      <c r="ES21" s="57" t="str">
        <f t="shared" si="173"/>
        <v>13b</v>
      </c>
      <c r="ET21" s="57" t="str">
        <f t="shared" si="174"/>
        <v>MIm5b</v>
      </c>
      <c r="EU21" s="57" t="str">
        <f t="shared" si="175"/>
        <v>MIm5b7</v>
      </c>
      <c r="EV21" s="57" t="str">
        <f t="shared" si="176"/>
        <v>MIm5b9</v>
      </c>
      <c r="EW21" s="57" t="str">
        <f t="shared" si="177"/>
        <v>MIm5b11</v>
      </c>
      <c r="EX21" s="57" t="str">
        <f t="shared" si="178"/>
        <v>MIm5b13b</v>
      </c>
      <c r="EZ21" s="58">
        <f>1</f>
        <v>1</v>
      </c>
      <c r="FA21" s="57">
        <f t="shared" si="179"/>
        <v>3</v>
      </c>
      <c r="FB21" s="57">
        <f t="shared" si="180"/>
        <v>6</v>
      </c>
      <c r="FC21" s="57">
        <f t="shared" si="181"/>
        <v>10</v>
      </c>
      <c r="FD21" s="57">
        <f t="shared" si="182"/>
        <v>13</v>
      </c>
      <c r="FE21" s="57">
        <f t="shared" si="183"/>
        <v>16</v>
      </c>
      <c r="FF21" s="57">
        <f t="shared" si="184"/>
        <v>20</v>
      </c>
      <c r="FG21" s="58" t="str">
        <f t="shared" si="185"/>
        <v>MI</v>
      </c>
      <c r="FH21" s="58" t="str">
        <f t="shared" si="186"/>
        <v>m</v>
      </c>
      <c r="FI21" s="58" t="str">
        <f t="shared" si="187"/>
        <v>5b</v>
      </c>
      <c r="FJ21" s="58" t="str">
        <f t="shared" si="188"/>
        <v>7</v>
      </c>
      <c r="FK21" s="57" t="str">
        <f t="shared" si="189"/>
        <v>9b</v>
      </c>
      <c r="FL21" s="57" t="str">
        <f t="shared" si="190"/>
        <v>11b</v>
      </c>
      <c r="FM21" s="57" t="str">
        <f t="shared" si="191"/>
        <v>13b</v>
      </c>
      <c r="FN21" s="57" t="str">
        <f t="shared" si="192"/>
        <v>MIm5b</v>
      </c>
      <c r="FO21" s="57" t="str">
        <f t="shared" si="193"/>
        <v>MIm5b7</v>
      </c>
      <c r="FP21" s="57" t="str">
        <f t="shared" si="194"/>
        <v>MIm5b9b</v>
      </c>
      <c r="FQ21" s="57" t="str">
        <f t="shared" si="195"/>
        <v>MIm5b11b</v>
      </c>
      <c r="FR21" s="57" t="str">
        <f t="shared" si="196"/>
        <v>MIm5b13b</v>
      </c>
      <c r="FT21" s="2" t="str">
        <f t="shared" si="197"/>
        <v>MIm</v>
      </c>
      <c r="FU21" s="2" t="str">
        <f t="shared" si="197"/>
        <v>MImΔ</v>
      </c>
      <c r="FV21" s="2" t="str">
        <f t="shared" si="197"/>
        <v>MIm9</v>
      </c>
      <c r="FW21" s="2" t="str">
        <f t="shared" si="197"/>
        <v>MIm11</v>
      </c>
      <c r="FX21" s="2" t="str">
        <f t="shared" si="197"/>
        <v>MIm13</v>
      </c>
      <c r="FY21" s="2" t="str">
        <f t="shared" si="198"/>
        <v>MIm</v>
      </c>
      <c r="FZ21" s="2" t="str">
        <f t="shared" si="198"/>
        <v>MIm7</v>
      </c>
      <c r="GA21" s="2" t="str">
        <f t="shared" si="198"/>
        <v>MIm9b</v>
      </c>
      <c r="GB21" s="2" t="str">
        <f t="shared" si="198"/>
        <v>MIm11</v>
      </c>
      <c r="GC21" s="2" t="str">
        <f t="shared" si="198"/>
        <v>MIm13</v>
      </c>
      <c r="GD21" s="2" t="str">
        <f t="shared" si="199"/>
        <v>MI5#</v>
      </c>
      <c r="GE21" s="2" t="str">
        <f t="shared" si="199"/>
        <v>MI5#Δ</v>
      </c>
      <c r="GF21" s="2" t="str">
        <f t="shared" si="199"/>
        <v>MI5#9</v>
      </c>
      <c r="GG21" s="2" t="str">
        <f t="shared" si="199"/>
        <v>MI5#11+</v>
      </c>
      <c r="GH21" s="2" t="str">
        <f t="shared" si="199"/>
        <v>MI5#13</v>
      </c>
      <c r="GI21" s="2" t="str">
        <f t="shared" si="200"/>
        <v>MI</v>
      </c>
      <c r="GJ21" s="2" t="str">
        <f t="shared" si="200"/>
        <v>MI7</v>
      </c>
      <c r="GK21" s="2" t="str">
        <f t="shared" si="200"/>
        <v>MI9</v>
      </c>
      <c r="GL21" s="2" t="str">
        <f t="shared" si="200"/>
        <v>MI11+</v>
      </c>
      <c r="GM21" s="2" t="str">
        <f t="shared" si="200"/>
        <v>MI13</v>
      </c>
      <c r="GN21" s="2" t="str">
        <f t="shared" si="201"/>
        <v>MI</v>
      </c>
      <c r="GO21" s="2" t="str">
        <f t="shared" si="201"/>
        <v>MI7</v>
      </c>
      <c r="GP21" s="2" t="str">
        <f t="shared" si="201"/>
        <v>MI9</v>
      </c>
      <c r="GQ21" s="2" t="str">
        <f t="shared" si="201"/>
        <v>MI11</v>
      </c>
      <c r="GR21" s="2" t="str">
        <f t="shared" si="201"/>
        <v>MI13b</v>
      </c>
      <c r="GS21" s="2" t="str">
        <f t="shared" si="202"/>
        <v>MIm5b</v>
      </c>
      <c r="GT21" s="2" t="str">
        <f t="shared" si="202"/>
        <v>MIm5b7</v>
      </c>
      <c r="GU21" s="2" t="str">
        <f t="shared" si="202"/>
        <v>MIm5b9</v>
      </c>
      <c r="GV21" s="2" t="str">
        <f t="shared" si="202"/>
        <v>MIm5b11</v>
      </c>
      <c r="GW21" s="2" t="str">
        <f t="shared" si="202"/>
        <v>MIm5b13b</v>
      </c>
      <c r="GX21" s="2" t="str">
        <f t="shared" si="203"/>
        <v>MIm5b</v>
      </c>
      <c r="GY21" s="2" t="str">
        <f t="shared" si="203"/>
        <v>MIm5b7</v>
      </c>
      <c r="GZ21" s="2" t="str">
        <f t="shared" si="203"/>
        <v>MIm5b9b</v>
      </c>
      <c r="HA21" s="2" t="str">
        <f t="shared" si="203"/>
        <v>MIm5b11b</v>
      </c>
      <c r="HB21" s="2" t="str">
        <f t="shared" si="203"/>
        <v>MIm5b13b</v>
      </c>
      <c r="HD21" s="2">
        <f t="shared" si="216"/>
        <v>17</v>
      </c>
      <c r="HE21" s="2" t="str" cm="1">
        <f t="array" ref="HE21">INDEX(patti,$HD21,IP21)</f>
        <v>MIm</v>
      </c>
      <c r="HF21" s="2" t="str" cm="1">
        <f t="array" ref="HF21">INDEX(patti,$HD21,IQ21)</f>
        <v>MIm</v>
      </c>
      <c r="HG21" s="2" t="str" cm="1">
        <f t="array" ref="HG21">INDEX(patti,$HD21,IR21)</f>
        <v>MI5#</v>
      </c>
      <c r="HH21" s="2" t="str" cm="1">
        <f t="array" ref="HH21">INDEX(patti,$HD21,IS21)</f>
        <v>MI</v>
      </c>
      <c r="HI21" s="2" t="str" cm="1">
        <f t="array" ref="HI21">INDEX(patti,$HD21,IT21)</f>
        <v>MI</v>
      </c>
      <c r="HJ21" s="2" t="str" cm="1">
        <f t="array" ref="HJ21">INDEX(patti,$HD21,IU21)</f>
        <v>MIm5b</v>
      </c>
      <c r="HK21" s="2" t="str" cm="1">
        <f t="array" ref="HK21">INDEX(patti,$HD21,IV21)</f>
        <v>MIm5b</v>
      </c>
      <c r="HL21" s="2" t="str" cm="1">
        <f t="array" ref="HL21">INDEX(patti,$HD21,IW21)</f>
        <v>MImΔ</v>
      </c>
      <c r="HM21" s="2" t="str" cm="1">
        <f t="array" ref="HM21">INDEX(patti,$HD21,IX21)</f>
        <v>MIm7</v>
      </c>
      <c r="HN21" s="2" t="str" cm="1">
        <f t="array" ref="HN21">INDEX(patti,$HD21,IY21)</f>
        <v>MI5#Δ</v>
      </c>
      <c r="HO21" s="2" t="str" cm="1">
        <f t="array" ref="HO21">INDEX(patti,$HD21,IZ21)</f>
        <v>MI7</v>
      </c>
      <c r="HP21" s="2" t="str" cm="1">
        <f t="array" ref="HP21">INDEX(patti,$HD21,JA21)</f>
        <v>MI7</v>
      </c>
      <c r="HQ21" s="2" t="str" cm="1">
        <f t="array" ref="HQ21">INDEX(patti,$HD21,JB21)</f>
        <v>MIm5b7</v>
      </c>
      <c r="HR21" s="2" t="str" cm="1">
        <f t="array" ref="HR21">INDEX(patti,$HD21,JC21)</f>
        <v>MIm5b7</v>
      </c>
      <c r="HS21" s="2" t="str" cm="1">
        <f t="array" ref="HS21">INDEX(patti,$HD21,JD21)</f>
        <v>MIm9</v>
      </c>
      <c r="HT21" s="2" t="str" cm="1">
        <f t="array" ref="HT21">INDEX(patti,$HD21,JE21)</f>
        <v>MIm9b</v>
      </c>
      <c r="HU21" s="2" t="str" cm="1">
        <f t="array" ref="HU21">INDEX(patti,$HD21,JF21)</f>
        <v>MI5#9</v>
      </c>
      <c r="HV21" s="2" t="str" cm="1">
        <f t="array" ref="HV21">INDEX(patti,$HD21,JG21)</f>
        <v>MI9</v>
      </c>
      <c r="HW21" s="2" t="str" cm="1">
        <f t="array" ref="HW21">INDEX(patti,$HD21,JH21)</f>
        <v>MI9</v>
      </c>
      <c r="HX21" s="2" t="str" cm="1">
        <f t="array" ref="HX21">INDEX(patti,$HD21,JI21)</f>
        <v>MIm5b9</v>
      </c>
      <c r="HY21" s="2" t="str" cm="1">
        <f t="array" ref="HY21">INDEX(patti,$HD21,JJ21)</f>
        <v>MIm5b9b</v>
      </c>
      <c r="HZ21" s="2" t="str" cm="1">
        <f t="array" ref="HZ21">INDEX(patti,$HD21,JK21)</f>
        <v>MIm11</v>
      </c>
      <c r="IA21" s="2" t="str" cm="1">
        <f t="array" ref="IA21">INDEX(patti,$HD21,JL21)</f>
        <v>MIm11</v>
      </c>
      <c r="IB21" s="2" t="str" cm="1">
        <f t="array" ref="IB21">INDEX(patti,$HD21,JM21)</f>
        <v>MI5#11+</v>
      </c>
      <c r="IC21" s="2" t="str" cm="1">
        <f t="array" ref="IC21">INDEX(patti,$HD21,JN21)</f>
        <v>MI11+</v>
      </c>
      <c r="ID21" s="2" t="str" cm="1">
        <f t="array" ref="ID21">INDEX(patti,$HD21,JO21)</f>
        <v>MI11</v>
      </c>
      <c r="IE21" s="2" t="str" cm="1">
        <f t="array" ref="IE21">INDEX(patti,$HD21,JP21)</f>
        <v>MIm5b11</v>
      </c>
      <c r="IF21" s="2" t="str" cm="1">
        <f t="array" ref="IF21">INDEX(patti,$HD21,JQ21)</f>
        <v>MIm5b11b</v>
      </c>
      <c r="IG21" s="2" t="str" cm="1">
        <f t="array" ref="IG21">INDEX(patti,$HD21,JR21)</f>
        <v>MIm13</v>
      </c>
      <c r="IH21" s="2" t="str" cm="1">
        <f t="array" ref="IH21">INDEX(patti,$HD21,JS21)</f>
        <v>MIm13</v>
      </c>
      <c r="II21" s="2" t="str" cm="1">
        <f t="array" ref="II21">INDEX(patti,$HD21,JT21)</f>
        <v>MI5#13</v>
      </c>
      <c r="IJ21" s="2" t="str" cm="1">
        <f t="array" ref="IJ21">INDEX(patti,$HD21,JU21)</f>
        <v>MI13</v>
      </c>
      <c r="IK21" s="2" t="str" cm="1">
        <f t="array" ref="IK21">INDEX(patti,$HD21,JV21)</f>
        <v>MI13b</v>
      </c>
      <c r="IL21" s="2" t="str" cm="1">
        <f t="array" ref="IL21">INDEX(patti,$HD21,JW21)</f>
        <v>MIm5b13b</v>
      </c>
      <c r="IM21" s="2" t="str" cm="1">
        <f t="array" ref="IM21">INDEX(patti,$HD21,JX21)</f>
        <v>MIm5b13b</v>
      </c>
      <c r="IN21" t="s">
        <v>117</v>
      </c>
      <c r="IP21">
        <v>1</v>
      </c>
      <c r="IQ21">
        <f t="shared" si="204"/>
        <v>6</v>
      </c>
      <c r="IR21">
        <f t="shared" si="204"/>
        <v>11</v>
      </c>
      <c r="IS21">
        <f t="shared" si="204"/>
        <v>16</v>
      </c>
      <c r="IT21">
        <f t="shared" si="204"/>
        <v>21</v>
      </c>
      <c r="IU21">
        <f t="shared" si="204"/>
        <v>26</v>
      </c>
      <c r="IV21">
        <f t="shared" si="204"/>
        <v>31</v>
      </c>
      <c r="IW21">
        <f t="shared" si="205"/>
        <v>2</v>
      </c>
      <c r="IX21">
        <f t="shared" si="205"/>
        <v>7</v>
      </c>
      <c r="IY21">
        <f t="shared" si="205"/>
        <v>12</v>
      </c>
      <c r="IZ21">
        <f t="shared" si="205"/>
        <v>17</v>
      </c>
      <c r="JA21">
        <f t="shared" si="205"/>
        <v>22</v>
      </c>
      <c r="JB21">
        <f t="shared" si="205"/>
        <v>27</v>
      </c>
      <c r="JC21">
        <f t="shared" si="205"/>
        <v>32</v>
      </c>
      <c r="JD21">
        <f t="shared" si="205"/>
        <v>3</v>
      </c>
      <c r="JE21">
        <f t="shared" si="205"/>
        <v>8</v>
      </c>
      <c r="JF21">
        <f t="shared" si="205"/>
        <v>13</v>
      </c>
      <c r="JG21">
        <f t="shared" si="205"/>
        <v>18</v>
      </c>
      <c r="JH21">
        <f t="shared" si="205"/>
        <v>23</v>
      </c>
      <c r="JI21">
        <f t="shared" si="205"/>
        <v>28</v>
      </c>
      <c r="JJ21">
        <f t="shared" si="205"/>
        <v>33</v>
      </c>
      <c r="JK21">
        <f t="shared" si="205"/>
        <v>4</v>
      </c>
      <c r="JL21">
        <f t="shared" si="205"/>
        <v>9</v>
      </c>
      <c r="JM21">
        <f t="shared" ref="JM21:JX40" si="223">JF21+1</f>
        <v>14</v>
      </c>
      <c r="JN21">
        <f t="shared" si="223"/>
        <v>19</v>
      </c>
      <c r="JO21">
        <f t="shared" si="223"/>
        <v>24</v>
      </c>
      <c r="JP21">
        <f t="shared" si="223"/>
        <v>29</v>
      </c>
      <c r="JQ21">
        <f t="shared" si="223"/>
        <v>34</v>
      </c>
      <c r="JR21">
        <f t="shared" si="223"/>
        <v>5</v>
      </c>
      <c r="JS21">
        <f t="shared" si="223"/>
        <v>10</v>
      </c>
      <c r="JT21">
        <f t="shared" si="223"/>
        <v>15</v>
      </c>
      <c r="JU21">
        <f t="shared" si="223"/>
        <v>20</v>
      </c>
      <c r="JV21">
        <f t="shared" si="223"/>
        <v>25</v>
      </c>
      <c r="JW21">
        <f t="shared" si="223"/>
        <v>30</v>
      </c>
      <c r="JX21">
        <f t="shared" si="223"/>
        <v>35</v>
      </c>
      <c r="JY21" t="s">
        <v>117</v>
      </c>
      <c r="JZ21" t="str">
        <f t="shared" si="222"/>
        <v>MELODICA</v>
      </c>
      <c r="KA21">
        <f t="shared" si="16"/>
        <v>0</v>
      </c>
      <c r="KB21" cm="1">
        <f t="array" ref="KB21">IF(TYPE(_xlfn._xlws.FILTER(HE$1:IM$1,HE21:IM21=KA21))=16,0,_xlfn._xlws.FILTER(HE$1:IM$1,HE21:IM21=KA21))</f>
        <v>0</v>
      </c>
      <c r="KG21">
        <f t="shared" si="206"/>
        <v>0</v>
      </c>
      <c r="KH21" s="35">
        <f t="shared" si="32"/>
        <v>0</v>
      </c>
      <c r="LX21" s="180"/>
      <c r="LY21" s="180"/>
      <c r="LZ21" s="180"/>
      <c r="MA21" s="180"/>
      <c r="MB21" s="180"/>
      <c r="MC21" s="180"/>
      <c r="MD21" s="180"/>
      <c r="ME21" s="180"/>
      <c r="MF21" s="180"/>
      <c r="MG21" s="180"/>
      <c r="MH21" s="180"/>
      <c r="MI21" s="180"/>
      <c r="MJ21" s="180"/>
      <c r="MK21" s="180"/>
      <c r="ML21" s="180"/>
      <c r="MM21" s="180"/>
      <c r="MN21" s="180"/>
      <c r="MO21" s="180"/>
      <c r="MP21" s="180"/>
      <c r="MQ21" s="180"/>
      <c r="MR21" s="180"/>
      <c r="MS21" s="180"/>
      <c r="MT21" s="180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51"/>
      <c r="NR21" s="51"/>
      <c r="NS21" s="51"/>
      <c r="NT21" s="51"/>
      <c r="NU21" s="51"/>
      <c r="NV21" s="51"/>
      <c r="NW21" s="51"/>
      <c r="NX21" s="73"/>
      <c r="NY21" s="73"/>
      <c r="NZ21" s="73"/>
      <c r="OA21" s="73"/>
      <c r="OB21" s="73"/>
      <c r="OC21" s="73"/>
    </row>
    <row r="22" spans="1:393" x14ac:dyDescent="0.3">
      <c r="A22" s="190"/>
      <c r="B22" t="str">
        <f t="shared" si="220"/>
        <v>FA</v>
      </c>
      <c r="C22" s="16" t="s">
        <v>37</v>
      </c>
      <c r="D22" s="16" t="s">
        <v>38</v>
      </c>
      <c r="E22" s="16" t="s">
        <v>37</v>
      </c>
      <c r="F22" s="16" t="s">
        <v>37</v>
      </c>
      <c r="G22" s="16" t="s">
        <v>37</v>
      </c>
      <c r="H22" s="16" t="s">
        <v>37</v>
      </c>
      <c r="I22" s="16" t="s">
        <v>38</v>
      </c>
      <c r="J22" s="4">
        <f t="shared" si="221"/>
        <v>6</v>
      </c>
      <c r="K22" s="58">
        <f t="shared" si="48"/>
        <v>8</v>
      </c>
      <c r="L22" s="58">
        <f t="shared" si="49"/>
        <v>9</v>
      </c>
      <c r="M22" s="58">
        <f t="shared" si="50"/>
        <v>11</v>
      </c>
      <c r="N22" s="58">
        <f t="shared" si="51"/>
        <v>13</v>
      </c>
      <c r="O22" s="58">
        <f t="shared" si="52"/>
        <v>15</v>
      </c>
      <c r="P22" s="58">
        <f t="shared" si="53"/>
        <v>17</v>
      </c>
      <c r="Q22" s="57">
        <f t="shared" si="54"/>
        <v>18</v>
      </c>
      <c r="R22" s="58">
        <f t="shared" si="55"/>
        <v>20</v>
      </c>
      <c r="S22" s="58">
        <f t="shared" si="56"/>
        <v>21</v>
      </c>
      <c r="T22" s="58">
        <f t="shared" si="57"/>
        <v>23</v>
      </c>
      <c r="U22" s="58">
        <f t="shared" si="58"/>
        <v>25</v>
      </c>
      <c r="V22" s="58">
        <f t="shared" si="59"/>
        <v>27</v>
      </c>
      <c r="W22" s="58">
        <f t="shared" si="60"/>
        <v>29</v>
      </c>
      <c r="X22" s="57">
        <f t="shared" si="61"/>
        <v>30</v>
      </c>
      <c r="Y22" s="58">
        <f t="shared" si="62"/>
        <v>32</v>
      </c>
      <c r="Z22" s="58">
        <f t="shared" si="63"/>
        <v>33</v>
      </c>
      <c r="AA22" s="58">
        <f t="shared" si="64"/>
        <v>35</v>
      </c>
      <c r="AB22" s="58">
        <f t="shared" si="65"/>
        <v>37</v>
      </c>
      <c r="AC22" s="58">
        <f t="shared" si="66"/>
        <v>39</v>
      </c>
      <c r="AD22" s="58">
        <f t="shared" si="67"/>
        <v>41</v>
      </c>
      <c r="AE22" s="57">
        <f t="shared" si="68"/>
        <v>42</v>
      </c>
      <c r="AF22" s="58">
        <f t="shared" si="69"/>
        <v>44</v>
      </c>
      <c r="AG22" s="58">
        <f t="shared" si="70"/>
        <v>45</v>
      </c>
      <c r="AH22" s="58">
        <f t="shared" si="71"/>
        <v>47</v>
      </c>
      <c r="AI22" s="58"/>
      <c r="AJ22" s="58">
        <f>1</f>
        <v>1</v>
      </c>
      <c r="AK22" s="58">
        <f t="shared" si="72"/>
        <v>3</v>
      </c>
      <c r="AL22" s="58">
        <f t="shared" si="73"/>
        <v>7</v>
      </c>
      <c r="AM22" s="58">
        <f t="shared" si="74"/>
        <v>11</v>
      </c>
      <c r="AN22" s="58">
        <f t="shared" si="75"/>
        <v>14</v>
      </c>
      <c r="AO22" s="58">
        <f t="shared" si="76"/>
        <v>17</v>
      </c>
      <c r="AP22" s="58">
        <f t="shared" si="77"/>
        <v>21</v>
      </c>
      <c r="AQ22" s="58" t="str">
        <f t="shared" si="215"/>
        <v>FA</v>
      </c>
      <c r="AR22" s="58" t="str">
        <f t="shared" si="78"/>
        <v>m</v>
      </c>
      <c r="AS22" s="58" t="str">
        <f t="shared" si="79"/>
        <v/>
      </c>
      <c r="AT22" s="58" t="str">
        <f t="shared" si="80"/>
        <v>Δ</v>
      </c>
      <c r="AU22" s="57" t="str">
        <f t="shared" si="81"/>
        <v>9</v>
      </c>
      <c r="AV22" s="57" t="str">
        <f t="shared" si="82"/>
        <v>11</v>
      </c>
      <c r="AW22" s="57" t="str">
        <f t="shared" si="83"/>
        <v>13</v>
      </c>
      <c r="AX22" s="57" t="str">
        <f t="shared" si="84"/>
        <v>FAm</v>
      </c>
      <c r="AY22" s="57" t="str">
        <f t="shared" si="85"/>
        <v>FAmΔ</v>
      </c>
      <c r="AZ22" s="57" t="str">
        <f t="shared" si="86"/>
        <v>FAm9</v>
      </c>
      <c r="BA22" s="57" t="str">
        <f t="shared" si="87"/>
        <v>FAm11</v>
      </c>
      <c r="BB22" s="57" t="str">
        <f t="shared" si="88"/>
        <v>FAm13</v>
      </c>
      <c r="BD22" s="58">
        <f>1</f>
        <v>1</v>
      </c>
      <c r="BE22" s="57">
        <f t="shared" si="89"/>
        <v>3</v>
      </c>
      <c r="BF22" s="57">
        <f t="shared" si="90"/>
        <v>7</v>
      </c>
      <c r="BG22" s="57">
        <f t="shared" si="91"/>
        <v>10</v>
      </c>
      <c r="BH22" s="57">
        <f t="shared" si="92"/>
        <v>13</v>
      </c>
      <c r="BI22" s="57">
        <f t="shared" si="93"/>
        <v>17</v>
      </c>
      <c r="BJ22" s="57">
        <f t="shared" si="94"/>
        <v>21</v>
      </c>
      <c r="BK22" s="58" t="str">
        <f t="shared" si="95"/>
        <v>FA</v>
      </c>
      <c r="BL22" s="58" t="str">
        <f t="shared" si="96"/>
        <v>m</v>
      </c>
      <c r="BM22" s="58" t="str">
        <f t="shared" si="97"/>
        <v/>
      </c>
      <c r="BN22" s="58" t="str">
        <f t="shared" si="98"/>
        <v>7</v>
      </c>
      <c r="BO22" s="57" t="str">
        <f t="shared" si="99"/>
        <v>9b</v>
      </c>
      <c r="BP22" s="57" t="str">
        <f t="shared" si="100"/>
        <v>11</v>
      </c>
      <c r="BQ22" s="57" t="str">
        <f t="shared" si="101"/>
        <v>13</v>
      </c>
      <c r="BR22" s="57" t="str">
        <f t="shared" si="102"/>
        <v>FAm</v>
      </c>
      <c r="BS22" s="57" t="str">
        <f t="shared" si="103"/>
        <v>FAm7</v>
      </c>
      <c r="BT22" s="57" t="str">
        <f t="shared" si="104"/>
        <v>FAm9b</v>
      </c>
      <c r="BU22" s="57" t="str">
        <f t="shared" si="105"/>
        <v>FAm11</v>
      </c>
      <c r="BV22" s="57" t="str">
        <f t="shared" si="106"/>
        <v>FAm13</v>
      </c>
      <c r="BX22" s="58">
        <f>1</f>
        <v>1</v>
      </c>
      <c r="BY22" s="57">
        <f t="shared" si="107"/>
        <v>4</v>
      </c>
      <c r="BZ22" s="57">
        <f t="shared" si="108"/>
        <v>8</v>
      </c>
      <c r="CA22" s="57">
        <f t="shared" si="109"/>
        <v>11</v>
      </c>
      <c r="CB22" s="57">
        <f t="shared" si="110"/>
        <v>14</v>
      </c>
      <c r="CC22" s="57">
        <f t="shared" si="111"/>
        <v>18</v>
      </c>
      <c r="CD22" s="57">
        <f t="shared" si="112"/>
        <v>21</v>
      </c>
      <c r="CE22" s="58" t="str">
        <f t="shared" si="113"/>
        <v>FA</v>
      </c>
      <c r="CF22" s="58" t="str">
        <f t="shared" si="114"/>
        <v/>
      </c>
      <c r="CG22" s="58" t="str">
        <f t="shared" si="115"/>
        <v>5#</v>
      </c>
      <c r="CH22" s="58" t="str">
        <f t="shared" si="116"/>
        <v>Δ</v>
      </c>
      <c r="CI22" s="57" t="str">
        <f t="shared" si="117"/>
        <v>9</v>
      </c>
      <c r="CJ22" s="57" t="str">
        <f t="shared" si="118"/>
        <v>11+</v>
      </c>
      <c r="CK22" s="57" t="str">
        <f t="shared" si="119"/>
        <v>13</v>
      </c>
      <c r="CL22" s="57" t="str">
        <f t="shared" si="120"/>
        <v>FA5#</v>
      </c>
      <c r="CM22" s="57" t="str">
        <f t="shared" si="121"/>
        <v>FA5#Δ</v>
      </c>
      <c r="CN22" s="57" t="str">
        <f t="shared" si="122"/>
        <v>FA5#9</v>
      </c>
      <c r="CO22" s="57" t="str">
        <f t="shared" si="123"/>
        <v>FA5#11+</v>
      </c>
      <c r="CP22" s="57" t="str">
        <f t="shared" si="124"/>
        <v>FA5#13</v>
      </c>
      <c r="CR22" s="58">
        <f>1</f>
        <v>1</v>
      </c>
      <c r="CS22" s="57">
        <f t="shared" si="125"/>
        <v>4</v>
      </c>
      <c r="CT22" s="57">
        <f t="shared" si="126"/>
        <v>7</v>
      </c>
      <c r="CU22" s="57">
        <f t="shared" si="127"/>
        <v>10</v>
      </c>
      <c r="CV22" s="57">
        <f t="shared" si="128"/>
        <v>14</v>
      </c>
      <c r="CW22" s="57">
        <f t="shared" si="129"/>
        <v>18</v>
      </c>
      <c r="CX22" s="57">
        <f t="shared" si="130"/>
        <v>21</v>
      </c>
      <c r="CY22" s="58" t="str">
        <f t="shared" si="131"/>
        <v>FA</v>
      </c>
      <c r="CZ22" s="58" t="str">
        <f t="shared" si="132"/>
        <v/>
      </c>
      <c r="DA22" s="58" t="str">
        <f t="shared" si="133"/>
        <v/>
      </c>
      <c r="DB22" s="58" t="str">
        <f t="shared" si="134"/>
        <v>7</v>
      </c>
      <c r="DC22" s="57" t="str">
        <f t="shared" si="135"/>
        <v>9</v>
      </c>
      <c r="DD22" s="57" t="str">
        <f t="shared" si="136"/>
        <v>11+</v>
      </c>
      <c r="DE22" s="57" t="str">
        <f t="shared" si="137"/>
        <v>13</v>
      </c>
      <c r="DF22" s="57" t="str">
        <f t="shared" si="138"/>
        <v>FA</v>
      </c>
      <c r="DG22" s="57" t="str">
        <f t="shared" si="139"/>
        <v>FA7</v>
      </c>
      <c r="DH22" s="57" t="str">
        <f t="shared" si="140"/>
        <v>FA9</v>
      </c>
      <c r="DI22" s="57" t="str">
        <f t="shared" si="141"/>
        <v>FA11+</v>
      </c>
      <c r="DJ22" s="57" t="str">
        <f t="shared" si="142"/>
        <v>FA13</v>
      </c>
      <c r="DL22" s="58">
        <f>1</f>
        <v>1</v>
      </c>
      <c r="DM22" s="57">
        <f t="shared" si="143"/>
        <v>4</v>
      </c>
      <c r="DN22" s="57">
        <f t="shared" si="144"/>
        <v>7</v>
      </c>
      <c r="DO22" s="57">
        <f t="shared" si="145"/>
        <v>10</v>
      </c>
      <c r="DP22" s="57">
        <f t="shared" si="146"/>
        <v>14</v>
      </c>
      <c r="DQ22" s="57">
        <f t="shared" si="147"/>
        <v>17</v>
      </c>
      <c r="DR22" s="57">
        <f t="shared" si="148"/>
        <v>20</v>
      </c>
      <c r="DS22" s="58" t="str">
        <f t="shared" si="149"/>
        <v>FA</v>
      </c>
      <c r="DT22" s="58" t="str">
        <f t="shared" si="150"/>
        <v/>
      </c>
      <c r="DU22" s="58" t="str">
        <f t="shared" si="151"/>
        <v/>
      </c>
      <c r="DV22" s="58" t="str">
        <f t="shared" si="152"/>
        <v>7</v>
      </c>
      <c r="DW22" s="57" t="str">
        <f t="shared" si="153"/>
        <v>9</v>
      </c>
      <c r="DX22" s="57" t="str">
        <f t="shared" si="154"/>
        <v>11</v>
      </c>
      <c r="DY22" s="57" t="str">
        <f t="shared" si="155"/>
        <v>13b</v>
      </c>
      <c r="DZ22" s="57" t="str">
        <f t="shared" si="156"/>
        <v>FA</v>
      </c>
      <c r="EA22" s="57" t="str">
        <f t="shared" si="157"/>
        <v>FA7</v>
      </c>
      <c r="EB22" s="57" t="str">
        <f t="shared" si="158"/>
        <v>FA9</v>
      </c>
      <c r="EC22" s="57" t="str">
        <f t="shared" si="159"/>
        <v>FA11</v>
      </c>
      <c r="ED22" s="57" t="str">
        <f t="shared" si="160"/>
        <v>FA13b</v>
      </c>
      <c r="EF22" s="58">
        <f>1</f>
        <v>1</v>
      </c>
      <c r="EG22" s="57">
        <f t="shared" si="161"/>
        <v>3</v>
      </c>
      <c r="EH22" s="57">
        <f t="shared" si="162"/>
        <v>6</v>
      </c>
      <c r="EI22" s="57">
        <f t="shared" si="163"/>
        <v>10</v>
      </c>
      <c r="EJ22" s="57">
        <f t="shared" si="164"/>
        <v>14</v>
      </c>
      <c r="EK22" s="57">
        <f t="shared" si="165"/>
        <v>17</v>
      </c>
      <c r="EL22" s="57">
        <f t="shared" si="166"/>
        <v>20</v>
      </c>
      <c r="EM22" s="58" t="str">
        <f t="shared" si="167"/>
        <v>FA</v>
      </c>
      <c r="EN22" s="58" t="str">
        <f t="shared" si="168"/>
        <v>m</v>
      </c>
      <c r="EO22" s="58" t="str">
        <f t="shared" si="169"/>
        <v>5b</v>
      </c>
      <c r="EP22" s="58" t="str">
        <f t="shared" si="170"/>
        <v>7</v>
      </c>
      <c r="EQ22" s="57" t="str">
        <f t="shared" si="171"/>
        <v>9</v>
      </c>
      <c r="ER22" s="57" t="str">
        <f t="shared" si="172"/>
        <v>11</v>
      </c>
      <c r="ES22" s="57" t="str">
        <f t="shared" si="173"/>
        <v>13b</v>
      </c>
      <c r="ET22" s="57" t="str">
        <f t="shared" si="174"/>
        <v>FAm5b</v>
      </c>
      <c r="EU22" s="57" t="str">
        <f t="shared" si="175"/>
        <v>FAm5b7</v>
      </c>
      <c r="EV22" s="57" t="str">
        <f t="shared" si="176"/>
        <v>FAm5b9</v>
      </c>
      <c r="EW22" s="57" t="str">
        <f t="shared" si="177"/>
        <v>FAm5b11</v>
      </c>
      <c r="EX22" s="57" t="str">
        <f t="shared" si="178"/>
        <v>FAm5b13b</v>
      </c>
      <c r="EZ22" s="58">
        <f>1</f>
        <v>1</v>
      </c>
      <c r="FA22" s="57">
        <f t="shared" si="179"/>
        <v>3</v>
      </c>
      <c r="FB22" s="57">
        <f t="shared" si="180"/>
        <v>6</v>
      </c>
      <c r="FC22" s="57">
        <f t="shared" si="181"/>
        <v>10</v>
      </c>
      <c r="FD22" s="57">
        <f t="shared" si="182"/>
        <v>13</v>
      </c>
      <c r="FE22" s="57">
        <f t="shared" si="183"/>
        <v>16</v>
      </c>
      <c r="FF22" s="57">
        <f t="shared" si="184"/>
        <v>20</v>
      </c>
      <c r="FG22" s="58" t="str">
        <f t="shared" si="185"/>
        <v>FA</v>
      </c>
      <c r="FH22" s="58" t="str">
        <f t="shared" si="186"/>
        <v>m</v>
      </c>
      <c r="FI22" s="58" t="str">
        <f t="shared" si="187"/>
        <v>5b</v>
      </c>
      <c r="FJ22" s="58" t="str">
        <f t="shared" si="188"/>
        <v>7</v>
      </c>
      <c r="FK22" s="57" t="str">
        <f t="shared" si="189"/>
        <v>9b</v>
      </c>
      <c r="FL22" s="57" t="str">
        <f t="shared" si="190"/>
        <v>11b</v>
      </c>
      <c r="FM22" s="57" t="str">
        <f t="shared" si="191"/>
        <v>13b</v>
      </c>
      <c r="FN22" s="57" t="str">
        <f t="shared" si="192"/>
        <v>FAm5b</v>
      </c>
      <c r="FO22" s="57" t="str">
        <f t="shared" si="193"/>
        <v>FAm5b7</v>
      </c>
      <c r="FP22" s="57" t="str">
        <f t="shared" si="194"/>
        <v>FAm5b9b</v>
      </c>
      <c r="FQ22" s="57" t="str">
        <f t="shared" si="195"/>
        <v>FAm5b11b</v>
      </c>
      <c r="FR22" s="57" t="str">
        <f t="shared" si="196"/>
        <v>FAm5b13b</v>
      </c>
      <c r="FT22" s="2" t="str">
        <f t="shared" si="197"/>
        <v>FAm</v>
      </c>
      <c r="FU22" s="2" t="str">
        <f t="shared" si="197"/>
        <v>FAmΔ</v>
      </c>
      <c r="FV22" s="2" t="str">
        <f t="shared" si="197"/>
        <v>FAm9</v>
      </c>
      <c r="FW22" s="2" t="str">
        <f t="shared" si="197"/>
        <v>FAm11</v>
      </c>
      <c r="FX22" s="2" t="str">
        <f t="shared" si="197"/>
        <v>FAm13</v>
      </c>
      <c r="FY22" s="2" t="str">
        <f t="shared" si="198"/>
        <v>FAm</v>
      </c>
      <c r="FZ22" s="2" t="str">
        <f t="shared" si="198"/>
        <v>FAm7</v>
      </c>
      <c r="GA22" s="2" t="str">
        <f t="shared" si="198"/>
        <v>FAm9b</v>
      </c>
      <c r="GB22" s="2" t="str">
        <f t="shared" si="198"/>
        <v>FAm11</v>
      </c>
      <c r="GC22" s="2" t="str">
        <f t="shared" si="198"/>
        <v>FAm13</v>
      </c>
      <c r="GD22" s="2" t="str">
        <f t="shared" si="199"/>
        <v>FA5#</v>
      </c>
      <c r="GE22" s="2" t="str">
        <f t="shared" si="199"/>
        <v>FA5#Δ</v>
      </c>
      <c r="GF22" s="2" t="str">
        <f t="shared" si="199"/>
        <v>FA5#9</v>
      </c>
      <c r="GG22" s="2" t="str">
        <f t="shared" si="199"/>
        <v>FA5#11+</v>
      </c>
      <c r="GH22" s="2" t="str">
        <f t="shared" si="199"/>
        <v>FA5#13</v>
      </c>
      <c r="GI22" s="2" t="str">
        <f t="shared" si="200"/>
        <v>FA</v>
      </c>
      <c r="GJ22" s="2" t="str">
        <f t="shared" si="200"/>
        <v>FA7</v>
      </c>
      <c r="GK22" s="2" t="str">
        <f t="shared" si="200"/>
        <v>FA9</v>
      </c>
      <c r="GL22" s="2" t="str">
        <f t="shared" si="200"/>
        <v>FA11+</v>
      </c>
      <c r="GM22" s="2" t="str">
        <f t="shared" si="200"/>
        <v>FA13</v>
      </c>
      <c r="GN22" s="2" t="str">
        <f t="shared" si="201"/>
        <v>FA</v>
      </c>
      <c r="GO22" s="2" t="str">
        <f t="shared" si="201"/>
        <v>FA7</v>
      </c>
      <c r="GP22" s="2" t="str">
        <f t="shared" si="201"/>
        <v>FA9</v>
      </c>
      <c r="GQ22" s="2" t="str">
        <f t="shared" si="201"/>
        <v>FA11</v>
      </c>
      <c r="GR22" s="2" t="str">
        <f t="shared" si="201"/>
        <v>FA13b</v>
      </c>
      <c r="GS22" s="2" t="str">
        <f t="shared" si="202"/>
        <v>FAm5b</v>
      </c>
      <c r="GT22" s="2" t="str">
        <f t="shared" si="202"/>
        <v>FAm5b7</v>
      </c>
      <c r="GU22" s="2" t="str">
        <f t="shared" si="202"/>
        <v>FAm5b9</v>
      </c>
      <c r="GV22" s="2" t="str">
        <f t="shared" si="202"/>
        <v>FAm5b11</v>
      </c>
      <c r="GW22" s="2" t="str">
        <f t="shared" si="202"/>
        <v>FAm5b13b</v>
      </c>
      <c r="GX22" s="2" t="str">
        <f t="shared" si="203"/>
        <v>FAm5b</v>
      </c>
      <c r="GY22" s="2" t="str">
        <f t="shared" si="203"/>
        <v>FAm5b7</v>
      </c>
      <c r="GZ22" s="2" t="str">
        <f t="shared" si="203"/>
        <v>FAm5b9b</v>
      </c>
      <c r="HA22" s="2" t="str">
        <f t="shared" si="203"/>
        <v>FAm5b11b</v>
      </c>
      <c r="HB22" s="2" t="str">
        <f t="shared" si="203"/>
        <v>FAm5b13b</v>
      </c>
      <c r="HD22" s="2">
        <f t="shared" si="216"/>
        <v>18</v>
      </c>
      <c r="HE22" s="2" t="str" cm="1">
        <f t="array" ref="HE22">INDEX(patti,$HD22,IP22)</f>
        <v>FAm</v>
      </c>
      <c r="HF22" s="2" t="str" cm="1">
        <f t="array" ref="HF22">INDEX(patti,$HD22,IQ22)</f>
        <v>FAm</v>
      </c>
      <c r="HG22" s="2" t="str" cm="1">
        <f t="array" ref="HG22">INDEX(patti,$HD22,IR22)</f>
        <v>FA5#</v>
      </c>
      <c r="HH22" s="2" t="str" cm="1">
        <f t="array" ref="HH22">INDEX(patti,$HD22,IS22)</f>
        <v>FA</v>
      </c>
      <c r="HI22" s="2" t="str" cm="1">
        <f t="array" ref="HI22">INDEX(patti,$HD22,IT22)</f>
        <v>FA</v>
      </c>
      <c r="HJ22" s="2" t="str" cm="1">
        <f t="array" ref="HJ22">INDEX(patti,$HD22,IU22)</f>
        <v>FAm5b</v>
      </c>
      <c r="HK22" s="2" t="str" cm="1">
        <f t="array" ref="HK22">INDEX(patti,$HD22,IV22)</f>
        <v>FAm5b</v>
      </c>
      <c r="HL22" s="2" t="str" cm="1">
        <f t="array" ref="HL22">INDEX(patti,$HD22,IW22)</f>
        <v>FAmΔ</v>
      </c>
      <c r="HM22" s="2" t="str" cm="1">
        <f t="array" ref="HM22">INDEX(patti,$HD22,IX22)</f>
        <v>FAm7</v>
      </c>
      <c r="HN22" s="2" t="str" cm="1">
        <f t="array" ref="HN22">INDEX(patti,$HD22,IY22)</f>
        <v>FA5#Δ</v>
      </c>
      <c r="HO22" s="2" t="str" cm="1">
        <f t="array" ref="HO22">INDEX(patti,$HD22,IZ22)</f>
        <v>FA7</v>
      </c>
      <c r="HP22" s="2" t="str" cm="1">
        <f t="array" ref="HP22">INDEX(patti,$HD22,JA22)</f>
        <v>FA7</v>
      </c>
      <c r="HQ22" s="2" t="str" cm="1">
        <f t="array" ref="HQ22">INDEX(patti,$HD22,JB22)</f>
        <v>FAm5b7</v>
      </c>
      <c r="HR22" s="2" t="str" cm="1">
        <f t="array" ref="HR22">INDEX(patti,$HD22,JC22)</f>
        <v>FAm5b7</v>
      </c>
      <c r="HS22" s="2" t="str" cm="1">
        <f t="array" ref="HS22">INDEX(patti,$HD22,JD22)</f>
        <v>FAm9</v>
      </c>
      <c r="HT22" s="2" t="str" cm="1">
        <f t="array" ref="HT22">INDEX(patti,$HD22,JE22)</f>
        <v>FAm9b</v>
      </c>
      <c r="HU22" s="2" t="str" cm="1">
        <f t="array" ref="HU22">INDEX(patti,$HD22,JF22)</f>
        <v>FA5#9</v>
      </c>
      <c r="HV22" s="2" t="str" cm="1">
        <f t="array" ref="HV22">INDEX(patti,$HD22,JG22)</f>
        <v>FA9</v>
      </c>
      <c r="HW22" s="2" t="str" cm="1">
        <f t="array" ref="HW22">INDEX(patti,$HD22,JH22)</f>
        <v>FA9</v>
      </c>
      <c r="HX22" s="2" t="str" cm="1">
        <f t="array" ref="HX22">INDEX(patti,$HD22,JI22)</f>
        <v>FAm5b9</v>
      </c>
      <c r="HY22" s="2" t="str" cm="1">
        <f t="array" ref="HY22">INDEX(patti,$HD22,JJ22)</f>
        <v>FAm5b9b</v>
      </c>
      <c r="HZ22" s="2" t="str" cm="1">
        <f t="array" ref="HZ22">INDEX(patti,$HD22,JK22)</f>
        <v>FAm11</v>
      </c>
      <c r="IA22" s="2" t="str" cm="1">
        <f t="array" ref="IA22">INDEX(patti,$HD22,JL22)</f>
        <v>FAm11</v>
      </c>
      <c r="IB22" s="2" t="str" cm="1">
        <f t="array" ref="IB22">INDEX(patti,$HD22,JM22)</f>
        <v>FA5#11+</v>
      </c>
      <c r="IC22" s="2" t="str" cm="1">
        <f t="array" ref="IC22">INDEX(patti,$HD22,JN22)</f>
        <v>FA11+</v>
      </c>
      <c r="ID22" s="2" t="str" cm="1">
        <f t="array" ref="ID22">INDEX(patti,$HD22,JO22)</f>
        <v>FA11</v>
      </c>
      <c r="IE22" s="2" t="str" cm="1">
        <f t="array" ref="IE22">INDEX(patti,$HD22,JP22)</f>
        <v>FAm5b11</v>
      </c>
      <c r="IF22" s="2" t="str" cm="1">
        <f t="array" ref="IF22">INDEX(patti,$HD22,JQ22)</f>
        <v>FAm5b11b</v>
      </c>
      <c r="IG22" s="2" t="str" cm="1">
        <f t="array" ref="IG22">INDEX(patti,$HD22,JR22)</f>
        <v>FAm13</v>
      </c>
      <c r="IH22" s="2" t="str" cm="1">
        <f t="array" ref="IH22">INDEX(patti,$HD22,JS22)</f>
        <v>FAm13</v>
      </c>
      <c r="II22" s="2" t="str" cm="1">
        <f t="array" ref="II22">INDEX(patti,$HD22,JT22)</f>
        <v>FA5#13</v>
      </c>
      <c r="IJ22" s="2" t="str" cm="1">
        <f t="array" ref="IJ22">INDEX(patti,$HD22,JU22)</f>
        <v>FA13</v>
      </c>
      <c r="IK22" s="2" t="str" cm="1">
        <f t="array" ref="IK22">INDEX(patti,$HD22,JV22)</f>
        <v>FA13b</v>
      </c>
      <c r="IL22" s="2" t="str" cm="1">
        <f t="array" ref="IL22">INDEX(patti,$HD22,JW22)</f>
        <v>FAm5b13b</v>
      </c>
      <c r="IM22" s="2" t="str" cm="1">
        <f t="array" ref="IM22">INDEX(patti,$HD22,JX22)</f>
        <v>FAm5b13b</v>
      </c>
      <c r="IN22" t="s">
        <v>117</v>
      </c>
      <c r="IP22">
        <v>1</v>
      </c>
      <c r="IQ22">
        <f t="shared" ref="IQ22:IV37" si="224">IP22+5</f>
        <v>6</v>
      </c>
      <c r="IR22">
        <f t="shared" si="224"/>
        <v>11</v>
      </c>
      <c r="IS22">
        <f t="shared" si="224"/>
        <v>16</v>
      </c>
      <c r="IT22">
        <f t="shared" si="224"/>
        <v>21</v>
      </c>
      <c r="IU22">
        <f t="shared" si="224"/>
        <v>26</v>
      </c>
      <c r="IV22">
        <f t="shared" si="224"/>
        <v>31</v>
      </c>
      <c r="IW22">
        <f t="shared" si="205"/>
        <v>2</v>
      </c>
      <c r="IX22">
        <f t="shared" si="205"/>
        <v>7</v>
      </c>
      <c r="IY22">
        <f t="shared" si="205"/>
        <v>12</v>
      </c>
      <c r="IZ22">
        <f t="shared" si="205"/>
        <v>17</v>
      </c>
      <c r="JA22">
        <f t="shared" si="205"/>
        <v>22</v>
      </c>
      <c r="JB22">
        <f t="shared" si="205"/>
        <v>27</v>
      </c>
      <c r="JC22">
        <f t="shared" si="205"/>
        <v>32</v>
      </c>
      <c r="JD22">
        <f t="shared" si="205"/>
        <v>3</v>
      </c>
      <c r="JE22">
        <f t="shared" si="205"/>
        <v>8</v>
      </c>
      <c r="JF22">
        <f t="shared" si="205"/>
        <v>13</v>
      </c>
      <c r="JG22">
        <f t="shared" si="205"/>
        <v>18</v>
      </c>
      <c r="JH22">
        <f t="shared" si="205"/>
        <v>23</v>
      </c>
      <c r="JI22">
        <f t="shared" si="205"/>
        <v>28</v>
      </c>
      <c r="JJ22">
        <f t="shared" si="205"/>
        <v>33</v>
      </c>
      <c r="JK22">
        <f t="shared" si="205"/>
        <v>4</v>
      </c>
      <c r="JL22">
        <f t="shared" si="205"/>
        <v>9</v>
      </c>
      <c r="JM22">
        <f t="shared" si="223"/>
        <v>14</v>
      </c>
      <c r="JN22">
        <f t="shared" si="223"/>
        <v>19</v>
      </c>
      <c r="JO22">
        <f t="shared" si="223"/>
        <v>24</v>
      </c>
      <c r="JP22">
        <f t="shared" si="223"/>
        <v>29</v>
      </c>
      <c r="JQ22">
        <f t="shared" si="223"/>
        <v>34</v>
      </c>
      <c r="JR22">
        <f t="shared" si="223"/>
        <v>5</v>
      </c>
      <c r="JS22">
        <f t="shared" si="223"/>
        <v>10</v>
      </c>
      <c r="JT22">
        <f t="shared" si="223"/>
        <v>15</v>
      </c>
      <c r="JU22">
        <f t="shared" si="223"/>
        <v>20</v>
      </c>
      <c r="JV22">
        <f t="shared" si="223"/>
        <v>25</v>
      </c>
      <c r="JW22">
        <f t="shared" si="223"/>
        <v>30</v>
      </c>
      <c r="JX22">
        <f t="shared" si="223"/>
        <v>35</v>
      </c>
      <c r="JY22" t="s">
        <v>117</v>
      </c>
      <c r="JZ22" t="str">
        <f t="shared" si="222"/>
        <v>MELODICA</v>
      </c>
      <c r="KA22">
        <f t="shared" si="16"/>
        <v>0</v>
      </c>
      <c r="KB22" cm="1">
        <f t="array" ref="KB22">IF(TYPE(_xlfn._xlws.FILTER(HE$1:IM$1,HE22:IM22=KA22))=16,0,_xlfn._xlws.FILTER(HE$1:IM$1,HE22:IM22=KA22))</f>
        <v>0</v>
      </c>
      <c r="KG22">
        <f t="shared" si="206"/>
        <v>0</v>
      </c>
      <c r="KH22" s="35">
        <f>IF(KB22=0,0,(CONCATENATE($KA22," come ",KB22," della scala ",$JZ22)))</f>
        <v>0</v>
      </c>
      <c r="LX22" s="180"/>
      <c r="LY22" s="180"/>
      <c r="LZ22" s="180"/>
      <c r="MA22" s="180"/>
      <c r="MB22" s="180"/>
      <c r="MC22" s="180"/>
      <c r="MD22" s="180"/>
      <c r="ME22" s="180"/>
      <c r="MF22" s="180"/>
      <c r="MG22" s="180"/>
      <c r="MH22" s="180"/>
      <c r="MI22" s="180"/>
      <c r="MJ22" s="180"/>
      <c r="MK22" s="180"/>
      <c r="ML22" s="180"/>
      <c r="MM22" s="180"/>
      <c r="MN22" s="180"/>
      <c r="MO22" s="180"/>
      <c r="MP22" s="180"/>
      <c r="MQ22" s="180"/>
      <c r="MR22" s="180"/>
      <c r="MS22" s="180"/>
      <c r="MT22" s="180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73"/>
      <c r="NY22" s="73"/>
      <c r="NZ22" s="73"/>
      <c r="OA22" s="73"/>
      <c r="OB22" s="73"/>
      <c r="OC22" s="73"/>
    </row>
    <row r="23" spans="1:393" x14ac:dyDescent="0.3">
      <c r="A23" s="190"/>
      <c r="B23" t="str">
        <f t="shared" si="220"/>
        <v>FA#</v>
      </c>
      <c r="C23" s="16" t="s">
        <v>37</v>
      </c>
      <c r="D23" s="16" t="s">
        <v>38</v>
      </c>
      <c r="E23" s="16" t="s">
        <v>37</v>
      </c>
      <c r="F23" s="16" t="s">
        <v>37</v>
      </c>
      <c r="G23" s="16" t="s">
        <v>37</v>
      </c>
      <c r="H23" s="16" t="s">
        <v>37</v>
      </c>
      <c r="I23" s="16" t="s">
        <v>38</v>
      </c>
      <c r="J23" s="4">
        <f t="shared" si="221"/>
        <v>7</v>
      </c>
      <c r="K23" s="58">
        <f t="shared" si="48"/>
        <v>9</v>
      </c>
      <c r="L23" s="58">
        <f t="shared" si="49"/>
        <v>10</v>
      </c>
      <c r="M23" s="58">
        <f t="shared" si="50"/>
        <v>12</v>
      </c>
      <c r="N23" s="58">
        <f t="shared" si="51"/>
        <v>14</v>
      </c>
      <c r="O23" s="58">
        <f t="shared" si="52"/>
        <v>16</v>
      </c>
      <c r="P23" s="58">
        <f t="shared" si="53"/>
        <v>18</v>
      </c>
      <c r="Q23" s="57">
        <f t="shared" si="54"/>
        <v>19</v>
      </c>
      <c r="R23" s="58">
        <f t="shared" si="55"/>
        <v>21</v>
      </c>
      <c r="S23" s="58">
        <f t="shared" si="56"/>
        <v>22</v>
      </c>
      <c r="T23" s="58">
        <f t="shared" si="57"/>
        <v>24</v>
      </c>
      <c r="U23" s="58">
        <f t="shared" si="58"/>
        <v>26</v>
      </c>
      <c r="V23" s="58">
        <f t="shared" si="59"/>
        <v>28</v>
      </c>
      <c r="W23" s="58">
        <f t="shared" si="60"/>
        <v>30</v>
      </c>
      <c r="X23" s="57">
        <f t="shared" si="61"/>
        <v>31</v>
      </c>
      <c r="Y23" s="58">
        <f t="shared" si="62"/>
        <v>33</v>
      </c>
      <c r="Z23" s="58">
        <f t="shared" si="63"/>
        <v>34</v>
      </c>
      <c r="AA23" s="58">
        <f t="shared" si="64"/>
        <v>36</v>
      </c>
      <c r="AB23" s="58">
        <f t="shared" si="65"/>
        <v>38</v>
      </c>
      <c r="AC23" s="58">
        <f t="shared" si="66"/>
        <v>40</v>
      </c>
      <c r="AD23" s="58">
        <f t="shared" si="67"/>
        <v>42</v>
      </c>
      <c r="AE23" s="57">
        <f t="shared" si="68"/>
        <v>43</v>
      </c>
      <c r="AF23" s="58">
        <f t="shared" si="69"/>
        <v>45</v>
      </c>
      <c r="AG23" s="58">
        <f t="shared" si="70"/>
        <v>46</v>
      </c>
      <c r="AH23" s="58">
        <f t="shared" si="71"/>
        <v>48</v>
      </c>
      <c r="AI23" s="58"/>
      <c r="AJ23" s="58">
        <f>1</f>
        <v>1</v>
      </c>
      <c r="AK23" s="58">
        <f t="shared" si="72"/>
        <v>3</v>
      </c>
      <c r="AL23" s="58">
        <f t="shared" si="73"/>
        <v>7</v>
      </c>
      <c r="AM23" s="58">
        <f t="shared" si="74"/>
        <v>11</v>
      </c>
      <c r="AN23" s="58">
        <f t="shared" si="75"/>
        <v>14</v>
      </c>
      <c r="AO23" s="58">
        <f t="shared" si="76"/>
        <v>17</v>
      </c>
      <c r="AP23" s="58">
        <f t="shared" si="77"/>
        <v>21</v>
      </c>
      <c r="AQ23" s="58" t="str">
        <f t="shared" si="215"/>
        <v>FA#</v>
      </c>
      <c r="AR23" s="58" t="str">
        <f t="shared" si="78"/>
        <v>m</v>
      </c>
      <c r="AS23" s="58" t="str">
        <f t="shared" si="79"/>
        <v/>
      </c>
      <c r="AT23" s="58" t="str">
        <f t="shared" si="80"/>
        <v>Δ</v>
      </c>
      <c r="AU23" s="57" t="str">
        <f t="shared" si="81"/>
        <v>9</v>
      </c>
      <c r="AV23" s="57" t="str">
        <f t="shared" si="82"/>
        <v>11</v>
      </c>
      <c r="AW23" s="57" t="str">
        <f t="shared" si="83"/>
        <v>13</v>
      </c>
      <c r="AX23" s="57" t="str">
        <f t="shared" si="84"/>
        <v>FA#m</v>
      </c>
      <c r="AY23" s="57" t="str">
        <f t="shared" si="85"/>
        <v>FA#mΔ</v>
      </c>
      <c r="AZ23" s="57" t="str">
        <f t="shared" si="86"/>
        <v>FA#m9</v>
      </c>
      <c r="BA23" s="57" t="str">
        <f t="shared" si="87"/>
        <v>FA#m11</v>
      </c>
      <c r="BB23" s="57" t="str">
        <f t="shared" si="88"/>
        <v>FA#m13</v>
      </c>
      <c r="BD23" s="58">
        <f>1</f>
        <v>1</v>
      </c>
      <c r="BE23" s="57">
        <f t="shared" si="89"/>
        <v>3</v>
      </c>
      <c r="BF23" s="57">
        <f t="shared" si="90"/>
        <v>7</v>
      </c>
      <c r="BG23" s="57">
        <f t="shared" si="91"/>
        <v>10</v>
      </c>
      <c r="BH23" s="57">
        <f t="shared" si="92"/>
        <v>13</v>
      </c>
      <c r="BI23" s="57">
        <f t="shared" si="93"/>
        <v>17</v>
      </c>
      <c r="BJ23" s="57">
        <f t="shared" si="94"/>
        <v>21</v>
      </c>
      <c r="BK23" s="58" t="str">
        <f t="shared" si="95"/>
        <v>FA#</v>
      </c>
      <c r="BL23" s="58" t="str">
        <f t="shared" si="96"/>
        <v>m</v>
      </c>
      <c r="BM23" s="58" t="str">
        <f t="shared" si="97"/>
        <v/>
      </c>
      <c r="BN23" s="58" t="str">
        <f t="shared" si="98"/>
        <v>7</v>
      </c>
      <c r="BO23" s="57" t="str">
        <f t="shared" si="99"/>
        <v>9b</v>
      </c>
      <c r="BP23" s="57" t="str">
        <f t="shared" si="100"/>
        <v>11</v>
      </c>
      <c r="BQ23" s="57" t="str">
        <f t="shared" si="101"/>
        <v>13</v>
      </c>
      <c r="BR23" s="57" t="str">
        <f t="shared" si="102"/>
        <v>FA#m</v>
      </c>
      <c r="BS23" s="57" t="str">
        <f t="shared" si="103"/>
        <v>FA#m7</v>
      </c>
      <c r="BT23" s="57" t="str">
        <f t="shared" si="104"/>
        <v>FA#m9b</v>
      </c>
      <c r="BU23" s="57" t="str">
        <f t="shared" si="105"/>
        <v>FA#m11</v>
      </c>
      <c r="BV23" s="57" t="str">
        <f t="shared" si="106"/>
        <v>FA#m13</v>
      </c>
      <c r="BX23" s="58">
        <f>1</f>
        <v>1</v>
      </c>
      <c r="BY23" s="57">
        <f t="shared" si="107"/>
        <v>4</v>
      </c>
      <c r="BZ23" s="57">
        <f t="shared" si="108"/>
        <v>8</v>
      </c>
      <c r="CA23" s="57">
        <f t="shared" si="109"/>
        <v>11</v>
      </c>
      <c r="CB23" s="57">
        <f t="shared" si="110"/>
        <v>14</v>
      </c>
      <c r="CC23" s="57">
        <f t="shared" si="111"/>
        <v>18</v>
      </c>
      <c r="CD23" s="57">
        <f t="shared" si="112"/>
        <v>21</v>
      </c>
      <c r="CE23" s="58" t="str">
        <f t="shared" si="113"/>
        <v>FA#</v>
      </c>
      <c r="CF23" s="58" t="str">
        <f t="shared" si="114"/>
        <v/>
      </c>
      <c r="CG23" s="58" t="str">
        <f t="shared" si="115"/>
        <v>5#</v>
      </c>
      <c r="CH23" s="58" t="str">
        <f t="shared" si="116"/>
        <v>Δ</v>
      </c>
      <c r="CI23" s="57" t="str">
        <f t="shared" si="117"/>
        <v>9</v>
      </c>
      <c r="CJ23" s="57" t="str">
        <f t="shared" si="118"/>
        <v>11+</v>
      </c>
      <c r="CK23" s="57" t="str">
        <f t="shared" si="119"/>
        <v>13</v>
      </c>
      <c r="CL23" s="57" t="str">
        <f t="shared" si="120"/>
        <v>FA#5#</v>
      </c>
      <c r="CM23" s="57" t="str">
        <f t="shared" si="121"/>
        <v>FA#5#Δ</v>
      </c>
      <c r="CN23" s="57" t="str">
        <f t="shared" si="122"/>
        <v>FA#5#9</v>
      </c>
      <c r="CO23" s="57" t="str">
        <f t="shared" si="123"/>
        <v>FA#5#11+</v>
      </c>
      <c r="CP23" s="57" t="str">
        <f t="shared" si="124"/>
        <v>FA#5#13</v>
      </c>
      <c r="CR23" s="58">
        <f>1</f>
        <v>1</v>
      </c>
      <c r="CS23" s="57">
        <f t="shared" si="125"/>
        <v>4</v>
      </c>
      <c r="CT23" s="57">
        <f t="shared" si="126"/>
        <v>7</v>
      </c>
      <c r="CU23" s="57">
        <f t="shared" si="127"/>
        <v>10</v>
      </c>
      <c r="CV23" s="57">
        <f t="shared" si="128"/>
        <v>14</v>
      </c>
      <c r="CW23" s="57">
        <f t="shared" si="129"/>
        <v>18</v>
      </c>
      <c r="CX23" s="57">
        <f t="shared" si="130"/>
        <v>21</v>
      </c>
      <c r="CY23" s="58" t="str">
        <f t="shared" si="131"/>
        <v>FA#</v>
      </c>
      <c r="CZ23" s="58" t="str">
        <f t="shared" si="132"/>
        <v/>
      </c>
      <c r="DA23" s="58" t="str">
        <f t="shared" si="133"/>
        <v/>
      </c>
      <c r="DB23" s="58" t="str">
        <f t="shared" si="134"/>
        <v>7</v>
      </c>
      <c r="DC23" s="57" t="str">
        <f t="shared" si="135"/>
        <v>9</v>
      </c>
      <c r="DD23" s="57" t="str">
        <f t="shared" si="136"/>
        <v>11+</v>
      </c>
      <c r="DE23" s="57" t="str">
        <f t="shared" si="137"/>
        <v>13</v>
      </c>
      <c r="DF23" s="57" t="str">
        <f t="shared" si="138"/>
        <v>FA#</v>
      </c>
      <c r="DG23" s="57" t="str">
        <f t="shared" si="139"/>
        <v>FA#7</v>
      </c>
      <c r="DH23" s="57" t="str">
        <f t="shared" si="140"/>
        <v>FA#9</v>
      </c>
      <c r="DI23" s="57" t="str">
        <f t="shared" si="141"/>
        <v>FA#11+</v>
      </c>
      <c r="DJ23" s="57" t="str">
        <f t="shared" si="142"/>
        <v>FA#13</v>
      </c>
      <c r="DL23" s="58">
        <f>1</f>
        <v>1</v>
      </c>
      <c r="DM23" s="57">
        <f t="shared" si="143"/>
        <v>4</v>
      </c>
      <c r="DN23" s="57">
        <f t="shared" si="144"/>
        <v>7</v>
      </c>
      <c r="DO23" s="57">
        <f t="shared" si="145"/>
        <v>10</v>
      </c>
      <c r="DP23" s="57">
        <f t="shared" si="146"/>
        <v>14</v>
      </c>
      <c r="DQ23" s="57">
        <f t="shared" si="147"/>
        <v>17</v>
      </c>
      <c r="DR23" s="57">
        <f t="shared" si="148"/>
        <v>20</v>
      </c>
      <c r="DS23" s="58" t="str">
        <f t="shared" si="149"/>
        <v>FA#</v>
      </c>
      <c r="DT23" s="58" t="str">
        <f t="shared" si="150"/>
        <v/>
      </c>
      <c r="DU23" s="58" t="str">
        <f t="shared" si="151"/>
        <v/>
      </c>
      <c r="DV23" s="58" t="str">
        <f t="shared" si="152"/>
        <v>7</v>
      </c>
      <c r="DW23" s="57" t="str">
        <f t="shared" si="153"/>
        <v>9</v>
      </c>
      <c r="DX23" s="57" t="str">
        <f t="shared" si="154"/>
        <v>11</v>
      </c>
      <c r="DY23" s="57" t="str">
        <f t="shared" si="155"/>
        <v>13b</v>
      </c>
      <c r="DZ23" s="57" t="str">
        <f t="shared" si="156"/>
        <v>FA#</v>
      </c>
      <c r="EA23" s="57" t="str">
        <f t="shared" si="157"/>
        <v>FA#7</v>
      </c>
      <c r="EB23" s="57" t="str">
        <f t="shared" si="158"/>
        <v>FA#9</v>
      </c>
      <c r="EC23" s="57" t="str">
        <f t="shared" si="159"/>
        <v>FA#11</v>
      </c>
      <c r="ED23" s="57" t="str">
        <f t="shared" si="160"/>
        <v>FA#13b</v>
      </c>
      <c r="EF23" s="58">
        <f>1</f>
        <v>1</v>
      </c>
      <c r="EG23" s="57">
        <f t="shared" si="161"/>
        <v>3</v>
      </c>
      <c r="EH23" s="57">
        <f t="shared" si="162"/>
        <v>6</v>
      </c>
      <c r="EI23" s="57">
        <f t="shared" si="163"/>
        <v>10</v>
      </c>
      <c r="EJ23" s="57">
        <f t="shared" si="164"/>
        <v>14</v>
      </c>
      <c r="EK23" s="57">
        <f t="shared" si="165"/>
        <v>17</v>
      </c>
      <c r="EL23" s="57">
        <f t="shared" si="166"/>
        <v>20</v>
      </c>
      <c r="EM23" s="58" t="str">
        <f t="shared" si="167"/>
        <v>FA#</v>
      </c>
      <c r="EN23" s="58" t="str">
        <f t="shared" si="168"/>
        <v>m</v>
      </c>
      <c r="EO23" s="58" t="str">
        <f t="shared" si="169"/>
        <v>5b</v>
      </c>
      <c r="EP23" s="58" t="str">
        <f t="shared" si="170"/>
        <v>7</v>
      </c>
      <c r="EQ23" s="57" t="str">
        <f t="shared" si="171"/>
        <v>9</v>
      </c>
      <c r="ER23" s="57" t="str">
        <f t="shared" si="172"/>
        <v>11</v>
      </c>
      <c r="ES23" s="57" t="str">
        <f t="shared" si="173"/>
        <v>13b</v>
      </c>
      <c r="ET23" s="57" t="str">
        <f t="shared" si="174"/>
        <v>FA#m5b</v>
      </c>
      <c r="EU23" s="57" t="str">
        <f t="shared" si="175"/>
        <v>FA#m5b7</v>
      </c>
      <c r="EV23" s="57" t="str">
        <f t="shared" si="176"/>
        <v>FA#m5b9</v>
      </c>
      <c r="EW23" s="57" t="str">
        <f t="shared" si="177"/>
        <v>FA#m5b11</v>
      </c>
      <c r="EX23" s="57" t="str">
        <f t="shared" si="178"/>
        <v>FA#m5b13b</v>
      </c>
      <c r="EZ23" s="58">
        <f>1</f>
        <v>1</v>
      </c>
      <c r="FA23" s="57">
        <f t="shared" si="179"/>
        <v>3</v>
      </c>
      <c r="FB23" s="57">
        <f t="shared" si="180"/>
        <v>6</v>
      </c>
      <c r="FC23" s="57">
        <f t="shared" si="181"/>
        <v>10</v>
      </c>
      <c r="FD23" s="57">
        <f t="shared" si="182"/>
        <v>13</v>
      </c>
      <c r="FE23" s="57">
        <f t="shared" si="183"/>
        <v>16</v>
      </c>
      <c r="FF23" s="57">
        <f t="shared" si="184"/>
        <v>20</v>
      </c>
      <c r="FG23" s="58" t="str">
        <f t="shared" si="185"/>
        <v>FA#</v>
      </c>
      <c r="FH23" s="58" t="str">
        <f t="shared" si="186"/>
        <v>m</v>
      </c>
      <c r="FI23" s="58" t="str">
        <f t="shared" si="187"/>
        <v>5b</v>
      </c>
      <c r="FJ23" s="58" t="str">
        <f t="shared" si="188"/>
        <v>7</v>
      </c>
      <c r="FK23" s="57" t="str">
        <f t="shared" si="189"/>
        <v>9b</v>
      </c>
      <c r="FL23" s="57" t="str">
        <f t="shared" si="190"/>
        <v>11b</v>
      </c>
      <c r="FM23" s="57" t="str">
        <f t="shared" si="191"/>
        <v>13b</v>
      </c>
      <c r="FN23" s="57" t="str">
        <f t="shared" si="192"/>
        <v>FA#m5b</v>
      </c>
      <c r="FO23" s="57" t="str">
        <f t="shared" si="193"/>
        <v>FA#m5b7</v>
      </c>
      <c r="FP23" s="57" t="str">
        <f t="shared" si="194"/>
        <v>FA#m5b9b</v>
      </c>
      <c r="FQ23" s="57" t="str">
        <f t="shared" si="195"/>
        <v>FA#m5b11b</v>
      </c>
      <c r="FR23" s="57" t="str">
        <f t="shared" si="196"/>
        <v>FA#m5b13b</v>
      </c>
      <c r="FT23" s="2" t="str">
        <f t="shared" si="197"/>
        <v>FA#m</v>
      </c>
      <c r="FU23" s="2" t="str">
        <f t="shared" si="197"/>
        <v>FA#mΔ</v>
      </c>
      <c r="FV23" s="2" t="str">
        <f t="shared" si="197"/>
        <v>FA#m9</v>
      </c>
      <c r="FW23" s="2" t="str">
        <f t="shared" si="197"/>
        <v>FA#m11</v>
      </c>
      <c r="FX23" s="2" t="str">
        <f t="shared" si="197"/>
        <v>FA#m13</v>
      </c>
      <c r="FY23" s="2" t="str">
        <f t="shared" si="198"/>
        <v>FA#m</v>
      </c>
      <c r="FZ23" s="2" t="str">
        <f t="shared" si="198"/>
        <v>FA#m7</v>
      </c>
      <c r="GA23" s="2" t="str">
        <f t="shared" si="198"/>
        <v>FA#m9b</v>
      </c>
      <c r="GB23" s="2" t="str">
        <f t="shared" si="198"/>
        <v>FA#m11</v>
      </c>
      <c r="GC23" s="2" t="str">
        <f t="shared" si="198"/>
        <v>FA#m13</v>
      </c>
      <c r="GD23" s="2" t="str">
        <f t="shared" si="199"/>
        <v>FA#5#</v>
      </c>
      <c r="GE23" s="2" t="str">
        <f t="shared" si="199"/>
        <v>FA#5#Δ</v>
      </c>
      <c r="GF23" s="2" t="str">
        <f t="shared" si="199"/>
        <v>FA#5#9</v>
      </c>
      <c r="GG23" s="2" t="str">
        <f t="shared" si="199"/>
        <v>FA#5#11+</v>
      </c>
      <c r="GH23" s="2" t="str">
        <f t="shared" si="199"/>
        <v>FA#5#13</v>
      </c>
      <c r="GI23" s="2" t="str">
        <f t="shared" si="200"/>
        <v>FA#</v>
      </c>
      <c r="GJ23" s="2" t="str">
        <f t="shared" si="200"/>
        <v>FA#7</v>
      </c>
      <c r="GK23" s="2" t="str">
        <f t="shared" si="200"/>
        <v>FA#9</v>
      </c>
      <c r="GL23" s="2" t="str">
        <f t="shared" si="200"/>
        <v>FA#11+</v>
      </c>
      <c r="GM23" s="2" t="str">
        <f t="shared" si="200"/>
        <v>FA#13</v>
      </c>
      <c r="GN23" s="2" t="str">
        <f t="shared" si="201"/>
        <v>FA#</v>
      </c>
      <c r="GO23" s="2" t="str">
        <f t="shared" si="201"/>
        <v>FA#7</v>
      </c>
      <c r="GP23" s="2" t="str">
        <f t="shared" si="201"/>
        <v>FA#9</v>
      </c>
      <c r="GQ23" s="2" t="str">
        <f t="shared" si="201"/>
        <v>FA#11</v>
      </c>
      <c r="GR23" s="2" t="str">
        <f t="shared" si="201"/>
        <v>FA#13b</v>
      </c>
      <c r="GS23" s="2" t="str">
        <f t="shared" si="202"/>
        <v>FA#m5b</v>
      </c>
      <c r="GT23" s="2" t="str">
        <f t="shared" si="202"/>
        <v>FA#m5b7</v>
      </c>
      <c r="GU23" s="2" t="str">
        <f t="shared" si="202"/>
        <v>FA#m5b9</v>
      </c>
      <c r="GV23" s="2" t="str">
        <f t="shared" si="202"/>
        <v>FA#m5b11</v>
      </c>
      <c r="GW23" s="2" t="str">
        <f t="shared" si="202"/>
        <v>FA#m5b13b</v>
      </c>
      <c r="GX23" s="2" t="str">
        <f t="shared" si="203"/>
        <v>FA#m5b</v>
      </c>
      <c r="GY23" s="2" t="str">
        <f t="shared" si="203"/>
        <v>FA#m5b7</v>
      </c>
      <c r="GZ23" s="2" t="str">
        <f t="shared" si="203"/>
        <v>FA#m5b9b</v>
      </c>
      <c r="HA23" s="2" t="str">
        <f t="shared" si="203"/>
        <v>FA#m5b11b</v>
      </c>
      <c r="HB23" s="2" t="str">
        <f t="shared" si="203"/>
        <v>FA#m5b13b</v>
      </c>
      <c r="HD23" s="2">
        <f t="shared" si="216"/>
        <v>19</v>
      </c>
      <c r="HE23" s="2" t="str" cm="1">
        <f t="array" ref="HE23">INDEX(patti,$HD23,IP23)</f>
        <v>FA#m</v>
      </c>
      <c r="HF23" s="2" t="str" cm="1">
        <f t="array" ref="HF23">INDEX(patti,$HD23,IQ23)</f>
        <v>FA#m</v>
      </c>
      <c r="HG23" s="2" t="str" cm="1">
        <f t="array" ref="HG23">INDEX(patti,$HD23,IR23)</f>
        <v>FA#5#</v>
      </c>
      <c r="HH23" s="2" t="str" cm="1">
        <f t="array" ref="HH23">INDEX(patti,$HD23,IS23)</f>
        <v>FA#</v>
      </c>
      <c r="HI23" s="2" t="str" cm="1">
        <f t="array" ref="HI23">INDEX(patti,$HD23,IT23)</f>
        <v>FA#</v>
      </c>
      <c r="HJ23" s="2" t="str" cm="1">
        <f t="array" ref="HJ23">INDEX(patti,$HD23,IU23)</f>
        <v>FA#m5b</v>
      </c>
      <c r="HK23" s="2" t="str" cm="1">
        <f t="array" ref="HK23">INDEX(patti,$HD23,IV23)</f>
        <v>FA#m5b</v>
      </c>
      <c r="HL23" s="2" t="str" cm="1">
        <f t="array" ref="HL23">INDEX(patti,$HD23,IW23)</f>
        <v>FA#mΔ</v>
      </c>
      <c r="HM23" s="2" t="str" cm="1">
        <f t="array" ref="HM23">INDEX(patti,$HD23,IX23)</f>
        <v>FA#m7</v>
      </c>
      <c r="HN23" s="2" t="str" cm="1">
        <f t="array" ref="HN23">INDEX(patti,$HD23,IY23)</f>
        <v>FA#5#Δ</v>
      </c>
      <c r="HO23" s="2" t="str" cm="1">
        <f t="array" ref="HO23">INDEX(patti,$HD23,IZ23)</f>
        <v>FA#7</v>
      </c>
      <c r="HP23" s="2" t="str" cm="1">
        <f t="array" ref="HP23">INDEX(patti,$HD23,JA23)</f>
        <v>FA#7</v>
      </c>
      <c r="HQ23" s="2" t="str" cm="1">
        <f t="array" ref="HQ23">INDEX(patti,$HD23,JB23)</f>
        <v>FA#m5b7</v>
      </c>
      <c r="HR23" s="2" t="str" cm="1">
        <f t="array" ref="HR23">INDEX(patti,$HD23,JC23)</f>
        <v>FA#m5b7</v>
      </c>
      <c r="HS23" s="2" t="str" cm="1">
        <f t="array" ref="HS23">INDEX(patti,$HD23,JD23)</f>
        <v>FA#m9</v>
      </c>
      <c r="HT23" s="2" t="str" cm="1">
        <f t="array" ref="HT23">INDEX(patti,$HD23,JE23)</f>
        <v>FA#m9b</v>
      </c>
      <c r="HU23" s="2" t="str" cm="1">
        <f t="array" ref="HU23">INDEX(patti,$HD23,JF23)</f>
        <v>FA#5#9</v>
      </c>
      <c r="HV23" s="2" t="str" cm="1">
        <f t="array" ref="HV23">INDEX(patti,$HD23,JG23)</f>
        <v>FA#9</v>
      </c>
      <c r="HW23" s="2" t="str" cm="1">
        <f t="array" ref="HW23">INDEX(patti,$HD23,JH23)</f>
        <v>FA#9</v>
      </c>
      <c r="HX23" s="2" t="str" cm="1">
        <f t="array" ref="HX23">INDEX(patti,$HD23,JI23)</f>
        <v>FA#m5b9</v>
      </c>
      <c r="HY23" s="2" t="str" cm="1">
        <f t="array" ref="HY23">INDEX(patti,$HD23,JJ23)</f>
        <v>FA#m5b9b</v>
      </c>
      <c r="HZ23" s="2" t="str" cm="1">
        <f t="array" ref="HZ23">INDEX(patti,$HD23,JK23)</f>
        <v>FA#m11</v>
      </c>
      <c r="IA23" s="2" t="str" cm="1">
        <f t="array" ref="IA23">INDEX(patti,$HD23,JL23)</f>
        <v>FA#m11</v>
      </c>
      <c r="IB23" s="2" t="str" cm="1">
        <f t="array" ref="IB23">INDEX(patti,$HD23,JM23)</f>
        <v>FA#5#11+</v>
      </c>
      <c r="IC23" s="2" t="str" cm="1">
        <f t="array" ref="IC23">INDEX(patti,$HD23,JN23)</f>
        <v>FA#11+</v>
      </c>
      <c r="ID23" s="2" t="str" cm="1">
        <f t="array" ref="ID23">INDEX(patti,$HD23,JO23)</f>
        <v>FA#11</v>
      </c>
      <c r="IE23" s="2" t="str" cm="1">
        <f t="array" ref="IE23">INDEX(patti,$HD23,JP23)</f>
        <v>FA#m5b11</v>
      </c>
      <c r="IF23" s="2" t="str" cm="1">
        <f t="array" ref="IF23">INDEX(patti,$HD23,JQ23)</f>
        <v>FA#m5b11b</v>
      </c>
      <c r="IG23" s="2" t="str" cm="1">
        <f t="array" ref="IG23">INDEX(patti,$HD23,JR23)</f>
        <v>FA#m13</v>
      </c>
      <c r="IH23" s="2" t="str" cm="1">
        <f t="array" ref="IH23">INDEX(patti,$HD23,JS23)</f>
        <v>FA#m13</v>
      </c>
      <c r="II23" s="2" t="str" cm="1">
        <f t="array" ref="II23">INDEX(patti,$HD23,JT23)</f>
        <v>FA#5#13</v>
      </c>
      <c r="IJ23" s="2" t="str" cm="1">
        <f t="array" ref="IJ23">INDEX(patti,$HD23,JU23)</f>
        <v>FA#13</v>
      </c>
      <c r="IK23" s="2" t="str" cm="1">
        <f t="array" ref="IK23">INDEX(patti,$HD23,JV23)</f>
        <v>FA#13b</v>
      </c>
      <c r="IL23" s="2" t="str" cm="1">
        <f t="array" ref="IL23">INDEX(patti,$HD23,JW23)</f>
        <v>FA#m5b13b</v>
      </c>
      <c r="IM23" s="2" t="str" cm="1">
        <f t="array" ref="IM23">INDEX(patti,$HD23,JX23)</f>
        <v>FA#m5b13b</v>
      </c>
      <c r="IN23" t="s">
        <v>117</v>
      </c>
      <c r="IP23">
        <v>1</v>
      </c>
      <c r="IQ23">
        <f t="shared" si="224"/>
        <v>6</v>
      </c>
      <c r="IR23">
        <f t="shared" si="224"/>
        <v>11</v>
      </c>
      <c r="IS23">
        <f t="shared" si="224"/>
        <v>16</v>
      </c>
      <c r="IT23">
        <f t="shared" si="224"/>
        <v>21</v>
      </c>
      <c r="IU23">
        <f t="shared" si="224"/>
        <v>26</v>
      </c>
      <c r="IV23">
        <f t="shared" si="224"/>
        <v>31</v>
      </c>
      <c r="IW23">
        <f t="shared" si="205"/>
        <v>2</v>
      </c>
      <c r="IX23">
        <f t="shared" si="205"/>
        <v>7</v>
      </c>
      <c r="IY23">
        <f t="shared" si="205"/>
        <v>12</v>
      </c>
      <c r="IZ23">
        <f t="shared" si="205"/>
        <v>17</v>
      </c>
      <c r="JA23">
        <f t="shared" si="205"/>
        <v>22</v>
      </c>
      <c r="JB23">
        <f t="shared" si="205"/>
        <v>27</v>
      </c>
      <c r="JC23">
        <f t="shared" si="205"/>
        <v>32</v>
      </c>
      <c r="JD23">
        <f t="shared" si="205"/>
        <v>3</v>
      </c>
      <c r="JE23">
        <f t="shared" si="205"/>
        <v>8</v>
      </c>
      <c r="JF23">
        <f t="shared" si="205"/>
        <v>13</v>
      </c>
      <c r="JG23">
        <f t="shared" si="205"/>
        <v>18</v>
      </c>
      <c r="JH23">
        <f t="shared" si="205"/>
        <v>23</v>
      </c>
      <c r="JI23">
        <f t="shared" si="205"/>
        <v>28</v>
      </c>
      <c r="JJ23">
        <f t="shared" si="205"/>
        <v>33</v>
      </c>
      <c r="JK23">
        <f t="shared" si="205"/>
        <v>4</v>
      </c>
      <c r="JL23">
        <f t="shared" si="205"/>
        <v>9</v>
      </c>
      <c r="JM23">
        <f t="shared" si="223"/>
        <v>14</v>
      </c>
      <c r="JN23">
        <f t="shared" si="223"/>
        <v>19</v>
      </c>
      <c r="JO23">
        <f t="shared" si="223"/>
        <v>24</v>
      </c>
      <c r="JP23">
        <f t="shared" si="223"/>
        <v>29</v>
      </c>
      <c r="JQ23">
        <f t="shared" si="223"/>
        <v>34</v>
      </c>
      <c r="JR23">
        <f t="shared" si="223"/>
        <v>5</v>
      </c>
      <c r="JS23">
        <f t="shared" si="223"/>
        <v>10</v>
      </c>
      <c r="JT23">
        <f t="shared" si="223"/>
        <v>15</v>
      </c>
      <c r="JU23">
        <f t="shared" si="223"/>
        <v>20</v>
      </c>
      <c r="JV23">
        <f t="shared" si="223"/>
        <v>25</v>
      </c>
      <c r="JW23">
        <f t="shared" si="223"/>
        <v>30</v>
      </c>
      <c r="JX23">
        <f t="shared" si="223"/>
        <v>35</v>
      </c>
      <c r="JY23" t="s">
        <v>117</v>
      </c>
      <c r="JZ23" t="str">
        <f t="shared" si="222"/>
        <v>MELODICA</v>
      </c>
      <c r="KA23">
        <f t="shared" si="16"/>
        <v>0</v>
      </c>
      <c r="KB23" cm="1">
        <f t="array" ref="KB23">IF(TYPE(_xlfn._xlws.FILTER(HE$1:IM$1,HE23:IM23=KA23))=16,0,_xlfn._xlws.FILTER(HE$1:IM$1,HE23:IM23=KA23))</f>
        <v>0</v>
      </c>
      <c r="KG23">
        <f t="shared" si="206"/>
        <v>0</v>
      </c>
      <c r="KH23" s="35">
        <f t="shared" ref="KH23:KH40" si="225">IF(KB23=0,0,(CONCATENATE($KA23," come ",KB23," della scala ",$JZ23)))</f>
        <v>0</v>
      </c>
      <c r="LX23" s="180"/>
      <c r="LY23" s="180"/>
      <c r="LZ23" s="180"/>
      <c r="MA23" s="180"/>
      <c r="MB23" s="180"/>
      <c r="MC23" s="180"/>
      <c r="MD23" s="180"/>
      <c r="ME23" s="180"/>
      <c r="MF23" s="180"/>
      <c r="MG23" s="180"/>
      <c r="MH23" s="180"/>
      <c r="MI23" s="180"/>
      <c r="MJ23" s="180"/>
      <c r="MK23" s="180"/>
      <c r="ML23" s="180"/>
      <c r="MM23" s="180"/>
      <c r="MN23" s="180"/>
      <c r="MO23" s="180"/>
      <c r="MP23" s="180"/>
      <c r="MQ23" s="180"/>
      <c r="MR23" s="180"/>
      <c r="MS23" s="180"/>
      <c r="MT23" s="180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73"/>
      <c r="NY23" s="73"/>
      <c r="NZ23" s="73"/>
      <c r="OA23" s="73"/>
      <c r="OB23" s="73"/>
      <c r="OC23" s="73"/>
    </row>
    <row r="24" spans="1:393" x14ac:dyDescent="0.3">
      <c r="A24" s="190"/>
      <c r="B24" t="str">
        <f t="shared" si="220"/>
        <v>SOL</v>
      </c>
      <c r="C24" s="16" t="s">
        <v>37</v>
      </c>
      <c r="D24" s="16" t="s">
        <v>38</v>
      </c>
      <c r="E24" s="16" t="s">
        <v>37</v>
      </c>
      <c r="F24" s="16" t="s">
        <v>37</v>
      </c>
      <c r="G24" s="16" t="s">
        <v>37</v>
      </c>
      <c r="H24" s="16" t="s">
        <v>37</v>
      </c>
      <c r="I24" s="16" t="s">
        <v>38</v>
      </c>
      <c r="J24" s="4">
        <f t="shared" si="221"/>
        <v>8</v>
      </c>
      <c r="K24" s="58">
        <f t="shared" si="48"/>
        <v>10</v>
      </c>
      <c r="L24" s="58">
        <f t="shared" si="49"/>
        <v>11</v>
      </c>
      <c r="M24" s="58">
        <f t="shared" si="50"/>
        <v>13</v>
      </c>
      <c r="N24" s="58">
        <f t="shared" si="51"/>
        <v>15</v>
      </c>
      <c r="O24" s="58">
        <f t="shared" si="52"/>
        <v>17</v>
      </c>
      <c r="P24" s="58">
        <f t="shared" si="53"/>
        <v>19</v>
      </c>
      <c r="Q24" s="57">
        <f t="shared" si="54"/>
        <v>20</v>
      </c>
      <c r="R24" s="58">
        <f t="shared" si="55"/>
        <v>22</v>
      </c>
      <c r="S24" s="58">
        <f t="shared" si="56"/>
        <v>23</v>
      </c>
      <c r="T24" s="58">
        <f t="shared" si="57"/>
        <v>25</v>
      </c>
      <c r="U24" s="58">
        <f t="shared" si="58"/>
        <v>27</v>
      </c>
      <c r="V24" s="58">
        <f t="shared" si="59"/>
        <v>29</v>
      </c>
      <c r="W24" s="58">
        <f t="shared" si="60"/>
        <v>31</v>
      </c>
      <c r="X24" s="57">
        <f t="shared" si="61"/>
        <v>32</v>
      </c>
      <c r="Y24" s="58">
        <f t="shared" si="62"/>
        <v>34</v>
      </c>
      <c r="Z24" s="58">
        <f t="shared" si="63"/>
        <v>35</v>
      </c>
      <c r="AA24" s="58">
        <f t="shared" si="64"/>
        <v>37</v>
      </c>
      <c r="AB24" s="58">
        <f t="shared" si="65"/>
        <v>39</v>
      </c>
      <c r="AC24" s="58">
        <f t="shared" si="66"/>
        <v>41</v>
      </c>
      <c r="AD24" s="58">
        <f t="shared" si="67"/>
        <v>43</v>
      </c>
      <c r="AE24" s="57">
        <f t="shared" si="68"/>
        <v>44</v>
      </c>
      <c r="AF24" s="58">
        <f t="shared" si="69"/>
        <v>46</v>
      </c>
      <c r="AG24" s="58">
        <f t="shared" si="70"/>
        <v>47</v>
      </c>
      <c r="AH24" s="58">
        <f t="shared" si="71"/>
        <v>49</v>
      </c>
      <c r="AI24" s="58"/>
      <c r="AJ24" s="58">
        <f>1</f>
        <v>1</v>
      </c>
      <c r="AK24" s="58">
        <f t="shared" si="72"/>
        <v>3</v>
      </c>
      <c r="AL24" s="58">
        <f t="shared" si="73"/>
        <v>7</v>
      </c>
      <c r="AM24" s="58">
        <f t="shared" si="74"/>
        <v>11</v>
      </c>
      <c r="AN24" s="58">
        <f t="shared" si="75"/>
        <v>14</v>
      </c>
      <c r="AO24" s="58">
        <f t="shared" si="76"/>
        <v>17</v>
      </c>
      <c r="AP24" s="58">
        <f t="shared" si="77"/>
        <v>21</v>
      </c>
      <c r="AQ24" s="58" t="str">
        <f t="shared" si="215"/>
        <v>SOL</v>
      </c>
      <c r="AR24" s="58" t="str">
        <f t="shared" si="78"/>
        <v>m</v>
      </c>
      <c r="AS24" s="58" t="str">
        <f t="shared" si="79"/>
        <v/>
      </c>
      <c r="AT24" s="58" t="str">
        <f t="shared" si="80"/>
        <v>Δ</v>
      </c>
      <c r="AU24" s="57" t="str">
        <f t="shared" si="81"/>
        <v>9</v>
      </c>
      <c r="AV24" s="57" t="str">
        <f t="shared" si="82"/>
        <v>11</v>
      </c>
      <c r="AW24" s="57" t="str">
        <f t="shared" si="83"/>
        <v>13</v>
      </c>
      <c r="AX24" s="57" t="str">
        <f t="shared" si="84"/>
        <v>SOLm</v>
      </c>
      <c r="AY24" s="57" t="str">
        <f t="shared" si="85"/>
        <v>SOLmΔ</v>
      </c>
      <c r="AZ24" s="57" t="str">
        <f t="shared" si="86"/>
        <v>SOLm9</v>
      </c>
      <c r="BA24" s="57" t="str">
        <f t="shared" si="87"/>
        <v>SOLm11</v>
      </c>
      <c r="BB24" s="57" t="str">
        <f t="shared" si="88"/>
        <v>SOLm13</v>
      </c>
      <c r="BD24" s="58">
        <f>1</f>
        <v>1</v>
      </c>
      <c r="BE24" s="57">
        <f t="shared" si="89"/>
        <v>3</v>
      </c>
      <c r="BF24" s="57">
        <f t="shared" si="90"/>
        <v>7</v>
      </c>
      <c r="BG24" s="57">
        <f t="shared" si="91"/>
        <v>10</v>
      </c>
      <c r="BH24" s="57">
        <f t="shared" si="92"/>
        <v>13</v>
      </c>
      <c r="BI24" s="57">
        <f t="shared" si="93"/>
        <v>17</v>
      </c>
      <c r="BJ24" s="57">
        <f t="shared" si="94"/>
        <v>21</v>
      </c>
      <c r="BK24" s="58" t="str">
        <f t="shared" si="95"/>
        <v>SOL</v>
      </c>
      <c r="BL24" s="58" t="str">
        <f t="shared" si="96"/>
        <v>m</v>
      </c>
      <c r="BM24" s="58" t="str">
        <f t="shared" si="97"/>
        <v/>
      </c>
      <c r="BN24" s="58" t="str">
        <f t="shared" si="98"/>
        <v>7</v>
      </c>
      <c r="BO24" s="57" t="str">
        <f t="shared" si="99"/>
        <v>9b</v>
      </c>
      <c r="BP24" s="57" t="str">
        <f t="shared" si="100"/>
        <v>11</v>
      </c>
      <c r="BQ24" s="57" t="str">
        <f t="shared" si="101"/>
        <v>13</v>
      </c>
      <c r="BR24" s="57" t="str">
        <f t="shared" si="102"/>
        <v>SOLm</v>
      </c>
      <c r="BS24" s="57" t="str">
        <f t="shared" si="103"/>
        <v>SOLm7</v>
      </c>
      <c r="BT24" s="57" t="str">
        <f t="shared" si="104"/>
        <v>SOLm9b</v>
      </c>
      <c r="BU24" s="57" t="str">
        <f t="shared" si="105"/>
        <v>SOLm11</v>
      </c>
      <c r="BV24" s="57" t="str">
        <f t="shared" si="106"/>
        <v>SOLm13</v>
      </c>
      <c r="BX24" s="58">
        <f>1</f>
        <v>1</v>
      </c>
      <c r="BY24" s="57">
        <f t="shared" si="107"/>
        <v>4</v>
      </c>
      <c r="BZ24" s="57">
        <f t="shared" si="108"/>
        <v>8</v>
      </c>
      <c r="CA24" s="57">
        <f t="shared" si="109"/>
        <v>11</v>
      </c>
      <c r="CB24" s="57">
        <f t="shared" si="110"/>
        <v>14</v>
      </c>
      <c r="CC24" s="57">
        <f t="shared" si="111"/>
        <v>18</v>
      </c>
      <c r="CD24" s="57">
        <f t="shared" si="112"/>
        <v>21</v>
      </c>
      <c r="CE24" s="58" t="str">
        <f t="shared" si="113"/>
        <v>SOL</v>
      </c>
      <c r="CF24" s="58" t="str">
        <f t="shared" si="114"/>
        <v/>
      </c>
      <c r="CG24" s="58" t="str">
        <f t="shared" si="115"/>
        <v>5#</v>
      </c>
      <c r="CH24" s="58" t="str">
        <f t="shared" si="116"/>
        <v>Δ</v>
      </c>
      <c r="CI24" s="57" t="str">
        <f t="shared" si="117"/>
        <v>9</v>
      </c>
      <c r="CJ24" s="57" t="str">
        <f t="shared" si="118"/>
        <v>11+</v>
      </c>
      <c r="CK24" s="57" t="str">
        <f t="shared" si="119"/>
        <v>13</v>
      </c>
      <c r="CL24" s="57" t="str">
        <f t="shared" si="120"/>
        <v>SOL5#</v>
      </c>
      <c r="CM24" s="57" t="str">
        <f t="shared" si="121"/>
        <v>SOL5#Δ</v>
      </c>
      <c r="CN24" s="57" t="str">
        <f t="shared" si="122"/>
        <v>SOL5#9</v>
      </c>
      <c r="CO24" s="57" t="str">
        <f t="shared" si="123"/>
        <v>SOL5#11+</v>
      </c>
      <c r="CP24" s="57" t="str">
        <f t="shared" si="124"/>
        <v>SOL5#13</v>
      </c>
      <c r="CR24" s="58">
        <f>1</f>
        <v>1</v>
      </c>
      <c r="CS24" s="57">
        <f t="shared" si="125"/>
        <v>4</v>
      </c>
      <c r="CT24" s="57">
        <f t="shared" si="126"/>
        <v>7</v>
      </c>
      <c r="CU24" s="57">
        <f t="shared" si="127"/>
        <v>10</v>
      </c>
      <c r="CV24" s="57">
        <f t="shared" si="128"/>
        <v>14</v>
      </c>
      <c r="CW24" s="57">
        <f t="shared" si="129"/>
        <v>18</v>
      </c>
      <c r="CX24" s="57">
        <f t="shared" si="130"/>
        <v>21</v>
      </c>
      <c r="CY24" s="58" t="str">
        <f t="shared" si="131"/>
        <v>SOL</v>
      </c>
      <c r="CZ24" s="58" t="str">
        <f t="shared" si="132"/>
        <v/>
      </c>
      <c r="DA24" s="58" t="str">
        <f t="shared" si="133"/>
        <v/>
      </c>
      <c r="DB24" s="58" t="str">
        <f t="shared" si="134"/>
        <v>7</v>
      </c>
      <c r="DC24" s="57" t="str">
        <f t="shared" si="135"/>
        <v>9</v>
      </c>
      <c r="DD24" s="57" t="str">
        <f t="shared" si="136"/>
        <v>11+</v>
      </c>
      <c r="DE24" s="57" t="str">
        <f t="shared" si="137"/>
        <v>13</v>
      </c>
      <c r="DF24" s="57" t="str">
        <f t="shared" si="138"/>
        <v>SOL</v>
      </c>
      <c r="DG24" s="57" t="str">
        <f t="shared" si="139"/>
        <v>SOL7</v>
      </c>
      <c r="DH24" s="57" t="str">
        <f t="shared" si="140"/>
        <v>SOL9</v>
      </c>
      <c r="DI24" s="57" t="str">
        <f t="shared" si="141"/>
        <v>SOL11+</v>
      </c>
      <c r="DJ24" s="57" t="str">
        <f t="shared" si="142"/>
        <v>SOL13</v>
      </c>
      <c r="DL24" s="58">
        <f>1</f>
        <v>1</v>
      </c>
      <c r="DM24" s="57">
        <f t="shared" si="143"/>
        <v>4</v>
      </c>
      <c r="DN24" s="57">
        <f t="shared" si="144"/>
        <v>7</v>
      </c>
      <c r="DO24" s="57">
        <f t="shared" si="145"/>
        <v>10</v>
      </c>
      <c r="DP24" s="57">
        <f t="shared" si="146"/>
        <v>14</v>
      </c>
      <c r="DQ24" s="57">
        <f t="shared" si="147"/>
        <v>17</v>
      </c>
      <c r="DR24" s="57">
        <f t="shared" si="148"/>
        <v>20</v>
      </c>
      <c r="DS24" s="58" t="str">
        <f t="shared" si="149"/>
        <v>SOL</v>
      </c>
      <c r="DT24" s="58" t="str">
        <f t="shared" si="150"/>
        <v/>
      </c>
      <c r="DU24" s="58" t="str">
        <f t="shared" si="151"/>
        <v/>
      </c>
      <c r="DV24" s="58" t="str">
        <f t="shared" si="152"/>
        <v>7</v>
      </c>
      <c r="DW24" s="57" t="str">
        <f t="shared" si="153"/>
        <v>9</v>
      </c>
      <c r="DX24" s="57" t="str">
        <f t="shared" si="154"/>
        <v>11</v>
      </c>
      <c r="DY24" s="57" t="str">
        <f t="shared" si="155"/>
        <v>13b</v>
      </c>
      <c r="DZ24" s="57" t="str">
        <f t="shared" si="156"/>
        <v>SOL</v>
      </c>
      <c r="EA24" s="57" t="str">
        <f t="shared" si="157"/>
        <v>SOL7</v>
      </c>
      <c r="EB24" s="57" t="str">
        <f t="shared" si="158"/>
        <v>SOL9</v>
      </c>
      <c r="EC24" s="57" t="str">
        <f t="shared" si="159"/>
        <v>SOL11</v>
      </c>
      <c r="ED24" s="57" t="str">
        <f t="shared" si="160"/>
        <v>SOL13b</v>
      </c>
      <c r="EF24" s="58">
        <f>1</f>
        <v>1</v>
      </c>
      <c r="EG24" s="57">
        <f t="shared" si="161"/>
        <v>3</v>
      </c>
      <c r="EH24" s="57">
        <f t="shared" si="162"/>
        <v>6</v>
      </c>
      <c r="EI24" s="57">
        <f t="shared" si="163"/>
        <v>10</v>
      </c>
      <c r="EJ24" s="57">
        <f t="shared" si="164"/>
        <v>14</v>
      </c>
      <c r="EK24" s="57">
        <f t="shared" si="165"/>
        <v>17</v>
      </c>
      <c r="EL24" s="57">
        <f t="shared" si="166"/>
        <v>20</v>
      </c>
      <c r="EM24" s="58" t="str">
        <f t="shared" si="167"/>
        <v>SOL</v>
      </c>
      <c r="EN24" s="58" t="str">
        <f t="shared" si="168"/>
        <v>m</v>
      </c>
      <c r="EO24" s="58" t="str">
        <f t="shared" si="169"/>
        <v>5b</v>
      </c>
      <c r="EP24" s="58" t="str">
        <f t="shared" si="170"/>
        <v>7</v>
      </c>
      <c r="EQ24" s="57" t="str">
        <f t="shared" si="171"/>
        <v>9</v>
      </c>
      <c r="ER24" s="57" t="str">
        <f t="shared" si="172"/>
        <v>11</v>
      </c>
      <c r="ES24" s="57" t="str">
        <f t="shared" si="173"/>
        <v>13b</v>
      </c>
      <c r="ET24" s="57" t="str">
        <f t="shared" si="174"/>
        <v>SOLm5b</v>
      </c>
      <c r="EU24" s="57" t="str">
        <f t="shared" si="175"/>
        <v>SOLm5b7</v>
      </c>
      <c r="EV24" s="57" t="str">
        <f t="shared" si="176"/>
        <v>SOLm5b9</v>
      </c>
      <c r="EW24" s="57" t="str">
        <f t="shared" si="177"/>
        <v>SOLm5b11</v>
      </c>
      <c r="EX24" s="57" t="str">
        <f t="shared" si="178"/>
        <v>SOLm5b13b</v>
      </c>
      <c r="EZ24" s="58">
        <f>1</f>
        <v>1</v>
      </c>
      <c r="FA24" s="57">
        <f t="shared" si="179"/>
        <v>3</v>
      </c>
      <c r="FB24" s="57">
        <f t="shared" si="180"/>
        <v>6</v>
      </c>
      <c r="FC24" s="57">
        <f t="shared" si="181"/>
        <v>10</v>
      </c>
      <c r="FD24" s="57">
        <f t="shared" si="182"/>
        <v>13</v>
      </c>
      <c r="FE24" s="57">
        <f t="shared" si="183"/>
        <v>16</v>
      </c>
      <c r="FF24" s="57">
        <f t="shared" si="184"/>
        <v>20</v>
      </c>
      <c r="FG24" s="58" t="str">
        <f t="shared" si="185"/>
        <v>SOL</v>
      </c>
      <c r="FH24" s="58" t="str">
        <f t="shared" si="186"/>
        <v>m</v>
      </c>
      <c r="FI24" s="58" t="str">
        <f t="shared" si="187"/>
        <v>5b</v>
      </c>
      <c r="FJ24" s="58" t="str">
        <f t="shared" si="188"/>
        <v>7</v>
      </c>
      <c r="FK24" s="57" t="str">
        <f t="shared" si="189"/>
        <v>9b</v>
      </c>
      <c r="FL24" s="57" t="str">
        <f t="shared" si="190"/>
        <v>11b</v>
      </c>
      <c r="FM24" s="57" t="str">
        <f t="shared" si="191"/>
        <v>13b</v>
      </c>
      <c r="FN24" s="57" t="str">
        <f t="shared" si="192"/>
        <v>SOLm5b</v>
      </c>
      <c r="FO24" s="57" t="str">
        <f t="shared" si="193"/>
        <v>SOLm5b7</v>
      </c>
      <c r="FP24" s="57" t="str">
        <f t="shared" si="194"/>
        <v>SOLm5b9b</v>
      </c>
      <c r="FQ24" s="57" t="str">
        <f t="shared" si="195"/>
        <v>SOLm5b11b</v>
      </c>
      <c r="FR24" s="57" t="str">
        <f t="shared" si="196"/>
        <v>SOLm5b13b</v>
      </c>
      <c r="FT24" s="2" t="str">
        <f t="shared" si="197"/>
        <v>SOLm</v>
      </c>
      <c r="FU24" s="2" t="str">
        <f t="shared" si="197"/>
        <v>SOLmΔ</v>
      </c>
      <c r="FV24" s="2" t="str">
        <f t="shared" si="197"/>
        <v>SOLm9</v>
      </c>
      <c r="FW24" s="2" t="str">
        <f t="shared" si="197"/>
        <v>SOLm11</v>
      </c>
      <c r="FX24" s="2" t="str">
        <f t="shared" si="197"/>
        <v>SOLm13</v>
      </c>
      <c r="FY24" s="2" t="str">
        <f t="shared" si="198"/>
        <v>SOLm</v>
      </c>
      <c r="FZ24" s="2" t="str">
        <f t="shared" si="198"/>
        <v>SOLm7</v>
      </c>
      <c r="GA24" s="2" t="str">
        <f t="shared" si="198"/>
        <v>SOLm9b</v>
      </c>
      <c r="GB24" s="2" t="str">
        <f t="shared" si="198"/>
        <v>SOLm11</v>
      </c>
      <c r="GC24" s="2" t="str">
        <f t="shared" si="198"/>
        <v>SOLm13</v>
      </c>
      <c r="GD24" s="2" t="str">
        <f t="shared" si="199"/>
        <v>SOL5#</v>
      </c>
      <c r="GE24" s="2" t="str">
        <f t="shared" si="199"/>
        <v>SOL5#Δ</v>
      </c>
      <c r="GF24" s="2" t="str">
        <f t="shared" si="199"/>
        <v>SOL5#9</v>
      </c>
      <c r="GG24" s="2" t="str">
        <f t="shared" si="199"/>
        <v>SOL5#11+</v>
      </c>
      <c r="GH24" s="2" t="str">
        <f t="shared" si="199"/>
        <v>SOL5#13</v>
      </c>
      <c r="GI24" s="2" t="str">
        <f t="shared" si="200"/>
        <v>SOL</v>
      </c>
      <c r="GJ24" s="2" t="str">
        <f t="shared" si="200"/>
        <v>SOL7</v>
      </c>
      <c r="GK24" s="2" t="str">
        <f t="shared" si="200"/>
        <v>SOL9</v>
      </c>
      <c r="GL24" s="2" t="str">
        <f t="shared" si="200"/>
        <v>SOL11+</v>
      </c>
      <c r="GM24" s="2" t="str">
        <f t="shared" si="200"/>
        <v>SOL13</v>
      </c>
      <c r="GN24" s="2" t="str">
        <f t="shared" si="201"/>
        <v>SOL</v>
      </c>
      <c r="GO24" s="2" t="str">
        <f t="shared" si="201"/>
        <v>SOL7</v>
      </c>
      <c r="GP24" s="2" t="str">
        <f t="shared" si="201"/>
        <v>SOL9</v>
      </c>
      <c r="GQ24" s="2" t="str">
        <f t="shared" si="201"/>
        <v>SOL11</v>
      </c>
      <c r="GR24" s="2" t="str">
        <f t="shared" si="201"/>
        <v>SOL13b</v>
      </c>
      <c r="GS24" s="2" t="str">
        <f t="shared" si="202"/>
        <v>SOLm5b</v>
      </c>
      <c r="GT24" s="2" t="str">
        <f t="shared" si="202"/>
        <v>SOLm5b7</v>
      </c>
      <c r="GU24" s="2" t="str">
        <f t="shared" si="202"/>
        <v>SOLm5b9</v>
      </c>
      <c r="GV24" s="2" t="str">
        <f t="shared" si="202"/>
        <v>SOLm5b11</v>
      </c>
      <c r="GW24" s="2" t="str">
        <f t="shared" si="202"/>
        <v>SOLm5b13b</v>
      </c>
      <c r="GX24" s="2" t="str">
        <f t="shared" si="203"/>
        <v>SOLm5b</v>
      </c>
      <c r="GY24" s="2" t="str">
        <f t="shared" si="203"/>
        <v>SOLm5b7</v>
      </c>
      <c r="GZ24" s="2" t="str">
        <f t="shared" si="203"/>
        <v>SOLm5b9b</v>
      </c>
      <c r="HA24" s="2" t="str">
        <f t="shared" si="203"/>
        <v>SOLm5b11b</v>
      </c>
      <c r="HB24" s="2" t="str">
        <f t="shared" si="203"/>
        <v>SOLm5b13b</v>
      </c>
      <c r="HD24" s="2">
        <f t="shared" si="216"/>
        <v>20</v>
      </c>
      <c r="HE24" s="2" t="str" cm="1">
        <f t="array" ref="HE24">INDEX(patti,$HD24,IP24)</f>
        <v>SOLm</v>
      </c>
      <c r="HF24" s="2" t="str" cm="1">
        <f t="array" ref="HF24">INDEX(patti,$HD24,IQ24)</f>
        <v>SOLm</v>
      </c>
      <c r="HG24" s="2" t="str" cm="1">
        <f t="array" ref="HG24">INDEX(patti,$HD24,IR24)</f>
        <v>SOL5#</v>
      </c>
      <c r="HH24" s="2" t="str" cm="1">
        <f t="array" ref="HH24">INDEX(patti,$HD24,IS24)</f>
        <v>SOL</v>
      </c>
      <c r="HI24" s="2" t="str" cm="1">
        <f t="array" ref="HI24">INDEX(patti,$HD24,IT24)</f>
        <v>SOL</v>
      </c>
      <c r="HJ24" s="2" t="str" cm="1">
        <f t="array" ref="HJ24">INDEX(patti,$HD24,IU24)</f>
        <v>SOLm5b</v>
      </c>
      <c r="HK24" s="2" t="str" cm="1">
        <f t="array" ref="HK24">INDEX(patti,$HD24,IV24)</f>
        <v>SOLm5b</v>
      </c>
      <c r="HL24" s="2" t="str" cm="1">
        <f t="array" ref="HL24">INDEX(patti,$HD24,IW24)</f>
        <v>SOLmΔ</v>
      </c>
      <c r="HM24" s="2" t="str" cm="1">
        <f t="array" ref="HM24">INDEX(patti,$HD24,IX24)</f>
        <v>SOLm7</v>
      </c>
      <c r="HN24" s="2" t="str" cm="1">
        <f t="array" ref="HN24">INDEX(patti,$HD24,IY24)</f>
        <v>SOL5#Δ</v>
      </c>
      <c r="HO24" s="2" t="str" cm="1">
        <f t="array" ref="HO24">INDEX(patti,$HD24,IZ24)</f>
        <v>SOL7</v>
      </c>
      <c r="HP24" s="2" t="str" cm="1">
        <f t="array" ref="HP24">INDEX(patti,$HD24,JA24)</f>
        <v>SOL7</v>
      </c>
      <c r="HQ24" s="2" t="str" cm="1">
        <f t="array" ref="HQ24">INDEX(patti,$HD24,JB24)</f>
        <v>SOLm5b7</v>
      </c>
      <c r="HR24" s="2" t="str" cm="1">
        <f t="array" ref="HR24">INDEX(patti,$HD24,JC24)</f>
        <v>SOLm5b7</v>
      </c>
      <c r="HS24" s="2" t="str" cm="1">
        <f t="array" ref="HS24">INDEX(patti,$HD24,JD24)</f>
        <v>SOLm9</v>
      </c>
      <c r="HT24" s="2" t="str" cm="1">
        <f t="array" ref="HT24">INDEX(patti,$HD24,JE24)</f>
        <v>SOLm9b</v>
      </c>
      <c r="HU24" s="2" t="str" cm="1">
        <f t="array" ref="HU24">INDEX(patti,$HD24,JF24)</f>
        <v>SOL5#9</v>
      </c>
      <c r="HV24" s="2" t="str" cm="1">
        <f t="array" ref="HV24">INDEX(patti,$HD24,JG24)</f>
        <v>SOL9</v>
      </c>
      <c r="HW24" s="2" t="str" cm="1">
        <f t="array" ref="HW24">INDEX(patti,$HD24,JH24)</f>
        <v>SOL9</v>
      </c>
      <c r="HX24" s="2" t="str" cm="1">
        <f t="array" ref="HX24">INDEX(patti,$HD24,JI24)</f>
        <v>SOLm5b9</v>
      </c>
      <c r="HY24" s="2" t="str" cm="1">
        <f t="array" ref="HY24">INDEX(patti,$HD24,JJ24)</f>
        <v>SOLm5b9b</v>
      </c>
      <c r="HZ24" s="2" t="str" cm="1">
        <f t="array" ref="HZ24">INDEX(patti,$HD24,JK24)</f>
        <v>SOLm11</v>
      </c>
      <c r="IA24" s="2" t="str" cm="1">
        <f t="array" ref="IA24">INDEX(patti,$HD24,JL24)</f>
        <v>SOLm11</v>
      </c>
      <c r="IB24" s="2" t="str" cm="1">
        <f t="array" ref="IB24">INDEX(patti,$HD24,JM24)</f>
        <v>SOL5#11+</v>
      </c>
      <c r="IC24" s="2" t="str" cm="1">
        <f t="array" ref="IC24">INDEX(patti,$HD24,JN24)</f>
        <v>SOL11+</v>
      </c>
      <c r="ID24" s="2" t="str" cm="1">
        <f t="array" ref="ID24">INDEX(patti,$HD24,JO24)</f>
        <v>SOL11</v>
      </c>
      <c r="IE24" s="2" t="str" cm="1">
        <f t="array" ref="IE24">INDEX(patti,$HD24,JP24)</f>
        <v>SOLm5b11</v>
      </c>
      <c r="IF24" s="2" t="str" cm="1">
        <f t="array" ref="IF24">INDEX(patti,$HD24,JQ24)</f>
        <v>SOLm5b11b</v>
      </c>
      <c r="IG24" s="2" t="str" cm="1">
        <f t="array" ref="IG24">INDEX(patti,$HD24,JR24)</f>
        <v>SOLm13</v>
      </c>
      <c r="IH24" s="2" t="str" cm="1">
        <f t="array" ref="IH24">INDEX(patti,$HD24,JS24)</f>
        <v>SOLm13</v>
      </c>
      <c r="II24" s="2" t="str" cm="1">
        <f t="array" ref="II24">INDEX(patti,$HD24,JT24)</f>
        <v>SOL5#13</v>
      </c>
      <c r="IJ24" s="2" t="str" cm="1">
        <f t="array" ref="IJ24">INDEX(patti,$HD24,JU24)</f>
        <v>SOL13</v>
      </c>
      <c r="IK24" s="2" t="str" cm="1">
        <f t="array" ref="IK24">INDEX(patti,$HD24,JV24)</f>
        <v>SOL13b</v>
      </c>
      <c r="IL24" s="2" t="str" cm="1">
        <f t="array" ref="IL24">INDEX(patti,$HD24,JW24)</f>
        <v>SOLm5b13b</v>
      </c>
      <c r="IM24" s="2" t="str" cm="1">
        <f t="array" ref="IM24">INDEX(patti,$HD24,JX24)</f>
        <v>SOLm5b13b</v>
      </c>
      <c r="IN24" t="s">
        <v>117</v>
      </c>
      <c r="IP24">
        <v>1</v>
      </c>
      <c r="IQ24">
        <f t="shared" si="224"/>
        <v>6</v>
      </c>
      <c r="IR24">
        <f t="shared" si="224"/>
        <v>11</v>
      </c>
      <c r="IS24">
        <f t="shared" si="224"/>
        <v>16</v>
      </c>
      <c r="IT24">
        <f t="shared" si="224"/>
        <v>21</v>
      </c>
      <c r="IU24">
        <f t="shared" si="224"/>
        <v>26</v>
      </c>
      <c r="IV24">
        <f t="shared" si="224"/>
        <v>31</v>
      </c>
      <c r="IW24">
        <f t="shared" si="205"/>
        <v>2</v>
      </c>
      <c r="IX24">
        <f t="shared" si="205"/>
        <v>7</v>
      </c>
      <c r="IY24">
        <f t="shared" si="205"/>
        <v>12</v>
      </c>
      <c r="IZ24">
        <f t="shared" si="205"/>
        <v>17</v>
      </c>
      <c r="JA24">
        <f t="shared" si="205"/>
        <v>22</v>
      </c>
      <c r="JB24">
        <f t="shared" si="205"/>
        <v>27</v>
      </c>
      <c r="JC24">
        <f t="shared" si="205"/>
        <v>32</v>
      </c>
      <c r="JD24">
        <f t="shared" si="205"/>
        <v>3</v>
      </c>
      <c r="JE24">
        <f t="shared" si="205"/>
        <v>8</v>
      </c>
      <c r="JF24">
        <f t="shared" si="205"/>
        <v>13</v>
      </c>
      <c r="JG24">
        <f t="shared" si="205"/>
        <v>18</v>
      </c>
      <c r="JH24">
        <f t="shared" si="205"/>
        <v>23</v>
      </c>
      <c r="JI24">
        <f t="shared" si="205"/>
        <v>28</v>
      </c>
      <c r="JJ24">
        <f t="shared" si="205"/>
        <v>33</v>
      </c>
      <c r="JK24">
        <f t="shared" si="205"/>
        <v>4</v>
      </c>
      <c r="JL24">
        <f t="shared" si="205"/>
        <v>9</v>
      </c>
      <c r="JM24">
        <f t="shared" si="223"/>
        <v>14</v>
      </c>
      <c r="JN24">
        <f t="shared" si="223"/>
        <v>19</v>
      </c>
      <c r="JO24">
        <f t="shared" si="223"/>
        <v>24</v>
      </c>
      <c r="JP24">
        <f t="shared" si="223"/>
        <v>29</v>
      </c>
      <c r="JQ24">
        <f t="shared" si="223"/>
        <v>34</v>
      </c>
      <c r="JR24">
        <f t="shared" si="223"/>
        <v>5</v>
      </c>
      <c r="JS24">
        <f t="shared" si="223"/>
        <v>10</v>
      </c>
      <c r="JT24">
        <f t="shared" si="223"/>
        <v>15</v>
      </c>
      <c r="JU24">
        <f t="shared" si="223"/>
        <v>20</v>
      </c>
      <c r="JV24">
        <f t="shared" si="223"/>
        <v>25</v>
      </c>
      <c r="JW24">
        <f t="shared" si="223"/>
        <v>30</v>
      </c>
      <c r="JX24">
        <f t="shared" si="223"/>
        <v>35</v>
      </c>
      <c r="JY24" t="s">
        <v>117</v>
      </c>
      <c r="JZ24" t="str">
        <f t="shared" si="222"/>
        <v>MELODICA</v>
      </c>
      <c r="KA24">
        <f t="shared" si="16"/>
        <v>0</v>
      </c>
      <c r="KB24" cm="1">
        <f t="array" ref="KB24">IF(TYPE(_xlfn._xlws.FILTER(HE$1:IM$1,HE24:IM24=KA24))=16,0,_xlfn._xlws.FILTER(HE$1:IM$1,HE24:IM24=KA24))</f>
        <v>0</v>
      </c>
      <c r="KG24">
        <f t="shared" si="206"/>
        <v>0</v>
      </c>
      <c r="KH24" s="35">
        <f t="shared" si="225"/>
        <v>0</v>
      </c>
      <c r="LX24" s="180"/>
      <c r="LY24" s="180"/>
      <c r="LZ24" s="180"/>
      <c r="MA24" s="180"/>
      <c r="MB24" s="180"/>
      <c r="MC24" s="180"/>
      <c r="MD24" s="180"/>
      <c r="ME24" s="180"/>
      <c r="MF24" s="180"/>
      <c r="MG24" s="180"/>
      <c r="MH24" s="180"/>
      <c r="MI24" s="180"/>
      <c r="MJ24" s="180"/>
      <c r="MK24" s="180"/>
      <c r="ML24" s="180"/>
      <c r="MM24" s="180"/>
      <c r="MN24" s="180"/>
      <c r="MO24" s="180"/>
      <c r="MP24" s="180"/>
      <c r="MQ24" s="180"/>
      <c r="MR24" s="180"/>
      <c r="MS24" s="180"/>
      <c r="MT24" s="180"/>
      <c r="MU24" s="51"/>
      <c r="MV24" s="51"/>
      <c r="MW24" s="51"/>
      <c r="MX24" s="51"/>
      <c r="MY24" s="51"/>
      <c r="MZ24" s="51"/>
      <c r="NA24" s="51"/>
      <c r="NB24" s="51"/>
      <c r="NC24" s="51"/>
      <c r="ND24" s="51"/>
      <c r="NE24" s="51"/>
      <c r="NF24" s="51"/>
      <c r="NG24" s="51"/>
      <c r="NH24" s="51"/>
      <c r="NI24" s="51"/>
      <c r="NJ24" s="51"/>
      <c r="NK24" s="51"/>
      <c r="NL24" s="51"/>
      <c r="NM24" s="51"/>
      <c r="NN24" s="51"/>
      <c r="NO24" s="51"/>
      <c r="NP24" s="51"/>
      <c r="NQ24" s="51"/>
      <c r="NR24" s="51"/>
      <c r="NS24" s="51"/>
      <c r="NT24" s="51"/>
      <c r="NU24" s="51"/>
      <c r="NV24" s="51"/>
      <c r="NW24" s="51"/>
      <c r="NX24" s="73"/>
      <c r="NY24" s="73"/>
      <c r="NZ24" s="73"/>
      <c r="OA24" s="73"/>
      <c r="OB24" s="73"/>
      <c r="OC24" s="73"/>
    </row>
    <row r="25" spans="1:393" x14ac:dyDescent="0.3">
      <c r="A25" s="190"/>
      <c r="B25" t="str">
        <f t="shared" si="220"/>
        <v>Lab</v>
      </c>
      <c r="C25" s="16" t="s">
        <v>37</v>
      </c>
      <c r="D25" s="16" t="s">
        <v>38</v>
      </c>
      <c r="E25" s="16" t="s">
        <v>37</v>
      </c>
      <c r="F25" s="16" t="s">
        <v>37</v>
      </c>
      <c r="G25" s="16" t="s">
        <v>37</v>
      </c>
      <c r="H25" s="16" t="s">
        <v>37</v>
      </c>
      <c r="I25" s="16" t="s">
        <v>38</v>
      </c>
      <c r="J25" s="4">
        <f t="shared" si="221"/>
        <v>9</v>
      </c>
      <c r="K25" s="58">
        <f t="shared" si="48"/>
        <v>11</v>
      </c>
      <c r="L25" s="58">
        <f t="shared" si="49"/>
        <v>12</v>
      </c>
      <c r="M25" s="58">
        <f t="shared" si="50"/>
        <v>14</v>
      </c>
      <c r="N25" s="58">
        <f t="shared" si="51"/>
        <v>16</v>
      </c>
      <c r="O25" s="58">
        <f t="shared" si="52"/>
        <v>18</v>
      </c>
      <c r="P25" s="58">
        <f t="shared" si="53"/>
        <v>20</v>
      </c>
      <c r="Q25" s="57">
        <f t="shared" si="54"/>
        <v>21</v>
      </c>
      <c r="R25" s="58">
        <f t="shared" si="55"/>
        <v>23</v>
      </c>
      <c r="S25" s="58">
        <f t="shared" si="56"/>
        <v>24</v>
      </c>
      <c r="T25" s="58">
        <f t="shared" si="57"/>
        <v>26</v>
      </c>
      <c r="U25" s="58">
        <f t="shared" si="58"/>
        <v>28</v>
      </c>
      <c r="V25" s="58">
        <f t="shared" si="59"/>
        <v>30</v>
      </c>
      <c r="W25" s="58">
        <f t="shared" si="60"/>
        <v>32</v>
      </c>
      <c r="X25" s="57">
        <f t="shared" si="61"/>
        <v>33</v>
      </c>
      <c r="Y25" s="58">
        <f t="shared" si="62"/>
        <v>35</v>
      </c>
      <c r="Z25" s="58">
        <f t="shared" si="63"/>
        <v>36</v>
      </c>
      <c r="AA25" s="58">
        <f t="shared" si="64"/>
        <v>38</v>
      </c>
      <c r="AB25" s="58">
        <f t="shared" si="65"/>
        <v>40</v>
      </c>
      <c r="AC25" s="58">
        <f t="shared" si="66"/>
        <v>42</v>
      </c>
      <c r="AD25" s="58">
        <f t="shared" si="67"/>
        <v>44</v>
      </c>
      <c r="AE25" s="57">
        <f t="shared" si="68"/>
        <v>45</v>
      </c>
      <c r="AF25" s="58">
        <f t="shared" si="69"/>
        <v>47</v>
      </c>
      <c r="AG25" s="58">
        <f t="shared" si="70"/>
        <v>48</v>
      </c>
      <c r="AH25" s="58">
        <f t="shared" si="71"/>
        <v>50</v>
      </c>
      <c r="AI25" s="58"/>
      <c r="AJ25" s="58">
        <f>1</f>
        <v>1</v>
      </c>
      <c r="AK25" s="58">
        <f t="shared" si="72"/>
        <v>3</v>
      </c>
      <c r="AL25" s="58">
        <f t="shared" si="73"/>
        <v>7</v>
      </c>
      <c r="AM25" s="58">
        <f t="shared" si="74"/>
        <v>11</v>
      </c>
      <c r="AN25" s="58">
        <f t="shared" si="75"/>
        <v>14</v>
      </c>
      <c r="AO25" s="58">
        <f t="shared" si="76"/>
        <v>17</v>
      </c>
      <c r="AP25" s="58">
        <f t="shared" si="77"/>
        <v>21</v>
      </c>
      <c r="AQ25" s="58" t="str">
        <f t="shared" si="215"/>
        <v>Lab</v>
      </c>
      <c r="AR25" s="58" t="str">
        <f t="shared" si="78"/>
        <v>m</v>
      </c>
      <c r="AS25" s="58" t="str">
        <f t="shared" si="79"/>
        <v/>
      </c>
      <c r="AT25" s="58" t="str">
        <f t="shared" si="80"/>
        <v>Δ</v>
      </c>
      <c r="AU25" s="57" t="str">
        <f t="shared" si="81"/>
        <v>9</v>
      </c>
      <c r="AV25" s="57" t="str">
        <f t="shared" si="82"/>
        <v>11</v>
      </c>
      <c r="AW25" s="57" t="str">
        <f t="shared" si="83"/>
        <v>13</v>
      </c>
      <c r="AX25" s="57" t="str">
        <f t="shared" si="84"/>
        <v>Labm</v>
      </c>
      <c r="AY25" s="57" t="str">
        <f t="shared" si="85"/>
        <v>LabmΔ</v>
      </c>
      <c r="AZ25" s="57" t="str">
        <f t="shared" si="86"/>
        <v>Labm9</v>
      </c>
      <c r="BA25" s="57" t="str">
        <f t="shared" si="87"/>
        <v>Labm11</v>
      </c>
      <c r="BB25" s="57" t="str">
        <f t="shared" si="88"/>
        <v>Labm13</v>
      </c>
      <c r="BD25" s="58">
        <f>1</f>
        <v>1</v>
      </c>
      <c r="BE25" s="57">
        <f t="shared" si="89"/>
        <v>3</v>
      </c>
      <c r="BF25" s="57">
        <f t="shared" si="90"/>
        <v>7</v>
      </c>
      <c r="BG25" s="57">
        <f t="shared" si="91"/>
        <v>10</v>
      </c>
      <c r="BH25" s="57">
        <f t="shared" si="92"/>
        <v>13</v>
      </c>
      <c r="BI25" s="57">
        <f t="shared" si="93"/>
        <v>17</v>
      </c>
      <c r="BJ25" s="57">
        <f t="shared" si="94"/>
        <v>21</v>
      </c>
      <c r="BK25" s="58" t="str">
        <f t="shared" si="95"/>
        <v>Lab</v>
      </c>
      <c r="BL25" s="58" t="str">
        <f t="shared" si="96"/>
        <v>m</v>
      </c>
      <c r="BM25" s="58" t="str">
        <f t="shared" si="97"/>
        <v/>
      </c>
      <c r="BN25" s="58" t="str">
        <f t="shared" si="98"/>
        <v>7</v>
      </c>
      <c r="BO25" s="57" t="str">
        <f t="shared" si="99"/>
        <v>9b</v>
      </c>
      <c r="BP25" s="57" t="str">
        <f t="shared" si="100"/>
        <v>11</v>
      </c>
      <c r="BQ25" s="57" t="str">
        <f t="shared" si="101"/>
        <v>13</v>
      </c>
      <c r="BR25" s="57" t="str">
        <f t="shared" si="102"/>
        <v>Labm</v>
      </c>
      <c r="BS25" s="57" t="str">
        <f t="shared" si="103"/>
        <v>Labm7</v>
      </c>
      <c r="BT25" s="57" t="str">
        <f t="shared" si="104"/>
        <v>Labm9b</v>
      </c>
      <c r="BU25" s="57" t="str">
        <f t="shared" si="105"/>
        <v>Labm11</v>
      </c>
      <c r="BV25" s="57" t="str">
        <f t="shared" si="106"/>
        <v>Labm13</v>
      </c>
      <c r="BX25" s="58">
        <f>1</f>
        <v>1</v>
      </c>
      <c r="BY25" s="57">
        <f t="shared" si="107"/>
        <v>4</v>
      </c>
      <c r="BZ25" s="57">
        <f t="shared" si="108"/>
        <v>8</v>
      </c>
      <c r="CA25" s="57">
        <f t="shared" si="109"/>
        <v>11</v>
      </c>
      <c r="CB25" s="57">
        <f t="shared" si="110"/>
        <v>14</v>
      </c>
      <c r="CC25" s="57">
        <f t="shared" si="111"/>
        <v>18</v>
      </c>
      <c r="CD25" s="57">
        <f t="shared" si="112"/>
        <v>21</v>
      </c>
      <c r="CE25" s="58" t="str">
        <f t="shared" si="113"/>
        <v>Lab</v>
      </c>
      <c r="CF25" s="58" t="str">
        <f t="shared" si="114"/>
        <v/>
      </c>
      <c r="CG25" s="58" t="str">
        <f t="shared" si="115"/>
        <v>5#</v>
      </c>
      <c r="CH25" s="58" t="str">
        <f t="shared" si="116"/>
        <v>Δ</v>
      </c>
      <c r="CI25" s="57" t="str">
        <f t="shared" si="117"/>
        <v>9</v>
      </c>
      <c r="CJ25" s="57" t="str">
        <f t="shared" si="118"/>
        <v>11+</v>
      </c>
      <c r="CK25" s="57" t="str">
        <f t="shared" si="119"/>
        <v>13</v>
      </c>
      <c r="CL25" s="57" t="str">
        <f t="shared" si="120"/>
        <v>Lab5#</v>
      </c>
      <c r="CM25" s="57" t="str">
        <f t="shared" si="121"/>
        <v>Lab5#Δ</v>
      </c>
      <c r="CN25" s="57" t="str">
        <f t="shared" si="122"/>
        <v>Lab5#9</v>
      </c>
      <c r="CO25" s="57" t="str">
        <f t="shared" si="123"/>
        <v>Lab5#11+</v>
      </c>
      <c r="CP25" s="57" t="str">
        <f t="shared" si="124"/>
        <v>Lab5#13</v>
      </c>
      <c r="CR25" s="58">
        <f>1</f>
        <v>1</v>
      </c>
      <c r="CS25" s="57">
        <f t="shared" si="125"/>
        <v>4</v>
      </c>
      <c r="CT25" s="57">
        <f t="shared" si="126"/>
        <v>7</v>
      </c>
      <c r="CU25" s="57">
        <f t="shared" si="127"/>
        <v>10</v>
      </c>
      <c r="CV25" s="57">
        <f t="shared" si="128"/>
        <v>14</v>
      </c>
      <c r="CW25" s="57">
        <f t="shared" si="129"/>
        <v>18</v>
      </c>
      <c r="CX25" s="57">
        <f t="shared" si="130"/>
        <v>21</v>
      </c>
      <c r="CY25" s="58" t="str">
        <f t="shared" si="131"/>
        <v>Lab</v>
      </c>
      <c r="CZ25" s="58" t="str">
        <f t="shared" si="132"/>
        <v/>
      </c>
      <c r="DA25" s="58" t="str">
        <f t="shared" si="133"/>
        <v/>
      </c>
      <c r="DB25" s="58" t="str">
        <f t="shared" si="134"/>
        <v>7</v>
      </c>
      <c r="DC25" s="57" t="str">
        <f t="shared" si="135"/>
        <v>9</v>
      </c>
      <c r="DD25" s="57" t="str">
        <f t="shared" si="136"/>
        <v>11+</v>
      </c>
      <c r="DE25" s="57" t="str">
        <f t="shared" si="137"/>
        <v>13</v>
      </c>
      <c r="DF25" s="57" t="str">
        <f t="shared" si="138"/>
        <v>Lab</v>
      </c>
      <c r="DG25" s="57" t="str">
        <f t="shared" si="139"/>
        <v>Lab7</v>
      </c>
      <c r="DH25" s="57" t="str">
        <f t="shared" si="140"/>
        <v>Lab9</v>
      </c>
      <c r="DI25" s="57" t="str">
        <f t="shared" si="141"/>
        <v>Lab11+</v>
      </c>
      <c r="DJ25" s="57" t="str">
        <f t="shared" si="142"/>
        <v>Lab13</v>
      </c>
      <c r="DL25" s="58">
        <f>1</f>
        <v>1</v>
      </c>
      <c r="DM25" s="57">
        <f t="shared" si="143"/>
        <v>4</v>
      </c>
      <c r="DN25" s="57">
        <f t="shared" si="144"/>
        <v>7</v>
      </c>
      <c r="DO25" s="57">
        <f t="shared" si="145"/>
        <v>10</v>
      </c>
      <c r="DP25" s="57">
        <f t="shared" si="146"/>
        <v>14</v>
      </c>
      <c r="DQ25" s="57">
        <f t="shared" si="147"/>
        <v>17</v>
      </c>
      <c r="DR25" s="57">
        <f t="shared" si="148"/>
        <v>20</v>
      </c>
      <c r="DS25" s="58" t="str">
        <f t="shared" si="149"/>
        <v>Lab</v>
      </c>
      <c r="DT25" s="58" t="str">
        <f t="shared" si="150"/>
        <v/>
      </c>
      <c r="DU25" s="58" t="str">
        <f t="shared" si="151"/>
        <v/>
      </c>
      <c r="DV25" s="58" t="str">
        <f t="shared" si="152"/>
        <v>7</v>
      </c>
      <c r="DW25" s="57" t="str">
        <f t="shared" si="153"/>
        <v>9</v>
      </c>
      <c r="DX25" s="57" t="str">
        <f t="shared" si="154"/>
        <v>11</v>
      </c>
      <c r="DY25" s="57" t="str">
        <f t="shared" si="155"/>
        <v>13b</v>
      </c>
      <c r="DZ25" s="57" t="str">
        <f t="shared" si="156"/>
        <v>Lab</v>
      </c>
      <c r="EA25" s="57" t="str">
        <f t="shared" si="157"/>
        <v>Lab7</v>
      </c>
      <c r="EB25" s="57" t="str">
        <f t="shared" si="158"/>
        <v>Lab9</v>
      </c>
      <c r="EC25" s="57" t="str">
        <f t="shared" si="159"/>
        <v>Lab11</v>
      </c>
      <c r="ED25" s="57" t="str">
        <f t="shared" si="160"/>
        <v>Lab13b</v>
      </c>
      <c r="EF25" s="58">
        <f>1</f>
        <v>1</v>
      </c>
      <c r="EG25" s="57">
        <f t="shared" si="161"/>
        <v>3</v>
      </c>
      <c r="EH25" s="57">
        <f t="shared" si="162"/>
        <v>6</v>
      </c>
      <c r="EI25" s="57">
        <f t="shared" si="163"/>
        <v>10</v>
      </c>
      <c r="EJ25" s="57">
        <f t="shared" si="164"/>
        <v>14</v>
      </c>
      <c r="EK25" s="57">
        <f t="shared" si="165"/>
        <v>17</v>
      </c>
      <c r="EL25" s="57">
        <f t="shared" si="166"/>
        <v>20</v>
      </c>
      <c r="EM25" s="58" t="str">
        <f t="shared" si="167"/>
        <v>Lab</v>
      </c>
      <c r="EN25" s="58" t="str">
        <f t="shared" si="168"/>
        <v>m</v>
      </c>
      <c r="EO25" s="58" t="str">
        <f t="shared" si="169"/>
        <v>5b</v>
      </c>
      <c r="EP25" s="58" t="str">
        <f t="shared" si="170"/>
        <v>7</v>
      </c>
      <c r="EQ25" s="57" t="str">
        <f t="shared" si="171"/>
        <v>9</v>
      </c>
      <c r="ER25" s="57" t="str">
        <f t="shared" si="172"/>
        <v>11</v>
      </c>
      <c r="ES25" s="57" t="str">
        <f t="shared" si="173"/>
        <v>13b</v>
      </c>
      <c r="ET25" s="57" t="str">
        <f t="shared" si="174"/>
        <v>Labm5b</v>
      </c>
      <c r="EU25" s="57" t="str">
        <f t="shared" si="175"/>
        <v>Labm5b7</v>
      </c>
      <c r="EV25" s="57" t="str">
        <f t="shared" si="176"/>
        <v>Labm5b9</v>
      </c>
      <c r="EW25" s="57" t="str">
        <f t="shared" si="177"/>
        <v>Labm5b11</v>
      </c>
      <c r="EX25" s="57" t="str">
        <f t="shared" si="178"/>
        <v>Labm5b13b</v>
      </c>
      <c r="EZ25" s="58">
        <f>1</f>
        <v>1</v>
      </c>
      <c r="FA25" s="57">
        <f t="shared" si="179"/>
        <v>3</v>
      </c>
      <c r="FB25" s="57">
        <f t="shared" si="180"/>
        <v>6</v>
      </c>
      <c r="FC25" s="57">
        <f t="shared" si="181"/>
        <v>10</v>
      </c>
      <c r="FD25" s="57">
        <f t="shared" si="182"/>
        <v>13</v>
      </c>
      <c r="FE25" s="57">
        <f t="shared" si="183"/>
        <v>16</v>
      </c>
      <c r="FF25" s="57">
        <f t="shared" si="184"/>
        <v>20</v>
      </c>
      <c r="FG25" s="58" t="str">
        <f t="shared" si="185"/>
        <v>Lab</v>
      </c>
      <c r="FH25" s="58" t="str">
        <f t="shared" si="186"/>
        <v>m</v>
      </c>
      <c r="FI25" s="58" t="str">
        <f t="shared" si="187"/>
        <v>5b</v>
      </c>
      <c r="FJ25" s="58" t="str">
        <f t="shared" si="188"/>
        <v>7</v>
      </c>
      <c r="FK25" s="57" t="str">
        <f t="shared" si="189"/>
        <v>9b</v>
      </c>
      <c r="FL25" s="57" t="str">
        <f t="shared" si="190"/>
        <v>11b</v>
      </c>
      <c r="FM25" s="57" t="str">
        <f t="shared" si="191"/>
        <v>13b</v>
      </c>
      <c r="FN25" s="57" t="str">
        <f t="shared" si="192"/>
        <v>Labm5b</v>
      </c>
      <c r="FO25" s="57" t="str">
        <f t="shared" si="193"/>
        <v>Labm5b7</v>
      </c>
      <c r="FP25" s="57" t="str">
        <f t="shared" si="194"/>
        <v>Labm5b9b</v>
      </c>
      <c r="FQ25" s="57" t="str">
        <f t="shared" si="195"/>
        <v>Labm5b11b</v>
      </c>
      <c r="FR25" s="57" t="str">
        <f t="shared" si="196"/>
        <v>Labm5b13b</v>
      </c>
      <c r="FT25" s="2" t="str">
        <f t="shared" si="197"/>
        <v>Labm</v>
      </c>
      <c r="FU25" s="2" t="str">
        <f t="shared" si="197"/>
        <v>LabmΔ</v>
      </c>
      <c r="FV25" s="2" t="str">
        <f t="shared" si="197"/>
        <v>Labm9</v>
      </c>
      <c r="FW25" s="2" t="str">
        <f t="shared" si="197"/>
        <v>Labm11</v>
      </c>
      <c r="FX25" s="2" t="str">
        <f t="shared" si="197"/>
        <v>Labm13</v>
      </c>
      <c r="FY25" s="2" t="str">
        <f t="shared" si="198"/>
        <v>Labm</v>
      </c>
      <c r="FZ25" s="2" t="str">
        <f t="shared" si="198"/>
        <v>Labm7</v>
      </c>
      <c r="GA25" s="2" t="str">
        <f t="shared" si="198"/>
        <v>Labm9b</v>
      </c>
      <c r="GB25" s="2" t="str">
        <f t="shared" si="198"/>
        <v>Labm11</v>
      </c>
      <c r="GC25" s="2" t="str">
        <f t="shared" si="198"/>
        <v>Labm13</v>
      </c>
      <c r="GD25" s="2" t="str">
        <f t="shared" si="199"/>
        <v>Lab5#</v>
      </c>
      <c r="GE25" s="2" t="str">
        <f t="shared" si="199"/>
        <v>Lab5#Δ</v>
      </c>
      <c r="GF25" s="2" t="str">
        <f t="shared" si="199"/>
        <v>Lab5#9</v>
      </c>
      <c r="GG25" s="2" t="str">
        <f t="shared" si="199"/>
        <v>Lab5#11+</v>
      </c>
      <c r="GH25" s="2" t="str">
        <f t="shared" si="199"/>
        <v>Lab5#13</v>
      </c>
      <c r="GI25" s="2" t="str">
        <f t="shared" si="200"/>
        <v>Lab</v>
      </c>
      <c r="GJ25" s="2" t="str">
        <f t="shared" si="200"/>
        <v>Lab7</v>
      </c>
      <c r="GK25" s="2" t="str">
        <f t="shared" si="200"/>
        <v>Lab9</v>
      </c>
      <c r="GL25" s="2" t="str">
        <f t="shared" si="200"/>
        <v>Lab11+</v>
      </c>
      <c r="GM25" s="2" t="str">
        <f t="shared" si="200"/>
        <v>Lab13</v>
      </c>
      <c r="GN25" s="2" t="str">
        <f t="shared" si="201"/>
        <v>Lab</v>
      </c>
      <c r="GO25" s="2" t="str">
        <f t="shared" si="201"/>
        <v>Lab7</v>
      </c>
      <c r="GP25" s="2" t="str">
        <f t="shared" si="201"/>
        <v>Lab9</v>
      </c>
      <c r="GQ25" s="2" t="str">
        <f t="shared" si="201"/>
        <v>Lab11</v>
      </c>
      <c r="GR25" s="2" t="str">
        <f t="shared" si="201"/>
        <v>Lab13b</v>
      </c>
      <c r="GS25" s="2" t="str">
        <f t="shared" si="202"/>
        <v>Labm5b</v>
      </c>
      <c r="GT25" s="2" t="str">
        <f t="shared" si="202"/>
        <v>Labm5b7</v>
      </c>
      <c r="GU25" s="2" t="str">
        <f t="shared" si="202"/>
        <v>Labm5b9</v>
      </c>
      <c r="GV25" s="2" t="str">
        <f t="shared" si="202"/>
        <v>Labm5b11</v>
      </c>
      <c r="GW25" s="2" t="str">
        <f t="shared" si="202"/>
        <v>Labm5b13b</v>
      </c>
      <c r="GX25" s="2" t="str">
        <f t="shared" si="203"/>
        <v>Labm5b</v>
      </c>
      <c r="GY25" s="2" t="str">
        <f t="shared" si="203"/>
        <v>Labm5b7</v>
      </c>
      <c r="GZ25" s="2" t="str">
        <f t="shared" si="203"/>
        <v>Labm5b9b</v>
      </c>
      <c r="HA25" s="2" t="str">
        <f t="shared" si="203"/>
        <v>Labm5b11b</v>
      </c>
      <c r="HB25" s="2" t="str">
        <f t="shared" si="203"/>
        <v>Labm5b13b</v>
      </c>
      <c r="HD25" s="2">
        <f t="shared" si="216"/>
        <v>21</v>
      </c>
      <c r="HE25" s="2" t="str" cm="1">
        <f t="array" ref="HE25">INDEX(patti,$HD25,IP25)</f>
        <v>Labm</v>
      </c>
      <c r="HF25" s="2" t="str" cm="1">
        <f t="array" ref="HF25">INDEX(patti,$HD25,IQ25)</f>
        <v>Labm</v>
      </c>
      <c r="HG25" s="2" t="str" cm="1">
        <f t="array" ref="HG25">INDEX(patti,$HD25,IR25)</f>
        <v>Lab5#</v>
      </c>
      <c r="HH25" s="2" t="str" cm="1">
        <f t="array" ref="HH25">INDEX(patti,$HD25,IS25)</f>
        <v>Lab</v>
      </c>
      <c r="HI25" s="2" t="str" cm="1">
        <f t="array" ref="HI25">INDEX(patti,$HD25,IT25)</f>
        <v>Lab</v>
      </c>
      <c r="HJ25" s="2" t="str" cm="1">
        <f t="array" ref="HJ25">INDEX(patti,$HD25,IU25)</f>
        <v>Labm5b</v>
      </c>
      <c r="HK25" s="2" t="str" cm="1">
        <f t="array" ref="HK25">INDEX(patti,$HD25,IV25)</f>
        <v>Labm5b</v>
      </c>
      <c r="HL25" s="2" t="str" cm="1">
        <f t="array" ref="HL25">INDEX(patti,$HD25,IW25)</f>
        <v>LabmΔ</v>
      </c>
      <c r="HM25" s="2" t="str" cm="1">
        <f t="array" ref="HM25">INDEX(patti,$HD25,IX25)</f>
        <v>Labm7</v>
      </c>
      <c r="HN25" s="2" t="str" cm="1">
        <f t="array" ref="HN25">INDEX(patti,$HD25,IY25)</f>
        <v>Lab5#Δ</v>
      </c>
      <c r="HO25" s="2" t="str" cm="1">
        <f t="array" ref="HO25">INDEX(patti,$HD25,IZ25)</f>
        <v>Lab7</v>
      </c>
      <c r="HP25" s="2" t="str" cm="1">
        <f t="array" ref="HP25">INDEX(patti,$HD25,JA25)</f>
        <v>Lab7</v>
      </c>
      <c r="HQ25" s="2" t="str" cm="1">
        <f t="array" ref="HQ25">INDEX(patti,$HD25,JB25)</f>
        <v>Labm5b7</v>
      </c>
      <c r="HR25" s="2" t="str" cm="1">
        <f t="array" ref="HR25">INDEX(patti,$HD25,JC25)</f>
        <v>Labm5b7</v>
      </c>
      <c r="HS25" s="2" t="str" cm="1">
        <f t="array" ref="HS25">INDEX(patti,$HD25,JD25)</f>
        <v>Labm9</v>
      </c>
      <c r="HT25" s="2" t="str" cm="1">
        <f t="array" ref="HT25">INDEX(patti,$HD25,JE25)</f>
        <v>Labm9b</v>
      </c>
      <c r="HU25" s="2" t="str" cm="1">
        <f t="array" ref="HU25">INDEX(patti,$HD25,JF25)</f>
        <v>Lab5#9</v>
      </c>
      <c r="HV25" s="2" t="str" cm="1">
        <f t="array" ref="HV25">INDEX(patti,$HD25,JG25)</f>
        <v>Lab9</v>
      </c>
      <c r="HW25" s="2" t="str" cm="1">
        <f t="array" ref="HW25">INDEX(patti,$HD25,JH25)</f>
        <v>Lab9</v>
      </c>
      <c r="HX25" s="2" t="str" cm="1">
        <f t="array" ref="HX25">INDEX(patti,$HD25,JI25)</f>
        <v>Labm5b9</v>
      </c>
      <c r="HY25" s="2" t="str" cm="1">
        <f t="array" ref="HY25">INDEX(patti,$HD25,JJ25)</f>
        <v>Labm5b9b</v>
      </c>
      <c r="HZ25" s="2" t="str" cm="1">
        <f t="array" ref="HZ25">INDEX(patti,$HD25,JK25)</f>
        <v>Labm11</v>
      </c>
      <c r="IA25" s="2" t="str" cm="1">
        <f t="array" ref="IA25">INDEX(patti,$HD25,JL25)</f>
        <v>Labm11</v>
      </c>
      <c r="IB25" s="2" t="str" cm="1">
        <f t="array" ref="IB25">INDEX(patti,$HD25,JM25)</f>
        <v>Lab5#11+</v>
      </c>
      <c r="IC25" s="2" t="str" cm="1">
        <f t="array" ref="IC25">INDEX(patti,$HD25,JN25)</f>
        <v>Lab11+</v>
      </c>
      <c r="ID25" s="2" t="str" cm="1">
        <f t="array" ref="ID25">INDEX(patti,$HD25,JO25)</f>
        <v>Lab11</v>
      </c>
      <c r="IE25" s="2" t="str" cm="1">
        <f t="array" ref="IE25">INDEX(patti,$HD25,JP25)</f>
        <v>Labm5b11</v>
      </c>
      <c r="IF25" s="2" t="str" cm="1">
        <f t="array" ref="IF25">INDEX(patti,$HD25,JQ25)</f>
        <v>Labm5b11b</v>
      </c>
      <c r="IG25" s="2" t="str" cm="1">
        <f t="array" ref="IG25">INDEX(patti,$HD25,JR25)</f>
        <v>Labm13</v>
      </c>
      <c r="IH25" s="2" t="str" cm="1">
        <f t="array" ref="IH25">INDEX(patti,$HD25,JS25)</f>
        <v>Labm13</v>
      </c>
      <c r="II25" s="2" t="str" cm="1">
        <f t="array" ref="II25">INDEX(patti,$HD25,JT25)</f>
        <v>Lab5#13</v>
      </c>
      <c r="IJ25" s="2" t="str" cm="1">
        <f t="array" ref="IJ25">INDEX(patti,$HD25,JU25)</f>
        <v>Lab13</v>
      </c>
      <c r="IK25" s="2" t="str" cm="1">
        <f t="array" ref="IK25">INDEX(patti,$HD25,JV25)</f>
        <v>Lab13b</v>
      </c>
      <c r="IL25" s="2" t="str" cm="1">
        <f t="array" ref="IL25">INDEX(patti,$HD25,JW25)</f>
        <v>Labm5b13b</v>
      </c>
      <c r="IM25" s="2" t="str" cm="1">
        <f t="array" ref="IM25">INDEX(patti,$HD25,JX25)</f>
        <v>Labm5b13b</v>
      </c>
      <c r="IN25" t="s">
        <v>117</v>
      </c>
      <c r="IP25">
        <v>1</v>
      </c>
      <c r="IQ25">
        <f t="shared" si="224"/>
        <v>6</v>
      </c>
      <c r="IR25">
        <f t="shared" si="224"/>
        <v>11</v>
      </c>
      <c r="IS25">
        <f t="shared" si="224"/>
        <v>16</v>
      </c>
      <c r="IT25">
        <f t="shared" si="224"/>
        <v>21</v>
      </c>
      <c r="IU25">
        <f t="shared" si="224"/>
        <v>26</v>
      </c>
      <c r="IV25">
        <f t="shared" si="224"/>
        <v>31</v>
      </c>
      <c r="IW25">
        <f t="shared" si="205"/>
        <v>2</v>
      </c>
      <c r="IX25">
        <f t="shared" si="205"/>
        <v>7</v>
      </c>
      <c r="IY25">
        <f t="shared" si="205"/>
        <v>12</v>
      </c>
      <c r="IZ25">
        <f t="shared" si="205"/>
        <v>17</v>
      </c>
      <c r="JA25">
        <f t="shared" si="205"/>
        <v>22</v>
      </c>
      <c r="JB25">
        <f t="shared" si="205"/>
        <v>27</v>
      </c>
      <c r="JC25">
        <f t="shared" si="205"/>
        <v>32</v>
      </c>
      <c r="JD25">
        <f t="shared" si="205"/>
        <v>3</v>
      </c>
      <c r="JE25">
        <f t="shared" si="205"/>
        <v>8</v>
      </c>
      <c r="JF25">
        <f t="shared" si="205"/>
        <v>13</v>
      </c>
      <c r="JG25">
        <f t="shared" si="205"/>
        <v>18</v>
      </c>
      <c r="JH25">
        <f t="shared" si="205"/>
        <v>23</v>
      </c>
      <c r="JI25">
        <f t="shared" si="205"/>
        <v>28</v>
      </c>
      <c r="JJ25">
        <f t="shared" si="205"/>
        <v>33</v>
      </c>
      <c r="JK25">
        <f t="shared" si="205"/>
        <v>4</v>
      </c>
      <c r="JL25">
        <f t="shared" si="205"/>
        <v>9</v>
      </c>
      <c r="JM25">
        <f t="shared" si="223"/>
        <v>14</v>
      </c>
      <c r="JN25">
        <f t="shared" si="223"/>
        <v>19</v>
      </c>
      <c r="JO25">
        <f t="shared" si="223"/>
        <v>24</v>
      </c>
      <c r="JP25">
        <f t="shared" si="223"/>
        <v>29</v>
      </c>
      <c r="JQ25">
        <f t="shared" si="223"/>
        <v>34</v>
      </c>
      <c r="JR25">
        <f t="shared" si="223"/>
        <v>5</v>
      </c>
      <c r="JS25">
        <f t="shared" si="223"/>
        <v>10</v>
      </c>
      <c r="JT25">
        <f t="shared" si="223"/>
        <v>15</v>
      </c>
      <c r="JU25">
        <f t="shared" si="223"/>
        <v>20</v>
      </c>
      <c r="JV25">
        <f t="shared" si="223"/>
        <v>25</v>
      </c>
      <c r="JW25">
        <f t="shared" si="223"/>
        <v>30</v>
      </c>
      <c r="JX25">
        <f t="shared" si="223"/>
        <v>35</v>
      </c>
      <c r="JY25" t="s">
        <v>117</v>
      </c>
      <c r="JZ25" t="str">
        <f t="shared" si="222"/>
        <v>MELODICA</v>
      </c>
      <c r="KA25">
        <f t="shared" si="16"/>
        <v>0</v>
      </c>
      <c r="KB25" cm="1">
        <f t="array" ref="KB25">IF(TYPE(_xlfn._xlws.FILTER(HE$1:IM$1,HE25:IM25=KA25))=16,0,_xlfn._xlws.FILTER(HE$1:IM$1,HE25:IM25=KA25))</f>
        <v>0</v>
      </c>
      <c r="KG25">
        <f t="shared" si="206"/>
        <v>0</v>
      </c>
      <c r="KH25" s="35">
        <f t="shared" si="225"/>
        <v>0</v>
      </c>
      <c r="LX25" s="180"/>
      <c r="LY25" s="180"/>
      <c r="LZ25" s="180"/>
      <c r="MA25" s="180"/>
      <c r="MB25" s="180"/>
      <c r="MC25" s="180"/>
      <c r="MD25" s="180"/>
      <c r="ME25" s="180"/>
      <c r="MF25" s="180"/>
      <c r="MG25" s="180"/>
      <c r="MH25" s="180"/>
      <c r="MI25" s="180"/>
      <c r="MJ25" s="180"/>
      <c r="MK25" s="180"/>
      <c r="ML25" s="180"/>
      <c r="MM25" s="180"/>
      <c r="MN25" s="180"/>
      <c r="MO25" s="180"/>
      <c r="MP25" s="180"/>
      <c r="MQ25" s="180"/>
      <c r="MR25" s="180"/>
      <c r="MS25" s="180"/>
      <c r="MT25" s="180"/>
      <c r="MU25" s="5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51"/>
      <c r="NR25" s="51"/>
      <c r="NS25" s="51"/>
      <c r="NT25" s="51"/>
      <c r="NU25" s="51"/>
      <c r="NV25" s="51"/>
      <c r="NW25" s="51"/>
      <c r="NX25" s="73"/>
      <c r="NY25" s="73"/>
      <c r="NZ25" s="73"/>
      <c r="OA25" s="73"/>
      <c r="OB25" s="73"/>
      <c r="OC25" s="73"/>
    </row>
    <row r="26" spans="1:393" x14ac:dyDescent="0.3">
      <c r="A26" s="190"/>
      <c r="B26" t="str">
        <f t="shared" si="220"/>
        <v>LA</v>
      </c>
      <c r="C26" s="16" t="s">
        <v>37</v>
      </c>
      <c r="D26" s="16" t="s">
        <v>38</v>
      </c>
      <c r="E26" s="16" t="s">
        <v>37</v>
      </c>
      <c r="F26" s="16" t="s">
        <v>37</v>
      </c>
      <c r="G26" s="16" t="s">
        <v>37</v>
      </c>
      <c r="H26" s="16" t="s">
        <v>37</v>
      </c>
      <c r="I26" s="16" t="s">
        <v>38</v>
      </c>
      <c r="J26" s="4">
        <f t="shared" si="221"/>
        <v>10</v>
      </c>
      <c r="K26" s="58">
        <f t="shared" si="48"/>
        <v>12</v>
      </c>
      <c r="L26" s="58">
        <f t="shared" si="49"/>
        <v>13</v>
      </c>
      <c r="M26" s="58">
        <f t="shared" si="50"/>
        <v>15</v>
      </c>
      <c r="N26" s="58">
        <f t="shared" si="51"/>
        <v>17</v>
      </c>
      <c r="O26" s="58">
        <f t="shared" si="52"/>
        <v>19</v>
      </c>
      <c r="P26" s="58">
        <f t="shared" si="53"/>
        <v>21</v>
      </c>
      <c r="Q26" s="57">
        <f t="shared" si="54"/>
        <v>22</v>
      </c>
      <c r="R26" s="58">
        <f t="shared" si="55"/>
        <v>24</v>
      </c>
      <c r="S26" s="58">
        <f t="shared" si="56"/>
        <v>25</v>
      </c>
      <c r="T26" s="58">
        <f t="shared" si="57"/>
        <v>27</v>
      </c>
      <c r="U26" s="58">
        <f t="shared" si="58"/>
        <v>29</v>
      </c>
      <c r="V26" s="58">
        <f t="shared" si="59"/>
        <v>31</v>
      </c>
      <c r="W26" s="58">
        <f t="shared" si="60"/>
        <v>33</v>
      </c>
      <c r="X26" s="57">
        <f t="shared" si="61"/>
        <v>34</v>
      </c>
      <c r="Y26" s="58">
        <f t="shared" si="62"/>
        <v>36</v>
      </c>
      <c r="Z26" s="58">
        <f t="shared" si="63"/>
        <v>37</v>
      </c>
      <c r="AA26" s="58">
        <f t="shared" si="64"/>
        <v>39</v>
      </c>
      <c r="AB26" s="58">
        <f t="shared" si="65"/>
        <v>41</v>
      </c>
      <c r="AC26" s="58">
        <f t="shared" si="66"/>
        <v>43</v>
      </c>
      <c r="AD26" s="58">
        <f t="shared" si="67"/>
        <v>45</v>
      </c>
      <c r="AE26" s="57">
        <f t="shared" si="68"/>
        <v>46</v>
      </c>
      <c r="AF26" s="58">
        <f t="shared" si="69"/>
        <v>48</v>
      </c>
      <c r="AG26" s="58">
        <f t="shared" si="70"/>
        <v>49</v>
      </c>
      <c r="AH26" s="58">
        <f t="shared" si="71"/>
        <v>51</v>
      </c>
      <c r="AI26" s="58"/>
      <c r="AJ26" s="58">
        <f>1</f>
        <v>1</v>
      </c>
      <c r="AK26" s="58">
        <f t="shared" si="72"/>
        <v>3</v>
      </c>
      <c r="AL26" s="58">
        <f t="shared" si="73"/>
        <v>7</v>
      </c>
      <c r="AM26" s="58">
        <f t="shared" si="74"/>
        <v>11</v>
      </c>
      <c r="AN26" s="58">
        <f t="shared" si="75"/>
        <v>14</v>
      </c>
      <c r="AO26" s="58">
        <f t="shared" si="76"/>
        <v>17</v>
      </c>
      <c r="AP26" s="58">
        <f t="shared" si="77"/>
        <v>21</v>
      </c>
      <c r="AQ26" s="58" t="str">
        <f t="shared" si="215"/>
        <v>LA</v>
      </c>
      <c r="AR26" s="58" t="str">
        <f t="shared" si="78"/>
        <v>m</v>
      </c>
      <c r="AS26" s="58" t="str">
        <f t="shared" si="79"/>
        <v/>
      </c>
      <c r="AT26" s="58" t="str">
        <f t="shared" si="80"/>
        <v>Δ</v>
      </c>
      <c r="AU26" s="57" t="str">
        <f t="shared" si="81"/>
        <v>9</v>
      </c>
      <c r="AV26" s="57" t="str">
        <f t="shared" si="82"/>
        <v>11</v>
      </c>
      <c r="AW26" s="57" t="str">
        <f t="shared" si="83"/>
        <v>13</v>
      </c>
      <c r="AX26" s="57" t="str">
        <f t="shared" si="84"/>
        <v>LAm</v>
      </c>
      <c r="AY26" s="57" t="str">
        <f t="shared" si="85"/>
        <v>LAmΔ</v>
      </c>
      <c r="AZ26" s="57" t="str">
        <f t="shared" si="86"/>
        <v>LAm9</v>
      </c>
      <c r="BA26" s="57" t="str">
        <f t="shared" si="87"/>
        <v>LAm11</v>
      </c>
      <c r="BB26" s="57" t="str">
        <f t="shared" si="88"/>
        <v>LAm13</v>
      </c>
      <c r="BD26" s="58">
        <f>1</f>
        <v>1</v>
      </c>
      <c r="BE26" s="57">
        <f t="shared" si="89"/>
        <v>3</v>
      </c>
      <c r="BF26" s="57">
        <f t="shared" si="90"/>
        <v>7</v>
      </c>
      <c r="BG26" s="57">
        <f t="shared" si="91"/>
        <v>10</v>
      </c>
      <c r="BH26" s="57">
        <f t="shared" si="92"/>
        <v>13</v>
      </c>
      <c r="BI26" s="57">
        <f t="shared" si="93"/>
        <v>17</v>
      </c>
      <c r="BJ26" s="57">
        <f t="shared" si="94"/>
        <v>21</v>
      </c>
      <c r="BK26" s="58" t="str">
        <f t="shared" si="95"/>
        <v>LA</v>
      </c>
      <c r="BL26" s="58" t="str">
        <f t="shared" si="96"/>
        <v>m</v>
      </c>
      <c r="BM26" s="58" t="str">
        <f t="shared" si="97"/>
        <v/>
      </c>
      <c r="BN26" s="58" t="str">
        <f t="shared" si="98"/>
        <v>7</v>
      </c>
      <c r="BO26" s="57" t="str">
        <f t="shared" si="99"/>
        <v>9b</v>
      </c>
      <c r="BP26" s="57" t="str">
        <f t="shared" si="100"/>
        <v>11</v>
      </c>
      <c r="BQ26" s="57" t="str">
        <f t="shared" si="101"/>
        <v>13</v>
      </c>
      <c r="BR26" s="57" t="str">
        <f t="shared" si="102"/>
        <v>LAm</v>
      </c>
      <c r="BS26" s="57" t="str">
        <f t="shared" si="103"/>
        <v>LAm7</v>
      </c>
      <c r="BT26" s="57" t="str">
        <f t="shared" si="104"/>
        <v>LAm9b</v>
      </c>
      <c r="BU26" s="57" t="str">
        <f t="shared" si="105"/>
        <v>LAm11</v>
      </c>
      <c r="BV26" s="57" t="str">
        <f t="shared" si="106"/>
        <v>LAm13</v>
      </c>
      <c r="BX26" s="58">
        <f>1</f>
        <v>1</v>
      </c>
      <c r="BY26" s="57">
        <f t="shared" si="107"/>
        <v>4</v>
      </c>
      <c r="BZ26" s="57">
        <f t="shared" si="108"/>
        <v>8</v>
      </c>
      <c r="CA26" s="57">
        <f t="shared" si="109"/>
        <v>11</v>
      </c>
      <c r="CB26" s="57">
        <f t="shared" si="110"/>
        <v>14</v>
      </c>
      <c r="CC26" s="57">
        <f t="shared" si="111"/>
        <v>18</v>
      </c>
      <c r="CD26" s="57">
        <f t="shared" si="112"/>
        <v>21</v>
      </c>
      <c r="CE26" s="58" t="str">
        <f t="shared" si="113"/>
        <v>LA</v>
      </c>
      <c r="CF26" s="58" t="str">
        <f t="shared" si="114"/>
        <v/>
      </c>
      <c r="CG26" s="58" t="str">
        <f t="shared" si="115"/>
        <v>5#</v>
      </c>
      <c r="CH26" s="58" t="str">
        <f t="shared" si="116"/>
        <v>Δ</v>
      </c>
      <c r="CI26" s="57" t="str">
        <f t="shared" si="117"/>
        <v>9</v>
      </c>
      <c r="CJ26" s="57" t="str">
        <f t="shared" si="118"/>
        <v>11+</v>
      </c>
      <c r="CK26" s="57" t="str">
        <f t="shared" si="119"/>
        <v>13</v>
      </c>
      <c r="CL26" s="57" t="str">
        <f t="shared" si="120"/>
        <v>LA5#</v>
      </c>
      <c r="CM26" s="57" t="str">
        <f t="shared" si="121"/>
        <v>LA5#Δ</v>
      </c>
      <c r="CN26" s="57" t="str">
        <f t="shared" si="122"/>
        <v>LA5#9</v>
      </c>
      <c r="CO26" s="57" t="str">
        <f t="shared" si="123"/>
        <v>LA5#11+</v>
      </c>
      <c r="CP26" s="57" t="str">
        <f t="shared" si="124"/>
        <v>LA5#13</v>
      </c>
      <c r="CR26" s="58">
        <f>1</f>
        <v>1</v>
      </c>
      <c r="CS26" s="57">
        <f t="shared" si="125"/>
        <v>4</v>
      </c>
      <c r="CT26" s="57">
        <f t="shared" si="126"/>
        <v>7</v>
      </c>
      <c r="CU26" s="57">
        <f t="shared" si="127"/>
        <v>10</v>
      </c>
      <c r="CV26" s="57">
        <f t="shared" si="128"/>
        <v>14</v>
      </c>
      <c r="CW26" s="57">
        <f t="shared" si="129"/>
        <v>18</v>
      </c>
      <c r="CX26" s="57">
        <f t="shared" si="130"/>
        <v>21</v>
      </c>
      <c r="CY26" s="58" t="str">
        <f t="shared" si="131"/>
        <v>LA</v>
      </c>
      <c r="CZ26" s="58" t="str">
        <f t="shared" si="132"/>
        <v/>
      </c>
      <c r="DA26" s="58" t="str">
        <f t="shared" si="133"/>
        <v/>
      </c>
      <c r="DB26" s="58" t="str">
        <f t="shared" si="134"/>
        <v>7</v>
      </c>
      <c r="DC26" s="57" t="str">
        <f t="shared" si="135"/>
        <v>9</v>
      </c>
      <c r="DD26" s="57" t="str">
        <f t="shared" si="136"/>
        <v>11+</v>
      </c>
      <c r="DE26" s="57" t="str">
        <f t="shared" si="137"/>
        <v>13</v>
      </c>
      <c r="DF26" s="57" t="str">
        <f t="shared" si="138"/>
        <v>LA</v>
      </c>
      <c r="DG26" s="57" t="str">
        <f t="shared" si="139"/>
        <v>LA7</v>
      </c>
      <c r="DH26" s="57" t="str">
        <f t="shared" si="140"/>
        <v>LA9</v>
      </c>
      <c r="DI26" s="57" t="str">
        <f t="shared" si="141"/>
        <v>LA11+</v>
      </c>
      <c r="DJ26" s="57" t="str">
        <f t="shared" si="142"/>
        <v>LA13</v>
      </c>
      <c r="DL26" s="58">
        <f>1</f>
        <v>1</v>
      </c>
      <c r="DM26" s="57">
        <f t="shared" si="143"/>
        <v>4</v>
      </c>
      <c r="DN26" s="57">
        <f t="shared" si="144"/>
        <v>7</v>
      </c>
      <c r="DO26" s="57">
        <f t="shared" si="145"/>
        <v>10</v>
      </c>
      <c r="DP26" s="57">
        <f t="shared" si="146"/>
        <v>14</v>
      </c>
      <c r="DQ26" s="57">
        <f t="shared" si="147"/>
        <v>17</v>
      </c>
      <c r="DR26" s="57">
        <f t="shared" si="148"/>
        <v>20</v>
      </c>
      <c r="DS26" s="58" t="str">
        <f t="shared" si="149"/>
        <v>LA</v>
      </c>
      <c r="DT26" s="58" t="str">
        <f t="shared" si="150"/>
        <v/>
      </c>
      <c r="DU26" s="58" t="str">
        <f t="shared" si="151"/>
        <v/>
      </c>
      <c r="DV26" s="58" t="str">
        <f t="shared" si="152"/>
        <v>7</v>
      </c>
      <c r="DW26" s="57" t="str">
        <f t="shared" si="153"/>
        <v>9</v>
      </c>
      <c r="DX26" s="57" t="str">
        <f t="shared" si="154"/>
        <v>11</v>
      </c>
      <c r="DY26" s="57" t="str">
        <f t="shared" si="155"/>
        <v>13b</v>
      </c>
      <c r="DZ26" s="57" t="str">
        <f t="shared" si="156"/>
        <v>LA</v>
      </c>
      <c r="EA26" s="57" t="str">
        <f t="shared" si="157"/>
        <v>LA7</v>
      </c>
      <c r="EB26" s="57" t="str">
        <f t="shared" si="158"/>
        <v>LA9</v>
      </c>
      <c r="EC26" s="57" t="str">
        <f t="shared" si="159"/>
        <v>LA11</v>
      </c>
      <c r="ED26" s="57" t="str">
        <f t="shared" si="160"/>
        <v>LA13b</v>
      </c>
      <c r="EF26" s="58">
        <f>1</f>
        <v>1</v>
      </c>
      <c r="EG26" s="57">
        <f t="shared" si="161"/>
        <v>3</v>
      </c>
      <c r="EH26" s="57">
        <f t="shared" si="162"/>
        <v>6</v>
      </c>
      <c r="EI26" s="57">
        <f t="shared" si="163"/>
        <v>10</v>
      </c>
      <c r="EJ26" s="57">
        <f t="shared" si="164"/>
        <v>14</v>
      </c>
      <c r="EK26" s="57">
        <f t="shared" si="165"/>
        <v>17</v>
      </c>
      <c r="EL26" s="57">
        <f t="shared" si="166"/>
        <v>20</v>
      </c>
      <c r="EM26" s="58" t="str">
        <f t="shared" si="167"/>
        <v>LA</v>
      </c>
      <c r="EN26" s="58" t="str">
        <f t="shared" si="168"/>
        <v>m</v>
      </c>
      <c r="EO26" s="58" t="str">
        <f t="shared" si="169"/>
        <v>5b</v>
      </c>
      <c r="EP26" s="58" t="str">
        <f t="shared" si="170"/>
        <v>7</v>
      </c>
      <c r="EQ26" s="57" t="str">
        <f t="shared" si="171"/>
        <v>9</v>
      </c>
      <c r="ER26" s="57" t="str">
        <f t="shared" si="172"/>
        <v>11</v>
      </c>
      <c r="ES26" s="57" t="str">
        <f t="shared" si="173"/>
        <v>13b</v>
      </c>
      <c r="ET26" s="57" t="str">
        <f t="shared" si="174"/>
        <v>LAm5b</v>
      </c>
      <c r="EU26" s="57" t="str">
        <f t="shared" si="175"/>
        <v>LAm5b7</v>
      </c>
      <c r="EV26" s="57" t="str">
        <f t="shared" si="176"/>
        <v>LAm5b9</v>
      </c>
      <c r="EW26" s="57" t="str">
        <f t="shared" si="177"/>
        <v>LAm5b11</v>
      </c>
      <c r="EX26" s="57" t="str">
        <f t="shared" si="178"/>
        <v>LAm5b13b</v>
      </c>
      <c r="EZ26" s="58">
        <f>1</f>
        <v>1</v>
      </c>
      <c r="FA26" s="57">
        <f t="shared" si="179"/>
        <v>3</v>
      </c>
      <c r="FB26" s="57">
        <f t="shared" si="180"/>
        <v>6</v>
      </c>
      <c r="FC26" s="57">
        <f t="shared" si="181"/>
        <v>10</v>
      </c>
      <c r="FD26" s="57">
        <f t="shared" si="182"/>
        <v>13</v>
      </c>
      <c r="FE26" s="57">
        <f t="shared" si="183"/>
        <v>16</v>
      </c>
      <c r="FF26" s="57">
        <f t="shared" si="184"/>
        <v>20</v>
      </c>
      <c r="FG26" s="58" t="str">
        <f t="shared" si="185"/>
        <v>LA</v>
      </c>
      <c r="FH26" s="58" t="str">
        <f t="shared" si="186"/>
        <v>m</v>
      </c>
      <c r="FI26" s="58" t="str">
        <f t="shared" si="187"/>
        <v>5b</v>
      </c>
      <c r="FJ26" s="58" t="str">
        <f t="shared" si="188"/>
        <v>7</v>
      </c>
      <c r="FK26" s="57" t="str">
        <f t="shared" si="189"/>
        <v>9b</v>
      </c>
      <c r="FL26" s="57" t="str">
        <f t="shared" si="190"/>
        <v>11b</v>
      </c>
      <c r="FM26" s="57" t="str">
        <f t="shared" si="191"/>
        <v>13b</v>
      </c>
      <c r="FN26" s="57" t="str">
        <f t="shared" si="192"/>
        <v>LAm5b</v>
      </c>
      <c r="FO26" s="57" t="str">
        <f t="shared" si="193"/>
        <v>LAm5b7</v>
      </c>
      <c r="FP26" s="57" t="str">
        <f t="shared" si="194"/>
        <v>LAm5b9b</v>
      </c>
      <c r="FQ26" s="57" t="str">
        <f t="shared" si="195"/>
        <v>LAm5b11b</v>
      </c>
      <c r="FR26" s="57" t="str">
        <f t="shared" si="196"/>
        <v>LAm5b13b</v>
      </c>
      <c r="FT26" s="2" t="str">
        <f t="shared" si="197"/>
        <v>LAm</v>
      </c>
      <c r="FU26" s="2" t="str">
        <f t="shared" si="197"/>
        <v>LAmΔ</v>
      </c>
      <c r="FV26" s="2" t="str">
        <f t="shared" si="197"/>
        <v>LAm9</v>
      </c>
      <c r="FW26" s="2" t="str">
        <f t="shared" si="197"/>
        <v>LAm11</v>
      </c>
      <c r="FX26" s="2" t="str">
        <f t="shared" si="197"/>
        <v>LAm13</v>
      </c>
      <c r="FY26" s="2" t="str">
        <f t="shared" si="198"/>
        <v>LAm</v>
      </c>
      <c r="FZ26" s="2" t="str">
        <f t="shared" si="198"/>
        <v>LAm7</v>
      </c>
      <c r="GA26" s="2" t="str">
        <f t="shared" si="198"/>
        <v>LAm9b</v>
      </c>
      <c r="GB26" s="2" t="str">
        <f t="shared" si="198"/>
        <v>LAm11</v>
      </c>
      <c r="GC26" s="2" t="str">
        <f t="shared" si="198"/>
        <v>LAm13</v>
      </c>
      <c r="GD26" s="2" t="str">
        <f t="shared" si="199"/>
        <v>LA5#</v>
      </c>
      <c r="GE26" s="2" t="str">
        <f t="shared" si="199"/>
        <v>LA5#Δ</v>
      </c>
      <c r="GF26" s="2" t="str">
        <f t="shared" si="199"/>
        <v>LA5#9</v>
      </c>
      <c r="GG26" s="2" t="str">
        <f t="shared" si="199"/>
        <v>LA5#11+</v>
      </c>
      <c r="GH26" s="2" t="str">
        <f t="shared" si="199"/>
        <v>LA5#13</v>
      </c>
      <c r="GI26" s="2" t="str">
        <f t="shared" si="200"/>
        <v>LA</v>
      </c>
      <c r="GJ26" s="2" t="str">
        <f t="shared" si="200"/>
        <v>LA7</v>
      </c>
      <c r="GK26" s="2" t="str">
        <f t="shared" si="200"/>
        <v>LA9</v>
      </c>
      <c r="GL26" s="2" t="str">
        <f t="shared" si="200"/>
        <v>LA11+</v>
      </c>
      <c r="GM26" s="2" t="str">
        <f t="shared" si="200"/>
        <v>LA13</v>
      </c>
      <c r="GN26" s="2" t="str">
        <f t="shared" si="201"/>
        <v>LA</v>
      </c>
      <c r="GO26" s="2" t="str">
        <f t="shared" si="201"/>
        <v>LA7</v>
      </c>
      <c r="GP26" s="2" t="str">
        <f t="shared" si="201"/>
        <v>LA9</v>
      </c>
      <c r="GQ26" s="2" t="str">
        <f t="shared" si="201"/>
        <v>LA11</v>
      </c>
      <c r="GR26" s="2" t="str">
        <f t="shared" si="201"/>
        <v>LA13b</v>
      </c>
      <c r="GS26" s="2" t="str">
        <f t="shared" si="202"/>
        <v>LAm5b</v>
      </c>
      <c r="GT26" s="2" t="str">
        <f t="shared" si="202"/>
        <v>LAm5b7</v>
      </c>
      <c r="GU26" s="2" t="str">
        <f t="shared" si="202"/>
        <v>LAm5b9</v>
      </c>
      <c r="GV26" s="2" t="str">
        <f t="shared" si="202"/>
        <v>LAm5b11</v>
      </c>
      <c r="GW26" s="2" t="str">
        <f t="shared" si="202"/>
        <v>LAm5b13b</v>
      </c>
      <c r="GX26" s="2" t="str">
        <f t="shared" si="203"/>
        <v>LAm5b</v>
      </c>
      <c r="GY26" s="2" t="str">
        <f t="shared" si="203"/>
        <v>LAm5b7</v>
      </c>
      <c r="GZ26" s="2" t="str">
        <f t="shared" si="203"/>
        <v>LAm5b9b</v>
      </c>
      <c r="HA26" s="2" t="str">
        <f t="shared" si="203"/>
        <v>LAm5b11b</v>
      </c>
      <c r="HB26" s="2" t="str">
        <f t="shared" si="203"/>
        <v>LAm5b13b</v>
      </c>
      <c r="HD26" s="2">
        <f t="shared" si="216"/>
        <v>22</v>
      </c>
      <c r="HE26" s="2" t="str" cm="1">
        <f t="array" ref="HE26">INDEX(patti,$HD26,IP26)</f>
        <v>LAm</v>
      </c>
      <c r="HF26" s="2" t="str" cm="1">
        <f t="array" ref="HF26">INDEX(patti,$HD26,IQ26)</f>
        <v>LAm</v>
      </c>
      <c r="HG26" s="2" t="str" cm="1">
        <f t="array" ref="HG26">INDEX(patti,$HD26,IR26)</f>
        <v>LA5#</v>
      </c>
      <c r="HH26" s="2" t="str" cm="1">
        <f t="array" ref="HH26">INDEX(patti,$HD26,IS26)</f>
        <v>LA</v>
      </c>
      <c r="HI26" s="2" t="str" cm="1">
        <f t="array" ref="HI26">INDEX(patti,$HD26,IT26)</f>
        <v>LA</v>
      </c>
      <c r="HJ26" s="2" t="str" cm="1">
        <f t="array" ref="HJ26">INDEX(patti,$HD26,IU26)</f>
        <v>LAm5b</v>
      </c>
      <c r="HK26" s="2" t="str" cm="1">
        <f t="array" ref="HK26">INDEX(patti,$HD26,IV26)</f>
        <v>LAm5b</v>
      </c>
      <c r="HL26" s="2" t="str" cm="1">
        <f t="array" ref="HL26">INDEX(patti,$HD26,IW26)</f>
        <v>LAmΔ</v>
      </c>
      <c r="HM26" s="2" t="str" cm="1">
        <f t="array" ref="HM26">INDEX(patti,$HD26,IX26)</f>
        <v>LAm7</v>
      </c>
      <c r="HN26" s="2" t="str" cm="1">
        <f t="array" ref="HN26">INDEX(patti,$HD26,IY26)</f>
        <v>LA5#Δ</v>
      </c>
      <c r="HO26" s="2" t="str" cm="1">
        <f t="array" ref="HO26">INDEX(patti,$HD26,IZ26)</f>
        <v>LA7</v>
      </c>
      <c r="HP26" s="2" t="str" cm="1">
        <f t="array" ref="HP26">INDEX(patti,$HD26,JA26)</f>
        <v>LA7</v>
      </c>
      <c r="HQ26" s="2" t="str" cm="1">
        <f t="array" ref="HQ26">INDEX(patti,$HD26,JB26)</f>
        <v>LAm5b7</v>
      </c>
      <c r="HR26" s="2" t="str" cm="1">
        <f t="array" ref="HR26">INDEX(patti,$HD26,JC26)</f>
        <v>LAm5b7</v>
      </c>
      <c r="HS26" s="2" t="str" cm="1">
        <f t="array" ref="HS26">INDEX(patti,$HD26,JD26)</f>
        <v>LAm9</v>
      </c>
      <c r="HT26" s="2" t="str" cm="1">
        <f t="array" ref="HT26">INDEX(patti,$HD26,JE26)</f>
        <v>LAm9b</v>
      </c>
      <c r="HU26" s="2" t="str" cm="1">
        <f t="array" ref="HU26">INDEX(patti,$HD26,JF26)</f>
        <v>LA5#9</v>
      </c>
      <c r="HV26" s="2" t="str" cm="1">
        <f t="array" ref="HV26">INDEX(patti,$HD26,JG26)</f>
        <v>LA9</v>
      </c>
      <c r="HW26" s="2" t="str" cm="1">
        <f t="array" ref="HW26">INDEX(patti,$HD26,JH26)</f>
        <v>LA9</v>
      </c>
      <c r="HX26" s="2" t="str" cm="1">
        <f t="array" ref="HX26">INDEX(patti,$HD26,JI26)</f>
        <v>LAm5b9</v>
      </c>
      <c r="HY26" s="2" t="str" cm="1">
        <f t="array" ref="HY26">INDEX(patti,$HD26,JJ26)</f>
        <v>LAm5b9b</v>
      </c>
      <c r="HZ26" s="2" t="str" cm="1">
        <f t="array" ref="HZ26">INDEX(patti,$HD26,JK26)</f>
        <v>LAm11</v>
      </c>
      <c r="IA26" s="2" t="str" cm="1">
        <f t="array" ref="IA26">INDEX(patti,$HD26,JL26)</f>
        <v>LAm11</v>
      </c>
      <c r="IB26" s="2" t="str" cm="1">
        <f t="array" ref="IB26">INDEX(patti,$HD26,JM26)</f>
        <v>LA5#11+</v>
      </c>
      <c r="IC26" s="2" t="str" cm="1">
        <f t="array" ref="IC26">INDEX(patti,$HD26,JN26)</f>
        <v>LA11+</v>
      </c>
      <c r="ID26" s="2" t="str" cm="1">
        <f t="array" ref="ID26">INDEX(patti,$HD26,JO26)</f>
        <v>LA11</v>
      </c>
      <c r="IE26" s="2" t="str" cm="1">
        <f t="array" ref="IE26">INDEX(patti,$HD26,JP26)</f>
        <v>LAm5b11</v>
      </c>
      <c r="IF26" s="2" t="str" cm="1">
        <f t="array" ref="IF26">INDEX(patti,$HD26,JQ26)</f>
        <v>LAm5b11b</v>
      </c>
      <c r="IG26" s="2" t="str" cm="1">
        <f t="array" ref="IG26">INDEX(patti,$HD26,JR26)</f>
        <v>LAm13</v>
      </c>
      <c r="IH26" s="2" t="str" cm="1">
        <f t="array" ref="IH26">INDEX(patti,$HD26,JS26)</f>
        <v>LAm13</v>
      </c>
      <c r="II26" s="2" t="str" cm="1">
        <f t="array" ref="II26">INDEX(patti,$HD26,JT26)</f>
        <v>LA5#13</v>
      </c>
      <c r="IJ26" s="2" t="str" cm="1">
        <f t="array" ref="IJ26">INDEX(patti,$HD26,JU26)</f>
        <v>LA13</v>
      </c>
      <c r="IK26" s="2" t="str" cm="1">
        <f t="array" ref="IK26">INDEX(patti,$HD26,JV26)</f>
        <v>LA13b</v>
      </c>
      <c r="IL26" s="2" t="str" cm="1">
        <f t="array" ref="IL26">INDEX(patti,$HD26,JW26)</f>
        <v>LAm5b13b</v>
      </c>
      <c r="IM26" s="2" t="str" cm="1">
        <f t="array" ref="IM26">INDEX(patti,$HD26,JX26)</f>
        <v>LAm5b13b</v>
      </c>
      <c r="IN26" t="s">
        <v>117</v>
      </c>
      <c r="IP26">
        <v>1</v>
      </c>
      <c r="IQ26">
        <f t="shared" si="224"/>
        <v>6</v>
      </c>
      <c r="IR26">
        <f t="shared" si="224"/>
        <v>11</v>
      </c>
      <c r="IS26">
        <f t="shared" si="224"/>
        <v>16</v>
      </c>
      <c r="IT26">
        <f t="shared" si="224"/>
        <v>21</v>
      </c>
      <c r="IU26">
        <f t="shared" si="224"/>
        <v>26</v>
      </c>
      <c r="IV26">
        <f t="shared" si="224"/>
        <v>31</v>
      </c>
      <c r="IW26">
        <f t="shared" si="205"/>
        <v>2</v>
      </c>
      <c r="IX26">
        <f t="shared" si="205"/>
        <v>7</v>
      </c>
      <c r="IY26">
        <f t="shared" si="205"/>
        <v>12</v>
      </c>
      <c r="IZ26">
        <f t="shared" si="205"/>
        <v>17</v>
      </c>
      <c r="JA26">
        <f t="shared" si="205"/>
        <v>22</v>
      </c>
      <c r="JB26">
        <f t="shared" si="205"/>
        <v>27</v>
      </c>
      <c r="JC26">
        <f t="shared" si="205"/>
        <v>32</v>
      </c>
      <c r="JD26">
        <f t="shared" si="205"/>
        <v>3</v>
      </c>
      <c r="JE26">
        <f t="shared" si="205"/>
        <v>8</v>
      </c>
      <c r="JF26">
        <f t="shared" si="205"/>
        <v>13</v>
      </c>
      <c r="JG26">
        <f t="shared" si="205"/>
        <v>18</v>
      </c>
      <c r="JH26">
        <f t="shared" si="205"/>
        <v>23</v>
      </c>
      <c r="JI26">
        <f t="shared" si="205"/>
        <v>28</v>
      </c>
      <c r="JJ26">
        <f t="shared" si="205"/>
        <v>33</v>
      </c>
      <c r="JK26">
        <f t="shared" si="205"/>
        <v>4</v>
      </c>
      <c r="JL26">
        <f t="shared" si="205"/>
        <v>9</v>
      </c>
      <c r="JM26">
        <f t="shared" si="223"/>
        <v>14</v>
      </c>
      <c r="JN26">
        <f t="shared" si="223"/>
        <v>19</v>
      </c>
      <c r="JO26">
        <f t="shared" si="223"/>
        <v>24</v>
      </c>
      <c r="JP26">
        <f t="shared" si="223"/>
        <v>29</v>
      </c>
      <c r="JQ26">
        <f t="shared" si="223"/>
        <v>34</v>
      </c>
      <c r="JR26">
        <f t="shared" si="223"/>
        <v>5</v>
      </c>
      <c r="JS26">
        <f t="shared" si="223"/>
        <v>10</v>
      </c>
      <c r="JT26">
        <f t="shared" si="223"/>
        <v>15</v>
      </c>
      <c r="JU26">
        <f t="shared" si="223"/>
        <v>20</v>
      </c>
      <c r="JV26">
        <f t="shared" si="223"/>
        <v>25</v>
      </c>
      <c r="JW26">
        <f t="shared" si="223"/>
        <v>30</v>
      </c>
      <c r="JX26">
        <f t="shared" si="223"/>
        <v>35</v>
      </c>
      <c r="JY26" t="s">
        <v>117</v>
      </c>
      <c r="JZ26" t="str">
        <f t="shared" si="222"/>
        <v>MELODICA</v>
      </c>
      <c r="KA26">
        <f t="shared" si="16"/>
        <v>0</v>
      </c>
      <c r="KB26" cm="1">
        <f t="array" ref="KB26">IF(TYPE(_xlfn._xlws.FILTER(HE$1:IM$1,HE26:IM26=KA26))=16,0,_xlfn._xlws.FILTER(HE$1:IM$1,HE26:IM26=KA26))</f>
        <v>0</v>
      </c>
      <c r="KG26">
        <f t="shared" si="206"/>
        <v>0</v>
      </c>
      <c r="KH26" s="35">
        <f t="shared" si="225"/>
        <v>0</v>
      </c>
      <c r="LX26" s="180"/>
      <c r="LY26" s="180"/>
      <c r="LZ26" s="180"/>
      <c r="MA26" s="180"/>
      <c r="MB26" s="180"/>
      <c r="MC26" s="180"/>
      <c r="MD26" s="180"/>
      <c r="ME26" s="180"/>
      <c r="MF26" s="180"/>
      <c r="MG26" s="180"/>
      <c r="MH26" s="180"/>
      <c r="MI26" s="180"/>
      <c r="MJ26" s="180"/>
      <c r="MK26" s="180"/>
      <c r="ML26" s="180"/>
      <c r="MM26" s="180"/>
      <c r="MN26" s="180"/>
      <c r="MO26" s="180"/>
      <c r="MP26" s="180"/>
      <c r="MQ26" s="180"/>
      <c r="MR26" s="180"/>
      <c r="MS26" s="180"/>
      <c r="MT26" s="180"/>
      <c r="MU26" s="51"/>
      <c r="MV26" s="51"/>
      <c r="MW26" s="51"/>
      <c r="MX26" s="51"/>
      <c r="MY26" s="51"/>
      <c r="MZ26" s="51"/>
      <c r="NA26" s="51"/>
      <c r="NB26" s="51"/>
      <c r="NC26" s="51"/>
      <c r="ND26" s="51"/>
      <c r="NE26" s="51"/>
      <c r="NF26" s="51"/>
      <c r="NG26" s="51"/>
      <c r="NH26" s="51"/>
      <c r="NI26" s="51"/>
      <c r="NJ26" s="51"/>
      <c r="NK26" s="51"/>
      <c r="NL26" s="51"/>
      <c r="NM26" s="51"/>
      <c r="NN26" s="51"/>
      <c r="NO26" s="51"/>
      <c r="NP26" s="51"/>
      <c r="NQ26" s="51"/>
      <c r="NR26" s="51"/>
      <c r="NS26" s="51"/>
      <c r="NT26" s="51"/>
      <c r="NU26" s="51"/>
      <c r="NV26" s="51"/>
      <c r="NW26" s="51"/>
      <c r="NX26" s="73"/>
      <c r="NY26" s="73"/>
      <c r="NZ26" s="73"/>
      <c r="OA26" s="73"/>
      <c r="OB26" s="73"/>
      <c r="OC26" s="73"/>
    </row>
    <row r="27" spans="1:393" x14ac:dyDescent="0.3">
      <c r="A27" s="190"/>
      <c r="B27" t="str">
        <f t="shared" si="220"/>
        <v>Sib</v>
      </c>
      <c r="C27" s="16" t="s">
        <v>37</v>
      </c>
      <c r="D27" s="16" t="s">
        <v>38</v>
      </c>
      <c r="E27" s="16" t="s">
        <v>37</v>
      </c>
      <c r="F27" s="16" t="s">
        <v>37</v>
      </c>
      <c r="G27" s="16" t="s">
        <v>37</v>
      </c>
      <c r="H27" s="16" t="s">
        <v>37</v>
      </c>
      <c r="I27" s="16" t="s">
        <v>38</v>
      </c>
      <c r="J27" s="4">
        <f t="shared" si="221"/>
        <v>11</v>
      </c>
      <c r="K27" s="58">
        <f t="shared" si="48"/>
        <v>13</v>
      </c>
      <c r="L27" s="58">
        <f t="shared" si="49"/>
        <v>14</v>
      </c>
      <c r="M27" s="58">
        <f t="shared" si="50"/>
        <v>16</v>
      </c>
      <c r="N27" s="58">
        <f t="shared" si="51"/>
        <v>18</v>
      </c>
      <c r="O27" s="58">
        <f t="shared" si="52"/>
        <v>20</v>
      </c>
      <c r="P27" s="58">
        <f t="shared" si="53"/>
        <v>22</v>
      </c>
      <c r="Q27" s="57">
        <f t="shared" si="54"/>
        <v>23</v>
      </c>
      <c r="R27" s="58">
        <f t="shared" si="55"/>
        <v>25</v>
      </c>
      <c r="S27" s="58">
        <f t="shared" si="56"/>
        <v>26</v>
      </c>
      <c r="T27" s="58">
        <f t="shared" si="57"/>
        <v>28</v>
      </c>
      <c r="U27" s="58">
        <f t="shared" si="58"/>
        <v>30</v>
      </c>
      <c r="V27" s="58">
        <f t="shared" si="59"/>
        <v>32</v>
      </c>
      <c r="W27" s="58">
        <f t="shared" si="60"/>
        <v>34</v>
      </c>
      <c r="X27" s="57">
        <f t="shared" si="61"/>
        <v>35</v>
      </c>
      <c r="Y27" s="58">
        <f t="shared" si="62"/>
        <v>37</v>
      </c>
      <c r="Z27" s="58">
        <f t="shared" si="63"/>
        <v>38</v>
      </c>
      <c r="AA27" s="58">
        <f t="shared" si="64"/>
        <v>40</v>
      </c>
      <c r="AB27" s="58">
        <f t="shared" si="65"/>
        <v>42</v>
      </c>
      <c r="AC27" s="58">
        <f t="shared" si="66"/>
        <v>44</v>
      </c>
      <c r="AD27" s="58">
        <f t="shared" si="67"/>
        <v>46</v>
      </c>
      <c r="AE27" s="57">
        <f t="shared" si="68"/>
        <v>47</v>
      </c>
      <c r="AF27" s="58">
        <f t="shared" si="69"/>
        <v>49</v>
      </c>
      <c r="AG27" s="58">
        <f t="shared" si="70"/>
        <v>50</v>
      </c>
      <c r="AH27" s="58">
        <f t="shared" si="71"/>
        <v>52</v>
      </c>
      <c r="AI27" s="58"/>
      <c r="AJ27" s="58">
        <f>1</f>
        <v>1</v>
      </c>
      <c r="AK27" s="58">
        <f t="shared" si="72"/>
        <v>3</v>
      </c>
      <c r="AL27" s="58">
        <f t="shared" si="73"/>
        <v>7</v>
      </c>
      <c r="AM27" s="58">
        <f t="shared" si="74"/>
        <v>11</v>
      </c>
      <c r="AN27" s="58">
        <f t="shared" si="75"/>
        <v>14</v>
      </c>
      <c r="AO27" s="58">
        <f t="shared" si="76"/>
        <v>17</v>
      </c>
      <c r="AP27" s="58">
        <f t="shared" si="77"/>
        <v>21</v>
      </c>
      <c r="AQ27" s="58" t="str">
        <f t="shared" si="215"/>
        <v>Sib</v>
      </c>
      <c r="AR27" s="58" t="str">
        <f t="shared" si="78"/>
        <v>m</v>
      </c>
      <c r="AS27" s="58" t="str">
        <f t="shared" si="79"/>
        <v/>
      </c>
      <c r="AT27" s="58" t="str">
        <f t="shared" si="80"/>
        <v>Δ</v>
      </c>
      <c r="AU27" s="57" t="str">
        <f t="shared" si="81"/>
        <v>9</v>
      </c>
      <c r="AV27" s="57" t="str">
        <f t="shared" si="82"/>
        <v>11</v>
      </c>
      <c r="AW27" s="57" t="str">
        <f t="shared" si="83"/>
        <v>13</v>
      </c>
      <c r="AX27" s="57" t="str">
        <f t="shared" si="84"/>
        <v>Sibm</v>
      </c>
      <c r="AY27" s="57" t="str">
        <f t="shared" si="85"/>
        <v>SibmΔ</v>
      </c>
      <c r="AZ27" s="57" t="str">
        <f t="shared" si="86"/>
        <v>Sibm9</v>
      </c>
      <c r="BA27" s="57" t="str">
        <f t="shared" si="87"/>
        <v>Sibm11</v>
      </c>
      <c r="BB27" s="57" t="str">
        <f t="shared" si="88"/>
        <v>Sibm13</v>
      </c>
      <c r="BD27" s="58">
        <f>1</f>
        <v>1</v>
      </c>
      <c r="BE27" s="57">
        <f t="shared" si="89"/>
        <v>3</v>
      </c>
      <c r="BF27" s="57">
        <f t="shared" si="90"/>
        <v>7</v>
      </c>
      <c r="BG27" s="57">
        <f t="shared" si="91"/>
        <v>10</v>
      </c>
      <c r="BH27" s="57">
        <f t="shared" si="92"/>
        <v>13</v>
      </c>
      <c r="BI27" s="57">
        <f t="shared" si="93"/>
        <v>17</v>
      </c>
      <c r="BJ27" s="57">
        <f t="shared" si="94"/>
        <v>21</v>
      </c>
      <c r="BK27" s="58" t="str">
        <f t="shared" si="95"/>
        <v>Sib</v>
      </c>
      <c r="BL27" s="58" t="str">
        <f t="shared" si="96"/>
        <v>m</v>
      </c>
      <c r="BM27" s="58" t="str">
        <f t="shared" si="97"/>
        <v/>
      </c>
      <c r="BN27" s="58" t="str">
        <f t="shared" si="98"/>
        <v>7</v>
      </c>
      <c r="BO27" s="57" t="str">
        <f t="shared" si="99"/>
        <v>9b</v>
      </c>
      <c r="BP27" s="57" t="str">
        <f t="shared" si="100"/>
        <v>11</v>
      </c>
      <c r="BQ27" s="57" t="str">
        <f t="shared" si="101"/>
        <v>13</v>
      </c>
      <c r="BR27" s="57" t="str">
        <f t="shared" si="102"/>
        <v>Sibm</v>
      </c>
      <c r="BS27" s="57" t="str">
        <f t="shared" si="103"/>
        <v>Sibm7</v>
      </c>
      <c r="BT27" s="57" t="str">
        <f t="shared" si="104"/>
        <v>Sibm9b</v>
      </c>
      <c r="BU27" s="57" t="str">
        <f t="shared" si="105"/>
        <v>Sibm11</v>
      </c>
      <c r="BV27" s="57" t="str">
        <f t="shared" si="106"/>
        <v>Sibm13</v>
      </c>
      <c r="BX27" s="58">
        <f>1</f>
        <v>1</v>
      </c>
      <c r="BY27" s="57">
        <f t="shared" si="107"/>
        <v>4</v>
      </c>
      <c r="BZ27" s="57">
        <f t="shared" si="108"/>
        <v>8</v>
      </c>
      <c r="CA27" s="57">
        <f t="shared" si="109"/>
        <v>11</v>
      </c>
      <c r="CB27" s="57">
        <f t="shared" si="110"/>
        <v>14</v>
      </c>
      <c r="CC27" s="57">
        <f t="shared" si="111"/>
        <v>18</v>
      </c>
      <c r="CD27" s="57">
        <f t="shared" si="112"/>
        <v>21</v>
      </c>
      <c r="CE27" s="58" t="str">
        <f t="shared" si="113"/>
        <v>Sib</v>
      </c>
      <c r="CF27" s="58" t="str">
        <f t="shared" si="114"/>
        <v/>
      </c>
      <c r="CG27" s="58" t="str">
        <f t="shared" si="115"/>
        <v>5#</v>
      </c>
      <c r="CH27" s="58" t="str">
        <f t="shared" si="116"/>
        <v>Δ</v>
      </c>
      <c r="CI27" s="57" t="str">
        <f t="shared" si="117"/>
        <v>9</v>
      </c>
      <c r="CJ27" s="57" t="str">
        <f t="shared" si="118"/>
        <v>11+</v>
      </c>
      <c r="CK27" s="57" t="str">
        <f t="shared" si="119"/>
        <v>13</v>
      </c>
      <c r="CL27" s="57" t="str">
        <f t="shared" si="120"/>
        <v>Sib5#</v>
      </c>
      <c r="CM27" s="57" t="str">
        <f t="shared" si="121"/>
        <v>Sib5#Δ</v>
      </c>
      <c r="CN27" s="57" t="str">
        <f t="shared" si="122"/>
        <v>Sib5#9</v>
      </c>
      <c r="CO27" s="57" t="str">
        <f t="shared" si="123"/>
        <v>Sib5#11+</v>
      </c>
      <c r="CP27" s="57" t="str">
        <f t="shared" si="124"/>
        <v>Sib5#13</v>
      </c>
      <c r="CR27" s="58">
        <f>1</f>
        <v>1</v>
      </c>
      <c r="CS27" s="57">
        <f t="shared" si="125"/>
        <v>4</v>
      </c>
      <c r="CT27" s="57">
        <f t="shared" si="126"/>
        <v>7</v>
      </c>
      <c r="CU27" s="57">
        <f t="shared" si="127"/>
        <v>10</v>
      </c>
      <c r="CV27" s="57">
        <f t="shared" si="128"/>
        <v>14</v>
      </c>
      <c r="CW27" s="57">
        <f t="shared" si="129"/>
        <v>18</v>
      </c>
      <c r="CX27" s="57">
        <f t="shared" si="130"/>
        <v>21</v>
      </c>
      <c r="CY27" s="58" t="str">
        <f t="shared" si="131"/>
        <v>Sib</v>
      </c>
      <c r="CZ27" s="58" t="str">
        <f t="shared" si="132"/>
        <v/>
      </c>
      <c r="DA27" s="58" t="str">
        <f t="shared" si="133"/>
        <v/>
      </c>
      <c r="DB27" s="58" t="str">
        <f t="shared" si="134"/>
        <v>7</v>
      </c>
      <c r="DC27" s="57" t="str">
        <f t="shared" si="135"/>
        <v>9</v>
      </c>
      <c r="DD27" s="57" t="str">
        <f t="shared" si="136"/>
        <v>11+</v>
      </c>
      <c r="DE27" s="57" t="str">
        <f t="shared" si="137"/>
        <v>13</v>
      </c>
      <c r="DF27" s="57" t="str">
        <f t="shared" si="138"/>
        <v>Sib</v>
      </c>
      <c r="DG27" s="57" t="str">
        <f t="shared" si="139"/>
        <v>Sib7</v>
      </c>
      <c r="DH27" s="57" t="str">
        <f t="shared" si="140"/>
        <v>Sib9</v>
      </c>
      <c r="DI27" s="57" t="str">
        <f t="shared" si="141"/>
        <v>Sib11+</v>
      </c>
      <c r="DJ27" s="57" t="str">
        <f t="shared" si="142"/>
        <v>Sib13</v>
      </c>
      <c r="DL27" s="58">
        <f>1</f>
        <v>1</v>
      </c>
      <c r="DM27" s="57">
        <f t="shared" si="143"/>
        <v>4</v>
      </c>
      <c r="DN27" s="57">
        <f t="shared" si="144"/>
        <v>7</v>
      </c>
      <c r="DO27" s="57">
        <f t="shared" si="145"/>
        <v>10</v>
      </c>
      <c r="DP27" s="57">
        <f t="shared" si="146"/>
        <v>14</v>
      </c>
      <c r="DQ27" s="57">
        <f t="shared" si="147"/>
        <v>17</v>
      </c>
      <c r="DR27" s="57">
        <f t="shared" si="148"/>
        <v>20</v>
      </c>
      <c r="DS27" s="58" t="str">
        <f t="shared" si="149"/>
        <v>Sib</v>
      </c>
      <c r="DT27" s="58" t="str">
        <f t="shared" si="150"/>
        <v/>
      </c>
      <c r="DU27" s="58" t="str">
        <f t="shared" si="151"/>
        <v/>
      </c>
      <c r="DV27" s="58" t="str">
        <f t="shared" si="152"/>
        <v>7</v>
      </c>
      <c r="DW27" s="57" t="str">
        <f t="shared" si="153"/>
        <v>9</v>
      </c>
      <c r="DX27" s="57" t="str">
        <f t="shared" si="154"/>
        <v>11</v>
      </c>
      <c r="DY27" s="57" t="str">
        <f t="shared" si="155"/>
        <v>13b</v>
      </c>
      <c r="DZ27" s="57" t="str">
        <f t="shared" si="156"/>
        <v>Sib</v>
      </c>
      <c r="EA27" s="57" t="str">
        <f t="shared" si="157"/>
        <v>Sib7</v>
      </c>
      <c r="EB27" s="57" t="str">
        <f t="shared" si="158"/>
        <v>Sib9</v>
      </c>
      <c r="EC27" s="57" t="str">
        <f t="shared" si="159"/>
        <v>Sib11</v>
      </c>
      <c r="ED27" s="57" t="str">
        <f t="shared" si="160"/>
        <v>Sib13b</v>
      </c>
      <c r="EF27" s="58">
        <f>1</f>
        <v>1</v>
      </c>
      <c r="EG27" s="57">
        <f t="shared" si="161"/>
        <v>3</v>
      </c>
      <c r="EH27" s="57">
        <f t="shared" si="162"/>
        <v>6</v>
      </c>
      <c r="EI27" s="57">
        <f t="shared" si="163"/>
        <v>10</v>
      </c>
      <c r="EJ27" s="57">
        <f t="shared" si="164"/>
        <v>14</v>
      </c>
      <c r="EK27" s="57">
        <f t="shared" si="165"/>
        <v>17</v>
      </c>
      <c r="EL27" s="57">
        <f t="shared" si="166"/>
        <v>20</v>
      </c>
      <c r="EM27" s="58" t="str">
        <f t="shared" si="167"/>
        <v>Sib</v>
      </c>
      <c r="EN27" s="58" t="str">
        <f t="shared" si="168"/>
        <v>m</v>
      </c>
      <c r="EO27" s="58" t="str">
        <f t="shared" si="169"/>
        <v>5b</v>
      </c>
      <c r="EP27" s="58" t="str">
        <f t="shared" si="170"/>
        <v>7</v>
      </c>
      <c r="EQ27" s="57" t="str">
        <f t="shared" si="171"/>
        <v>9</v>
      </c>
      <c r="ER27" s="57" t="str">
        <f t="shared" si="172"/>
        <v>11</v>
      </c>
      <c r="ES27" s="57" t="str">
        <f t="shared" si="173"/>
        <v>13b</v>
      </c>
      <c r="ET27" s="57" t="str">
        <f t="shared" si="174"/>
        <v>Sibm5b</v>
      </c>
      <c r="EU27" s="57" t="str">
        <f t="shared" si="175"/>
        <v>Sibm5b7</v>
      </c>
      <c r="EV27" s="57" t="str">
        <f t="shared" si="176"/>
        <v>Sibm5b9</v>
      </c>
      <c r="EW27" s="57" t="str">
        <f t="shared" si="177"/>
        <v>Sibm5b11</v>
      </c>
      <c r="EX27" s="57" t="str">
        <f t="shared" si="178"/>
        <v>Sibm5b13b</v>
      </c>
      <c r="EZ27" s="58">
        <f>1</f>
        <v>1</v>
      </c>
      <c r="FA27" s="57">
        <f t="shared" si="179"/>
        <v>3</v>
      </c>
      <c r="FB27" s="57">
        <f t="shared" si="180"/>
        <v>6</v>
      </c>
      <c r="FC27" s="57">
        <f t="shared" si="181"/>
        <v>10</v>
      </c>
      <c r="FD27" s="57">
        <f t="shared" si="182"/>
        <v>13</v>
      </c>
      <c r="FE27" s="57">
        <f t="shared" si="183"/>
        <v>16</v>
      </c>
      <c r="FF27" s="57">
        <f t="shared" si="184"/>
        <v>20</v>
      </c>
      <c r="FG27" s="58" t="str">
        <f t="shared" si="185"/>
        <v>Sib</v>
      </c>
      <c r="FH27" s="58" t="str">
        <f t="shared" si="186"/>
        <v>m</v>
      </c>
      <c r="FI27" s="58" t="str">
        <f t="shared" si="187"/>
        <v>5b</v>
      </c>
      <c r="FJ27" s="58" t="str">
        <f t="shared" si="188"/>
        <v>7</v>
      </c>
      <c r="FK27" s="57" t="str">
        <f t="shared" si="189"/>
        <v>9b</v>
      </c>
      <c r="FL27" s="57" t="str">
        <f t="shared" si="190"/>
        <v>11b</v>
      </c>
      <c r="FM27" s="57" t="str">
        <f t="shared" si="191"/>
        <v>13b</v>
      </c>
      <c r="FN27" s="57" t="str">
        <f t="shared" si="192"/>
        <v>Sibm5b</v>
      </c>
      <c r="FO27" s="57" t="str">
        <f t="shared" si="193"/>
        <v>Sibm5b7</v>
      </c>
      <c r="FP27" s="57" t="str">
        <f t="shared" si="194"/>
        <v>Sibm5b9b</v>
      </c>
      <c r="FQ27" s="57" t="str">
        <f t="shared" si="195"/>
        <v>Sibm5b11b</v>
      </c>
      <c r="FR27" s="57" t="str">
        <f t="shared" si="196"/>
        <v>Sibm5b13b</v>
      </c>
      <c r="FT27" s="2" t="str">
        <f t="shared" si="197"/>
        <v>Sibm</v>
      </c>
      <c r="FU27" s="2" t="str">
        <f t="shared" si="197"/>
        <v>SibmΔ</v>
      </c>
      <c r="FV27" s="2" t="str">
        <f t="shared" si="197"/>
        <v>Sibm9</v>
      </c>
      <c r="FW27" s="2" t="str">
        <f t="shared" si="197"/>
        <v>Sibm11</v>
      </c>
      <c r="FX27" s="2" t="str">
        <f t="shared" si="197"/>
        <v>Sibm13</v>
      </c>
      <c r="FY27" s="2" t="str">
        <f t="shared" si="198"/>
        <v>Sibm</v>
      </c>
      <c r="FZ27" s="2" t="str">
        <f t="shared" si="198"/>
        <v>Sibm7</v>
      </c>
      <c r="GA27" s="2" t="str">
        <f t="shared" si="198"/>
        <v>Sibm9b</v>
      </c>
      <c r="GB27" s="2" t="str">
        <f t="shared" si="198"/>
        <v>Sibm11</v>
      </c>
      <c r="GC27" s="2" t="str">
        <f t="shared" si="198"/>
        <v>Sibm13</v>
      </c>
      <c r="GD27" s="2" t="str">
        <f t="shared" si="199"/>
        <v>Sib5#</v>
      </c>
      <c r="GE27" s="2" t="str">
        <f t="shared" si="199"/>
        <v>Sib5#Δ</v>
      </c>
      <c r="GF27" s="2" t="str">
        <f t="shared" si="199"/>
        <v>Sib5#9</v>
      </c>
      <c r="GG27" s="2" t="str">
        <f t="shared" si="199"/>
        <v>Sib5#11+</v>
      </c>
      <c r="GH27" s="2" t="str">
        <f t="shared" si="199"/>
        <v>Sib5#13</v>
      </c>
      <c r="GI27" s="2" t="str">
        <f t="shared" si="200"/>
        <v>Sib</v>
      </c>
      <c r="GJ27" s="2" t="str">
        <f t="shared" si="200"/>
        <v>Sib7</v>
      </c>
      <c r="GK27" s="2" t="str">
        <f t="shared" si="200"/>
        <v>Sib9</v>
      </c>
      <c r="GL27" s="2" t="str">
        <f t="shared" si="200"/>
        <v>Sib11+</v>
      </c>
      <c r="GM27" s="2" t="str">
        <f t="shared" si="200"/>
        <v>Sib13</v>
      </c>
      <c r="GN27" s="2" t="str">
        <f t="shared" si="201"/>
        <v>Sib</v>
      </c>
      <c r="GO27" s="2" t="str">
        <f t="shared" si="201"/>
        <v>Sib7</v>
      </c>
      <c r="GP27" s="2" t="str">
        <f t="shared" si="201"/>
        <v>Sib9</v>
      </c>
      <c r="GQ27" s="2" t="str">
        <f t="shared" si="201"/>
        <v>Sib11</v>
      </c>
      <c r="GR27" s="2" t="str">
        <f t="shared" si="201"/>
        <v>Sib13b</v>
      </c>
      <c r="GS27" s="2" t="str">
        <f t="shared" si="202"/>
        <v>Sibm5b</v>
      </c>
      <c r="GT27" s="2" t="str">
        <f t="shared" si="202"/>
        <v>Sibm5b7</v>
      </c>
      <c r="GU27" s="2" t="str">
        <f t="shared" si="202"/>
        <v>Sibm5b9</v>
      </c>
      <c r="GV27" s="2" t="str">
        <f t="shared" si="202"/>
        <v>Sibm5b11</v>
      </c>
      <c r="GW27" s="2" t="str">
        <f t="shared" si="202"/>
        <v>Sibm5b13b</v>
      </c>
      <c r="GX27" s="2" t="str">
        <f t="shared" si="203"/>
        <v>Sibm5b</v>
      </c>
      <c r="GY27" s="2" t="str">
        <f t="shared" si="203"/>
        <v>Sibm5b7</v>
      </c>
      <c r="GZ27" s="2" t="str">
        <f t="shared" si="203"/>
        <v>Sibm5b9b</v>
      </c>
      <c r="HA27" s="2" t="str">
        <f t="shared" si="203"/>
        <v>Sibm5b11b</v>
      </c>
      <c r="HB27" s="2" t="str">
        <f t="shared" si="203"/>
        <v>Sibm5b13b</v>
      </c>
      <c r="HD27" s="2">
        <f t="shared" si="216"/>
        <v>23</v>
      </c>
      <c r="HE27" s="2" t="str" cm="1">
        <f t="array" ref="HE27">INDEX(patti,$HD27,IP27)</f>
        <v>Sibm</v>
      </c>
      <c r="HF27" s="2" t="str" cm="1">
        <f t="array" ref="HF27">INDEX(patti,$HD27,IQ27)</f>
        <v>Sibm</v>
      </c>
      <c r="HG27" s="2" t="str" cm="1">
        <f t="array" ref="HG27">INDEX(patti,$HD27,IR27)</f>
        <v>Sib5#</v>
      </c>
      <c r="HH27" s="2" t="str" cm="1">
        <f t="array" ref="HH27">INDEX(patti,$HD27,IS27)</f>
        <v>Sib</v>
      </c>
      <c r="HI27" s="2" t="str" cm="1">
        <f t="array" ref="HI27">INDEX(patti,$HD27,IT27)</f>
        <v>Sib</v>
      </c>
      <c r="HJ27" s="2" t="str" cm="1">
        <f t="array" ref="HJ27">INDEX(patti,$HD27,IU27)</f>
        <v>Sibm5b</v>
      </c>
      <c r="HK27" s="2" t="str" cm="1">
        <f t="array" ref="HK27">INDEX(patti,$HD27,IV27)</f>
        <v>Sibm5b</v>
      </c>
      <c r="HL27" s="2" t="str" cm="1">
        <f t="array" ref="HL27">INDEX(patti,$HD27,IW27)</f>
        <v>SibmΔ</v>
      </c>
      <c r="HM27" s="2" t="str" cm="1">
        <f t="array" ref="HM27">INDEX(patti,$HD27,IX27)</f>
        <v>Sibm7</v>
      </c>
      <c r="HN27" s="2" t="str" cm="1">
        <f t="array" ref="HN27">INDEX(patti,$HD27,IY27)</f>
        <v>Sib5#Δ</v>
      </c>
      <c r="HO27" s="2" t="str" cm="1">
        <f t="array" ref="HO27">INDEX(patti,$HD27,IZ27)</f>
        <v>Sib7</v>
      </c>
      <c r="HP27" s="2" t="str" cm="1">
        <f t="array" ref="HP27">INDEX(patti,$HD27,JA27)</f>
        <v>Sib7</v>
      </c>
      <c r="HQ27" s="2" t="str" cm="1">
        <f t="array" ref="HQ27">INDEX(patti,$HD27,JB27)</f>
        <v>Sibm5b7</v>
      </c>
      <c r="HR27" s="2" t="str" cm="1">
        <f t="array" ref="HR27">INDEX(patti,$HD27,JC27)</f>
        <v>Sibm5b7</v>
      </c>
      <c r="HS27" s="2" t="str" cm="1">
        <f t="array" ref="HS27">INDEX(patti,$HD27,JD27)</f>
        <v>Sibm9</v>
      </c>
      <c r="HT27" s="2" t="str" cm="1">
        <f t="array" ref="HT27">INDEX(patti,$HD27,JE27)</f>
        <v>Sibm9b</v>
      </c>
      <c r="HU27" s="2" t="str" cm="1">
        <f t="array" ref="HU27">INDEX(patti,$HD27,JF27)</f>
        <v>Sib5#9</v>
      </c>
      <c r="HV27" s="2" t="str" cm="1">
        <f t="array" ref="HV27">INDEX(patti,$HD27,JG27)</f>
        <v>Sib9</v>
      </c>
      <c r="HW27" s="2" t="str" cm="1">
        <f t="array" ref="HW27">INDEX(patti,$HD27,JH27)</f>
        <v>Sib9</v>
      </c>
      <c r="HX27" s="2" t="str" cm="1">
        <f t="array" ref="HX27">INDEX(patti,$HD27,JI27)</f>
        <v>Sibm5b9</v>
      </c>
      <c r="HY27" s="2" t="str" cm="1">
        <f t="array" ref="HY27">INDEX(patti,$HD27,JJ27)</f>
        <v>Sibm5b9b</v>
      </c>
      <c r="HZ27" s="2" t="str" cm="1">
        <f t="array" ref="HZ27">INDEX(patti,$HD27,JK27)</f>
        <v>Sibm11</v>
      </c>
      <c r="IA27" s="2" t="str" cm="1">
        <f t="array" ref="IA27">INDEX(patti,$HD27,JL27)</f>
        <v>Sibm11</v>
      </c>
      <c r="IB27" s="2" t="str" cm="1">
        <f t="array" ref="IB27">INDEX(patti,$HD27,JM27)</f>
        <v>Sib5#11+</v>
      </c>
      <c r="IC27" s="2" t="str" cm="1">
        <f t="array" ref="IC27">INDEX(patti,$HD27,JN27)</f>
        <v>Sib11+</v>
      </c>
      <c r="ID27" s="2" t="str" cm="1">
        <f t="array" ref="ID27">INDEX(patti,$HD27,JO27)</f>
        <v>Sib11</v>
      </c>
      <c r="IE27" s="2" t="str" cm="1">
        <f t="array" ref="IE27">INDEX(patti,$HD27,JP27)</f>
        <v>Sibm5b11</v>
      </c>
      <c r="IF27" s="2" t="str" cm="1">
        <f t="array" ref="IF27">INDEX(patti,$HD27,JQ27)</f>
        <v>Sibm5b11b</v>
      </c>
      <c r="IG27" s="2" t="str" cm="1">
        <f t="array" ref="IG27">INDEX(patti,$HD27,JR27)</f>
        <v>Sibm13</v>
      </c>
      <c r="IH27" s="2" t="str" cm="1">
        <f t="array" ref="IH27">INDEX(patti,$HD27,JS27)</f>
        <v>Sibm13</v>
      </c>
      <c r="II27" s="2" t="str" cm="1">
        <f t="array" ref="II27">INDEX(patti,$HD27,JT27)</f>
        <v>Sib5#13</v>
      </c>
      <c r="IJ27" s="2" t="str" cm="1">
        <f t="array" ref="IJ27">INDEX(patti,$HD27,JU27)</f>
        <v>Sib13</v>
      </c>
      <c r="IK27" s="2" t="str" cm="1">
        <f t="array" ref="IK27">INDEX(patti,$HD27,JV27)</f>
        <v>Sib13b</v>
      </c>
      <c r="IL27" s="2" t="str" cm="1">
        <f t="array" ref="IL27">INDEX(patti,$HD27,JW27)</f>
        <v>Sibm5b13b</v>
      </c>
      <c r="IM27" s="2" t="str" cm="1">
        <f t="array" ref="IM27">INDEX(patti,$HD27,JX27)</f>
        <v>Sibm5b13b</v>
      </c>
      <c r="IN27" t="s">
        <v>117</v>
      </c>
      <c r="IP27">
        <v>1</v>
      </c>
      <c r="IQ27">
        <f t="shared" si="224"/>
        <v>6</v>
      </c>
      <c r="IR27">
        <f t="shared" si="224"/>
        <v>11</v>
      </c>
      <c r="IS27">
        <f t="shared" si="224"/>
        <v>16</v>
      </c>
      <c r="IT27">
        <f t="shared" si="224"/>
        <v>21</v>
      </c>
      <c r="IU27">
        <f t="shared" si="224"/>
        <v>26</v>
      </c>
      <c r="IV27">
        <f t="shared" si="224"/>
        <v>31</v>
      </c>
      <c r="IW27">
        <f t="shared" si="205"/>
        <v>2</v>
      </c>
      <c r="IX27">
        <f t="shared" si="205"/>
        <v>7</v>
      </c>
      <c r="IY27">
        <f t="shared" si="205"/>
        <v>12</v>
      </c>
      <c r="IZ27">
        <f t="shared" si="205"/>
        <v>17</v>
      </c>
      <c r="JA27">
        <f t="shared" si="205"/>
        <v>22</v>
      </c>
      <c r="JB27">
        <f t="shared" si="205"/>
        <v>27</v>
      </c>
      <c r="JC27">
        <f t="shared" si="205"/>
        <v>32</v>
      </c>
      <c r="JD27">
        <f t="shared" si="205"/>
        <v>3</v>
      </c>
      <c r="JE27">
        <f t="shared" si="205"/>
        <v>8</v>
      </c>
      <c r="JF27">
        <f t="shared" si="205"/>
        <v>13</v>
      </c>
      <c r="JG27">
        <f t="shared" si="205"/>
        <v>18</v>
      </c>
      <c r="JH27">
        <f t="shared" si="205"/>
        <v>23</v>
      </c>
      <c r="JI27">
        <f t="shared" si="205"/>
        <v>28</v>
      </c>
      <c r="JJ27">
        <f t="shared" si="205"/>
        <v>33</v>
      </c>
      <c r="JK27">
        <f t="shared" si="205"/>
        <v>4</v>
      </c>
      <c r="JL27">
        <f t="shared" si="205"/>
        <v>9</v>
      </c>
      <c r="JM27">
        <f t="shared" si="223"/>
        <v>14</v>
      </c>
      <c r="JN27">
        <f t="shared" si="223"/>
        <v>19</v>
      </c>
      <c r="JO27">
        <f t="shared" si="223"/>
        <v>24</v>
      </c>
      <c r="JP27">
        <f t="shared" si="223"/>
        <v>29</v>
      </c>
      <c r="JQ27">
        <f t="shared" si="223"/>
        <v>34</v>
      </c>
      <c r="JR27">
        <f t="shared" si="223"/>
        <v>5</v>
      </c>
      <c r="JS27">
        <f t="shared" si="223"/>
        <v>10</v>
      </c>
      <c r="JT27">
        <f t="shared" si="223"/>
        <v>15</v>
      </c>
      <c r="JU27">
        <f t="shared" si="223"/>
        <v>20</v>
      </c>
      <c r="JV27">
        <f t="shared" si="223"/>
        <v>25</v>
      </c>
      <c r="JW27">
        <f t="shared" si="223"/>
        <v>30</v>
      </c>
      <c r="JX27">
        <f t="shared" si="223"/>
        <v>35</v>
      </c>
      <c r="JY27" t="s">
        <v>117</v>
      </c>
      <c r="JZ27" t="str">
        <f t="shared" si="222"/>
        <v>MELODICA</v>
      </c>
      <c r="KA27">
        <f t="shared" si="16"/>
        <v>0</v>
      </c>
      <c r="KB27" cm="1">
        <f t="array" ref="KB27">IF(TYPE(_xlfn._xlws.FILTER(HE$1:IM$1,HE27:IM27=KA27))=16,0,_xlfn._xlws.FILTER(HE$1:IM$1,HE27:IM27=KA27))</f>
        <v>0</v>
      </c>
      <c r="KG27">
        <f t="shared" si="206"/>
        <v>0</v>
      </c>
      <c r="KH27" s="35">
        <f t="shared" si="225"/>
        <v>0</v>
      </c>
      <c r="LX27" s="51"/>
      <c r="LY27" s="51"/>
      <c r="LZ27" s="51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/>
      <c r="NL27" s="51"/>
      <c r="NM27" s="51"/>
      <c r="NN27" s="51"/>
      <c r="NO27" s="51"/>
      <c r="NP27" s="51"/>
      <c r="NQ27" s="51"/>
      <c r="NR27" s="51"/>
      <c r="NS27" s="51"/>
      <c r="NT27" s="51"/>
      <c r="NU27" s="51"/>
      <c r="NV27" s="51"/>
      <c r="NW27" s="51"/>
      <c r="NX27" s="73"/>
      <c r="NY27" s="73"/>
      <c r="NZ27" s="73"/>
      <c r="OA27" s="73"/>
      <c r="OB27" s="73"/>
      <c r="OC27" s="73"/>
    </row>
    <row r="28" spans="1:393" x14ac:dyDescent="0.3">
      <c r="A28" s="190"/>
      <c r="B28" t="str">
        <f t="shared" si="220"/>
        <v>SI</v>
      </c>
      <c r="C28" s="16" t="s">
        <v>37</v>
      </c>
      <c r="D28" s="16" t="s">
        <v>38</v>
      </c>
      <c r="E28" s="16" t="s">
        <v>37</v>
      </c>
      <c r="F28" s="16" t="s">
        <v>37</v>
      </c>
      <c r="G28" s="16" t="s">
        <v>37</v>
      </c>
      <c r="H28" s="16" t="s">
        <v>37</v>
      </c>
      <c r="I28" s="16" t="s">
        <v>38</v>
      </c>
      <c r="J28" s="4">
        <f t="shared" si="221"/>
        <v>12</v>
      </c>
      <c r="K28" s="58">
        <f t="shared" si="48"/>
        <v>14</v>
      </c>
      <c r="L28" s="58">
        <f t="shared" si="49"/>
        <v>15</v>
      </c>
      <c r="M28" s="58">
        <f t="shared" si="50"/>
        <v>17</v>
      </c>
      <c r="N28" s="58">
        <f t="shared" si="51"/>
        <v>19</v>
      </c>
      <c r="O28" s="58">
        <f t="shared" si="52"/>
        <v>21</v>
      </c>
      <c r="P28" s="58">
        <f t="shared" si="53"/>
        <v>23</v>
      </c>
      <c r="Q28" s="57">
        <f t="shared" si="54"/>
        <v>24</v>
      </c>
      <c r="R28" s="58">
        <f t="shared" si="55"/>
        <v>26</v>
      </c>
      <c r="S28" s="58">
        <f t="shared" si="56"/>
        <v>27</v>
      </c>
      <c r="T28" s="58">
        <f t="shared" si="57"/>
        <v>29</v>
      </c>
      <c r="U28" s="58">
        <f t="shared" si="58"/>
        <v>31</v>
      </c>
      <c r="V28" s="58">
        <f t="shared" si="59"/>
        <v>33</v>
      </c>
      <c r="W28" s="58">
        <f t="shared" si="60"/>
        <v>35</v>
      </c>
      <c r="X28" s="57">
        <f t="shared" si="61"/>
        <v>36</v>
      </c>
      <c r="Y28" s="58">
        <f t="shared" si="62"/>
        <v>38</v>
      </c>
      <c r="Z28" s="58">
        <f t="shared" si="63"/>
        <v>39</v>
      </c>
      <c r="AA28" s="58">
        <f t="shared" si="64"/>
        <v>41</v>
      </c>
      <c r="AB28" s="58">
        <f t="shared" si="65"/>
        <v>43</v>
      </c>
      <c r="AC28" s="58">
        <f t="shared" si="66"/>
        <v>45</v>
      </c>
      <c r="AD28" s="58">
        <f t="shared" si="67"/>
        <v>47</v>
      </c>
      <c r="AE28" s="57">
        <f t="shared" si="68"/>
        <v>48</v>
      </c>
      <c r="AF28" s="58">
        <f t="shared" si="69"/>
        <v>50</v>
      </c>
      <c r="AG28" s="58">
        <f t="shared" si="70"/>
        <v>51</v>
      </c>
      <c r="AH28" s="58">
        <f t="shared" si="71"/>
        <v>53</v>
      </c>
      <c r="AI28" s="58"/>
      <c r="AJ28" s="58">
        <f>1</f>
        <v>1</v>
      </c>
      <c r="AK28" s="58">
        <f t="shared" si="72"/>
        <v>3</v>
      </c>
      <c r="AL28" s="58">
        <f t="shared" si="73"/>
        <v>7</v>
      </c>
      <c r="AM28" s="58">
        <f t="shared" si="74"/>
        <v>11</v>
      </c>
      <c r="AN28" s="58">
        <f t="shared" si="75"/>
        <v>14</v>
      </c>
      <c r="AO28" s="58">
        <f t="shared" si="76"/>
        <v>17</v>
      </c>
      <c r="AP28" s="58">
        <f t="shared" si="77"/>
        <v>21</v>
      </c>
      <c r="AQ28" s="58" t="str">
        <f t="shared" si="215"/>
        <v>SI</v>
      </c>
      <c r="AR28" s="58" t="str">
        <f t="shared" si="78"/>
        <v>m</v>
      </c>
      <c r="AS28" s="58" t="str">
        <f t="shared" si="79"/>
        <v/>
      </c>
      <c r="AT28" s="58" t="str">
        <f t="shared" si="80"/>
        <v>Δ</v>
      </c>
      <c r="AU28" s="57" t="str">
        <f t="shared" si="81"/>
        <v>9</v>
      </c>
      <c r="AV28" s="57" t="str">
        <f t="shared" si="82"/>
        <v>11</v>
      </c>
      <c r="AW28" s="57" t="str">
        <f t="shared" si="83"/>
        <v>13</v>
      </c>
      <c r="AX28" s="57" t="str">
        <f t="shared" si="84"/>
        <v>SIm</v>
      </c>
      <c r="AY28" s="57" t="str">
        <f t="shared" si="85"/>
        <v>SImΔ</v>
      </c>
      <c r="AZ28" s="57" t="str">
        <f t="shared" si="86"/>
        <v>SIm9</v>
      </c>
      <c r="BA28" s="57" t="str">
        <f t="shared" si="87"/>
        <v>SIm11</v>
      </c>
      <c r="BB28" s="57" t="str">
        <f t="shared" si="88"/>
        <v>SIm13</v>
      </c>
      <c r="BD28" s="58">
        <f>1</f>
        <v>1</v>
      </c>
      <c r="BE28" s="57">
        <f t="shared" si="89"/>
        <v>3</v>
      </c>
      <c r="BF28" s="57">
        <f t="shared" si="90"/>
        <v>7</v>
      </c>
      <c r="BG28" s="57">
        <f t="shared" si="91"/>
        <v>10</v>
      </c>
      <c r="BH28" s="57">
        <f t="shared" si="92"/>
        <v>13</v>
      </c>
      <c r="BI28" s="57">
        <f t="shared" si="93"/>
        <v>17</v>
      </c>
      <c r="BJ28" s="57">
        <f t="shared" si="94"/>
        <v>21</v>
      </c>
      <c r="BK28" s="58" t="str">
        <f t="shared" si="95"/>
        <v>SI</v>
      </c>
      <c r="BL28" s="58" t="str">
        <f t="shared" si="96"/>
        <v>m</v>
      </c>
      <c r="BM28" s="58" t="str">
        <f t="shared" si="97"/>
        <v/>
      </c>
      <c r="BN28" s="58" t="str">
        <f t="shared" si="98"/>
        <v>7</v>
      </c>
      <c r="BO28" s="57" t="str">
        <f t="shared" si="99"/>
        <v>9b</v>
      </c>
      <c r="BP28" s="57" t="str">
        <f t="shared" si="100"/>
        <v>11</v>
      </c>
      <c r="BQ28" s="57" t="str">
        <f t="shared" si="101"/>
        <v>13</v>
      </c>
      <c r="BR28" s="57" t="str">
        <f t="shared" si="102"/>
        <v>SIm</v>
      </c>
      <c r="BS28" s="57" t="str">
        <f t="shared" si="103"/>
        <v>SIm7</v>
      </c>
      <c r="BT28" s="57" t="str">
        <f t="shared" si="104"/>
        <v>SIm9b</v>
      </c>
      <c r="BU28" s="57" t="str">
        <f t="shared" si="105"/>
        <v>SIm11</v>
      </c>
      <c r="BV28" s="57" t="str">
        <f t="shared" si="106"/>
        <v>SIm13</v>
      </c>
      <c r="BX28" s="58">
        <f>1</f>
        <v>1</v>
      </c>
      <c r="BY28" s="57">
        <f t="shared" si="107"/>
        <v>4</v>
      </c>
      <c r="BZ28" s="57">
        <f t="shared" si="108"/>
        <v>8</v>
      </c>
      <c r="CA28" s="57">
        <f t="shared" si="109"/>
        <v>11</v>
      </c>
      <c r="CB28" s="57">
        <f t="shared" si="110"/>
        <v>14</v>
      </c>
      <c r="CC28" s="57">
        <f t="shared" si="111"/>
        <v>18</v>
      </c>
      <c r="CD28" s="57">
        <f t="shared" si="112"/>
        <v>21</v>
      </c>
      <c r="CE28" s="58" t="str">
        <f t="shared" si="113"/>
        <v>SI</v>
      </c>
      <c r="CF28" s="58" t="str">
        <f t="shared" si="114"/>
        <v/>
      </c>
      <c r="CG28" s="58" t="str">
        <f t="shared" si="115"/>
        <v>5#</v>
      </c>
      <c r="CH28" s="58" t="str">
        <f t="shared" si="116"/>
        <v>Δ</v>
      </c>
      <c r="CI28" s="57" t="str">
        <f t="shared" si="117"/>
        <v>9</v>
      </c>
      <c r="CJ28" s="57" t="str">
        <f t="shared" si="118"/>
        <v>11+</v>
      </c>
      <c r="CK28" s="57" t="str">
        <f t="shared" si="119"/>
        <v>13</v>
      </c>
      <c r="CL28" s="57" t="str">
        <f t="shared" si="120"/>
        <v>SI5#</v>
      </c>
      <c r="CM28" s="57" t="str">
        <f t="shared" si="121"/>
        <v>SI5#Δ</v>
      </c>
      <c r="CN28" s="57" t="str">
        <f t="shared" si="122"/>
        <v>SI5#9</v>
      </c>
      <c r="CO28" s="57" t="str">
        <f t="shared" si="123"/>
        <v>SI5#11+</v>
      </c>
      <c r="CP28" s="57" t="str">
        <f t="shared" si="124"/>
        <v>SI5#13</v>
      </c>
      <c r="CR28" s="58">
        <f>1</f>
        <v>1</v>
      </c>
      <c r="CS28" s="57">
        <f t="shared" si="125"/>
        <v>4</v>
      </c>
      <c r="CT28" s="57">
        <f t="shared" si="126"/>
        <v>7</v>
      </c>
      <c r="CU28" s="57">
        <f t="shared" si="127"/>
        <v>10</v>
      </c>
      <c r="CV28" s="57">
        <f t="shared" si="128"/>
        <v>14</v>
      </c>
      <c r="CW28" s="57">
        <f t="shared" si="129"/>
        <v>18</v>
      </c>
      <c r="CX28" s="57">
        <f t="shared" si="130"/>
        <v>21</v>
      </c>
      <c r="CY28" s="58" t="str">
        <f t="shared" si="131"/>
        <v>SI</v>
      </c>
      <c r="CZ28" s="58" t="str">
        <f t="shared" si="132"/>
        <v/>
      </c>
      <c r="DA28" s="58" t="str">
        <f t="shared" si="133"/>
        <v/>
      </c>
      <c r="DB28" s="58" t="str">
        <f t="shared" si="134"/>
        <v>7</v>
      </c>
      <c r="DC28" s="57" t="str">
        <f t="shared" si="135"/>
        <v>9</v>
      </c>
      <c r="DD28" s="57" t="str">
        <f t="shared" si="136"/>
        <v>11+</v>
      </c>
      <c r="DE28" s="57" t="str">
        <f t="shared" si="137"/>
        <v>13</v>
      </c>
      <c r="DF28" s="57" t="str">
        <f t="shared" si="138"/>
        <v>SI</v>
      </c>
      <c r="DG28" s="57" t="str">
        <f t="shared" si="139"/>
        <v>SI7</v>
      </c>
      <c r="DH28" s="57" t="str">
        <f t="shared" si="140"/>
        <v>SI9</v>
      </c>
      <c r="DI28" s="57" t="str">
        <f t="shared" si="141"/>
        <v>SI11+</v>
      </c>
      <c r="DJ28" s="57" t="str">
        <f t="shared" si="142"/>
        <v>SI13</v>
      </c>
      <c r="DL28" s="58">
        <f>1</f>
        <v>1</v>
      </c>
      <c r="DM28" s="57">
        <f t="shared" si="143"/>
        <v>4</v>
      </c>
      <c r="DN28" s="57">
        <f t="shared" si="144"/>
        <v>7</v>
      </c>
      <c r="DO28" s="57">
        <f t="shared" si="145"/>
        <v>10</v>
      </c>
      <c r="DP28" s="57">
        <f t="shared" si="146"/>
        <v>14</v>
      </c>
      <c r="DQ28" s="57">
        <f t="shared" si="147"/>
        <v>17</v>
      </c>
      <c r="DR28" s="57">
        <f t="shared" si="148"/>
        <v>20</v>
      </c>
      <c r="DS28" s="58" t="str">
        <f t="shared" si="149"/>
        <v>SI</v>
      </c>
      <c r="DT28" s="58" t="str">
        <f t="shared" si="150"/>
        <v/>
      </c>
      <c r="DU28" s="58" t="str">
        <f t="shared" si="151"/>
        <v/>
      </c>
      <c r="DV28" s="58" t="str">
        <f t="shared" si="152"/>
        <v>7</v>
      </c>
      <c r="DW28" s="57" t="str">
        <f t="shared" si="153"/>
        <v>9</v>
      </c>
      <c r="DX28" s="57" t="str">
        <f t="shared" si="154"/>
        <v>11</v>
      </c>
      <c r="DY28" s="57" t="str">
        <f t="shared" si="155"/>
        <v>13b</v>
      </c>
      <c r="DZ28" s="57" t="str">
        <f t="shared" si="156"/>
        <v>SI</v>
      </c>
      <c r="EA28" s="57" t="str">
        <f t="shared" si="157"/>
        <v>SI7</v>
      </c>
      <c r="EB28" s="57" t="str">
        <f t="shared" si="158"/>
        <v>SI9</v>
      </c>
      <c r="EC28" s="57" t="str">
        <f t="shared" si="159"/>
        <v>SI11</v>
      </c>
      <c r="ED28" s="57" t="str">
        <f t="shared" si="160"/>
        <v>SI13b</v>
      </c>
      <c r="EF28" s="58">
        <f>1</f>
        <v>1</v>
      </c>
      <c r="EG28" s="57">
        <f t="shared" si="161"/>
        <v>3</v>
      </c>
      <c r="EH28" s="57">
        <f t="shared" si="162"/>
        <v>6</v>
      </c>
      <c r="EI28" s="57">
        <f t="shared" si="163"/>
        <v>10</v>
      </c>
      <c r="EJ28" s="57">
        <f t="shared" si="164"/>
        <v>14</v>
      </c>
      <c r="EK28" s="57">
        <f t="shared" si="165"/>
        <v>17</v>
      </c>
      <c r="EL28" s="57">
        <f t="shared" si="166"/>
        <v>20</v>
      </c>
      <c r="EM28" s="58" t="str">
        <f t="shared" si="167"/>
        <v>SI</v>
      </c>
      <c r="EN28" s="58" t="str">
        <f t="shared" si="168"/>
        <v>m</v>
      </c>
      <c r="EO28" s="58" t="str">
        <f t="shared" si="169"/>
        <v>5b</v>
      </c>
      <c r="EP28" s="58" t="str">
        <f t="shared" si="170"/>
        <v>7</v>
      </c>
      <c r="EQ28" s="57" t="str">
        <f t="shared" si="171"/>
        <v>9</v>
      </c>
      <c r="ER28" s="57" t="str">
        <f t="shared" si="172"/>
        <v>11</v>
      </c>
      <c r="ES28" s="57" t="str">
        <f t="shared" si="173"/>
        <v>13b</v>
      </c>
      <c r="ET28" s="57" t="str">
        <f t="shared" si="174"/>
        <v>SIm5b</v>
      </c>
      <c r="EU28" s="57" t="str">
        <f t="shared" si="175"/>
        <v>SIm5b7</v>
      </c>
      <c r="EV28" s="57" t="str">
        <f t="shared" si="176"/>
        <v>SIm5b9</v>
      </c>
      <c r="EW28" s="57" t="str">
        <f t="shared" si="177"/>
        <v>SIm5b11</v>
      </c>
      <c r="EX28" s="57" t="str">
        <f t="shared" si="178"/>
        <v>SIm5b13b</v>
      </c>
      <c r="EZ28" s="58">
        <f>1</f>
        <v>1</v>
      </c>
      <c r="FA28" s="57">
        <f t="shared" si="179"/>
        <v>3</v>
      </c>
      <c r="FB28" s="57">
        <f t="shared" si="180"/>
        <v>6</v>
      </c>
      <c r="FC28" s="57">
        <f t="shared" si="181"/>
        <v>10</v>
      </c>
      <c r="FD28" s="57">
        <f t="shared" si="182"/>
        <v>13</v>
      </c>
      <c r="FE28" s="57">
        <f t="shared" si="183"/>
        <v>16</v>
      </c>
      <c r="FF28" s="57">
        <f t="shared" si="184"/>
        <v>20</v>
      </c>
      <c r="FG28" s="58" t="str">
        <f t="shared" si="185"/>
        <v>SI</v>
      </c>
      <c r="FH28" s="58" t="str">
        <f t="shared" si="186"/>
        <v>m</v>
      </c>
      <c r="FI28" s="58" t="str">
        <f t="shared" si="187"/>
        <v>5b</v>
      </c>
      <c r="FJ28" s="58" t="str">
        <f t="shared" si="188"/>
        <v>7</v>
      </c>
      <c r="FK28" s="57" t="str">
        <f t="shared" si="189"/>
        <v>9b</v>
      </c>
      <c r="FL28" s="57" t="str">
        <f t="shared" si="190"/>
        <v>11b</v>
      </c>
      <c r="FM28" s="57" t="str">
        <f t="shared" si="191"/>
        <v>13b</v>
      </c>
      <c r="FN28" s="57" t="str">
        <f t="shared" si="192"/>
        <v>SIm5b</v>
      </c>
      <c r="FO28" s="57" t="str">
        <f t="shared" si="193"/>
        <v>SIm5b7</v>
      </c>
      <c r="FP28" s="57" t="str">
        <f t="shared" si="194"/>
        <v>SIm5b9b</v>
      </c>
      <c r="FQ28" s="57" t="str">
        <f t="shared" si="195"/>
        <v>SIm5b11b</v>
      </c>
      <c r="FR28" s="57" t="str">
        <f t="shared" si="196"/>
        <v>SIm5b13b</v>
      </c>
      <c r="FT28" s="2" t="str">
        <f t="shared" si="197"/>
        <v>SIm</v>
      </c>
      <c r="FU28" s="2" t="str">
        <f t="shared" si="197"/>
        <v>SImΔ</v>
      </c>
      <c r="FV28" s="2" t="str">
        <f t="shared" si="197"/>
        <v>SIm9</v>
      </c>
      <c r="FW28" s="2" t="str">
        <f t="shared" si="197"/>
        <v>SIm11</v>
      </c>
      <c r="FX28" s="2" t="str">
        <f t="shared" si="197"/>
        <v>SIm13</v>
      </c>
      <c r="FY28" s="2" t="str">
        <f t="shared" si="198"/>
        <v>SIm</v>
      </c>
      <c r="FZ28" s="2" t="str">
        <f t="shared" si="198"/>
        <v>SIm7</v>
      </c>
      <c r="GA28" s="2" t="str">
        <f t="shared" si="198"/>
        <v>SIm9b</v>
      </c>
      <c r="GB28" s="2" t="str">
        <f t="shared" si="198"/>
        <v>SIm11</v>
      </c>
      <c r="GC28" s="2" t="str">
        <f t="shared" si="198"/>
        <v>SIm13</v>
      </c>
      <c r="GD28" s="2" t="str">
        <f t="shared" si="199"/>
        <v>SI5#</v>
      </c>
      <c r="GE28" s="2" t="str">
        <f t="shared" si="199"/>
        <v>SI5#Δ</v>
      </c>
      <c r="GF28" s="2" t="str">
        <f t="shared" si="199"/>
        <v>SI5#9</v>
      </c>
      <c r="GG28" s="2" t="str">
        <f t="shared" si="199"/>
        <v>SI5#11+</v>
      </c>
      <c r="GH28" s="2" t="str">
        <f t="shared" si="199"/>
        <v>SI5#13</v>
      </c>
      <c r="GI28" s="2" t="str">
        <f t="shared" si="200"/>
        <v>SI</v>
      </c>
      <c r="GJ28" s="2" t="str">
        <f t="shared" si="200"/>
        <v>SI7</v>
      </c>
      <c r="GK28" s="2" t="str">
        <f t="shared" si="200"/>
        <v>SI9</v>
      </c>
      <c r="GL28" s="2" t="str">
        <f t="shared" si="200"/>
        <v>SI11+</v>
      </c>
      <c r="GM28" s="2" t="str">
        <f t="shared" si="200"/>
        <v>SI13</v>
      </c>
      <c r="GN28" s="2" t="str">
        <f t="shared" si="201"/>
        <v>SI</v>
      </c>
      <c r="GO28" s="2" t="str">
        <f t="shared" si="201"/>
        <v>SI7</v>
      </c>
      <c r="GP28" s="2" t="str">
        <f t="shared" si="201"/>
        <v>SI9</v>
      </c>
      <c r="GQ28" s="2" t="str">
        <f t="shared" si="201"/>
        <v>SI11</v>
      </c>
      <c r="GR28" s="2" t="str">
        <f t="shared" si="201"/>
        <v>SI13b</v>
      </c>
      <c r="GS28" s="2" t="str">
        <f t="shared" si="202"/>
        <v>SIm5b</v>
      </c>
      <c r="GT28" s="2" t="str">
        <f t="shared" si="202"/>
        <v>SIm5b7</v>
      </c>
      <c r="GU28" s="2" t="str">
        <f t="shared" si="202"/>
        <v>SIm5b9</v>
      </c>
      <c r="GV28" s="2" t="str">
        <f t="shared" si="202"/>
        <v>SIm5b11</v>
      </c>
      <c r="GW28" s="2" t="str">
        <f t="shared" si="202"/>
        <v>SIm5b13b</v>
      </c>
      <c r="GX28" s="2" t="str">
        <f t="shared" si="203"/>
        <v>SIm5b</v>
      </c>
      <c r="GY28" s="2" t="str">
        <f t="shared" si="203"/>
        <v>SIm5b7</v>
      </c>
      <c r="GZ28" s="2" t="str">
        <f t="shared" si="203"/>
        <v>SIm5b9b</v>
      </c>
      <c r="HA28" s="2" t="str">
        <f t="shared" si="203"/>
        <v>SIm5b11b</v>
      </c>
      <c r="HB28" s="2" t="str">
        <f t="shared" si="203"/>
        <v>SIm5b13b</v>
      </c>
      <c r="HD28" s="2">
        <f t="shared" si="216"/>
        <v>24</v>
      </c>
      <c r="HE28" s="2" t="str" cm="1">
        <f t="array" ref="HE28">INDEX(patti,$HD28,IP28)</f>
        <v>SIm</v>
      </c>
      <c r="HF28" s="2" t="str" cm="1">
        <f t="array" ref="HF28">INDEX(patti,$HD28,IQ28)</f>
        <v>SIm</v>
      </c>
      <c r="HG28" s="2" t="str" cm="1">
        <f t="array" ref="HG28">INDEX(patti,$HD28,IR28)</f>
        <v>SI5#</v>
      </c>
      <c r="HH28" s="2" t="str" cm="1">
        <f t="array" ref="HH28">INDEX(patti,$HD28,IS28)</f>
        <v>SI</v>
      </c>
      <c r="HI28" s="2" t="str" cm="1">
        <f t="array" ref="HI28">INDEX(patti,$HD28,IT28)</f>
        <v>SI</v>
      </c>
      <c r="HJ28" s="2" t="str" cm="1">
        <f t="array" ref="HJ28">INDEX(patti,$HD28,IU28)</f>
        <v>SIm5b</v>
      </c>
      <c r="HK28" s="2" t="str" cm="1">
        <f t="array" ref="HK28">INDEX(patti,$HD28,IV28)</f>
        <v>SIm5b</v>
      </c>
      <c r="HL28" s="2" t="str" cm="1">
        <f t="array" ref="HL28">INDEX(patti,$HD28,IW28)</f>
        <v>SImΔ</v>
      </c>
      <c r="HM28" s="2" t="str" cm="1">
        <f t="array" ref="HM28">INDEX(patti,$HD28,IX28)</f>
        <v>SIm7</v>
      </c>
      <c r="HN28" s="2" t="str" cm="1">
        <f t="array" ref="HN28">INDEX(patti,$HD28,IY28)</f>
        <v>SI5#Δ</v>
      </c>
      <c r="HO28" s="2" t="str" cm="1">
        <f t="array" ref="HO28">INDEX(patti,$HD28,IZ28)</f>
        <v>SI7</v>
      </c>
      <c r="HP28" s="2" t="str" cm="1">
        <f t="array" ref="HP28">INDEX(patti,$HD28,JA28)</f>
        <v>SI7</v>
      </c>
      <c r="HQ28" s="2" t="str" cm="1">
        <f t="array" ref="HQ28">INDEX(patti,$HD28,JB28)</f>
        <v>SIm5b7</v>
      </c>
      <c r="HR28" s="2" t="str" cm="1">
        <f t="array" ref="HR28">INDEX(patti,$HD28,JC28)</f>
        <v>SIm5b7</v>
      </c>
      <c r="HS28" s="2" t="str" cm="1">
        <f t="array" ref="HS28">INDEX(patti,$HD28,JD28)</f>
        <v>SIm9</v>
      </c>
      <c r="HT28" s="2" t="str" cm="1">
        <f t="array" ref="HT28">INDEX(patti,$HD28,JE28)</f>
        <v>SIm9b</v>
      </c>
      <c r="HU28" s="2" t="str" cm="1">
        <f t="array" ref="HU28">INDEX(patti,$HD28,JF28)</f>
        <v>SI5#9</v>
      </c>
      <c r="HV28" s="2" t="str" cm="1">
        <f t="array" ref="HV28">INDEX(patti,$HD28,JG28)</f>
        <v>SI9</v>
      </c>
      <c r="HW28" s="2" t="str" cm="1">
        <f t="array" ref="HW28">INDEX(patti,$HD28,JH28)</f>
        <v>SI9</v>
      </c>
      <c r="HX28" s="2" t="str" cm="1">
        <f t="array" ref="HX28">INDEX(patti,$HD28,JI28)</f>
        <v>SIm5b9</v>
      </c>
      <c r="HY28" s="2" t="str" cm="1">
        <f t="array" ref="HY28">INDEX(patti,$HD28,JJ28)</f>
        <v>SIm5b9b</v>
      </c>
      <c r="HZ28" s="2" t="str" cm="1">
        <f t="array" ref="HZ28">INDEX(patti,$HD28,JK28)</f>
        <v>SIm11</v>
      </c>
      <c r="IA28" s="2" t="str" cm="1">
        <f t="array" ref="IA28">INDEX(patti,$HD28,JL28)</f>
        <v>SIm11</v>
      </c>
      <c r="IB28" s="2" t="str" cm="1">
        <f t="array" ref="IB28">INDEX(patti,$HD28,JM28)</f>
        <v>SI5#11+</v>
      </c>
      <c r="IC28" s="2" t="str" cm="1">
        <f t="array" ref="IC28">INDEX(patti,$HD28,JN28)</f>
        <v>SI11+</v>
      </c>
      <c r="ID28" s="2" t="str" cm="1">
        <f t="array" ref="ID28">INDEX(patti,$HD28,JO28)</f>
        <v>SI11</v>
      </c>
      <c r="IE28" s="2" t="str" cm="1">
        <f t="array" ref="IE28">INDEX(patti,$HD28,JP28)</f>
        <v>SIm5b11</v>
      </c>
      <c r="IF28" s="2" t="str" cm="1">
        <f t="array" ref="IF28">INDEX(patti,$HD28,JQ28)</f>
        <v>SIm5b11b</v>
      </c>
      <c r="IG28" s="2" t="str" cm="1">
        <f t="array" ref="IG28">INDEX(patti,$HD28,JR28)</f>
        <v>SIm13</v>
      </c>
      <c r="IH28" s="2" t="str" cm="1">
        <f t="array" ref="IH28">INDEX(patti,$HD28,JS28)</f>
        <v>SIm13</v>
      </c>
      <c r="II28" s="2" t="str" cm="1">
        <f t="array" ref="II28">INDEX(patti,$HD28,JT28)</f>
        <v>SI5#13</v>
      </c>
      <c r="IJ28" s="2" t="str" cm="1">
        <f t="array" ref="IJ28">INDEX(patti,$HD28,JU28)</f>
        <v>SI13</v>
      </c>
      <c r="IK28" s="2" t="str" cm="1">
        <f t="array" ref="IK28">INDEX(patti,$HD28,JV28)</f>
        <v>SI13b</v>
      </c>
      <c r="IL28" s="2" t="str" cm="1">
        <f t="array" ref="IL28">INDEX(patti,$HD28,JW28)</f>
        <v>SIm5b13b</v>
      </c>
      <c r="IM28" s="2" t="str" cm="1">
        <f t="array" ref="IM28">INDEX(patti,$HD28,JX28)</f>
        <v>SIm5b13b</v>
      </c>
      <c r="IN28" t="s">
        <v>117</v>
      </c>
      <c r="IP28">
        <v>1</v>
      </c>
      <c r="IQ28">
        <f t="shared" si="224"/>
        <v>6</v>
      </c>
      <c r="IR28">
        <f t="shared" si="224"/>
        <v>11</v>
      </c>
      <c r="IS28">
        <f t="shared" si="224"/>
        <v>16</v>
      </c>
      <c r="IT28">
        <f t="shared" si="224"/>
        <v>21</v>
      </c>
      <c r="IU28">
        <f t="shared" si="224"/>
        <v>26</v>
      </c>
      <c r="IV28">
        <f t="shared" si="224"/>
        <v>31</v>
      </c>
      <c r="IW28">
        <f t="shared" si="205"/>
        <v>2</v>
      </c>
      <c r="IX28">
        <f t="shared" si="205"/>
        <v>7</v>
      </c>
      <c r="IY28">
        <f t="shared" si="205"/>
        <v>12</v>
      </c>
      <c r="IZ28">
        <f t="shared" si="205"/>
        <v>17</v>
      </c>
      <c r="JA28">
        <f t="shared" si="205"/>
        <v>22</v>
      </c>
      <c r="JB28">
        <f t="shared" si="205"/>
        <v>27</v>
      </c>
      <c r="JC28">
        <f t="shared" si="205"/>
        <v>32</v>
      </c>
      <c r="JD28">
        <f t="shared" si="205"/>
        <v>3</v>
      </c>
      <c r="JE28">
        <f t="shared" si="205"/>
        <v>8</v>
      </c>
      <c r="JF28">
        <f t="shared" si="205"/>
        <v>13</v>
      </c>
      <c r="JG28">
        <f t="shared" si="205"/>
        <v>18</v>
      </c>
      <c r="JH28">
        <f t="shared" si="205"/>
        <v>23</v>
      </c>
      <c r="JI28">
        <f t="shared" si="205"/>
        <v>28</v>
      </c>
      <c r="JJ28">
        <f t="shared" si="205"/>
        <v>33</v>
      </c>
      <c r="JK28">
        <f t="shared" si="205"/>
        <v>4</v>
      </c>
      <c r="JL28">
        <f t="shared" si="205"/>
        <v>9</v>
      </c>
      <c r="JM28">
        <f t="shared" si="223"/>
        <v>14</v>
      </c>
      <c r="JN28">
        <f t="shared" si="223"/>
        <v>19</v>
      </c>
      <c r="JO28">
        <f t="shared" si="223"/>
        <v>24</v>
      </c>
      <c r="JP28">
        <f t="shared" si="223"/>
        <v>29</v>
      </c>
      <c r="JQ28">
        <f t="shared" si="223"/>
        <v>34</v>
      </c>
      <c r="JR28">
        <f t="shared" si="223"/>
        <v>5</v>
      </c>
      <c r="JS28">
        <f t="shared" si="223"/>
        <v>10</v>
      </c>
      <c r="JT28">
        <f t="shared" si="223"/>
        <v>15</v>
      </c>
      <c r="JU28">
        <f t="shared" si="223"/>
        <v>20</v>
      </c>
      <c r="JV28">
        <f t="shared" si="223"/>
        <v>25</v>
      </c>
      <c r="JW28">
        <f t="shared" si="223"/>
        <v>30</v>
      </c>
      <c r="JX28">
        <f t="shared" si="223"/>
        <v>35</v>
      </c>
      <c r="JY28" t="s">
        <v>117</v>
      </c>
      <c r="JZ28" t="str">
        <f t="shared" si="222"/>
        <v>MELODICA</v>
      </c>
      <c r="KA28">
        <f t="shared" si="16"/>
        <v>0</v>
      </c>
      <c r="KB28" cm="1">
        <f t="array" ref="KB28">IF(TYPE(_xlfn._xlws.FILTER(HE$1:IM$1,HE28:IM28=KA28))=16,0,_xlfn._xlws.FILTER(HE$1:IM$1,HE28:IM28=KA28))</f>
        <v>0</v>
      </c>
      <c r="KG28">
        <f t="shared" si="206"/>
        <v>0</v>
      </c>
      <c r="KH28" s="35">
        <f t="shared" si="225"/>
        <v>0</v>
      </c>
      <c r="LX28" s="51"/>
      <c r="LY28" s="51"/>
      <c r="LZ28" s="51"/>
      <c r="MA28" s="51"/>
      <c r="MB28" s="51"/>
      <c r="MC28" s="51"/>
      <c r="MD28" s="51"/>
      <c r="ME28" s="51"/>
      <c r="MF28" s="51"/>
      <c r="MG28" s="51"/>
      <c r="MH28" s="51"/>
      <c r="MI28" s="51"/>
      <c r="MJ28" s="51"/>
      <c r="MK28" s="51"/>
      <c r="ML28" s="51"/>
      <c r="MM28" s="51"/>
      <c r="MN28" s="51"/>
      <c r="MO28" s="51"/>
      <c r="MP28" s="51"/>
      <c r="MQ28" s="51"/>
      <c r="MR28" s="51"/>
      <c r="MS28" s="51"/>
      <c r="MT28" s="51"/>
      <c r="MU28" s="51"/>
      <c r="MV28" s="51"/>
      <c r="MW28" s="51"/>
      <c r="MX28" s="51"/>
      <c r="MY28" s="51"/>
      <c r="MZ28" s="51"/>
      <c r="NA28" s="51"/>
      <c r="NB28" s="51"/>
      <c r="NC28" s="51"/>
      <c r="ND28" s="51"/>
      <c r="NE28" s="51"/>
      <c r="NF28" s="51"/>
      <c r="NG28" s="51"/>
      <c r="NH28" s="51"/>
      <c r="NI28" s="51"/>
      <c r="NJ28" s="51"/>
      <c r="NK28" s="51"/>
      <c r="NL28" s="51"/>
      <c r="NM28" s="51"/>
      <c r="NN28" s="51"/>
      <c r="NO28" s="51"/>
      <c r="NP28" s="51"/>
      <c r="NQ28" s="51"/>
      <c r="NR28" s="51"/>
      <c r="NS28" s="51"/>
      <c r="NT28" s="51"/>
      <c r="NU28" s="51"/>
      <c r="NV28" s="51"/>
      <c r="NW28" s="51"/>
      <c r="NX28" s="73"/>
      <c r="NY28" s="73"/>
      <c r="NZ28" s="73"/>
      <c r="OA28" s="73"/>
      <c r="OB28" s="73"/>
      <c r="OC28" s="73"/>
    </row>
    <row r="29" spans="1:393" x14ac:dyDescent="0.3">
      <c r="A29" s="190" t="s">
        <v>99</v>
      </c>
      <c r="B29" t="str">
        <f t="shared" si="220"/>
        <v>DO</v>
      </c>
      <c r="C29" s="16" t="s">
        <v>37</v>
      </c>
      <c r="D29" s="16" t="s">
        <v>38</v>
      </c>
      <c r="E29" s="16" t="s">
        <v>37</v>
      </c>
      <c r="F29" s="16" t="s">
        <v>37</v>
      </c>
      <c r="G29" s="16" t="s">
        <v>38</v>
      </c>
      <c r="H29" s="16" t="s">
        <v>39</v>
      </c>
      <c r="I29" s="16" t="s">
        <v>38</v>
      </c>
      <c r="J29" s="4">
        <f t="shared" si="221"/>
        <v>1</v>
      </c>
      <c r="K29" s="59">
        <f t="shared" si="48"/>
        <v>3</v>
      </c>
      <c r="L29" s="59">
        <f t="shared" si="49"/>
        <v>4</v>
      </c>
      <c r="M29" s="59">
        <f t="shared" si="50"/>
        <v>6</v>
      </c>
      <c r="N29" s="59">
        <f t="shared" si="51"/>
        <v>8</v>
      </c>
      <c r="O29" s="59">
        <f t="shared" si="52"/>
        <v>9</v>
      </c>
      <c r="P29" s="59">
        <f t="shared" si="53"/>
        <v>12</v>
      </c>
      <c r="Q29" s="57">
        <f t="shared" si="54"/>
        <v>13</v>
      </c>
      <c r="R29" s="59">
        <f t="shared" si="55"/>
        <v>15</v>
      </c>
      <c r="S29" s="59">
        <f t="shared" si="56"/>
        <v>16</v>
      </c>
      <c r="T29" s="59">
        <f t="shared" si="57"/>
        <v>18</v>
      </c>
      <c r="U29" s="59">
        <f t="shared" si="58"/>
        <v>20</v>
      </c>
      <c r="V29" s="59">
        <f t="shared" si="59"/>
        <v>21</v>
      </c>
      <c r="W29" s="59">
        <f t="shared" si="60"/>
        <v>24</v>
      </c>
      <c r="X29" s="57">
        <f t="shared" si="61"/>
        <v>25</v>
      </c>
      <c r="Y29" s="59">
        <f t="shared" si="62"/>
        <v>27</v>
      </c>
      <c r="Z29" s="59">
        <f t="shared" si="63"/>
        <v>28</v>
      </c>
      <c r="AA29" s="59">
        <f t="shared" si="64"/>
        <v>30</v>
      </c>
      <c r="AB29" s="59">
        <f t="shared" si="65"/>
        <v>32</v>
      </c>
      <c r="AC29" s="59">
        <f t="shared" si="66"/>
        <v>33</v>
      </c>
      <c r="AD29" s="59">
        <f t="shared" si="67"/>
        <v>36</v>
      </c>
      <c r="AE29" s="57">
        <f t="shared" si="68"/>
        <v>37</v>
      </c>
      <c r="AF29" s="59">
        <f t="shared" si="69"/>
        <v>39</v>
      </c>
      <c r="AG29" s="59">
        <f t="shared" si="70"/>
        <v>40</v>
      </c>
      <c r="AH29" s="59">
        <f t="shared" si="71"/>
        <v>42</v>
      </c>
      <c r="AI29" s="59"/>
      <c r="AJ29" s="59">
        <f>1</f>
        <v>1</v>
      </c>
      <c r="AK29" s="59">
        <f t="shared" si="72"/>
        <v>3</v>
      </c>
      <c r="AL29" s="59">
        <f t="shared" si="73"/>
        <v>7</v>
      </c>
      <c r="AM29" s="59">
        <f t="shared" si="74"/>
        <v>11</v>
      </c>
      <c r="AN29" s="59">
        <f t="shared" si="75"/>
        <v>14</v>
      </c>
      <c r="AO29" s="59">
        <f t="shared" si="76"/>
        <v>17</v>
      </c>
      <c r="AP29" s="59">
        <f t="shared" si="77"/>
        <v>20</v>
      </c>
      <c r="AQ29" s="59" t="str">
        <f t="shared" si="215"/>
        <v>DO</v>
      </c>
      <c r="AR29" s="59" t="str">
        <f t="shared" si="78"/>
        <v>m</v>
      </c>
      <c r="AS29" s="59" t="str">
        <f t="shared" si="79"/>
        <v/>
      </c>
      <c r="AT29" s="59" t="str">
        <f t="shared" si="80"/>
        <v>Δ</v>
      </c>
      <c r="AU29" s="57" t="str">
        <f t="shared" si="81"/>
        <v>9</v>
      </c>
      <c r="AV29" s="57" t="str">
        <f t="shared" si="82"/>
        <v>11</v>
      </c>
      <c r="AW29" s="57" t="str">
        <f t="shared" si="83"/>
        <v>13b</v>
      </c>
      <c r="AX29" s="57" t="str">
        <f t="shared" si="84"/>
        <v>DOm</v>
      </c>
      <c r="AY29" s="57" t="str">
        <f t="shared" si="85"/>
        <v>DOmΔ</v>
      </c>
      <c r="AZ29" s="57" t="str">
        <f t="shared" si="86"/>
        <v>DOm9</v>
      </c>
      <c r="BA29" s="57" t="str">
        <f t="shared" si="87"/>
        <v>DOm11</v>
      </c>
      <c r="BB29" s="57" t="str">
        <f t="shared" si="88"/>
        <v>DOm13b</v>
      </c>
      <c r="BD29" s="59">
        <f>1</f>
        <v>1</v>
      </c>
      <c r="BE29" s="57">
        <f t="shared" si="89"/>
        <v>3</v>
      </c>
      <c r="BF29" s="57">
        <f t="shared" si="90"/>
        <v>6</v>
      </c>
      <c r="BG29" s="57">
        <f t="shared" si="91"/>
        <v>10</v>
      </c>
      <c r="BH29" s="57">
        <f t="shared" si="92"/>
        <v>13</v>
      </c>
      <c r="BI29" s="57">
        <f t="shared" si="93"/>
        <v>17</v>
      </c>
      <c r="BJ29" s="57">
        <f t="shared" si="94"/>
        <v>21</v>
      </c>
      <c r="BK29" s="59" t="str">
        <f t="shared" si="95"/>
        <v>DO</v>
      </c>
      <c r="BL29" s="59" t="str">
        <f t="shared" si="96"/>
        <v>m</v>
      </c>
      <c r="BM29" s="59" t="str">
        <f t="shared" si="97"/>
        <v>5b</v>
      </c>
      <c r="BN29" s="59" t="str">
        <f t="shared" si="98"/>
        <v>7</v>
      </c>
      <c r="BO29" s="57" t="str">
        <f t="shared" si="99"/>
        <v>9b</v>
      </c>
      <c r="BP29" s="57" t="str">
        <f t="shared" si="100"/>
        <v>11</v>
      </c>
      <c r="BQ29" s="57" t="str">
        <f t="shared" si="101"/>
        <v>13</v>
      </c>
      <c r="BR29" s="57" t="str">
        <f t="shared" si="102"/>
        <v>DOm5b</v>
      </c>
      <c r="BS29" s="57" t="str">
        <f t="shared" si="103"/>
        <v>DOm5b7</v>
      </c>
      <c r="BT29" s="57" t="str">
        <f t="shared" si="104"/>
        <v>DOm5b9b</v>
      </c>
      <c r="BU29" s="57" t="str">
        <f t="shared" si="105"/>
        <v>DOm5b11</v>
      </c>
      <c r="BV29" s="57" t="str">
        <f t="shared" si="106"/>
        <v>DOm5b13</v>
      </c>
      <c r="BX29" s="59">
        <f>1</f>
        <v>1</v>
      </c>
      <c r="BY29" s="57">
        <f t="shared" si="107"/>
        <v>4</v>
      </c>
      <c r="BZ29" s="57">
        <f t="shared" si="108"/>
        <v>8</v>
      </c>
      <c r="CA29" s="57">
        <f t="shared" si="109"/>
        <v>11</v>
      </c>
      <c r="CB29" s="57">
        <f t="shared" si="110"/>
        <v>14</v>
      </c>
      <c r="CC29" s="57">
        <f t="shared" si="111"/>
        <v>17</v>
      </c>
      <c r="CD29" s="57">
        <f t="shared" si="112"/>
        <v>21</v>
      </c>
      <c r="CE29" s="59" t="str">
        <f t="shared" si="113"/>
        <v>DO</v>
      </c>
      <c r="CF29" s="59" t="str">
        <f t="shared" si="114"/>
        <v/>
      </c>
      <c r="CG29" s="59" t="str">
        <f t="shared" si="115"/>
        <v>5#</v>
      </c>
      <c r="CH29" s="59" t="str">
        <f t="shared" si="116"/>
        <v>Δ</v>
      </c>
      <c r="CI29" s="57" t="str">
        <f t="shared" si="117"/>
        <v>9</v>
      </c>
      <c r="CJ29" s="57" t="str">
        <f t="shared" si="118"/>
        <v>11</v>
      </c>
      <c r="CK29" s="57" t="str">
        <f t="shared" si="119"/>
        <v>13</v>
      </c>
      <c r="CL29" s="57" t="str">
        <f t="shared" si="120"/>
        <v>DO5#</v>
      </c>
      <c r="CM29" s="57" t="str">
        <f t="shared" si="121"/>
        <v>DO5#Δ</v>
      </c>
      <c r="CN29" s="57" t="str">
        <f t="shared" si="122"/>
        <v>DO5#9</v>
      </c>
      <c r="CO29" s="57" t="str">
        <f t="shared" si="123"/>
        <v>DO5#11</v>
      </c>
      <c r="CP29" s="57" t="str">
        <f t="shared" si="124"/>
        <v>DO5#13</v>
      </c>
      <c r="CR29" s="59">
        <f>1</f>
        <v>1</v>
      </c>
      <c r="CS29" s="57">
        <f t="shared" si="125"/>
        <v>3</v>
      </c>
      <c r="CT29" s="57">
        <f t="shared" si="126"/>
        <v>7</v>
      </c>
      <c r="CU29" s="57">
        <f t="shared" si="127"/>
        <v>10</v>
      </c>
      <c r="CV29" s="57">
        <f t="shared" si="128"/>
        <v>14</v>
      </c>
      <c r="CW29" s="57">
        <f t="shared" si="129"/>
        <v>18</v>
      </c>
      <c r="CX29" s="57">
        <f t="shared" si="130"/>
        <v>21</v>
      </c>
      <c r="CY29" s="59" t="str">
        <f t="shared" si="131"/>
        <v>DO</v>
      </c>
      <c r="CZ29" s="59" t="str">
        <f t="shared" si="132"/>
        <v>m</v>
      </c>
      <c r="DA29" s="59" t="str">
        <f t="shared" si="133"/>
        <v/>
      </c>
      <c r="DB29" s="59" t="str">
        <f t="shared" si="134"/>
        <v>7</v>
      </c>
      <c r="DC29" s="57" t="str">
        <f t="shared" si="135"/>
        <v>9</v>
      </c>
      <c r="DD29" s="57" t="str">
        <f t="shared" si="136"/>
        <v>11+</v>
      </c>
      <c r="DE29" s="57" t="str">
        <f t="shared" si="137"/>
        <v>13</v>
      </c>
      <c r="DF29" s="57" t="str">
        <f t="shared" si="138"/>
        <v>DOm</v>
      </c>
      <c r="DG29" s="57" t="str">
        <f t="shared" si="139"/>
        <v>DOm7</v>
      </c>
      <c r="DH29" s="57" t="str">
        <f t="shared" si="140"/>
        <v>DOm9</v>
      </c>
      <c r="DI29" s="57" t="str">
        <f t="shared" si="141"/>
        <v>DOm11+</v>
      </c>
      <c r="DJ29" s="57" t="str">
        <f t="shared" si="142"/>
        <v>DOm13</v>
      </c>
      <c r="DL29" s="59">
        <f>1</f>
        <v>1</v>
      </c>
      <c r="DM29" s="57">
        <f t="shared" si="143"/>
        <v>4</v>
      </c>
      <c r="DN29" s="57">
        <f t="shared" si="144"/>
        <v>7</v>
      </c>
      <c r="DO29" s="57">
        <f t="shared" si="145"/>
        <v>10</v>
      </c>
      <c r="DP29" s="57">
        <f t="shared" si="146"/>
        <v>13</v>
      </c>
      <c r="DQ29" s="57">
        <f t="shared" si="147"/>
        <v>17</v>
      </c>
      <c r="DR29" s="57">
        <f t="shared" si="148"/>
        <v>20</v>
      </c>
      <c r="DS29" s="59" t="str">
        <f t="shared" si="149"/>
        <v>DO</v>
      </c>
      <c r="DT29" s="59" t="str">
        <f t="shared" si="150"/>
        <v/>
      </c>
      <c r="DU29" s="59" t="str">
        <f t="shared" si="151"/>
        <v/>
      </c>
      <c r="DV29" s="59" t="str">
        <f t="shared" si="152"/>
        <v>7</v>
      </c>
      <c r="DW29" s="57" t="str">
        <f t="shared" si="153"/>
        <v>9b</v>
      </c>
      <c r="DX29" s="57" t="str">
        <f t="shared" si="154"/>
        <v>11</v>
      </c>
      <c r="DY29" s="57" t="str">
        <f t="shared" si="155"/>
        <v>13b</v>
      </c>
      <c r="DZ29" s="57" t="str">
        <f t="shared" si="156"/>
        <v>DO</v>
      </c>
      <c r="EA29" s="57" t="str">
        <f t="shared" si="157"/>
        <v>DO7</v>
      </c>
      <c r="EB29" s="57" t="str">
        <f t="shared" si="158"/>
        <v>DO9b</v>
      </c>
      <c r="EC29" s="57" t="str">
        <f t="shared" si="159"/>
        <v>DO11</v>
      </c>
      <c r="ED29" s="57" t="str">
        <f t="shared" si="160"/>
        <v>DO13b</v>
      </c>
      <c r="EF29" s="59">
        <f>1</f>
        <v>1</v>
      </c>
      <c r="EG29" s="57">
        <f t="shared" si="161"/>
        <v>4</v>
      </c>
      <c r="EH29" s="57">
        <f t="shared" si="162"/>
        <v>7</v>
      </c>
      <c r="EI29" s="57">
        <f t="shared" si="163"/>
        <v>11</v>
      </c>
      <c r="EJ29" s="57">
        <f t="shared" si="164"/>
        <v>15</v>
      </c>
      <c r="EK29" s="57">
        <f t="shared" si="165"/>
        <v>18</v>
      </c>
      <c r="EL29" s="57">
        <f t="shared" si="166"/>
        <v>21</v>
      </c>
      <c r="EM29" s="59" t="str">
        <f t="shared" si="167"/>
        <v>DO</v>
      </c>
      <c r="EN29" s="59" t="str">
        <f t="shared" si="168"/>
        <v/>
      </c>
      <c r="EO29" s="59" t="str">
        <f t="shared" si="169"/>
        <v/>
      </c>
      <c r="EP29" s="59" t="str">
        <f t="shared" si="170"/>
        <v>Δ</v>
      </c>
      <c r="EQ29" s="57" t="str">
        <f t="shared" si="171"/>
        <v>9+</v>
      </c>
      <c r="ER29" s="57" t="str">
        <f t="shared" si="172"/>
        <v>11+</v>
      </c>
      <c r="ES29" s="57" t="str">
        <f t="shared" si="173"/>
        <v>13</v>
      </c>
      <c r="ET29" s="57" t="str">
        <f t="shared" si="174"/>
        <v>DO</v>
      </c>
      <c r="EU29" s="57" t="str">
        <f t="shared" si="175"/>
        <v>DOΔ</v>
      </c>
      <c r="EV29" s="57" t="str">
        <f t="shared" si="176"/>
        <v>DO9+</v>
      </c>
      <c r="EW29" s="57" t="str">
        <f t="shared" si="177"/>
        <v>DO11+</v>
      </c>
      <c r="EX29" s="57" t="str">
        <f t="shared" si="178"/>
        <v>DO13</v>
      </c>
      <c r="EZ29" s="59">
        <f>1</f>
        <v>1</v>
      </c>
      <c r="FA29" s="57">
        <f t="shared" si="179"/>
        <v>3</v>
      </c>
      <c r="FB29" s="57">
        <f t="shared" si="180"/>
        <v>6</v>
      </c>
      <c r="FC29" s="57">
        <f t="shared" si="181"/>
        <v>9</v>
      </c>
      <c r="FD29" s="57">
        <f t="shared" si="182"/>
        <v>13</v>
      </c>
      <c r="FE29" s="57">
        <f t="shared" si="183"/>
        <v>16</v>
      </c>
      <c r="FF29" s="57">
        <f t="shared" si="184"/>
        <v>20</v>
      </c>
      <c r="FG29" s="59" t="str">
        <f t="shared" si="185"/>
        <v>DO</v>
      </c>
      <c r="FH29" s="59" t="str">
        <f t="shared" si="186"/>
        <v>m</v>
      </c>
      <c r="FI29" s="59" t="str">
        <f t="shared" si="187"/>
        <v>5b</v>
      </c>
      <c r="FJ29" s="59" t="str">
        <f t="shared" si="188"/>
        <v>dim</v>
      </c>
      <c r="FK29" s="57" t="str">
        <f t="shared" si="189"/>
        <v>9b</v>
      </c>
      <c r="FL29" s="57" t="str">
        <f t="shared" si="190"/>
        <v>11b</v>
      </c>
      <c r="FM29" s="57" t="str">
        <f t="shared" si="191"/>
        <v>13b</v>
      </c>
      <c r="FN29" s="57" t="str">
        <f t="shared" si="192"/>
        <v>DOm5b</v>
      </c>
      <c r="FO29" s="57" t="str">
        <f t="shared" si="193"/>
        <v>DOm5bdim</v>
      </c>
      <c r="FP29" s="57" t="str">
        <f t="shared" si="194"/>
        <v>DOm5b9b</v>
      </c>
      <c r="FQ29" s="57" t="str">
        <f t="shared" si="195"/>
        <v>DOm5b11b</v>
      </c>
      <c r="FR29" s="57" t="str">
        <f t="shared" si="196"/>
        <v>DOm5b13b</v>
      </c>
      <c r="FT29" s="2" t="str">
        <f t="shared" si="197"/>
        <v>DOm</v>
      </c>
      <c r="FU29" s="2" t="str">
        <f t="shared" si="197"/>
        <v>DOmΔ</v>
      </c>
      <c r="FV29" s="2" t="str">
        <f t="shared" si="197"/>
        <v>DOm9</v>
      </c>
      <c r="FW29" s="2" t="str">
        <f t="shared" si="197"/>
        <v>DOm11</v>
      </c>
      <c r="FX29" s="2" t="str">
        <f t="shared" si="197"/>
        <v>DOm13b</v>
      </c>
      <c r="FY29" s="2" t="str">
        <f t="shared" si="198"/>
        <v>DOm5b</v>
      </c>
      <c r="FZ29" s="2" t="str">
        <f t="shared" si="198"/>
        <v>DOm5b7</v>
      </c>
      <c r="GA29" s="2" t="str">
        <f t="shared" si="198"/>
        <v>DOm5b9b</v>
      </c>
      <c r="GB29" s="2" t="str">
        <f t="shared" si="198"/>
        <v>DOm5b11</v>
      </c>
      <c r="GC29" s="2" t="str">
        <f t="shared" si="198"/>
        <v>DOm5b13</v>
      </c>
      <c r="GD29" s="2" t="str">
        <f t="shared" si="199"/>
        <v>DO5#</v>
      </c>
      <c r="GE29" s="2" t="str">
        <f t="shared" si="199"/>
        <v>DO5#Δ</v>
      </c>
      <c r="GF29" s="2" t="str">
        <f t="shared" si="199"/>
        <v>DO5#9</v>
      </c>
      <c r="GG29" s="2" t="str">
        <f t="shared" si="199"/>
        <v>DO5#11</v>
      </c>
      <c r="GH29" s="2" t="str">
        <f t="shared" si="199"/>
        <v>DO5#13</v>
      </c>
      <c r="GI29" s="2" t="str">
        <f t="shared" si="200"/>
        <v>DOm</v>
      </c>
      <c r="GJ29" s="2" t="str">
        <f t="shared" si="200"/>
        <v>DOm7</v>
      </c>
      <c r="GK29" s="2" t="str">
        <f t="shared" si="200"/>
        <v>DOm9</v>
      </c>
      <c r="GL29" s="2" t="str">
        <f t="shared" si="200"/>
        <v>DOm11+</v>
      </c>
      <c r="GM29" s="2" t="str">
        <f t="shared" si="200"/>
        <v>DOm13</v>
      </c>
      <c r="GN29" s="2" t="str">
        <f t="shared" si="201"/>
        <v>DO</v>
      </c>
      <c r="GO29" s="2" t="str">
        <f t="shared" si="201"/>
        <v>DO7</v>
      </c>
      <c r="GP29" s="2" t="str">
        <f t="shared" si="201"/>
        <v>DO9b</v>
      </c>
      <c r="GQ29" s="2" t="str">
        <f t="shared" si="201"/>
        <v>DO11</v>
      </c>
      <c r="GR29" s="2" t="str">
        <f t="shared" si="201"/>
        <v>DO13b</v>
      </c>
      <c r="GS29" s="2" t="str">
        <f t="shared" si="202"/>
        <v>DO</v>
      </c>
      <c r="GT29" s="2" t="str">
        <f t="shared" si="202"/>
        <v>DOΔ</v>
      </c>
      <c r="GU29" s="2" t="str">
        <f t="shared" si="202"/>
        <v>DO9+</v>
      </c>
      <c r="GV29" s="2" t="str">
        <f t="shared" si="202"/>
        <v>DO11+</v>
      </c>
      <c r="GW29" s="2" t="str">
        <f t="shared" si="202"/>
        <v>DO13</v>
      </c>
      <c r="GX29" s="2" t="str">
        <f t="shared" si="203"/>
        <v>DOm5b</v>
      </c>
      <c r="GY29" s="2" t="str">
        <f t="shared" si="203"/>
        <v>DOm5bdim</v>
      </c>
      <c r="GZ29" s="2" t="str">
        <f t="shared" si="203"/>
        <v>DOm5b9b</v>
      </c>
      <c r="HA29" s="2" t="str">
        <f t="shared" si="203"/>
        <v>DOm5b11b</v>
      </c>
      <c r="HB29" s="2" t="str">
        <f t="shared" si="203"/>
        <v>DOm5b13b</v>
      </c>
      <c r="HD29" s="2">
        <f t="shared" si="216"/>
        <v>25</v>
      </c>
      <c r="HE29" s="2" t="str" cm="1">
        <f t="array" ref="HE29">INDEX(patti,$HD29,IP29)</f>
        <v>DOm</v>
      </c>
      <c r="HF29" s="2" t="str" cm="1">
        <f t="array" ref="HF29">INDEX(patti,$HD29,IQ29)</f>
        <v>DOm5b</v>
      </c>
      <c r="HG29" s="2" t="str" cm="1">
        <f t="array" ref="HG29">INDEX(patti,$HD29,IR29)</f>
        <v>DO5#</v>
      </c>
      <c r="HH29" s="2" t="str" cm="1">
        <f t="array" ref="HH29">INDEX(patti,$HD29,IS29)</f>
        <v>DOm</v>
      </c>
      <c r="HI29" s="2" t="str" cm="1">
        <f t="array" ref="HI29">INDEX(patti,$HD29,IT29)</f>
        <v>DO</v>
      </c>
      <c r="HJ29" s="2" t="str" cm="1">
        <f t="array" ref="HJ29">INDEX(patti,$HD29,IU29)</f>
        <v>DO</v>
      </c>
      <c r="HK29" s="2" t="str" cm="1">
        <f t="array" ref="HK29">INDEX(patti,$HD29,IV29)</f>
        <v>DOdim</v>
      </c>
      <c r="HL29" s="2" t="str" cm="1">
        <f t="array" ref="HL29">INDEX(patti,$HD29,IW29)</f>
        <v>DOmΔ</v>
      </c>
      <c r="HM29" s="2" t="str" cm="1">
        <f t="array" ref="HM29">INDEX(patti,$HD29,IX29)</f>
        <v>DOm5b7</v>
      </c>
      <c r="HN29" s="2" t="str" cm="1">
        <f t="array" ref="HN29">INDEX(patti,$HD29,IY29)</f>
        <v>DO5#Δ</v>
      </c>
      <c r="HO29" s="2" t="str" cm="1">
        <f t="array" ref="HO29">INDEX(patti,$HD29,IZ29)</f>
        <v>DOm7</v>
      </c>
      <c r="HP29" s="2" t="str" cm="1">
        <f t="array" ref="HP29">INDEX(patti,$HD29,JA29)</f>
        <v>DO7</v>
      </c>
      <c r="HQ29" s="2" t="str" cm="1">
        <f t="array" ref="HQ29">INDEX(patti,$HD29,JB29)</f>
        <v>DOΔ</v>
      </c>
      <c r="HR29" s="2" t="str" cm="1">
        <f t="array" ref="HR29">INDEX(patti,$HD29,JC29)</f>
        <v xml:space="preserve">   </v>
      </c>
      <c r="HS29" s="2" t="str" cm="1">
        <f t="array" ref="HS29">INDEX(patti,$HD29,JD29)</f>
        <v>DOm9</v>
      </c>
      <c r="HT29" s="2" t="str" cm="1">
        <f t="array" ref="HT29">INDEX(patti,$HD29,JE29)</f>
        <v>DOm5b9b</v>
      </c>
      <c r="HU29" s="2" t="str" cm="1">
        <f t="array" ref="HU29">INDEX(patti,$HD29,JF29)</f>
        <v>DO5#9</v>
      </c>
      <c r="HV29" s="2" t="str" cm="1">
        <f t="array" ref="HV29">INDEX(patti,$HD29,JG29)</f>
        <v>DOm9</v>
      </c>
      <c r="HW29" s="2" t="str" cm="1">
        <f t="array" ref="HW29">INDEX(patti,$HD29,JH29)</f>
        <v>DO9b</v>
      </c>
      <c r="HX29" s="2" t="str" cm="1">
        <f t="array" ref="HX29">INDEX(patti,$HD29,JI29)</f>
        <v>DO9#</v>
      </c>
      <c r="HY29" s="2" t="str" cm="1">
        <f t="array" ref="HY29">INDEX(patti,$HD29,JJ29)</f>
        <v xml:space="preserve">   </v>
      </c>
      <c r="HZ29" s="2" t="str" cm="1">
        <f t="array" ref="HZ29">INDEX(patti,$HD29,JK29)</f>
        <v>DOm11</v>
      </c>
      <c r="IA29" s="2" t="str" cm="1">
        <f t="array" ref="IA29">INDEX(patti,$HD29,JL29)</f>
        <v>DOm5b11</v>
      </c>
      <c r="IB29" s="2" t="str" cm="1">
        <f t="array" ref="IB29">INDEX(patti,$HD29,JM29)</f>
        <v>DO5#11</v>
      </c>
      <c r="IC29" s="2" t="str" cm="1">
        <f t="array" ref="IC29">INDEX(patti,$HD29,JN29)</f>
        <v>DOm11+</v>
      </c>
      <c r="ID29" s="2" t="str" cm="1">
        <f t="array" ref="ID29">INDEX(patti,$HD29,JO29)</f>
        <v>DO11</v>
      </c>
      <c r="IE29" s="2" t="str" cm="1">
        <f t="array" ref="IE29">INDEX(patti,$HD29,JP29)</f>
        <v>DO11+</v>
      </c>
      <c r="IF29" s="2" t="str" cm="1">
        <f t="array" ref="IF29">INDEX(patti,$HD29,JQ29)</f>
        <v xml:space="preserve">   </v>
      </c>
      <c r="IG29" s="2" t="str" cm="1">
        <f t="array" ref="IG29">INDEX(patti,$HD29,JR29)</f>
        <v>DOm13b</v>
      </c>
      <c r="IH29" s="2" t="str" cm="1">
        <f t="array" ref="IH29">INDEX(patti,$HD29,JS29)</f>
        <v>DOm5b13</v>
      </c>
      <c r="II29" s="2" t="str" cm="1">
        <f t="array" ref="II29">INDEX(patti,$HD29,JT29)</f>
        <v>DO5#13</v>
      </c>
      <c r="IJ29" s="2" t="str" cm="1">
        <f t="array" ref="IJ29">INDEX(patti,$HD29,JU29)</f>
        <v>DOm13</v>
      </c>
      <c r="IK29" s="2" t="str" cm="1">
        <f t="array" ref="IK29">INDEX(patti,$HD29,JV29)</f>
        <v>DO13b</v>
      </c>
      <c r="IL29" s="2" t="str" cm="1">
        <f t="array" ref="IL29">INDEX(patti,$HD29,JW29)</f>
        <v>DO13</v>
      </c>
      <c r="IM29" s="2" t="str" cm="1">
        <f t="array" ref="IM29">INDEX(patti,$HD29,JX29)</f>
        <v xml:space="preserve">   </v>
      </c>
      <c r="IN29" t="s">
        <v>117</v>
      </c>
      <c r="IP29">
        <v>1</v>
      </c>
      <c r="IQ29">
        <f t="shared" si="224"/>
        <v>6</v>
      </c>
      <c r="IR29">
        <f t="shared" si="224"/>
        <v>11</v>
      </c>
      <c r="IS29">
        <f t="shared" si="224"/>
        <v>16</v>
      </c>
      <c r="IT29">
        <f t="shared" si="224"/>
        <v>21</v>
      </c>
      <c r="IU29">
        <f t="shared" si="224"/>
        <v>26</v>
      </c>
      <c r="IV29">
        <f t="shared" si="224"/>
        <v>31</v>
      </c>
      <c r="IW29">
        <f t="shared" si="205"/>
        <v>2</v>
      </c>
      <c r="IX29">
        <f t="shared" si="205"/>
        <v>7</v>
      </c>
      <c r="IY29">
        <f t="shared" si="205"/>
        <v>12</v>
      </c>
      <c r="IZ29">
        <f t="shared" si="205"/>
        <v>17</v>
      </c>
      <c r="JA29">
        <f t="shared" si="205"/>
        <v>22</v>
      </c>
      <c r="JB29">
        <f t="shared" si="205"/>
        <v>27</v>
      </c>
      <c r="JC29">
        <f t="shared" si="205"/>
        <v>32</v>
      </c>
      <c r="JD29">
        <f t="shared" si="205"/>
        <v>3</v>
      </c>
      <c r="JE29">
        <f t="shared" si="205"/>
        <v>8</v>
      </c>
      <c r="JF29">
        <f t="shared" si="205"/>
        <v>13</v>
      </c>
      <c r="JG29">
        <f t="shared" si="205"/>
        <v>18</v>
      </c>
      <c r="JH29">
        <f t="shared" si="205"/>
        <v>23</v>
      </c>
      <c r="JI29">
        <f t="shared" si="205"/>
        <v>28</v>
      </c>
      <c r="JJ29">
        <f t="shared" si="205"/>
        <v>33</v>
      </c>
      <c r="JK29">
        <f t="shared" si="205"/>
        <v>4</v>
      </c>
      <c r="JL29">
        <f t="shared" si="205"/>
        <v>9</v>
      </c>
      <c r="JM29">
        <f t="shared" si="223"/>
        <v>14</v>
      </c>
      <c r="JN29">
        <f t="shared" si="223"/>
        <v>19</v>
      </c>
      <c r="JO29">
        <f t="shared" si="223"/>
        <v>24</v>
      </c>
      <c r="JP29">
        <f t="shared" si="223"/>
        <v>29</v>
      </c>
      <c r="JQ29">
        <f t="shared" si="223"/>
        <v>34</v>
      </c>
      <c r="JR29">
        <f t="shared" si="223"/>
        <v>5</v>
      </c>
      <c r="JS29">
        <f t="shared" si="223"/>
        <v>10</v>
      </c>
      <c r="JT29">
        <f t="shared" si="223"/>
        <v>15</v>
      </c>
      <c r="JU29">
        <f t="shared" si="223"/>
        <v>20</v>
      </c>
      <c r="JV29">
        <f t="shared" si="223"/>
        <v>25</v>
      </c>
      <c r="JW29">
        <f t="shared" si="223"/>
        <v>30</v>
      </c>
      <c r="JX29">
        <f t="shared" si="223"/>
        <v>35</v>
      </c>
      <c r="JY29" t="s">
        <v>117</v>
      </c>
      <c r="JZ29" t="str">
        <f>A29</f>
        <v>ARMONICA</v>
      </c>
      <c r="KA29">
        <f t="shared" si="16"/>
        <v>0</v>
      </c>
      <c r="KB29" cm="1">
        <f t="array" ref="KB29">IF(TYPE(_xlfn._xlws.FILTER(HE$1:IM$1,HE29:IM29=KA29))=16,0,_xlfn._xlws.FILTER(HE$1:IM$1,HE29:IM29=KA29))</f>
        <v>0</v>
      </c>
      <c r="KG29">
        <f t="shared" si="206"/>
        <v>0</v>
      </c>
      <c r="KH29" s="35">
        <f t="shared" si="225"/>
        <v>0</v>
      </c>
      <c r="LX29" s="51"/>
      <c r="LY29" s="51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51"/>
      <c r="NP29" s="51"/>
      <c r="NQ29" s="51"/>
      <c r="NR29" s="51"/>
      <c r="NS29" s="51"/>
      <c r="NT29" s="51"/>
      <c r="NU29" s="51"/>
      <c r="NV29" s="51"/>
      <c r="NW29" s="51"/>
      <c r="NX29" s="73"/>
      <c r="NY29" s="73"/>
      <c r="NZ29" s="73"/>
      <c r="OA29" s="73"/>
      <c r="OB29" s="73"/>
      <c r="OC29" s="73"/>
    </row>
    <row r="30" spans="1:393" x14ac:dyDescent="0.3">
      <c r="A30" s="190"/>
      <c r="B30" t="str">
        <f t="shared" si="220"/>
        <v>DO#</v>
      </c>
      <c r="C30" s="16" t="s">
        <v>37</v>
      </c>
      <c r="D30" s="16" t="s">
        <v>38</v>
      </c>
      <c r="E30" s="16" t="s">
        <v>37</v>
      </c>
      <c r="F30" s="16" t="s">
        <v>37</v>
      </c>
      <c r="G30" s="16" t="s">
        <v>38</v>
      </c>
      <c r="H30" s="16" t="s">
        <v>39</v>
      </c>
      <c r="I30" s="16" t="s">
        <v>38</v>
      </c>
      <c r="J30" s="4">
        <f t="shared" si="221"/>
        <v>2</v>
      </c>
      <c r="K30" s="59">
        <f t="shared" si="48"/>
        <v>4</v>
      </c>
      <c r="L30" s="59">
        <f t="shared" si="49"/>
        <v>5</v>
      </c>
      <c r="M30" s="59">
        <f t="shared" si="50"/>
        <v>7</v>
      </c>
      <c r="N30" s="59">
        <f t="shared" si="51"/>
        <v>9</v>
      </c>
      <c r="O30" s="59">
        <f t="shared" si="52"/>
        <v>10</v>
      </c>
      <c r="P30" s="59">
        <f t="shared" si="53"/>
        <v>13</v>
      </c>
      <c r="Q30" s="57">
        <f t="shared" si="54"/>
        <v>14</v>
      </c>
      <c r="R30" s="59">
        <f t="shared" si="55"/>
        <v>16</v>
      </c>
      <c r="S30" s="59">
        <f t="shared" si="56"/>
        <v>17</v>
      </c>
      <c r="T30" s="59">
        <f t="shared" si="57"/>
        <v>19</v>
      </c>
      <c r="U30" s="59">
        <f t="shared" si="58"/>
        <v>21</v>
      </c>
      <c r="V30" s="59">
        <f t="shared" si="59"/>
        <v>22</v>
      </c>
      <c r="W30" s="59">
        <f t="shared" si="60"/>
        <v>25</v>
      </c>
      <c r="X30" s="57">
        <f t="shared" si="61"/>
        <v>26</v>
      </c>
      <c r="Y30" s="59">
        <f t="shared" si="62"/>
        <v>28</v>
      </c>
      <c r="Z30" s="59">
        <f t="shared" si="63"/>
        <v>29</v>
      </c>
      <c r="AA30" s="59">
        <f t="shared" si="64"/>
        <v>31</v>
      </c>
      <c r="AB30" s="59">
        <f t="shared" si="65"/>
        <v>33</v>
      </c>
      <c r="AC30" s="59">
        <f t="shared" si="66"/>
        <v>34</v>
      </c>
      <c r="AD30" s="59">
        <f t="shared" si="67"/>
        <v>37</v>
      </c>
      <c r="AE30" s="57">
        <f t="shared" si="68"/>
        <v>38</v>
      </c>
      <c r="AF30" s="59">
        <f t="shared" si="69"/>
        <v>40</v>
      </c>
      <c r="AG30" s="59">
        <f t="shared" si="70"/>
        <v>41</v>
      </c>
      <c r="AH30" s="59">
        <f t="shared" si="71"/>
        <v>43</v>
      </c>
      <c r="AI30" s="59"/>
      <c r="AJ30" s="59">
        <f>1</f>
        <v>1</v>
      </c>
      <c r="AK30" s="59">
        <f t="shared" si="72"/>
        <v>3</v>
      </c>
      <c r="AL30" s="59">
        <f t="shared" si="73"/>
        <v>7</v>
      </c>
      <c r="AM30" s="59">
        <f t="shared" si="74"/>
        <v>11</v>
      </c>
      <c r="AN30" s="59">
        <f t="shared" si="75"/>
        <v>14</v>
      </c>
      <c r="AO30" s="59">
        <f t="shared" si="76"/>
        <v>17</v>
      </c>
      <c r="AP30" s="59">
        <f t="shared" si="77"/>
        <v>20</v>
      </c>
      <c r="AQ30" s="59" t="str">
        <f t="shared" si="215"/>
        <v>DO#</v>
      </c>
      <c r="AR30" s="59" t="str">
        <f t="shared" si="78"/>
        <v>m</v>
      </c>
      <c r="AS30" s="59" t="str">
        <f t="shared" si="79"/>
        <v/>
      </c>
      <c r="AT30" s="59" t="str">
        <f t="shared" si="80"/>
        <v>Δ</v>
      </c>
      <c r="AU30" s="57" t="str">
        <f t="shared" si="81"/>
        <v>9</v>
      </c>
      <c r="AV30" s="57" t="str">
        <f t="shared" si="82"/>
        <v>11</v>
      </c>
      <c r="AW30" s="57" t="str">
        <f t="shared" si="83"/>
        <v>13b</v>
      </c>
      <c r="AX30" s="57" t="str">
        <f t="shared" si="84"/>
        <v>DO#m</v>
      </c>
      <c r="AY30" s="57" t="str">
        <f t="shared" si="85"/>
        <v>DO#mΔ</v>
      </c>
      <c r="AZ30" s="57" t="str">
        <f t="shared" si="86"/>
        <v>DO#m9</v>
      </c>
      <c r="BA30" s="57" t="str">
        <f t="shared" si="87"/>
        <v>DO#m11</v>
      </c>
      <c r="BB30" s="57" t="str">
        <f t="shared" si="88"/>
        <v>DO#m13b</v>
      </c>
      <c r="BD30" s="59">
        <f>1</f>
        <v>1</v>
      </c>
      <c r="BE30" s="57">
        <f t="shared" si="89"/>
        <v>3</v>
      </c>
      <c r="BF30" s="57">
        <f t="shared" si="90"/>
        <v>6</v>
      </c>
      <c r="BG30" s="57">
        <f t="shared" si="91"/>
        <v>10</v>
      </c>
      <c r="BH30" s="57">
        <f t="shared" si="92"/>
        <v>13</v>
      </c>
      <c r="BI30" s="57">
        <f t="shared" si="93"/>
        <v>17</v>
      </c>
      <c r="BJ30" s="57">
        <f t="shared" si="94"/>
        <v>21</v>
      </c>
      <c r="BK30" s="59" t="str">
        <f t="shared" si="95"/>
        <v>DO#</v>
      </c>
      <c r="BL30" s="59" t="str">
        <f t="shared" si="96"/>
        <v>m</v>
      </c>
      <c r="BM30" s="59" t="str">
        <f t="shared" si="97"/>
        <v>5b</v>
      </c>
      <c r="BN30" s="59" t="str">
        <f t="shared" si="98"/>
        <v>7</v>
      </c>
      <c r="BO30" s="57" t="str">
        <f t="shared" si="99"/>
        <v>9b</v>
      </c>
      <c r="BP30" s="57" t="str">
        <f t="shared" si="100"/>
        <v>11</v>
      </c>
      <c r="BQ30" s="57" t="str">
        <f t="shared" si="101"/>
        <v>13</v>
      </c>
      <c r="BR30" s="57" t="str">
        <f t="shared" si="102"/>
        <v>DO#m5b</v>
      </c>
      <c r="BS30" s="57" t="str">
        <f t="shared" si="103"/>
        <v>DO#m5b7</v>
      </c>
      <c r="BT30" s="57" t="str">
        <f t="shared" si="104"/>
        <v>DO#m5b9b</v>
      </c>
      <c r="BU30" s="57" t="str">
        <f t="shared" si="105"/>
        <v>DO#m5b11</v>
      </c>
      <c r="BV30" s="57" t="str">
        <f t="shared" si="106"/>
        <v>DO#m5b13</v>
      </c>
      <c r="BX30" s="59">
        <f>1</f>
        <v>1</v>
      </c>
      <c r="BY30" s="57">
        <f t="shared" si="107"/>
        <v>4</v>
      </c>
      <c r="BZ30" s="57">
        <f t="shared" si="108"/>
        <v>8</v>
      </c>
      <c r="CA30" s="57">
        <f t="shared" si="109"/>
        <v>11</v>
      </c>
      <c r="CB30" s="57">
        <f t="shared" si="110"/>
        <v>14</v>
      </c>
      <c r="CC30" s="57">
        <f t="shared" si="111"/>
        <v>17</v>
      </c>
      <c r="CD30" s="57">
        <f t="shared" si="112"/>
        <v>21</v>
      </c>
      <c r="CE30" s="59" t="str">
        <f t="shared" si="113"/>
        <v>DO#</v>
      </c>
      <c r="CF30" s="59" t="str">
        <f t="shared" si="114"/>
        <v/>
      </c>
      <c r="CG30" s="59" t="str">
        <f t="shared" si="115"/>
        <v>5#</v>
      </c>
      <c r="CH30" s="59" t="str">
        <f t="shared" si="116"/>
        <v>Δ</v>
      </c>
      <c r="CI30" s="57" t="str">
        <f t="shared" si="117"/>
        <v>9</v>
      </c>
      <c r="CJ30" s="57" t="str">
        <f t="shared" si="118"/>
        <v>11</v>
      </c>
      <c r="CK30" s="57" t="str">
        <f t="shared" si="119"/>
        <v>13</v>
      </c>
      <c r="CL30" s="57" t="str">
        <f t="shared" si="120"/>
        <v>DO#5#</v>
      </c>
      <c r="CM30" s="57" t="str">
        <f t="shared" si="121"/>
        <v>DO#5#Δ</v>
      </c>
      <c r="CN30" s="57" t="str">
        <f t="shared" si="122"/>
        <v>DO#5#9</v>
      </c>
      <c r="CO30" s="57" t="str">
        <f t="shared" si="123"/>
        <v>DO#5#11</v>
      </c>
      <c r="CP30" s="57" t="str">
        <f t="shared" si="124"/>
        <v>DO#5#13</v>
      </c>
      <c r="CR30" s="59">
        <f>1</f>
        <v>1</v>
      </c>
      <c r="CS30" s="57">
        <f t="shared" si="125"/>
        <v>3</v>
      </c>
      <c r="CT30" s="57">
        <f t="shared" si="126"/>
        <v>7</v>
      </c>
      <c r="CU30" s="57">
        <f t="shared" si="127"/>
        <v>10</v>
      </c>
      <c r="CV30" s="57">
        <f t="shared" si="128"/>
        <v>14</v>
      </c>
      <c r="CW30" s="57">
        <f t="shared" si="129"/>
        <v>18</v>
      </c>
      <c r="CX30" s="57">
        <f t="shared" si="130"/>
        <v>21</v>
      </c>
      <c r="CY30" s="59" t="str">
        <f t="shared" si="131"/>
        <v>DO#</v>
      </c>
      <c r="CZ30" s="59" t="str">
        <f t="shared" si="132"/>
        <v>m</v>
      </c>
      <c r="DA30" s="59" t="str">
        <f t="shared" si="133"/>
        <v/>
      </c>
      <c r="DB30" s="59" t="str">
        <f t="shared" si="134"/>
        <v>7</v>
      </c>
      <c r="DC30" s="57" t="str">
        <f t="shared" si="135"/>
        <v>9</v>
      </c>
      <c r="DD30" s="57" t="str">
        <f t="shared" si="136"/>
        <v>11+</v>
      </c>
      <c r="DE30" s="57" t="str">
        <f t="shared" si="137"/>
        <v>13</v>
      </c>
      <c r="DF30" s="57" t="str">
        <f t="shared" si="138"/>
        <v>DO#m</v>
      </c>
      <c r="DG30" s="57" t="str">
        <f t="shared" si="139"/>
        <v>DO#m7</v>
      </c>
      <c r="DH30" s="57" t="str">
        <f t="shared" si="140"/>
        <v>DO#m9</v>
      </c>
      <c r="DI30" s="57" t="str">
        <f t="shared" si="141"/>
        <v>DO#m11+</v>
      </c>
      <c r="DJ30" s="57" t="str">
        <f t="shared" si="142"/>
        <v>DO#m13</v>
      </c>
      <c r="DL30" s="59">
        <f>1</f>
        <v>1</v>
      </c>
      <c r="DM30" s="57">
        <f t="shared" si="143"/>
        <v>4</v>
      </c>
      <c r="DN30" s="57">
        <f t="shared" si="144"/>
        <v>7</v>
      </c>
      <c r="DO30" s="57">
        <f t="shared" si="145"/>
        <v>10</v>
      </c>
      <c r="DP30" s="57">
        <f t="shared" si="146"/>
        <v>13</v>
      </c>
      <c r="DQ30" s="57">
        <f t="shared" si="147"/>
        <v>17</v>
      </c>
      <c r="DR30" s="57">
        <f t="shared" si="148"/>
        <v>20</v>
      </c>
      <c r="DS30" s="59" t="str">
        <f t="shared" si="149"/>
        <v>DO#</v>
      </c>
      <c r="DT30" s="59" t="str">
        <f t="shared" si="150"/>
        <v/>
      </c>
      <c r="DU30" s="59" t="str">
        <f t="shared" si="151"/>
        <v/>
      </c>
      <c r="DV30" s="59" t="str">
        <f t="shared" si="152"/>
        <v>7</v>
      </c>
      <c r="DW30" s="57" t="str">
        <f t="shared" si="153"/>
        <v>9b</v>
      </c>
      <c r="DX30" s="57" t="str">
        <f t="shared" si="154"/>
        <v>11</v>
      </c>
      <c r="DY30" s="57" t="str">
        <f t="shared" si="155"/>
        <v>13b</v>
      </c>
      <c r="DZ30" s="57" t="str">
        <f t="shared" si="156"/>
        <v>DO#</v>
      </c>
      <c r="EA30" s="57" t="str">
        <f t="shared" si="157"/>
        <v>DO#7</v>
      </c>
      <c r="EB30" s="57" t="str">
        <f t="shared" si="158"/>
        <v>DO#9b</v>
      </c>
      <c r="EC30" s="57" t="str">
        <f t="shared" si="159"/>
        <v>DO#11</v>
      </c>
      <c r="ED30" s="57" t="str">
        <f t="shared" si="160"/>
        <v>DO#13b</v>
      </c>
      <c r="EF30" s="59">
        <f>1</f>
        <v>1</v>
      </c>
      <c r="EG30" s="57">
        <f t="shared" si="161"/>
        <v>4</v>
      </c>
      <c r="EH30" s="57">
        <f t="shared" si="162"/>
        <v>7</v>
      </c>
      <c r="EI30" s="57">
        <f t="shared" si="163"/>
        <v>11</v>
      </c>
      <c r="EJ30" s="57">
        <f t="shared" si="164"/>
        <v>15</v>
      </c>
      <c r="EK30" s="57">
        <f t="shared" si="165"/>
        <v>18</v>
      </c>
      <c r="EL30" s="57">
        <f t="shared" si="166"/>
        <v>21</v>
      </c>
      <c r="EM30" s="59" t="str">
        <f t="shared" si="167"/>
        <v>DO#</v>
      </c>
      <c r="EN30" s="59" t="str">
        <f t="shared" si="168"/>
        <v/>
      </c>
      <c r="EO30" s="59" t="str">
        <f t="shared" si="169"/>
        <v/>
      </c>
      <c r="EP30" s="59" t="str">
        <f t="shared" si="170"/>
        <v>Δ</v>
      </c>
      <c r="EQ30" s="57" t="str">
        <f t="shared" si="171"/>
        <v>9+</v>
      </c>
      <c r="ER30" s="57" t="str">
        <f t="shared" si="172"/>
        <v>11+</v>
      </c>
      <c r="ES30" s="57" t="str">
        <f t="shared" si="173"/>
        <v>13</v>
      </c>
      <c r="ET30" s="57" t="str">
        <f t="shared" si="174"/>
        <v>DO#</v>
      </c>
      <c r="EU30" s="57" t="str">
        <f t="shared" si="175"/>
        <v>DO#Δ</v>
      </c>
      <c r="EV30" s="57" t="str">
        <f t="shared" si="176"/>
        <v>DO#9+</v>
      </c>
      <c r="EW30" s="57" t="str">
        <f t="shared" si="177"/>
        <v>DO#11+</v>
      </c>
      <c r="EX30" s="57" t="str">
        <f t="shared" si="178"/>
        <v>DO#13</v>
      </c>
      <c r="EZ30" s="59">
        <f>1</f>
        <v>1</v>
      </c>
      <c r="FA30" s="57">
        <f t="shared" si="179"/>
        <v>3</v>
      </c>
      <c r="FB30" s="57">
        <f t="shared" si="180"/>
        <v>6</v>
      </c>
      <c r="FC30" s="57">
        <f t="shared" si="181"/>
        <v>9</v>
      </c>
      <c r="FD30" s="57">
        <f t="shared" si="182"/>
        <v>13</v>
      </c>
      <c r="FE30" s="57">
        <f t="shared" si="183"/>
        <v>16</v>
      </c>
      <c r="FF30" s="57">
        <f t="shared" si="184"/>
        <v>20</v>
      </c>
      <c r="FG30" s="59" t="str">
        <f t="shared" si="185"/>
        <v>DO#</v>
      </c>
      <c r="FH30" s="59" t="str">
        <f t="shared" si="186"/>
        <v>m</v>
      </c>
      <c r="FI30" s="59" t="str">
        <f t="shared" si="187"/>
        <v>5b</v>
      </c>
      <c r="FJ30" s="59" t="str">
        <f t="shared" si="188"/>
        <v>dim</v>
      </c>
      <c r="FK30" s="57" t="str">
        <f t="shared" si="189"/>
        <v>9b</v>
      </c>
      <c r="FL30" s="57" t="str">
        <f t="shared" si="190"/>
        <v>11b</v>
      </c>
      <c r="FM30" s="57" t="str">
        <f t="shared" si="191"/>
        <v>13b</v>
      </c>
      <c r="FN30" s="57" t="str">
        <f t="shared" si="192"/>
        <v>DO#m5b</v>
      </c>
      <c r="FO30" s="57" t="str">
        <f t="shared" si="193"/>
        <v>DO#m5bdim</v>
      </c>
      <c r="FP30" s="57" t="str">
        <f t="shared" si="194"/>
        <v>DO#m5b9b</v>
      </c>
      <c r="FQ30" s="57" t="str">
        <f t="shared" si="195"/>
        <v>DO#m5b11b</v>
      </c>
      <c r="FR30" s="57" t="str">
        <f t="shared" si="196"/>
        <v>DO#m5b13b</v>
      </c>
      <c r="FT30" s="2" t="str">
        <f t="shared" si="197"/>
        <v>DO#m</v>
      </c>
      <c r="FU30" s="2" t="str">
        <f t="shared" si="197"/>
        <v>DO#mΔ</v>
      </c>
      <c r="FV30" s="2" t="str">
        <f t="shared" si="197"/>
        <v>DO#m9</v>
      </c>
      <c r="FW30" s="2" t="str">
        <f t="shared" si="197"/>
        <v>DO#m11</v>
      </c>
      <c r="FX30" s="2" t="str">
        <f t="shared" si="197"/>
        <v>DO#m13b</v>
      </c>
      <c r="FY30" s="2" t="str">
        <f t="shared" si="198"/>
        <v>DO#m5b</v>
      </c>
      <c r="FZ30" s="2" t="str">
        <f t="shared" si="198"/>
        <v>DO#m5b7</v>
      </c>
      <c r="GA30" s="2" t="str">
        <f t="shared" si="198"/>
        <v>DO#m5b9b</v>
      </c>
      <c r="GB30" s="2" t="str">
        <f t="shared" si="198"/>
        <v>DO#m5b11</v>
      </c>
      <c r="GC30" s="2" t="str">
        <f t="shared" si="198"/>
        <v>DO#m5b13</v>
      </c>
      <c r="GD30" s="2" t="str">
        <f t="shared" si="199"/>
        <v>DO#5#</v>
      </c>
      <c r="GE30" s="2" t="str">
        <f t="shared" si="199"/>
        <v>DO#5#Δ</v>
      </c>
      <c r="GF30" s="2" t="str">
        <f t="shared" si="199"/>
        <v>DO#5#9</v>
      </c>
      <c r="GG30" s="2" t="str">
        <f t="shared" si="199"/>
        <v>DO#5#11</v>
      </c>
      <c r="GH30" s="2" t="str">
        <f t="shared" si="199"/>
        <v>DO#5#13</v>
      </c>
      <c r="GI30" s="2" t="str">
        <f t="shared" si="200"/>
        <v>DO#m</v>
      </c>
      <c r="GJ30" s="2" t="str">
        <f t="shared" si="200"/>
        <v>DO#m7</v>
      </c>
      <c r="GK30" s="2" t="str">
        <f t="shared" si="200"/>
        <v>DO#m9</v>
      </c>
      <c r="GL30" s="2" t="str">
        <f t="shared" si="200"/>
        <v>DO#m11+</v>
      </c>
      <c r="GM30" s="2" t="str">
        <f t="shared" si="200"/>
        <v>DO#m13</v>
      </c>
      <c r="GN30" s="2" t="str">
        <f t="shared" si="201"/>
        <v>DO#</v>
      </c>
      <c r="GO30" s="2" t="str">
        <f t="shared" si="201"/>
        <v>DO#7</v>
      </c>
      <c r="GP30" s="2" t="str">
        <f t="shared" si="201"/>
        <v>DO#9b</v>
      </c>
      <c r="GQ30" s="2" t="str">
        <f t="shared" si="201"/>
        <v>DO#11</v>
      </c>
      <c r="GR30" s="2" t="str">
        <f t="shared" si="201"/>
        <v>DO#13b</v>
      </c>
      <c r="GS30" s="2" t="str">
        <f t="shared" si="202"/>
        <v>DO#</v>
      </c>
      <c r="GT30" s="2" t="str">
        <f t="shared" si="202"/>
        <v>DO#Δ</v>
      </c>
      <c r="GU30" s="2" t="str">
        <f t="shared" si="202"/>
        <v>DO#9+</v>
      </c>
      <c r="GV30" s="2" t="str">
        <f t="shared" si="202"/>
        <v>DO#11+</v>
      </c>
      <c r="GW30" s="2" t="str">
        <f t="shared" si="202"/>
        <v>DO#13</v>
      </c>
      <c r="GX30" s="2" t="str">
        <f t="shared" si="203"/>
        <v>DO#m5b</v>
      </c>
      <c r="GY30" s="2" t="str">
        <f t="shared" si="203"/>
        <v>DO#m5bdim</v>
      </c>
      <c r="GZ30" s="2" t="str">
        <f t="shared" si="203"/>
        <v>DO#m5b9b</v>
      </c>
      <c r="HA30" s="2" t="str">
        <f t="shared" si="203"/>
        <v>DO#m5b11b</v>
      </c>
      <c r="HB30" s="2" t="str">
        <f t="shared" si="203"/>
        <v>DO#m5b13b</v>
      </c>
      <c r="HD30" s="2">
        <f t="shared" si="216"/>
        <v>26</v>
      </c>
      <c r="HE30" s="2" t="str" cm="1">
        <f t="array" ref="HE30">INDEX(patti,$HD30,IP30)</f>
        <v>DO#m</v>
      </c>
      <c r="HF30" s="2" t="str" cm="1">
        <f t="array" ref="HF30">INDEX(patti,$HD30,IQ30)</f>
        <v>DO#m5b</v>
      </c>
      <c r="HG30" s="2" t="str" cm="1">
        <f t="array" ref="HG30">INDEX(patti,$HD30,IR30)</f>
        <v>DO#5#</v>
      </c>
      <c r="HH30" s="2" t="str" cm="1">
        <f t="array" ref="HH30">INDEX(patti,$HD30,IS30)</f>
        <v>DO#m</v>
      </c>
      <c r="HI30" s="2" t="str" cm="1">
        <f t="array" ref="HI30">INDEX(patti,$HD30,IT30)</f>
        <v>DO#</v>
      </c>
      <c r="HJ30" s="2" t="str" cm="1">
        <f t="array" ref="HJ30">INDEX(patti,$HD30,IU30)</f>
        <v>DO#</v>
      </c>
      <c r="HK30" s="2" t="str" cm="1">
        <f t="array" ref="HK30">INDEX(patti,$HD30,IV30)</f>
        <v>DO#dim</v>
      </c>
      <c r="HL30" s="2" t="str" cm="1">
        <f t="array" ref="HL30">INDEX(patti,$HD30,IW30)</f>
        <v>DO#mΔ</v>
      </c>
      <c r="HM30" s="2" t="str" cm="1">
        <f t="array" ref="HM30">INDEX(patti,$HD30,IX30)</f>
        <v>DO#m5b7</v>
      </c>
      <c r="HN30" s="2" t="str" cm="1">
        <f t="array" ref="HN30">INDEX(patti,$HD30,IY30)</f>
        <v>DO#5#Δ</v>
      </c>
      <c r="HO30" s="2" t="str" cm="1">
        <f t="array" ref="HO30">INDEX(patti,$HD30,IZ30)</f>
        <v>DO#m7</v>
      </c>
      <c r="HP30" s="2" t="str" cm="1">
        <f t="array" ref="HP30">INDEX(patti,$HD30,JA30)</f>
        <v>DO#7</v>
      </c>
      <c r="HQ30" s="2" t="str" cm="1">
        <f t="array" ref="HQ30">INDEX(patti,$HD30,JB30)</f>
        <v>DO#Δ</v>
      </c>
      <c r="HR30" s="2" t="str" cm="1">
        <f t="array" ref="HR30">INDEX(patti,$HD30,JC30)</f>
        <v xml:space="preserve">   </v>
      </c>
      <c r="HS30" s="2" t="str" cm="1">
        <f t="array" ref="HS30">INDEX(patti,$HD30,JD30)</f>
        <v>DO#m9</v>
      </c>
      <c r="HT30" s="2" t="str" cm="1">
        <f t="array" ref="HT30">INDEX(patti,$HD30,JE30)</f>
        <v>DO#m5b9b</v>
      </c>
      <c r="HU30" s="2" t="str" cm="1">
        <f t="array" ref="HU30">INDEX(patti,$HD30,JF30)</f>
        <v>DO#5#9</v>
      </c>
      <c r="HV30" s="2" t="str" cm="1">
        <f t="array" ref="HV30">INDEX(patti,$HD30,JG30)</f>
        <v>DO#m9</v>
      </c>
      <c r="HW30" s="2" t="str" cm="1">
        <f t="array" ref="HW30">INDEX(patti,$HD30,JH30)</f>
        <v>DO#9b</v>
      </c>
      <c r="HX30" s="2" t="str" cm="1">
        <f t="array" ref="HX30">INDEX(patti,$HD30,JI30)</f>
        <v>DO#9#</v>
      </c>
      <c r="HY30" s="2" t="str" cm="1">
        <f t="array" ref="HY30">INDEX(patti,$HD30,JJ30)</f>
        <v xml:space="preserve">   </v>
      </c>
      <c r="HZ30" s="2" t="str" cm="1">
        <f t="array" ref="HZ30">INDEX(patti,$HD30,JK30)</f>
        <v>DO#m11</v>
      </c>
      <c r="IA30" s="2" t="str" cm="1">
        <f t="array" ref="IA30">INDEX(patti,$HD30,JL30)</f>
        <v>DO#m5b11</v>
      </c>
      <c r="IB30" s="2" t="str" cm="1">
        <f t="array" ref="IB30">INDEX(patti,$HD30,JM30)</f>
        <v>DO#5#11</v>
      </c>
      <c r="IC30" s="2" t="str" cm="1">
        <f t="array" ref="IC30">INDEX(patti,$HD30,JN30)</f>
        <v>DO#m11+</v>
      </c>
      <c r="ID30" s="2" t="str" cm="1">
        <f t="array" ref="ID30">INDEX(patti,$HD30,JO30)</f>
        <v>DO#11</v>
      </c>
      <c r="IE30" s="2" t="str" cm="1">
        <f t="array" ref="IE30">INDEX(patti,$HD30,JP30)</f>
        <v>DO#11+</v>
      </c>
      <c r="IF30" s="2" t="str" cm="1">
        <f t="array" ref="IF30">INDEX(patti,$HD30,JQ30)</f>
        <v xml:space="preserve">   </v>
      </c>
      <c r="IG30" s="2" t="str" cm="1">
        <f t="array" ref="IG30">INDEX(patti,$HD30,JR30)</f>
        <v>DO#m13b</v>
      </c>
      <c r="IH30" s="2" t="str" cm="1">
        <f t="array" ref="IH30">INDEX(patti,$HD30,JS30)</f>
        <v>DO#m5b13</v>
      </c>
      <c r="II30" s="2" t="str" cm="1">
        <f t="array" ref="II30">INDEX(patti,$HD30,JT30)</f>
        <v>DO#5#13</v>
      </c>
      <c r="IJ30" s="2" t="str" cm="1">
        <f t="array" ref="IJ30">INDEX(patti,$HD30,JU30)</f>
        <v>DO#m13</v>
      </c>
      <c r="IK30" s="2" t="str" cm="1">
        <f t="array" ref="IK30">INDEX(patti,$HD30,JV30)</f>
        <v>DO#13b</v>
      </c>
      <c r="IL30" s="2" t="str" cm="1">
        <f t="array" ref="IL30">INDEX(patti,$HD30,JW30)</f>
        <v>DO#13</v>
      </c>
      <c r="IM30" s="2" t="str" cm="1">
        <f t="array" ref="IM30">INDEX(patti,$HD30,JX30)</f>
        <v xml:space="preserve">   </v>
      </c>
      <c r="IN30" t="s">
        <v>117</v>
      </c>
      <c r="IP30">
        <v>1</v>
      </c>
      <c r="IQ30">
        <f t="shared" si="224"/>
        <v>6</v>
      </c>
      <c r="IR30">
        <f t="shared" si="224"/>
        <v>11</v>
      </c>
      <c r="IS30">
        <f t="shared" si="224"/>
        <v>16</v>
      </c>
      <c r="IT30">
        <f t="shared" si="224"/>
        <v>21</v>
      </c>
      <c r="IU30">
        <f t="shared" si="224"/>
        <v>26</v>
      </c>
      <c r="IV30">
        <f t="shared" si="224"/>
        <v>31</v>
      </c>
      <c r="IW30">
        <f t="shared" si="205"/>
        <v>2</v>
      </c>
      <c r="IX30">
        <f t="shared" si="205"/>
        <v>7</v>
      </c>
      <c r="IY30">
        <f t="shared" si="205"/>
        <v>12</v>
      </c>
      <c r="IZ30">
        <f t="shared" si="205"/>
        <v>17</v>
      </c>
      <c r="JA30">
        <f t="shared" si="205"/>
        <v>22</v>
      </c>
      <c r="JB30">
        <f t="shared" si="205"/>
        <v>27</v>
      </c>
      <c r="JC30">
        <f t="shared" si="205"/>
        <v>32</v>
      </c>
      <c r="JD30">
        <f t="shared" si="205"/>
        <v>3</v>
      </c>
      <c r="JE30">
        <f t="shared" si="205"/>
        <v>8</v>
      </c>
      <c r="JF30">
        <f t="shared" si="205"/>
        <v>13</v>
      </c>
      <c r="JG30">
        <f t="shared" si="205"/>
        <v>18</v>
      </c>
      <c r="JH30">
        <f t="shared" si="205"/>
        <v>23</v>
      </c>
      <c r="JI30">
        <f t="shared" si="205"/>
        <v>28</v>
      </c>
      <c r="JJ30">
        <f t="shared" si="205"/>
        <v>33</v>
      </c>
      <c r="JK30">
        <f t="shared" si="205"/>
        <v>4</v>
      </c>
      <c r="JL30">
        <f t="shared" si="205"/>
        <v>9</v>
      </c>
      <c r="JM30">
        <f t="shared" si="223"/>
        <v>14</v>
      </c>
      <c r="JN30">
        <f t="shared" si="223"/>
        <v>19</v>
      </c>
      <c r="JO30">
        <f t="shared" si="223"/>
        <v>24</v>
      </c>
      <c r="JP30">
        <f t="shared" si="223"/>
        <v>29</v>
      </c>
      <c r="JQ30">
        <f t="shared" si="223"/>
        <v>34</v>
      </c>
      <c r="JR30">
        <f t="shared" si="223"/>
        <v>5</v>
      </c>
      <c r="JS30">
        <f t="shared" si="223"/>
        <v>10</v>
      </c>
      <c r="JT30">
        <f t="shared" si="223"/>
        <v>15</v>
      </c>
      <c r="JU30">
        <f t="shared" si="223"/>
        <v>20</v>
      </c>
      <c r="JV30">
        <f t="shared" si="223"/>
        <v>25</v>
      </c>
      <c r="JW30">
        <f t="shared" si="223"/>
        <v>30</v>
      </c>
      <c r="JX30">
        <f t="shared" si="223"/>
        <v>35</v>
      </c>
      <c r="JY30" t="s">
        <v>117</v>
      </c>
      <c r="JZ30" t="str">
        <f>JZ29</f>
        <v>ARMONICA</v>
      </c>
      <c r="KA30">
        <f t="shared" si="16"/>
        <v>0</v>
      </c>
      <c r="KB30" cm="1">
        <f t="array" ref="KB30">IF(TYPE(_xlfn._xlws.FILTER(HE$1:IM$1,HE30:IM30=KA30))=16,0,_xlfn._xlws.FILTER(HE$1:IM$1,HE30:IM30=KA30))</f>
        <v>0</v>
      </c>
      <c r="KG30">
        <f t="shared" si="206"/>
        <v>0</v>
      </c>
      <c r="KH30" s="35">
        <f t="shared" si="225"/>
        <v>0</v>
      </c>
      <c r="LX30" s="51"/>
      <c r="LY30" s="51"/>
      <c r="LZ30" s="51"/>
      <c r="MA30" s="51"/>
      <c r="MB30" s="51"/>
      <c r="MC30" s="51"/>
      <c r="MD30" s="51"/>
      <c r="ME30" s="51"/>
      <c r="MF30" s="51"/>
      <c r="MG30" s="51"/>
      <c r="MH30" s="51"/>
      <c r="MI30" s="51"/>
      <c r="MJ30" s="51"/>
      <c r="MK30" s="51"/>
      <c r="ML30" s="51"/>
      <c r="MM30" s="51"/>
      <c r="MN30" s="51"/>
      <c r="MO30" s="51"/>
      <c r="MP30" s="51"/>
      <c r="MQ30" s="51"/>
      <c r="MR30" s="51"/>
      <c r="MS30" s="51"/>
      <c r="MT30" s="51"/>
      <c r="MU30" s="51"/>
      <c r="MV30" s="51"/>
      <c r="MW30" s="51"/>
      <c r="MX30" s="51"/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1"/>
      <c r="NJ30" s="51"/>
      <c r="NK30" s="51"/>
      <c r="NL30" s="51"/>
      <c r="NM30" s="51"/>
      <c r="NN30" s="51"/>
      <c r="NO30" s="51"/>
      <c r="NP30" s="51"/>
      <c r="NQ30" s="51"/>
      <c r="NR30" s="51"/>
      <c r="NS30" s="51"/>
      <c r="NT30" s="51"/>
      <c r="NU30" s="51"/>
      <c r="NV30" s="51"/>
      <c r="NW30" s="51"/>
      <c r="NX30" s="73"/>
      <c r="NY30" s="73"/>
      <c r="NZ30" s="73"/>
      <c r="OA30" s="73"/>
      <c r="OB30" s="73"/>
      <c r="OC30" s="73"/>
    </row>
    <row r="31" spans="1:393" x14ac:dyDescent="0.3">
      <c r="A31" s="190"/>
      <c r="B31" t="str">
        <f t="shared" si="220"/>
        <v>RE</v>
      </c>
      <c r="C31" s="16" t="s">
        <v>37</v>
      </c>
      <c r="D31" s="16" t="s">
        <v>38</v>
      </c>
      <c r="E31" s="16" t="s">
        <v>37</v>
      </c>
      <c r="F31" s="16" t="s">
        <v>37</v>
      </c>
      <c r="G31" s="16" t="s">
        <v>38</v>
      </c>
      <c r="H31" s="16" t="s">
        <v>39</v>
      </c>
      <c r="I31" s="16" t="s">
        <v>38</v>
      </c>
      <c r="J31" s="4">
        <f t="shared" si="221"/>
        <v>3</v>
      </c>
      <c r="K31" s="59">
        <f t="shared" si="48"/>
        <v>5</v>
      </c>
      <c r="L31" s="59">
        <f t="shared" si="49"/>
        <v>6</v>
      </c>
      <c r="M31" s="59">
        <f t="shared" si="50"/>
        <v>8</v>
      </c>
      <c r="N31" s="59">
        <f t="shared" si="51"/>
        <v>10</v>
      </c>
      <c r="O31" s="59">
        <f t="shared" si="52"/>
        <v>11</v>
      </c>
      <c r="P31" s="59">
        <f t="shared" si="53"/>
        <v>14</v>
      </c>
      <c r="Q31" s="57">
        <f t="shared" si="54"/>
        <v>15</v>
      </c>
      <c r="R31" s="59">
        <f t="shared" si="55"/>
        <v>17</v>
      </c>
      <c r="S31" s="59">
        <f t="shared" si="56"/>
        <v>18</v>
      </c>
      <c r="T31" s="59">
        <f t="shared" si="57"/>
        <v>20</v>
      </c>
      <c r="U31" s="59">
        <f t="shared" si="58"/>
        <v>22</v>
      </c>
      <c r="V31" s="59">
        <f t="shared" si="59"/>
        <v>23</v>
      </c>
      <c r="W31" s="59">
        <f t="shared" si="60"/>
        <v>26</v>
      </c>
      <c r="X31" s="57">
        <f t="shared" si="61"/>
        <v>27</v>
      </c>
      <c r="Y31" s="59">
        <f t="shared" si="62"/>
        <v>29</v>
      </c>
      <c r="Z31" s="59">
        <f t="shared" si="63"/>
        <v>30</v>
      </c>
      <c r="AA31" s="59">
        <f t="shared" si="64"/>
        <v>32</v>
      </c>
      <c r="AB31" s="59">
        <f t="shared" si="65"/>
        <v>34</v>
      </c>
      <c r="AC31" s="59">
        <f t="shared" si="66"/>
        <v>35</v>
      </c>
      <c r="AD31" s="59">
        <f t="shared" si="67"/>
        <v>38</v>
      </c>
      <c r="AE31" s="57">
        <f t="shared" si="68"/>
        <v>39</v>
      </c>
      <c r="AF31" s="59">
        <f t="shared" si="69"/>
        <v>41</v>
      </c>
      <c r="AG31" s="59">
        <f t="shared" si="70"/>
        <v>42</v>
      </c>
      <c r="AH31" s="59">
        <f t="shared" si="71"/>
        <v>44</v>
      </c>
      <c r="AI31" s="59"/>
      <c r="AJ31" s="59">
        <f>1</f>
        <v>1</v>
      </c>
      <c r="AK31" s="59">
        <f t="shared" si="72"/>
        <v>3</v>
      </c>
      <c r="AL31" s="59">
        <f t="shared" si="73"/>
        <v>7</v>
      </c>
      <c r="AM31" s="59">
        <f t="shared" si="74"/>
        <v>11</v>
      </c>
      <c r="AN31" s="59">
        <f t="shared" si="75"/>
        <v>14</v>
      </c>
      <c r="AO31" s="59">
        <f t="shared" si="76"/>
        <v>17</v>
      </c>
      <c r="AP31" s="59">
        <f t="shared" si="77"/>
        <v>20</v>
      </c>
      <c r="AQ31" s="59" t="str">
        <f t="shared" si="215"/>
        <v>RE</v>
      </c>
      <c r="AR31" s="59" t="str">
        <f t="shared" si="78"/>
        <v>m</v>
      </c>
      <c r="AS31" s="59" t="str">
        <f t="shared" si="79"/>
        <v/>
      </c>
      <c r="AT31" s="59" t="str">
        <f t="shared" si="80"/>
        <v>Δ</v>
      </c>
      <c r="AU31" s="57" t="str">
        <f t="shared" si="81"/>
        <v>9</v>
      </c>
      <c r="AV31" s="57" t="str">
        <f t="shared" si="82"/>
        <v>11</v>
      </c>
      <c r="AW31" s="57" t="str">
        <f t="shared" si="83"/>
        <v>13b</v>
      </c>
      <c r="AX31" s="57" t="str">
        <f t="shared" si="84"/>
        <v>REm</v>
      </c>
      <c r="AY31" s="57" t="str">
        <f t="shared" si="85"/>
        <v>REmΔ</v>
      </c>
      <c r="AZ31" s="57" t="str">
        <f t="shared" si="86"/>
        <v>REm9</v>
      </c>
      <c r="BA31" s="57" t="str">
        <f t="shared" si="87"/>
        <v>REm11</v>
      </c>
      <c r="BB31" s="57" t="str">
        <f t="shared" si="88"/>
        <v>REm13b</v>
      </c>
      <c r="BD31" s="59">
        <f>1</f>
        <v>1</v>
      </c>
      <c r="BE31" s="57">
        <f t="shared" si="89"/>
        <v>3</v>
      </c>
      <c r="BF31" s="57">
        <f t="shared" si="90"/>
        <v>6</v>
      </c>
      <c r="BG31" s="57">
        <f t="shared" si="91"/>
        <v>10</v>
      </c>
      <c r="BH31" s="57">
        <f t="shared" si="92"/>
        <v>13</v>
      </c>
      <c r="BI31" s="57">
        <f t="shared" si="93"/>
        <v>17</v>
      </c>
      <c r="BJ31" s="57">
        <f t="shared" si="94"/>
        <v>21</v>
      </c>
      <c r="BK31" s="59" t="str">
        <f t="shared" si="95"/>
        <v>RE</v>
      </c>
      <c r="BL31" s="59" t="str">
        <f t="shared" si="96"/>
        <v>m</v>
      </c>
      <c r="BM31" s="59" t="str">
        <f t="shared" si="97"/>
        <v>5b</v>
      </c>
      <c r="BN31" s="59" t="str">
        <f t="shared" si="98"/>
        <v>7</v>
      </c>
      <c r="BO31" s="57" t="str">
        <f t="shared" si="99"/>
        <v>9b</v>
      </c>
      <c r="BP31" s="57" t="str">
        <f t="shared" si="100"/>
        <v>11</v>
      </c>
      <c r="BQ31" s="57" t="str">
        <f t="shared" si="101"/>
        <v>13</v>
      </c>
      <c r="BR31" s="57" t="str">
        <f t="shared" si="102"/>
        <v>REm5b</v>
      </c>
      <c r="BS31" s="57" t="str">
        <f t="shared" si="103"/>
        <v>REm5b7</v>
      </c>
      <c r="BT31" s="57" t="str">
        <f t="shared" si="104"/>
        <v>REm5b9b</v>
      </c>
      <c r="BU31" s="57" t="str">
        <f t="shared" si="105"/>
        <v>REm5b11</v>
      </c>
      <c r="BV31" s="57" t="str">
        <f t="shared" si="106"/>
        <v>REm5b13</v>
      </c>
      <c r="BX31" s="59">
        <f>1</f>
        <v>1</v>
      </c>
      <c r="BY31" s="57">
        <f t="shared" si="107"/>
        <v>4</v>
      </c>
      <c r="BZ31" s="57">
        <f t="shared" si="108"/>
        <v>8</v>
      </c>
      <c r="CA31" s="57">
        <f t="shared" si="109"/>
        <v>11</v>
      </c>
      <c r="CB31" s="57">
        <f t="shared" si="110"/>
        <v>14</v>
      </c>
      <c r="CC31" s="57">
        <f t="shared" si="111"/>
        <v>17</v>
      </c>
      <c r="CD31" s="57">
        <f t="shared" si="112"/>
        <v>21</v>
      </c>
      <c r="CE31" s="59" t="str">
        <f t="shared" si="113"/>
        <v>RE</v>
      </c>
      <c r="CF31" s="59" t="str">
        <f t="shared" si="114"/>
        <v/>
      </c>
      <c r="CG31" s="59" t="str">
        <f t="shared" si="115"/>
        <v>5#</v>
      </c>
      <c r="CH31" s="59" t="str">
        <f t="shared" si="116"/>
        <v>Δ</v>
      </c>
      <c r="CI31" s="57" t="str">
        <f t="shared" si="117"/>
        <v>9</v>
      </c>
      <c r="CJ31" s="57" t="str">
        <f t="shared" si="118"/>
        <v>11</v>
      </c>
      <c r="CK31" s="57" t="str">
        <f t="shared" si="119"/>
        <v>13</v>
      </c>
      <c r="CL31" s="57" t="str">
        <f t="shared" si="120"/>
        <v>RE5#</v>
      </c>
      <c r="CM31" s="57" t="str">
        <f t="shared" si="121"/>
        <v>RE5#Δ</v>
      </c>
      <c r="CN31" s="57" t="str">
        <f t="shared" si="122"/>
        <v>RE5#9</v>
      </c>
      <c r="CO31" s="57" t="str">
        <f t="shared" si="123"/>
        <v>RE5#11</v>
      </c>
      <c r="CP31" s="57" t="str">
        <f t="shared" si="124"/>
        <v>RE5#13</v>
      </c>
      <c r="CR31" s="59">
        <f>1</f>
        <v>1</v>
      </c>
      <c r="CS31" s="57">
        <f t="shared" si="125"/>
        <v>3</v>
      </c>
      <c r="CT31" s="57">
        <f t="shared" si="126"/>
        <v>7</v>
      </c>
      <c r="CU31" s="57">
        <f t="shared" si="127"/>
        <v>10</v>
      </c>
      <c r="CV31" s="57">
        <f t="shared" si="128"/>
        <v>14</v>
      </c>
      <c r="CW31" s="57">
        <f t="shared" si="129"/>
        <v>18</v>
      </c>
      <c r="CX31" s="57">
        <f t="shared" si="130"/>
        <v>21</v>
      </c>
      <c r="CY31" s="59" t="str">
        <f t="shared" si="131"/>
        <v>RE</v>
      </c>
      <c r="CZ31" s="59" t="str">
        <f t="shared" si="132"/>
        <v>m</v>
      </c>
      <c r="DA31" s="59" t="str">
        <f t="shared" si="133"/>
        <v/>
      </c>
      <c r="DB31" s="59" t="str">
        <f t="shared" si="134"/>
        <v>7</v>
      </c>
      <c r="DC31" s="57" t="str">
        <f t="shared" si="135"/>
        <v>9</v>
      </c>
      <c r="DD31" s="57" t="str">
        <f t="shared" si="136"/>
        <v>11+</v>
      </c>
      <c r="DE31" s="57" t="str">
        <f t="shared" si="137"/>
        <v>13</v>
      </c>
      <c r="DF31" s="57" t="str">
        <f t="shared" si="138"/>
        <v>REm</v>
      </c>
      <c r="DG31" s="57" t="str">
        <f t="shared" si="139"/>
        <v>REm7</v>
      </c>
      <c r="DH31" s="57" t="str">
        <f t="shared" si="140"/>
        <v>REm9</v>
      </c>
      <c r="DI31" s="57" t="str">
        <f t="shared" si="141"/>
        <v>REm11+</v>
      </c>
      <c r="DJ31" s="57" t="str">
        <f t="shared" si="142"/>
        <v>REm13</v>
      </c>
      <c r="DL31" s="59">
        <f>1</f>
        <v>1</v>
      </c>
      <c r="DM31" s="57">
        <f t="shared" si="143"/>
        <v>4</v>
      </c>
      <c r="DN31" s="57">
        <f t="shared" si="144"/>
        <v>7</v>
      </c>
      <c r="DO31" s="57">
        <f t="shared" si="145"/>
        <v>10</v>
      </c>
      <c r="DP31" s="57">
        <f t="shared" si="146"/>
        <v>13</v>
      </c>
      <c r="DQ31" s="57">
        <f t="shared" si="147"/>
        <v>17</v>
      </c>
      <c r="DR31" s="57">
        <f t="shared" si="148"/>
        <v>20</v>
      </c>
      <c r="DS31" s="59" t="str">
        <f t="shared" si="149"/>
        <v>RE</v>
      </c>
      <c r="DT31" s="59" t="str">
        <f t="shared" si="150"/>
        <v/>
      </c>
      <c r="DU31" s="59" t="str">
        <f t="shared" si="151"/>
        <v/>
      </c>
      <c r="DV31" s="59" t="str">
        <f t="shared" si="152"/>
        <v>7</v>
      </c>
      <c r="DW31" s="57" t="str">
        <f t="shared" si="153"/>
        <v>9b</v>
      </c>
      <c r="DX31" s="57" t="str">
        <f t="shared" si="154"/>
        <v>11</v>
      </c>
      <c r="DY31" s="57" t="str">
        <f t="shared" si="155"/>
        <v>13b</v>
      </c>
      <c r="DZ31" s="57" t="str">
        <f t="shared" si="156"/>
        <v>RE</v>
      </c>
      <c r="EA31" s="57" t="str">
        <f t="shared" si="157"/>
        <v>RE7</v>
      </c>
      <c r="EB31" s="57" t="str">
        <f t="shared" si="158"/>
        <v>RE9b</v>
      </c>
      <c r="EC31" s="57" t="str">
        <f t="shared" si="159"/>
        <v>RE11</v>
      </c>
      <c r="ED31" s="57" t="str">
        <f t="shared" si="160"/>
        <v>RE13b</v>
      </c>
      <c r="EF31" s="59">
        <f>1</f>
        <v>1</v>
      </c>
      <c r="EG31" s="57">
        <f t="shared" si="161"/>
        <v>4</v>
      </c>
      <c r="EH31" s="57">
        <f t="shared" si="162"/>
        <v>7</v>
      </c>
      <c r="EI31" s="57">
        <f t="shared" si="163"/>
        <v>11</v>
      </c>
      <c r="EJ31" s="57">
        <f t="shared" si="164"/>
        <v>15</v>
      </c>
      <c r="EK31" s="57">
        <f t="shared" si="165"/>
        <v>18</v>
      </c>
      <c r="EL31" s="57">
        <f t="shared" si="166"/>
        <v>21</v>
      </c>
      <c r="EM31" s="59" t="str">
        <f t="shared" si="167"/>
        <v>RE</v>
      </c>
      <c r="EN31" s="59" t="str">
        <f t="shared" si="168"/>
        <v/>
      </c>
      <c r="EO31" s="59" t="str">
        <f t="shared" si="169"/>
        <v/>
      </c>
      <c r="EP31" s="59" t="str">
        <f t="shared" si="170"/>
        <v>Δ</v>
      </c>
      <c r="EQ31" s="57" t="str">
        <f t="shared" si="171"/>
        <v>9+</v>
      </c>
      <c r="ER31" s="57" t="str">
        <f t="shared" si="172"/>
        <v>11+</v>
      </c>
      <c r="ES31" s="57" t="str">
        <f t="shared" si="173"/>
        <v>13</v>
      </c>
      <c r="ET31" s="57" t="str">
        <f t="shared" si="174"/>
        <v>RE</v>
      </c>
      <c r="EU31" s="57" t="str">
        <f t="shared" si="175"/>
        <v>REΔ</v>
      </c>
      <c r="EV31" s="57" t="str">
        <f t="shared" si="176"/>
        <v>RE9+</v>
      </c>
      <c r="EW31" s="57" t="str">
        <f t="shared" si="177"/>
        <v>RE11+</v>
      </c>
      <c r="EX31" s="57" t="str">
        <f t="shared" si="178"/>
        <v>RE13</v>
      </c>
      <c r="EZ31" s="59">
        <f>1</f>
        <v>1</v>
      </c>
      <c r="FA31" s="57">
        <f t="shared" si="179"/>
        <v>3</v>
      </c>
      <c r="FB31" s="57">
        <f t="shared" si="180"/>
        <v>6</v>
      </c>
      <c r="FC31" s="57">
        <f t="shared" si="181"/>
        <v>9</v>
      </c>
      <c r="FD31" s="57">
        <f t="shared" si="182"/>
        <v>13</v>
      </c>
      <c r="FE31" s="57">
        <f t="shared" si="183"/>
        <v>16</v>
      </c>
      <c r="FF31" s="57">
        <f t="shared" si="184"/>
        <v>20</v>
      </c>
      <c r="FG31" s="59" t="str">
        <f t="shared" si="185"/>
        <v>RE</v>
      </c>
      <c r="FH31" s="59" t="str">
        <f t="shared" si="186"/>
        <v>m</v>
      </c>
      <c r="FI31" s="59" t="str">
        <f t="shared" si="187"/>
        <v>5b</v>
      </c>
      <c r="FJ31" s="59" t="str">
        <f t="shared" si="188"/>
        <v>dim</v>
      </c>
      <c r="FK31" s="57" t="str">
        <f t="shared" si="189"/>
        <v>9b</v>
      </c>
      <c r="FL31" s="57" t="str">
        <f t="shared" si="190"/>
        <v>11b</v>
      </c>
      <c r="FM31" s="57" t="str">
        <f t="shared" si="191"/>
        <v>13b</v>
      </c>
      <c r="FN31" s="57" t="str">
        <f t="shared" si="192"/>
        <v>REm5b</v>
      </c>
      <c r="FO31" s="57" t="str">
        <f t="shared" si="193"/>
        <v>REm5bdim</v>
      </c>
      <c r="FP31" s="57" t="str">
        <f t="shared" si="194"/>
        <v>REm5b9b</v>
      </c>
      <c r="FQ31" s="57" t="str">
        <f t="shared" si="195"/>
        <v>REm5b11b</v>
      </c>
      <c r="FR31" s="57" t="str">
        <f t="shared" si="196"/>
        <v>REm5b13b</v>
      </c>
      <c r="FT31" s="2" t="str">
        <f t="shared" si="197"/>
        <v>REm</v>
      </c>
      <c r="FU31" s="2" t="str">
        <f t="shared" si="197"/>
        <v>REmΔ</v>
      </c>
      <c r="FV31" s="2" t="str">
        <f t="shared" si="197"/>
        <v>REm9</v>
      </c>
      <c r="FW31" s="2" t="str">
        <f t="shared" si="197"/>
        <v>REm11</v>
      </c>
      <c r="FX31" s="2" t="str">
        <f t="shared" si="197"/>
        <v>REm13b</v>
      </c>
      <c r="FY31" s="2" t="str">
        <f t="shared" si="198"/>
        <v>REm5b</v>
      </c>
      <c r="FZ31" s="2" t="str">
        <f t="shared" si="198"/>
        <v>REm5b7</v>
      </c>
      <c r="GA31" s="2" t="str">
        <f t="shared" si="198"/>
        <v>REm5b9b</v>
      </c>
      <c r="GB31" s="2" t="str">
        <f t="shared" si="198"/>
        <v>REm5b11</v>
      </c>
      <c r="GC31" s="2" t="str">
        <f t="shared" si="198"/>
        <v>REm5b13</v>
      </c>
      <c r="GD31" s="2" t="str">
        <f t="shared" si="199"/>
        <v>RE5#</v>
      </c>
      <c r="GE31" s="2" t="str">
        <f t="shared" si="199"/>
        <v>RE5#Δ</v>
      </c>
      <c r="GF31" s="2" t="str">
        <f t="shared" si="199"/>
        <v>RE5#9</v>
      </c>
      <c r="GG31" s="2" t="str">
        <f t="shared" si="199"/>
        <v>RE5#11</v>
      </c>
      <c r="GH31" s="2" t="str">
        <f t="shared" si="199"/>
        <v>RE5#13</v>
      </c>
      <c r="GI31" s="2" t="str">
        <f t="shared" si="200"/>
        <v>REm</v>
      </c>
      <c r="GJ31" s="2" t="str">
        <f t="shared" si="200"/>
        <v>REm7</v>
      </c>
      <c r="GK31" s="2" t="str">
        <f t="shared" si="200"/>
        <v>REm9</v>
      </c>
      <c r="GL31" s="2" t="str">
        <f t="shared" si="200"/>
        <v>REm11+</v>
      </c>
      <c r="GM31" s="2" t="str">
        <f t="shared" si="200"/>
        <v>REm13</v>
      </c>
      <c r="GN31" s="2" t="str">
        <f t="shared" si="201"/>
        <v>RE</v>
      </c>
      <c r="GO31" s="2" t="str">
        <f t="shared" si="201"/>
        <v>RE7</v>
      </c>
      <c r="GP31" s="2" t="str">
        <f t="shared" si="201"/>
        <v>RE9b</v>
      </c>
      <c r="GQ31" s="2" t="str">
        <f t="shared" si="201"/>
        <v>RE11</v>
      </c>
      <c r="GR31" s="2" t="str">
        <f t="shared" si="201"/>
        <v>RE13b</v>
      </c>
      <c r="GS31" s="2" t="str">
        <f t="shared" si="202"/>
        <v>RE</v>
      </c>
      <c r="GT31" s="2" t="str">
        <f t="shared" si="202"/>
        <v>REΔ</v>
      </c>
      <c r="GU31" s="2" t="str">
        <f t="shared" si="202"/>
        <v>RE9+</v>
      </c>
      <c r="GV31" s="2" t="str">
        <f t="shared" si="202"/>
        <v>RE11+</v>
      </c>
      <c r="GW31" s="2" t="str">
        <f t="shared" si="202"/>
        <v>RE13</v>
      </c>
      <c r="GX31" s="2" t="str">
        <f t="shared" si="203"/>
        <v>REm5b</v>
      </c>
      <c r="GY31" s="2" t="str">
        <f t="shared" si="203"/>
        <v>REm5bdim</v>
      </c>
      <c r="GZ31" s="2" t="str">
        <f t="shared" si="203"/>
        <v>REm5b9b</v>
      </c>
      <c r="HA31" s="2" t="str">
        <f t="shared" si="203"/>
        <v>REm5b11b</v>
      </c>
      <c r="HB31" s="2" t="str">
        <f t="shared" si="203"/>
        <v>REm5b13b</v>
      </c>
      <c r="HD31" s="2">
        <f t="shared" si="216"/>
        <v>27</v>
      </c>
      <c r="HE31" s="2" t="str" cm="1">
        <f t="array" ref="HE31">INDEX(patti,$HD31,IP31)</f>
        <v>REm</v>
      </c>
      <c r="HF31" s="2" t="str" cm="1">
        <f t="array" ref="HF31">INDEX(patti,$HD31,IQ31)</f>
        <v>REm5b</v>
      </c>
      <c r="HG31" s="2" t="str" cm="1">
        <f t="array" ref="HG31">INDEX(patti,$HD31,IR31)</f>
        <v>RE5#</v>
      </c>
      <c r="HH31" s="2" t="str" cm="1">
        <f t="array" ref="HH31">INDEX(patti,$HD31,IS31)</f>
        <v>REm</v>
      </c>
      <c r="HI31" s="2" t="str" cm="1">
        <f t="array" ref="HI31">INDEX(patti,$HD31,IT31)</f>
        <v>RE</v>
      </c>
      <c r="HJ31" s="2" t="str" cm="1">
        <f t="array" ref="HJ31">INDEX(patti,$HD31,IU31)</f>
        <v>RE</v>
      </c>
      <c r="HK31" s="2" t="str" cm="1">
        <f t="array" ref="HK31">INDEX(patti,$HD31,IV31)</f>
        <v>REdim</v>
      </c>
      <c r="HL31" s="2" t="str" cm="1">
        <f t="array" ref="HL31">INDEX(patti,$HD31,IW31)</f>
        <v>REmΔ</v>
      </c>
      <c r="HM31" s="2" t="str" cm="1">
        <f t="array" ref="HM31">INDEX(patti,$HD31,IX31)</f>
        <v>REm5b7</v>
      </c>
      <c r="HN31" s="2" t="str" cm="1">
        <f t="array" ref="HN31">INDEX(patti,$HD31,IY31)</f>
        <v>RE5#Δ</v>
      </c>
      <c r="HO31" s="2" t="str" cm="1">
        <f t="array" ref="HO31">INDEX(patti,$HD31,IZ31)</f>
        <v>REm7</v>
      </c>
      <c r="HP31" s="2" t="str" cm="1">
        <f t="array" ref="HP31">INDEX(patti,$HD31,JA31)</f>
        <v>RE7</v>
      </c>
      <c r="HQ31" s="2" t="str" cm="1">
        <f t="array" ref="HQ31">INDEX(patti,$HD31,JB31)</f>
        <v>REΔ</v>
      </c>
      <c r="HR31" s="2" t="str" cm="1">
        <f t="array" ref="HR31">INDEX(patti,$HD31,JC31)</f>
        <v xml:space="preserve">   </v>
      </c>
      <c r="HS31" s="2" t="str" cm="1">
        <f t="array" ref="HS31">INDEX(patti,$HD31,JD31)</f>
        <v>REm9</v>
      </c>
      <c r="HT31" s="2" t="str" cm="1">
        <f t="array" ref="HT31">INDEX(patti,$HD31,JE31)</f>
        <v>REm5b9b</v>
      </c>
      <c r="HU31" s="2" t="str" cm="1">
        <f t="array" ref="HU31">INDEX(patti,$HD31,JF31)</f>
        <v>RE5#9</v>
      </c>
      <c r="HV31" s="2" t="str" cm="1">
        <f t="array" ref="HV31">INDEX(patti,$HD31,JG31)</f>
        <v>REm9</v>
      </c>
      <c r="HW31" s="2" t="str" cm="1">
        <f t="array" ref="HW31">INDEX(patti,$HD31,JH31)</f>
        <v>RE9b</v>
      </c>
      <c r="HX31" s="2" t="str" cm="1">
        <f t="array" ref="HX31">INDEX(patti,$HD31,JI31)</f>
        <v>RE9#</v>
      </c>
      <c r="HY31" s="2" t="str" cm="1">
        <f t="array" ref="HY31">INDEX(patti,$HD31,JJ31)</f>
        <v xml:space="preserve">   </v>
      </c>
      <c r="HZ31" s="2" t="str" cm="1">
        <f t="array" ref="HZ31">INDEX(patti,$HD31,JK31)</f>
        <v>REm11</v>
      </c>
      <c r="IA31" s="2" t="str" cm="1">
        <f t="array" ref="IA31">INDEX(patti,$HD31,JL31)</f>
        <v>REm5b11</v>
      </c>
      <c r="IB31" s="2" t="str" cm="1">
        <f t="array" ref="IB31">INDEX(patti,$HD31,JM31)</f>
        <v>RE5#11</v>
      </c>
      <c r="IC31" s="2" t="str" cm="1">
        <f t="array" ref="IC31">INDEX(patti,$HD31,JN31)</f>
        <v>REm11+</v>
      </c>
      <c r="ID31" s="2" t="str" cm="1">
        <f t="array" ref="ID31">INDEX(patti,$HD31,JO31)</f>
        <v>RE11</v>
      </c>
      <c r="IE31" s="2" t="str" cm="1">
        <f t="array" ref="IE31">INDEX(patti,$HD31,JP31)</f>
        <v>RE11+</v>
      </c>
      <c r="IF31" s="2" t="str" cm="1">
        <f t="array" ref="IF31">INDEX(patti,$HD31,JQ31)</f>
        <v xml:space="preserve">   </v>
      </c>
      <c r="IG31" s="2" t="str" cm="1">
        <f t="array" ref="IG31">INDEX(patti,$HD31,JR31)</f>
        <v>REm13b</v>
      </c>
      <c r="IH31" s="2" t="str" cm="1">
        <f t="array" ref="IH31">INDEX(patti,$HD31,JS31)</f>
        <v>REm5b13</v>
      </c>
      <c r="II31" s="2" t="str" cm="1">
        <f t="array" ref="II31">INDEX(patti,$HD31,JT31)</f>
        <v>RE5#13</v>
      </c>
      <c r="IJ31" s="2" t="str" cm="1">
        <f t="array" ref="IJ31">INDEX(patti,$HD31,JU31)</f>
        <v>REm13</v>
      </c>
      <c r="IK31" s="2" t="str" cm="1">
        <f t="array" ref="IK31">INDEX(patti,$HD31,JV31)</f>
        <v>RE13b</v>
      </c>
      <c r="IL31" s="2" t="str" cm="1">
        <f t="array" ref="IL31">INDEX(patti,$HD31,JW31)</f>
        <v>RE13</v>
      </c>
      <c r="IM31" s="2" t="str" cm="1">
        <f t="array" ref="IM31">INDEX(patti,$HD31,JX31)</f>
        <v xml:space="preserve">   </v>
      </c>
      <c r="IN31" t="s">
        <v>117</v>
      </c>
      <c r="IP31">
        <v>1</v>
      </c>
      <c r="IQ31">
        <f t="shared" si="224"/>
        <v>6</v>
      </c>
      <c r="IR31">
        <f t="shared" si="224"/>
        <v>11</v>
      </c>
      <c r="IS31">
        <f t="shared" si="224"/>
        <v>16</v>
      </c>
      <c r="IT31">
        <f t="shared" si="224"/>
        <v>21</v>
      </c>
      <c r="IU31">
        <f t="shared" si="224"/>
        <v>26</v>
      </c>
      <c r="IV31">
        <f t="shared" si="224"/>
        <v>31</v>
      </c>
      <c r="IW31">
        <f t="shared" si="205"/>
        <v>2</v>
      </c>
      <c r="IX31">
        <f t="shared" si="205"/>
        <v>7</v>
      </c>
      <c r="IY31">
        <f t="shared" si="205"/>
        <v>12</v>
      </c>
      <c r="IZ31">
        <f t="shared" si="205"/>
        <v>17</v>
      </c>
      <c r="JA31">
        <f t="shared" si="205"/>
        <v>22</v>
      </c>
      <c r="JB31">
        <f t="shared" si="205"/>
        <v>27</v>
      </c>
      <c r="JC31">
        <f t="shared" si="205"/>
        <v>32</v>
      </c>
      <c r="JD31">
        <f t="shared" si="205"/>
        <v>3</v>
      </c>
      <c r="JE31">
        <f t="shared" ref="JE31:JL31" si="226">IX31+1</f>
        <v>8</v>
      </c>
      <c r="JF31">
        <f t="shared" si="226"/>
        <v>13</v>
      </c>
      <c r="JG31">
        <f t="shared" si="226"/>
        <v>18</v>
      </c>
      <c r="JH31">
        <f t="shared" si="226"/>
        <v>23</v>
      </c>
      <c r="JI31">
        <f t="shared" si="226"/>
        <v>28</v>
      </c>
      <c r="JJ31">
        <f t="shared" si="226"/>
        <v>33</v>
      </c>
      <c r="JK31">
        <f t="shared" si="226"/>
        <v>4</v>
      </c>
      <c r="JL31">
        <f t="shared" si="226"/>
        <v>9</v>
      </c>
      <c r="JM31">
        <f t="shared" si="223"/>
        <v>14</v>
      </c>
      <c r="JN31">
        <f t="shared" si="223"/>
        <v>19</v>
      </c>
      <c r="JO31">
        <f t="shared" si="223"/>
        <v>24</v>
      </c>
      <c r="JP31">
        <f t="shared" si="223"/>
        <v>29</v>
      </c>
      <c r="JQ31">
        <f t="shared" si="223"/>
        <v>34</v>
      </c>
      <c r="JR31">
        <f t="shared" si="223"/>
        <v>5</v>
      </c>
      <c r="JS31">
        <f t="shared" si="223"/>
        <v>10</v>
      </c>
      <c r="JT31">
        <f t="shared" si="223"/>
        <v>15</v>
      </c>
      <c r="JU31">
        <f t="shared" si="223"/>
        <v>20</v>
      </c>
      <c r="JV31">
        <f t="shared" si="223"/>
        <v>25</v>
      </c>
      <c r="JW31">
        <f t="shared" si="223"/>
        <v>30</v>
      </c>
      <c r="JX31">
        <f t="shared" si="223"/>
        <v>35</v>
      </c>
      <c r="JY31" t="s">
        <v>117</v>
      </c>
      <c r="JZ31" t="str">
        <f t="shared" ref="JZ31:JZ40" si="227">JZ30</f>
        <v>ARMONICA</v>
      </c>
      <c r="KA31">
        <f t="shared" si="16"/>
        <v>0</v>
      </c>
      <c r="KB31" cm="1">
        <f t="array" ref="KB31">IF(TYPE(_xlfn._xlws.FILTER(HE$1:IM$1,HE31:IM31=KA31))=16,0,_xlfn._xlws.FILTER(HE$1:IM$1,HE31:IM31=KA31))</f>
        <v>0</v>
      </c>
      <c r="KG31">
        <f t="shared" si="206"/>
        <v>0</v>
      </c>
      <c r="KH31" s="35">
        <f t="shared" si="225"/>
        <v>0</v>
      </c>
      <c r="LX31" s="51"/>
      <c r="LY31" s="51"/>
      <c r="LZ31" s="51"/>
      <c r="MA31" s="51"/>
      <c r="MB31" s="51"/>
      <c r="MC31" s="51"/>
      <c r="MD31" s="51"/>
      <c r="ME31" s="51"/>
      <c r="MF31" s="51"/>
      <c r="MG31" s="51"/>
      <c r="MH31" s="51"/>
      <c r="MI31" s="51"/>
      <c r="MJ31" s="51"/>
      <c r="MK31" s="51"/>
      <c r="ML31" s="51"/>
      <c r="MM31" s="51"/>
      <c r="MN31" s="51"/>
      <c r="MO31" s="51"/>
      <c r="MP31" s="51"/>
      <c r="MQ31" s="51"/>
      <c r="MR31" s="51"/>
      <c r="MS31" s="51"/>
      <c r="MT31" s="51"/>
      <c r="MU31" s="51"/>
      <c r="MV31" s="51"/>
      <c r="MW31" s="51"/>
      <c r="MX31" s="51"/>
      <c r="MY31" s="51"/>
      <c r="MZ31" s="51"/>
      <c r="NA31" s="51"/>
      <c r="NB31" s="51"/>
      <c r="NC31" s="51"/>
      <c r="ND31" s="51"/>
      <c r="NE31" s="51"/>
      <c r="NF31" s="51"/>
      <c r="NG31" s="51"/>
      <c r="NH31" s="51"/>
      <c r="NI31" s="51"/>
      <c r="NJ31" s="51"/>
      <c r="NK31" s="51"/>
      <c r="NL31" s="51"/>
      <c r="NM31" s="51"/>
      <c r="NN31" s="51"/>
      <c r="NO31" s="51"/>
      <c r="NP31" s="51"/>
      <c r="NQ31" s="51"/>
      <c r="NR31" s="51"/>
      <c r="NS31" s="51"/>
      <c r="NT31" s="51"/>
      <c r="NU31" s="51"/>
      <c r="NV31" s="51"/>
      <c r="NW31" s="51"/>
      <c r="NX31" s="73"/>
      <c r="NY31" s="73"/>
      <c r="NZ31" s="73"/>
      <c r="OA31" s="73"/>
      <c r="OB31" s="73"/>
      <c r="OC31" s="73"/>
    </row>
    <row r="32" spans="1:393" x14ac:dyDescent="0.3">
      <c r="A32" s="190"/>
      <c r="B32" t="str">
        <f t="shared" si="220"/>
        <v>Mib</v>
      </c>
      <c r="C32" s="16" t="s">
        <v>37</v>
      </c>
      <c r="D32" s="16" t="s">
        <v>38</v>
      </c>
      <c r="E32" s="16" t="s">
        <v>37</v>
      </c>
      <c r="F32" s="16" t="s">
        <v>37</v>
      </c>
      <c r="G32" s="16" t="s">
        <v>38</v>
      </c>
      <c r="H32" s="16" t="s">
        <v>39</v>
      </c>
      <c r="I32" s="16" t="s">
        <v>38</v>
      </c>
      <c r="J32" s="4">
        <f t="shared" si="221"/>
        <v>4</v>
      </c>
      <c r="K32" s="59">
        <f t="shared" si="48"/>
        <v>6</v>
      </c>
      <c r="L32" s="59">
        <f t="shared" si="49"/>
        <v>7</v>
      </c>
      <c r="M32" s="59">
        <f t="shared" si="50"/>
        <v>9</v>
      </c>
      <c r="N32" s="59">
        <f t="shared" si="51"/>
        <v>11</v>
      </c>
      <c r="O32" s="59">
        <f t="shared" si="52"/>
        <v>12</v>
      </c>
      <c r="P32" s="59">
        <f t="shared" si="53"/>
        <v>15</v>
      </c>
      <c r="Q32" s="57">
        <f t="shared" si="54"/>
        <v>16</v>
      </c>
      <c r="R32" s="59">
        <f t="shared" si="55"/>
        <v>18</v>
      </c>
      <c r="S32" s="59">
        <f t="shared" si="56"/>
        <v>19</v>
      </c>
      <c r="T32" s="59">
        <f t="shared" si="57"/>
        <v>21</v>
      </c>
      <c r="U32" s="59">
        <f t="shared" si="58"/>
        <v>23</v>
      </c>
      <c r="V32" s="59">
        <f t="shared" si="59"/>
        <v>24</v>
      </c>
      <c r="W32" s="59">
        <f t="shared" si="60"/>
        <v>27</v>
      </c>
      <c r="X32" s="57">
        <f t="shared" si="61"/>
        <v>28</v>
      </c>
      <c r="Y32" s="59">
        <f t="shared" si="62"/>
        <v>30</v>
      </c>
      <c r="Z32" s="59">
        <f t="shared" si="63"/>
        <v>31</v>
      </c>
      <c r="AA32" s="59">
        <f t="shared" si="64"/>
        <v>33</v>
      </c>
      <c r="AB32" s="59">
        <f t="shared" si="65"/>
        <v>35</v>
      </c>
      <c r="AC32" s="59">
        <f t="shared" si="66"/>
        <v>36</v>
      </c>
      <c r="AD32" s="59">
        <f t="shared" si="67"/>
        <v>39</v>
      </c>
      <c r="AE32" s="57">
        <f t="shared" si="68"/>
        <v>40</v>
      </c>
      <c r="AF32" s="59">
        <f t="shared" si="69"/>
        <v>42</v>
      </c>
      <c r="AG32" s="59">
        <f t="shared" si="70"/>
        <v>43</v>
      </c>
      <c r="AH32" s="59">
        <f t="shared" si="71"/>
        <v>45</v>
      </c>
      <c r="AI32" s="59"/>
      <c r="AJ32" s="59">
        <f>1</f>
        <v>1</v>
      </c>
      <c r="AK32" s="59">
        <f t="shared" si="72"/>
        <v>3</v>
      </c>
      <c r="AL32" s="59">
        <f t="shared" si="73"/>
        <v>7</v>
      </c>
      <c r="AM32" s="59">
        <f t="shared" si="74"/>
        <v>11</v>
      </c>
      <c r="AN32" s="59">
        <f t="shared" si="75"/>
        <v>14</v>
      </c>
      <c r="AO32" s="59">
        <f t="shared" si="76"/>
        <v>17</v>
      </c>
      <c r="AP32" s="59">
        <f t="shared" si="77"/>
        <v>20</v>
      </c>
      <c r="AQ32" s="59" t="str">
        <f t="shared" si="215"/>
        <v>Mib</v>
      </c>
      <c r="AR32" s="59" t="str">
        <f t="shared" si="78"/>
        <v>m</v>
      </c>
      <c r="AS32" s="59" t="str">
        <f t="shared" si="79"/>
        <v/>
      </c>
      <c r="AT32" s="59" t="str">
        <f t="shared" si="80"/>
        <v>Δ</v>
      </c>
      <c r="AU32" s="57" t="str">
        <f t="shared" si="81"/>
        <v>9</v>
      </c>
      <c r="AV32" s="57" t="str">
        <f t="shared" si="82"/>
        <v>11</v>
      </c>
      <c r="AW32" s="57" t="str">
        <f t="shared" si="83"/>
        <v>13b</v>
      </c>
      <c r="AX32" s="57" t="str">
        <f t="shared" si="84"/>
        <v>Mibm</v>
      </c>
      <c r="AY32" s="57" t="str">
        <f t="shared" si="85"/>
        <v>MibmΔ</v>
      </c>
      <c r="AZ32" s="57" t="str">
        <f t="shared" si="86"/>
        <v>Mibm9</v>
      </c>
      <c r="BA32" s="57" t="str">
        <f t="shared" si="87"/>
        <v>Mibm11</v>
      </c>
      <c r="BB32" s="57" t="str">
        <f t="shared" si="88"/>
        <v>Mibm13b</v>
      </c>
      <c r="BD32" s="59">
        <f>1</f>
        <v>1</v>
      </c>
      <c r="BE32" s="57">
        <f t="shared" si="89"/>
        <v>3</v>
      </c>
      <c r="BF32" s="57">
        <f t="shared" si="90"/>
        <v>6</v>
      </c>
      <c r="BG32" s="57">
        <f t="shared" si="91"/>
        <v>10</v>
      </c>
      <c r="BH32" s="57">
        <f t="shared" si="92"/>
        <v>13</v>
      </c>
      <c r="BI32" s="57">
        <f t="shared" si="93"/>
        <v>17</v>
      </c>
      <c r="BJ32" s="57">
        <f t="shared" si="94"/>
        <v>21</v>
      </c>
      <c r="BK32" s="59" t="str">
        <f t="shared" si="95"/>
        <v>Mib</v>
      </c>
      <c r="BL32" s="59" t="str">
        <f t="shared" si="96"/>
        <v>m</v>
      </c>
      <c r="BM32" s="59" t="str">
        <f t="shared" si="97"/>
        <v>5b</v>
      </c>
      <c r="BN32" s="59" t="str">
        <f t="shared" si="98"/>
        <v>7</v>
      </c>
      <c r="BO32" s="57" t="str">
        <f t="shared" si="99"/>
        <v>9b</v>
      </c>
      <c r="BP32" s="57" t="str">
        <f t="shared" si="100"/>
        <v>11</v>
      </c>
      <c r="BQ32" s="57" t="str">
        <f t="shared" si="101"/>
        <v>13</v>
      </c>
      <c r="BR32" s="57" t="str">
        <f t="shared" si="102"/>
        <v>Mibm5b</v>
      </c>
      <c r="BS32" s="57" t="str">
        <f t="shared" si="103"/>
        <v>Mibm5b7</v>
      </c>
      <c r="BT32" s="57" t="str">
        <f t="shared" si="104"/>
        <v>Mibm5b9b</v>
      </c>
      <c r="BU32" s="57" t="str">
        <f t="shared" si="105"/>
        <v>Mibm5b11</v>
      </c>
      <c r="BV32" s="57" t="str">
        <f t="shared" si="106"/>
        <v>Mibm5b13</v>
      </c>
      <c r="BX32" s="59">
        <f>1</f>
        <v>1</v>
      </c>
      <c r="BY32" s="57">
        <f t="shared" si="107"/>
        <v>4</v>
      </c>
      <c r="BZ32" s="57">
        <f t="shared" si="108"/>
        <v>8</v>
      </c>
      <c r="CA32" s="57">
        <f t="shared" si="109"/>
        <v>11</v>
      </c>
      <c r="CB32" s="57">
        <f t="shared" si="110"/>
        <v>14</v>
      </c>
      <c r="CC32" s="57">
        <f t="shared" si="111"/>
        <v>17</v>
      </c>
      <c r="CD32" s="57">
        <f t="shared" si="112"/>
        <v>21</v>
      </c>
      <c r="CE32" s="59" t="str">
        <f t="shared" si="113"/>
        <v>Mib</v>
      </c>
      <c r="CF32" s="59" t="str">
        <f t="shared" si="114"/>
        <v/>
      </c>
      <c r="CG32" s="59" t="str">
        <f t="shared" si="115"/>
        <v>5#</v>
      </c>
      <c r="CH32" s="59" t="str">
        <f t="shared" si="116"/>
        <v>Δ</v>
      </c>
      <c r="CI32" s="57" t="str">
        <f t="shared" si="117"/>
        <v>9</v>
      </c>
      <c r="CJ32" s="57" t="str">
        <f t="shared" si="118"/>
        <v>11</v>
      </c>
      <c r="CK32" s="57" t="str">
        <f t="shared" si="119"/>
        <v>13</v>
      </c>
      <c r="CL32" s="57" t="str">
        <f t="shared" si="120"/>
        <v>Mib5#</v>
      </c>
      <c r="CM32" s="57" t="str">
        <f t="shared" si="121"/>
        <v>Mib5#Δ</v>
      </c>
      <c r="CN32" s="57" t="str">
        <f t="shared" si="122"/>
        <v>Mib5#9</v>
      </c>
      <c r="CO32" s="57" t="str">
        <f t="shared" si="123"/>
        <v>Mib5#11</v>
      </c>
      <c r="CP32" s="57" t="str">
        <f t="shared" si="124"/>
        <v>Mib5#13</v>
      </c>
      <c r="CR32" s="59">
        <f>1</f>
        <v>1</v>
      </c>
      <c r="CS32" s="57">
        <f t="shared" si="125"/>
        <v>3</v>
      </c>
      <c r="CT32" s="57">
        <f t="shared" si="126"/>
        <v>7</v>
      </c>
      <c r="CU32" s="57">
        <f t="shared" si="127"/>
        <v>10</v>
      </c>
      <c r="CV32" s="57">
        <f t="shared" si="128"/>
        <v>14</v>
      </c>
      <c r="CW32" s="57">
        <f t="shared" si="129"/>
        <v>18</v>
      </c>
      <c r="CX32" s="57">
        <f t="shared" si="130"/>
        <v>21</v>
      </c>
      <c r="CY32" s="59" t="str">
        <f t="shared" si="131"/>
        <v>Mib</v>
      </c>
      <c r="CZ32" s="59" t="str">
        <f t="shared" si="132"/>
        <v>m</v>
      </c>
      <c r="DA32" s="59" t="str">
        <f t="shared" si="133"/>
        <v/>
      </c>
      <c r="DB32" s="59" t="str">
        <f t="shared" si="134"/>
        <v>7</v>
      </c>
      <c r="DC32" s="57" t="str">
        <f t="shared" si="135"/>
        <v>9</v>
      </c>
      <c r="DD32" s="57" t="str">
        <f t="shared" si="136"/>
        <v>11+</v>
      </c>
      <c r="DE32" s="57" t="str">
        <f t="shared" si="137"/>
        <v>13</v>
      </c>
      <c r="DF32" s="57" t="str">
        <f t="shared" si="138"/>
        <v>Mibm</v>
      </c>
      <c r="DG32" s="57" t="str">
        <f t="shared" si="139"/>
        <v>Mibm7</v>
      </c>
      <c r="DH32" s="57" t="str">
        <f t="shared" si="140"/>
        <v>Mibm9</v>
      </c>
      <c r="DI32" s="57" t="str">
        <f t="shared" si="141"/>
        <v>Mibm11+</v>
      </c>
      <c r="DJ32" s="57" t="str">
        <f t="shared" si="142"/>
        <v>Mibm13</v>
      </c>
      <c r="DL32" s="59">
        <f>1</f>
        <v>1</v>
      </c>
      <c r="DM32" s="57">
        <f t="shared" si="143"/>
        <v>4</v>
      </c>
      <c r="DN32" s="57">
        <f t="shared" si="144"/>
        <v>7</v>
      </c>
      <c r="DO32" s="57">
        <f t="shared" si="145"/>
        <v>10</v>
      </c>
      <c r="DP32" s="57">
        <f t="shared" si="146"/>
        <v>13</v>
      </c>
      <c r="DQ32" s="57">
        <f t="shared" si="147"/>
        <v>17</v>
      </c>
      <c r="DR32" s="57">
        <f t="shared" si="148"/>
        <v>20</v>
      </c>
      <c r="DS32" s="59" t="str">
        <f t="shared" si="149"/>
        <v>Mib</v>
      </c>
      <c r="DT32" s="59" t="str">
        <f t="shared" si="150"/>
        <v/>
      </c>
      <c r="DU32" s="59" t="str">
        <f t="shared" si="151"/>
        <v/>
      </c>
      <c r="DV32" s="59" t="str">
        <f t="shared" si="152"/>
        <v>7</v>
      </c>
      <c r="DW32" s="57" t="str">
        <f t="shared" si="153"/>
        <v>9b</v>
      </c>
      <c r="DX32" s="57" t="str">
        <f t="shared" si="154"/>
        <v>11</v>
      </c>
      <c r="DY32" s="57" t="str">
        <f t="shared" si="155"/>
        <v>13b</v>
      </c>
      <c r="DZ32" s="57" t="str">
        <f t="shared" si="156"/>
        <v>Mib</v>
      </c>
      <c r="EA32" s="57" t="str">
        <f t="shared" si="157"/>
        <v>Mib7</v>
      </c>
      <c r="EB32" s="57" t="str">
        <f t="shared" si="158"/>
        <v>Mib9b</v>
      </c>
      <c r="EC32" s="57" t="str">
        <f t="shared" si="159"/>
        <v>Mib11</v>
      </c>
      <c r="ED32" s="57" t="str">
        <f t="shared" si="160"/>
        <v>Mib13b</v>
      </c>
      <c r="EF32" s="59">
        <f>1</f>
        <v>1</v>
      </c>
      <c r="EG32" s="57">
        <f t="shared" si="161"/>
        <v>4</v>
      </c>
      <c r="EH32" s="57">
        <f t="shared" si="162"/>
        <v>7</v>
      </c>
      <c r="EI32" s="57">
        <f t="shared" si="163"/>
        <v>11</v>
      </c>
      <c r="EJ32" s="57">
        <f t="shared" si="164"/>
        <v>15</v>
      </c>
      <c r="EK32" s="57">
        <f t="shared" si="165"/>
        <v>18</v>
      </c>
      <c r="EL32" s="57">
        <f t="shared" si="166"/>
        <v>21</v>
      </c>
      <c r="EM32" s="59" t="str">
        <f t="shared" si="167"/>
        <v>Mib</v>
      </c>
      <c r="EN32" s="59" t="str">
        <f t="shared" si="168"/>
        <v/>
      </c>
      <c r="EO32" s="59" t="str">
        <f t="shared" si="169"/>
        <v/>
      </c>
      <c r="EP32" s="59" t="str">
        <f t="shared" si="170"/>
        <v>Δ</v>
      </c>
      <c r="EQ32" s="57" t="str">
        <f t="shared" si="171"/>
        <v>9+</v>
      </c>
      <c r="ER32" s="57" t="str">
        <f t="shared" si="172"/>
        <v>11+</v>
      </c>
      <c r="ES32" s="57" t="str">
        <f t="shared" si="173"/>
        <v>13</v>
      </c>
      <c r="ET32" s="57" t="str">
        <f t="shared" si="174"/>
        <v>Mib</v>
      </c>
      <c r="EU32" s="57" t="str">
        <f t="shared" si="175"/>
        <v>MibΔ</v>
      </c>
      <c r="EV32" s="57" t="str">
        <f t="shared" si="176"/>
        <v>Mib9+</v>
      </c>
      <c r="EW32" s="57" t="str">
        <f t="shared" si="177"/>
        <v>Mib11+</v>
      </c>
      <c r="EX32" s="57" t="str">
        <f t="shared" si="178"/>
        <v>Mib13</v>
      </c>
      <c r="EZ32" s="59">
        <f>1</f>
        <v>1</v>
      </c>
      <c r="FA32" s="57">
        <f t="shared" si="179"/>
        <v>3</v>
      </c>
      <c r="FB32" s="57">
        <f t="shared" si="180"/>
        <v>6</v>
      </c>
      <c r="FC32" s="57">
        <f t="shared" si="181"/>
        <v>9</v>
      </c>
      <c r="FD32" s="57">
        <f t="shared" si="182"/>
        <v>13</v>
      </c>
      <c r="FE32" s="57">
        <f t="shared" si="183"/>
        <v>16</v>
      </c>
      <c r="FF32" s="57">
        <f t="shared" si="184"/>
        <v>20</v>
      </c>
      <c r="FG32" s="59" t="str">
        <f t="shared" si="185"/>
        <v>Mib</v>
      </c>
      <c r="FH32" s="59" t="str">
        <f t="shared" si="186"/>
        <v>m</v>
      </c>
      <c r="FI32" s="59" t="str">
        <f t="shared" si="187"/>
        <v>5b</v>
      </c>
      <c r="FJ32" s="59" t="str">
        <f t="shared" si="188"/>
        <v>dim</v>
      </c>
      <c r="FK32" s="57" t="str">
        <f t="shared" si="189"/>
        <v>9b</v>
      </c>
      <c r="FL32" s="57" t="str">
        <f t="shared" si="190"/>
        <v>11b</v>
      </c>
      <c r="FM32" s="57" t="str">
        <f t="shared" si="191"/>
        <v>13b</v>
      </c>
      <c r="FN32" s="57" t="str">
        <f t="shared" si="192"/>
        <v>Mibm5b</v>
      </c>
      <c r="FO32" s="57" t="str">
        <f t="shared" si="193"/>
        <v>Mibm5bdim</v>
      </c>
      <c r="FP32" s="57" t="str">
        <f t="shared" si="194"/>
        <v>Mibm5b9b</v>
      </c>
      <c r="FQ32" s="57" t="str">
        <f t="shared" si="195"/>
        <v>Mibm5b11b</v>
      </c>
      <c r="FR32" s="57" t="str">
        <f t="shared" si="196"/>
        <v>Mibm5b13b</v>
      </c>
      <c r="FT32" s="2" t="str">
        <f t="shared" si="197"/>
        <v>Mibm</v>
      </c>
      <c r="FU32" s="2" t="str">
        <f t="shared" si="197"/>
        <v>MibmΔ</v>
      </c>
      <c r="FV32" s="2" t="str">
        <f t="shared" si="197"/>
        <v>Mibm9</v>
      </c>
      <c r="FW32" s="2" t="str">
        <f t="shared" si="197"/>
        <v>Mibm11</v>
      </c>
      <c r="FX32" s="2" t="str">
        <f t="shared" si="197"/>
        <v>Mibm13b</v>
      </c>
      <c r="FY32" s="2" t="str">
        <f t="shared" si="198"/>
        <v>Mibm5b</v>
      </c>
      <c r="FZ32" s="2" t="str">
        <f t="shared" si="198"/>
        <v>Mibm5b7</v>
      </c>
      <c r="GA32" s="2" t="str">
        <f t="shared" si="198"/>
        <v>Mibm5b9b</v>
      </c>
      <c r="GB32" s="2" t="str">
        <f t="shared" si="198"/>
        <v>Mibm5b11</v>
      </c>
      <c r="GC32" s="2" t="str">
        <f t="shared" si="198"/>
        <v>Mibm5b13</v>
      </c>
      <c r="GD32" s="2" t="str">
        <f t="shared" si="199"/>
        <v>Mib5#</v>
      </c>
      <c r="GE32" s="2" t="str">
        <f t="shared" si="199"/>
        <v>Mib5#Δ</v>
      </c>
      <c r="GF32" s="2" t="str">
        <f t="shared" si="199"/>
        <v>Mib5#9</v>
      </c>
      <c r="GG32" s="2" t="str">
        <f t="shared" si="199"/>
        <v>Mib5#11</v>
      </c>
      <c r="GH32" s="2" t="str">
        <f t="shared" si="199"/>
        <v>Mib5#13</v>
      </c>
      <c r="GI32" s="2" t="str">
        <f t="shared" si="200"/>
        <v>Mibm</v>
      </c>
      <c r="GJ32" s="2" t="str">
        <f t="shared" si="200"/>
        <v>Mibm7</v>
      </c>
      <c r="GK32" s="2" t="str">
        <f t="shared" si="200"/>
        <v>Mibm9</v>
      </c>
      <c r="GL32" s="2" t="str">
        <f t="shared" si="200"/>
        <v>Mibm11+</v>
      </c>
      <c r="GM32" s="2" t="str">
        <f t="shared" si="200"/>
        <v>Mibm13</v>
      </c>
      <c r="GN32" s="2" t="str">
        <f t="shared" si="201"/>
        <v>Mib</v>
      </c>
      <c r="GO32" s="2" t="str">
        <f t="shared" si="201"/>
        <v>Mib7</v>
      </c>
      <c r="GP32" s="2" t="str">
        <f t="shared" si="201"/>
        <v>Mib9b</v>
      </c>
      <c r="GQ32" s="2" t="str">
        <f t="shared" si="201"/>
        <v>Mib11</v>
      </c>
      <c r="GR32" s="2" t="str">
        <f t="shared" si="201"/>
        <v>Mib13b</v>
      </c>
      <c r="GS32" s="2" t="str">
        <f t="shared" si="202"/>
        <v>Mib</v>
      </c>
      <c r="GT32" s="2" t="str">
        <f t="shared" si="202"/>
        <v>MibΔ</v>
      </c>
      <c r="GU32" s="2" t="str">
        <f t="shared" si="202"/>
        <v>Mib9+</v>
      </c>
      <c r="GV32" s="2" t="str">
        <f t="shared" si="202"/>
        <v>Mib11+</v>
      </c>
      <c r="GW32" s="2" t="str">
        <f t="shared" si="202"/>
        <v>Mib13</v>
      </c>
      <c r="GX32" s="2" t="str">
        <f t="shared" si="203"/>
        <v>Mibm5b</v>
      </c>
      <c r="GY32" s="2" t="str">
        <f t="shared" si="203"/>
        <v>Mibm5bdim</v>
      </c>
      <c r="GZ32" s="2" t="str">
        <f t="shared" si="203"/>
        <v>Mibm5b9b</v>
      </c>
      <c r="HA32" s="2" t="str">
        <f t="shared" si="203"/>
        <v>Mibm5b11b</v>
      </c>
      <c r="HB32" s="2" t="str">
        <f t="shared" si="203"/>
        <v>Mibm5b13b</v>
      </c>
      <c r="HD32" s="2">
        <f t="shared" si="216"/>
        <v>28</v>
      </c>
      <c r="HE32" s="2" t="str" cm="1">
        <f t="array" ref="HE32">INDEX(patti,$HD32,IP32)</f>
        <v>Mibm</v>
      </c>
      <c r="HF32" s="2" t="str" cm="1">
        <f t="array" ref="HF32">INDEX(patti,$HD32,IQ32)</f>
        <v>Mibm5b</v>
      </c>
      <c r="HG32" s="2" t="str" cm="1">
        <f t="array" ref="HG32">INDEX(patti,$HD32,IR32)</f>
        <v>Mib5#</v>
      </c>
      <c r="HH32" s="2" t="str" cm="1">
        <f t="array" ref="HH32">INDEX(patti,$HD32,IS32)</f>
        <v>Mibm</v>
      </c>
      <c r="HI32" s="2" t="str" cm="1">
        <f t="array" ref="HI32">INDEX(patti,$HD32,IT32)</f>
        <v>Mib</v>
      </c>
      <c r="HJ32" s="2" t="str" cm="1">
        <f t="array" ref="HJ32">INDEX(patti,$HD32,IU32)</f>
        <v>Mib</v>
      </c>
      <c r="HK32" s="2" t="str" cm="1">
        <f t="array" ref="HK32">INDEX(patti,$HD32,IV32)</f>
        <v>Mibdim</v>
      </c>
      <c r="HL32" s="2" t="str" cm="1">
        <f t="array" ref="HL32">INDEX(patti,$HD32,IW32)</f>
        <v>MibmΔ</v>
      </c>
      <c r="HM32" s="2" t="str" cm="1">
        <f t="array" ref="HM32">INDEX(patti,$HD32,IX32)</f>
        <v>Mibm5b7</v>
      </c>
      <c r="HN32" s="2" t="str" cm="1">
        <f t="array" ref="HN32">INDEX(patti,$HD32,IY32)</f>
        <v>Mib5#Δ</v>
      </c>
      <c r="HO32" s="2" t="str" cm="1">
        <f t="array" ref="HO32">INDEX(patti,$HD32,IZ32)</f>
        <v>Mibm7</v>
      </c>
      <c r="HP32" s="2" t="str" cm="1">
        <f t="array" ref="HP32">INDEX(patti,$HD32,JA32)</f>
        <v>Mib7</v>
      </c>
      <c r="HQ32" s="2" t="str" cm="1">
        <f t="array" ref="HQ32">INDEX(patti,$HD32,JB32)</f>
        <v>MibΔ</v>
      </c>
      <c r="HR32" s="2" t="str" cm="1">
        <f t="array" ref="HR32">INDEX(patti,$HD32,JC32)</f>
        <v xml:space="preserve">   </v>
      </c>
      <c r="HS32" s="2" t="str" cm="1">
        <f t="array" ref="HS32">INDEX(patti,$HD32,JD32)</f>
        <v>Mibm9</v>
      </c>
      <c r="HT32" s="2" t="str" cm="1">
        <f t="array" ref="HT32">INDEX(patti,$HD32,JE32)</f>
        <v>Mibm5b9b</v>
      </c>
      <c r="HU32" s="2" t="str" cm="1">
        <f t="array" ref="HU32">INDEX(patti,$HD32,JF32)</f>
        <v>Mib5#9</v>
      </c>
      <c r="HV32" s="2" t="str" cm="1">
        <f t="array" ref="HV32">INDEX(patti,$HD32,JG32)</f>
        <v>Mibm9</v>
      </c>
      <c r="HW32" s="2" t="str" cm="1">
        <f t="array" ref="HW32">INDEX(patti,$HD32,JH32)</f>
        <v>Mib9b</v>
      </c>
      <c r="HX32" s="2" t="str" cm="1">
        <f t="array" ref="HX32">INDEX(patti,$HD32,JI32)</f>
        <v>Mib9#</v>
      </c>
      <c r="HY32" s="2" t="str" cm="1">
        <f t="array" ref="HY32">INDEX(patti,$HD32,JJ32)</f>
        <v xml:space="preserve">   </v>
      </c>
      <c r="HZ32" s="2" t="str" cm="1">
        <f t="array" ref="HZ32">INDEX(patti,$HD32,JK32)</f>
        <v>Mibm11</v>
      </c>
      <c r="IA32" s="2" t="str" cm="1">
        <f t="array" ref="IA32">INDEX(patti,$HD32,JL32)</f>
        <v>Mibm5b11</v>
      </c>
      <c r="IB32" s="2" t="str" cm="1">
        <f t="array" ref="IB32">INDEX(patti,$HD32,JM32)</f>
        <v>Mib5#11</v>
      </c>
      <c r="IC32" s="2" t="str" cm="1">
        <f t="array" ref="IC32">INDEX(patti,$HD32,JN32)</f>
        <v>Mibm11+</v>
      </c>
      <c r="ID32" s="2" t="str" cm="1">
        <f t="array" ref="ID32">INDEX(patti,$HD32,JO32)</f>
        <v>Mib11</v>
      </c>
      <c r="IE32" s="2" t="str" cm="1">
        <f t="array" ref="IE32">INDEX(patti,$HD32,JP32)</f>
        <v>Mib11+</v>
      </c>
      <c r="IF32" s="2" t="str" cm="1">
        <f t="array" ref="IF32">INDEX(patti,$HD32,JQ32)</f>
        <v xml:space="preserve">   </v>
      </c>
      <c r="IG32" s="2" t="str" cm="1">
        <f t="array" ref="IG32">INDEX(patti,$HD32,JR32)</f>
        <v>Mibm13b</v>
      </c>
      <c r="IH32" s="2" t="str" cm="1">
        <f t="array" ref="IH32">INDEX(patti,$HD32,JS32)</f>
        <v>Mibm5b13</v>
      </c>
      <c r="II32" s="2" t="str" cm="1">
        <f t="array" ref="II32">INDEX(patti,$HD32,JT32)</f>
        <v>Mib5#13</v>
      </c>
      <c r="IJ32" s="2" t="str" cm="1">
        <f t="array" ref="IJ32">INDEX(patti,$HD32,JU32)</f>
        <v>Mibm13</v>
      </c>
      <c r="IK32" s="2" t="str" cm="1">
        <f t="array" ref="IK32">INDEX(patti,$HD32,JV32)</f>
        <v>Mib13b</v>
      </c>
      <c r="IL32" s="2" t="str" cm="1">
        <f t="array" ref="IL32">INDEX(patti,$HD32,JW32)</f>
        <v>Mib13</v>
      </c>
      <c r="IM32" s="2" t="str" cm="1">
        <f t="array" ref="IM32">INDEX(patti,$HD32,JX32)</f>
        <v xml:space="preserve">   </v>
      </c>
      <c r="IN32" t="s">
        <v>117</v>
      </c>
      <c r="IP32">
        <v>1</v>
      </c>
      <c r="IQ32">
        <f t="shared" si="224"/>
        <v>6</v>
      </c>
      <c r="IR32">
        <f t="shared" si="224"/>
        <v>11</v>
      </c>
      <c r="IS32">
        <f t="shared" si="224"/>
        <v>16</v>
      </c>
      <c r="IT32">
        <f t="shared" si="224"/>
        <v>21</v>
      </c>
      <c r="IU32">
        <f t="shared" si="224"/>
        <v>26</v>
      </c>
      <c r="IV32">
        <f t="shared" si="224"/>
        <v>31</v>
      </c>
      <c r="IW32">
        <f t="shared" ref="IW32:JL40" si="228">IP32+1</f>
        <v>2</v>
      </c>
      <c r="IX32">
        <f t="shared" si="228"/>
        <v>7</v>
      </c>
      <c r="IY32">
        <f t="shared" si="228"/>
        <v>12</v>
      </c>
      <c r="IZ32">
        <f t="shared" si="228"/>
        <v>17</v>
      </c>
      <c r="JA32">
        <f t="shared" si="228"/>
        <v>22</v>
      </c>
      <c r="JB32">
        <f t="shared" si="228"/>
        <v>27</v>
      </c>
      <c r="JC32">
        <f t="shared" si="228"/>
        <v>32</v>
      </c>
      <c r="JD32">
        <f t="shared" si="228"/>
        <v>3</v>
      </c>
      <c r="JE32">
        <f t="shared" si="228"/>
        <v>8</v>
      </c>
      <c r="JF32">
        <f t="shared" si="228"/>
        <v>13</v>
      </c>
      <c r="JG32">
        <f t="shared" si="228"/>
        <v>18</v>
      </c>
      <c r="JH32">
        <f t="shared" si="228"/>
        <v>23</v>
      </c>
      <c r="JI32">
        <f t="shared" si="228"/>
        <v>28</v>
      </c>
      <c r="JJ32">
        <f t="shared" si="228"/>
        <v>33</v>
      </c>
      <c r="JK32">
        <f t="shared" si="228"/>
        <v>4</v>
      </c>
      <c r="JL32">
        <f t="shared" si="228"/>
        <v>9</v>
      </c>
      <c r="JM32">
        <f t="shared" si="223"/>
        <v>14</v>
      </c>
      <c r="JN32">
        <f t="shared" si="223"/>
        <v>19</v>
      </c>
      <c r="JO32">
        <f t="shared" si="223"/>
        <v>24</v>
      </c>
      <c r="JP32">
        <f t="shared" si="223"/>
        <v>29</v>
      </c>
      <c r="JQ32">
        <f t="shared" si="223"/>
        <v>34</v>
      </c>
      <c r="JR32">
        <f t="shared" si="223"/>
        <v>5</v>
      </c>
      <c r="JS32">
        <f t="shared" si="223"/>
        <v>10</v>
      </c>
      <c r="JT32">
        <f t="shared" si="223"/>
        <v>15</v>
      </c>
      <c r="JU32">
        <f t="shared" si="223"/>
        <v>20</v>
      </c>
      <c r="JV32">
        <f t="shared" si="223"/>
        <v>25</v>
      </c>
      <c r="JW32">
        <f t="shared" si="223"/>
        <v>30</v>
      </c>
      <c r="JX32">
        <f t="shared" si="223"/>
        <v>35</v>
      </c>
      <c r="JY32" t="s">
        <v>117</v>
      </c>
      <c r="JZ32" t="str">
        <f t="shared" si="227"/>
        <v>ARMONICA</v>
      </c>
      <c r="KA32">
        <f t="shared" si="16"/>
        <v>0</v>
      </c>
      <c r="KB32" cm="1">
        <f t="array" ref="KB32">IF(TYPE(_xlfn._xlws.FILTER(HE$1:IM$1,HE32:IM32=KA32))=16,0,_xlfn._xlws.FILTER(HE$1:IM$1,HE32:IM32=KA32))</f>
        <v>0</v>
      </c>
      <c r="KG32">
        <f t="shared" si="206"/>
        <v>0</v>
      </c>
      <c r="KH32" s="35">
        <f t="shared" si="225"/>
        <v>0</v>
      </c>
      <c r="LX32" s="51"/>
      <c r="LY32" s="51"/>
      <c r="LZ32" s="51"/>
      <c r="MA32" s="51"/>
      <c r="MB32" s="51"/>
      <c r="MC32" s="51"/>
      <c r="MD32" s="51"/>
      <c r="ME32" s="51"/>
      <c r="MF32" s="51"/>
      <c r="MG32" s="51"/>
      <c r="MH32" s="51"/>
      <c r="MI32" s="51"/>
      <c r="MJ32" s="51"/>
      <c r="MK32" s="51"/>
      <c r="ML32" s="51"/>
      <c r="MM32" s="51"/>
      <c r="MN32" s="51"/>
      <c r="MO32" s="51"/>
      <c r="MP32" s="51"/>
      <c r="MQ32" s="51"/>
      <c r="MR32" s="51"/>
      <c r="MS32" s="51"/>
      <c r="MT32" s="51"/>
      <c r="MU32" s="51"/>
      <c r="MV32" s="51"/>
      <c r="MW32" s="51"/>
      <c r="MX32" s="51"/>
      <c r="MY32" s="51"/>
      <c r="MZ32" s="51"/>
      <c r="NA32" s="51"/>
      <c r="NB32" s="51"/>
      <c r="NC32" s="51"/>
      <c r="ND32" s="51"/>
      <c r="NE32" s="51"/>
      <c r="NF32" s="51"/>
      <c r="NG32" s="51"/>
      <c r="NH32" s="51"/>
      <c r="NI32" s="51"/>
      <c r="NJ32" s="51"/>
      <c r="NK32" s="51"/>
      <c r="NL32" s="51"/>
      <c r="NM32" s="51"/>
      <c r="NN32" s="51"/>
      <c r="NO32" s="51"/>
      <c r="NP32" s="51"/>
      <c r="NQ32" s="51"/>
      <c r="NR32" s="51"/>
      <c r="NS32" s="51"/>
      <c r="NT32" s="51"/>
      <c r="NU32" s="51"/>
      <c r="NV32" s="51"/>
      <c r="NW32" s="51"/>
      <c r="NX32" s="73"/>
      <c r="NY32" s="73"/>
      <c r="NZ32" s="73"/>
      <c r="OA32" s="73"/>
      <c r="OB32" s="73"/>
      <c r="OC32" s="73"/>
    </row>
    <row r="33" spans="1:393" x14ac:dyDescent="0.3">
      <c r="A33" s="190"/>
      <c r="B33" t="str">
        <f t="shared" si="220"/>
        <v>MI</v>
      </c>
      <c r="C33" s="16" t="s">
        <v>37</v>
      </c>
      <c r="D33" s="16" t="s">
        <v>38</v>
      </c>
      <c r="E33" s="16" t="s">
        <v>37</v>
      </c>
      <c r="F33" s="16" t="s">
        <v>37</v>
      </c>
      <c r="G33" s="16" t="s">
        <v>38</v>
      </c>
      <c r="H33" s="16" t="s">
        <v>39</v>
      </c>
      <c r="I33" s="16" t="s">
        <v>38</v>
      </c>
      <c r="J33" s="4">
        <f t="shared" si="221"/>
        <v>5</v>
      </c>
      <c r="K33" s="59">
        <f t="shared" si="48"/>
        <v>7</v>
      </c>
      <c r="L33" s="59">
        <f t="shared" si="49"/>
        <v>8</v>
      </c>
      <c r="M33" s="59">
        <f t="shared" si="50"/>
        <v>10</v>
      </c>
      <c r="N33" s="59">
        <f t="shared" si="51"/>
        <v>12</v>
      </c>
      <c r="O33" s="59">
        <f t="shared" si="52"/>
        <v>13</v>
      </c>
      <c r="P33" s="59">
        <f t="shared" si="53"/>
        <v>16</v>
      </c>
      <c r="Q33" s="57">
        <f t="shared" si="54"/>
        <v>17</v>
      </c>
      <c r="R33" s="59">
        <f t="shared" si="55"/>
        <v>19</v>
      </c>
      <c r="S33" s="59">
        <f t="shared" si="56"/>
        <v>20</v>
      </c>
      <c r="T33" s="59">
        <f t="shared" si="57"/>
        <v>22</v>
      </c>
      <c r="U33" s="59">
        <f t="shared" si="58"/>
        <v>24</v>
      </c>
      <c r="V33" s="59">
        <f t="shared" si="59"/>
        <v>25</v>
      </c>
      <c r="W33" s="59">
        <f t="shared" si="60"/>
        <v>28</v>
      </c>
      <c r="X33" s="57">
        <f t="shared" si="61"/>
        <v>29</v>
      </c>
      <c r="Y33" s="59">
        <f t="shared" si="62"/>
        <v>31</v>
      </c>
      <c r="Z33" s="59">
        <f t="shared" si="63"/>
        <v>32</v>
      </c>
      <c r="AA33" s="59">
        <f t="shared" si="64"/>
        <v>34</v>
      </c>
      <c r="AB33" s="59">
        <f t="shared" si="65"/>
        <v>36</v>
      </c>
      <c r="AC33" s="59">
        <f t="shared" si="66"/>
        <v>37</v>
      </c>
      <c r="AD33" s="59">
        <f t="shared" si="67"/>
        <v>40</v>
      </c>
      <c r="AE33" s="57">
        <f t="shared" si="68"/>
        <v>41</v>
      </c>
      <c r="AF33" s="59">
        <f t="shared" si="69"/>
        <v>43</v>
      </c>
      <c r="AG33" s="59">
        <f t="shared" si="70"/>
        <v>44</v>
      </c>
      <c r="AH33" s="59">
        <f t="shared" si="71"/>
        <v>46</v>
      </c>
      <c r="AI33" s="59"/>
      <c r="AJ33" s="59">
        <f>1</f>
        <v>1</v>
      </c>
      <c r="AK33" s="59">
        <f t="shared" si="72"/>
        <v>3</v>
      </c>
      <c r="AL33" s="59">
        <f t="shared" si="73"/>
        <v>7</v>
      </c>
      <c r="AM33" s="59">
        <f t="shared" si="74"/>
        <v>11</v>
      </c>
      <c r="AN33" s="59">
        <f t="shared" si="75"/>
        <v>14</v>
      </c>
      <c r="AO33" s="59">
        <f t="shared" si="76"/>
        <v>17</v>
      </c>
      <c r="AP33" s="59">
        <f t="shared" si="77"/>
        <v>20</v>
      </c>
      <c r="AQ33" s="59" t="str">
        <f t="shared" si="215"/>
        <v>MI</v>
      </c>
      <c r="AR33" s="59" t="str">
        <f t="shared" si="78"/>
        <v>m</v>
      </c>
      <c r="AS33" s="59" t="str">
        <f t="shared" si="79"/>
        <v/>
      </c>
      <c r="AT33" s="59" t="str">
        <f t="shared" si="80"/>
        <v>Δ</v>
      </c>
      <c r="AU33" s="57" t="str">
        <f t="shared" si="81"/>
        <v>9</v>
      </c>
      <c r="AV33" s="57" t="str">
        <f t="shared" si="82"/>
        <v>11</v>
      </c>
      <c r="AW33" s="57" t="str">
        <f t="shared" si="83"/>
        <v>13b</v>
      </c>
      <c r="AX33" s="57" t="str">
        <f t="shared" si="84"/>
        <v>MIm</v>
      </c>
      <c r="AY33" s="57" t="str">
        <f t="shared" si="85"/>
        <v>MImΔ</v>
      </c>
      <c r="AZ33" s="57" t="str">
        <f t="shared" si="86"/>
        <v>MIm9</v>
      </c>
      <c r="BA33" s="57" t="str">
        <f t="shared" si="87"/>
        <v>MIm11</v>
      </c>
      <c r="BB33" s="57" t="str">
        <f t="shared" si="88"/>
        <v>MIm13b</v>
      </c>
      <c r="BD33" s="59">
        <f>1</f>
        <v>1</v>
      </c>
      <c r="BE33" s="57">
        <f t="shared" si="89"/>
        <v>3</v>
      </c>
      <c r="BF33" s="57">
        <f t="shared" si="90"/>
        <v>6</v>
      </c>
      <c r="BG33" s="57">
        <f t="shared" si="91"/>
        <v>10</v>
      </c>
      <c r="BH33" s="57">
        <f t="shared" si="92"/>
        <v>13</v>
      </c>
      <c r="BI33" s="57">
        <f t="shared" si="93"/>
        <v>17</v>
      </c>
      <c r="BJ33" s="57">
        <f t="shared" si="94"/>
        <v>21</v>
      </c>
      <c r="BK33" s="59" t="str">
        <f t="shared" si="95"/>
        <v>MI</v>
      </c>
      <c r="BL33" s="59" t="str">
        <f t="shared" si="96"/>
        <v>m</v>
      </c>
      <c r="BM33" s="59" t="str">
        <f t="shared" si="97"/>
        <v>5b</v>
      </c>
      <c r="BN33" s="59" t="str">
        <f t="shared" si="98"/>
        <v>7</v>
      </c>
      <c r="BO33" s="57" t="str">
        <f t="shared" si="99"/>
        <v>9b</v>
      </c>
      <c r="BP33" s="57" t="str">
        <f t="shared" si="100"/>
        <v>11</v>
      </c>
      <c r="BQ33" s="57" t="str">
        <f t="shared" si="101"/>
        <v>13</v>
      </c>
      <c r="BR33" s="57" t="str">
        <f t="shared" si="102"/>
        <v>MIm5b</v>
      </c>
      <c r="BS33" s="57" t="str">
        <f t="shared" si="103"/>
        <v>MIm5b7</v>
      </c>
      <c r="BT33" s="57" t="str">
        <f t="shared" si="104"/>
        <v>MIm5b9b</v>
      </c>
      <c r="BU33" s="57" t="str">
        <f t="shared" si="105"/>
        <v>MIm5b11</v>
      </c>
      <c r="BV33" s="57" t="str">
        <f t="shared" si="106"/>
        <v>MIm5b13</v>
      </c>
      <c r="BX33" s="59">
        <f>1</f>
        <v>1</v>
      </c>
      <c r="BY33" s="57">
        <f t="shared" si="107"/>
        <v>4</v>
      </c>
      <c r="BZ33" s="57">
        <f t="shared" si="108"/>
        <v>8</v>
      </c>
      <c r="CA33" s="57">
        <f t="shared" si="109"/>
        <v>11</v>
      </c>
      <c r="CB33" s="57">
        <f t="shared" si="110"/>
        <v>14</v>
      </c>
      <c r="CC33" s="57">
        <f t="shared" si="111"/>
        <v>17</v>
      </c>
      <c r="CD33" s="57">
        <f t="shared" si="112"/>
        <v>21</v>
      </c>
      <c r="CE33" s="59" t="str">
        <f t="shared" si="113"/>
        <v>MI</v>
      </c>
      <c r="CF33" s="59" t="str">
        <f t="shared" si="114"/>
        <v/>
      </c>
      <c r="CG33" s="59" t="str">
        <f t="shared" si="115"/>
        <v>5#</v>
      </c>
      <c r="CH33" s="59" t="str">
        <f t="shared" si="116"/>
        <v>Δ</v>
      </c>
      <c r="CI33" s="57" t="str">
        <f t="shared" si="117"/>
        <v>9</v>
      </c>
      <c r="CJ33" s="57" t="str">
        <f t="shared" si="118"/>
        <v>11</v>
      </c>
      <c r="CK33" s="57" t="str">
        <f t="shared" si="119"/>
        <v>13</v>
      </c>
      <c r="CL33" s="57" t="str">
        <f t="shared" si="120"/>
        <v>MI5#</v>
      </c>
      <c r="CM33" s="57" t="str">
        <f t="shared" si="121"/>
        <v>MI5#Δ</v>
      </c>
      <c r="CN33" s="57" t="str">
        <f t="shared" si="122"/>
        <v>MI5#9</v>
      </c>
      <c r="CO33" s="57" t="str">
        <f t="shared" si="123"/>
        <v>MI5#11</v>
      </c>
      <c r="CP33" s="57" t="str">
        <f t="shared" si="124"/>
        <v>MI5#13</v>
      </c>
      <c r="CR33" s="59">
        <f>1</f>
        <v>1</v>
      </c>
      <c r="CS33" s="57">
        <f t="shared" si="125"/>
        <v>3</v>
      </c>
      <c r="CT33" s="57">
        <f t="shared" si="126"/>
        <v>7</v>
      </c>
      <c r="CU33" s="57">
        <f t="shared" si="127"/>
        <v>10</v>
      </c>
      <c r="CV33" s="57">
        <f t="shared" si="128"/>
        <v>14</v>
      </c>
      <c r="CW33" s="57">
        <f t="shared" si="129"/>
        <v>18</v>
      </c>
      <c r="CX33" s="57">
        <f t="shared" si="130"/>
        <v>21</v>
      </c>
      <c r="CY33" s="59" t="str">
        <f t="shared" si="131"/>
        <v>MI</v>
      </c>
      <c r="CZ33" s="59" t="str">
        <f t="shared" si="132"/>
        <v>m</v>
      </c>
      <c r="DA33" s="59" t="str">
        <f t="shared" si="133"/>
        <v/>
      </c>
      <c r="DB33" s="59" t="str">
        <f t="shared" si="134"/>
        <v>7</v>
      </c>
      <c r="DC33" s="57" t="str">
        <f t="shared" si="135"/>
        <v>9</v>
      </c>
      <c r="DD33" s="57" t="str">
        <f t="shared" si="136"/>
        <v>11+</v>
      </c>
      <c r="DE33" s="57" t="str">
        <f t="shared" si="137"/>
        <v>13</v>
      </c>
      <c r="DF33" s="57" t="str">
        <f t="shared" si="138"/>
        <v>MIm</v>
      </c>
      <c r="DG33" s="57" t="str">
        <f t="shared" si="139"/>
        <v>MIm7</v>
      </c>
      <c r="DH33" s="57" t="str">
        <f t="shared" si="140"/>
        <v>MIm9</v>
      </c>
      <c r="DI33" s="57" t="str">
        <f t="shared" si="141"/>
        <v>MIm11+</v>
      </c>
      <c r="DJ33" s="57" t="str">
        <f t="shared" si="142"/>
        <v>MIm13</v>
      </c>
      <c r="DL33" s="59">
        <f>1</f>
        <v>1</v>
      </c>
      <c r="DM33" s="57">
        <f t="shared" si="143"/>
        <v>4</v>
      </c>
      <c r="DN33" s="57">
        <f t="shared" si="144"/>
        <v>7</v>
      </c>
      <c r="DO33" s="57">
        <f t="shared" si="145"/>
        <v>10</v>
      </c>
      <c r="DP33" s="57">
        <f t="shared" si="146"/>
        <v>13</v>
      </c>
      <c r="DQ33" s="57">
        <f t="shared" si="147"/>
        <v>17</v>
      </c>
      <c r="DR33" s="57">
        <f t="shared" si="148"/>
        <v>20</v>
      </c>
      <c r="DS33" s="59" t="str">
        <f t="shared" si="149"/>
        <v>MI</v>
      </c>
      <c r="DT33" s="59" t="str">
        <f t="shared" si="150"/>
        <v/>
      </c>
      <c r="DU33" s="59" t="str">
        <f t="shared" si="151"/>
        <v/>
      </c>
      <c r="DV33" s="59" t="str">
        <f t="shared" si="152"/>
        <v>7</v>
      </c>
      <c r="DW33" s="57" t="str">
        <f t="shared" si="153"/>
        <v>9b</v>
      </c>
      <c r="DX33" s="57" t="str">
        <f t="shared" si="154"/>
        <v>11</v>
      </c>
      <c r="DY33" s="57" t="str">
        <f t="shared" si="155"/>
        <v>13b</v>
      </c>
      <c r="DZ33" s="57" t="str">
        <f t="shared" si="156"/>
        <v>MI</v>
      </c>
      <c r="EA33" s="57" t="str">
        <f t="shared" si="157"/>
        <v>MI7</v>
      </c>
      <c r="EB33" s="57" t="str">
        <f t="shared" si="158"/>
        <v>MI9b</v>
      </c>
      <c r="EC33" s="57" t="str">
        <f t="shared" si="159"/>
        <v>MI11</v>
      </c>
      <c r="ED33" s="57" t="str">
        <f t="shared" si="160"/>
        <v>MI13b</v>
      </c>
      <c r="EF33" s="59">
        <f>1</f>
        <v>1</v>
      </c>
      <c r="EG33" s="57">
        <f t="shared" si="161"/>
        <v>4</v>
      </c>
      <c r="EH33" s="57">
        <f t="shared" si="162"/>
        <v>7</v>
      </c>
      <c r="EI33" s="57">
        <f t="shared" si="163"/>
        <v>11</v>
      </c>
      <c r="EJ33" s="57">
        <f t="shared" si="164"/>
        <v>15</v>
      </c>
      <c r="EK33" s="57">
        <f t="shared" si="165"/>
        <v>18</v>
      </c>
      <c r="EL33" s="57">
        <f t="shared" si="166"/>
        <v>21</v>
      </c>
      <c r="EM33" s="59" t="str">
        <f t="shared" si="167"/>
        <v>MI</v>
      </c>
      <c r="EN33" s="59" t="str">
        <f t="shared" si="168"/>
        <v/>
      </c>
      <c r="EO33" s="59" t="str">
        <f t="shared" si="169"/>
        <v/>
      </c>
      <c r="EP33" s="59" t="str">
        <f t="shared" si="170"/>
        <v>Δ</v>
      </c>
      <c r="EQ33" s="57" t="str">
        <f t="shared" si="171"/>
        <v>9+</v>
      </c>
      <c r="ER33" s="57" t="str">
        <f t="shared" si="172"/>
        <v>11+</v>
      </c>
      <c r="ES33" s="57" t="str">
        <f t="shared" si="173"/>
        <v>13</v>
      </c>
      <c r="ET33" s="57" t="str">
        <f t="shared" si="174"/>
        <v>MI</v>
      </c>
      <c r="EU33" s="57" t="str">
        <f t="shared" si="175"/>
        <v>MIΔ</v>
      </c>
      <c r="EV33" s="57" t="str">
        <f t="shared" si="176"/>
        <v>MI9+</v>
      </c>
      <c r="EW33" s="57" t="str">
        <f t="shared" si="177"/>
        <v>MI11+</v>
      </c>
      <c r="EX33" s="57" t="str">
        <f t="shared" si="178"/>
        <v>MI13</v>
      </c>
      <c r="EZ33" s="59">
        <f>1</f>
        <v>1</v>
      </c>
      <c r="FA33" s="57">
        <f t="shared" si="179"/>
        <v>3</v>
      </c>
      <c r="FB33" s="57">
        <f t="shared" si="180"/>
        <v>6</v>
      </c>
      <c r="FC33" s="57">
        <f t="shared" si="181"/>
        <v>9</v>
      </c>
      <c r="FD33" s="57">
        <f t="shared" si="182"/>
        <v>13</v>
      </c>
      <c r="FE33" s="57">
        <f t="shared" si="183"/>
        <v>16</v>
      </c>
      <c r="FF33" s="57">
        <f t="shared" si="184"/>
        <v>20</v>
      </c>
      <c r="FG33" s="59" t="str">
        <f t="shared" si="185"/>
        <v>MI</v>
      </c>
      <c r="FH33" s="59" t="str">
        <f t="shared" si="186"/>
        <v>m</v>
      </c>
      <c r="FI33" s="59" t="str">
        <f t="shared" si="187"/>
        <v>5b</v>
      </c>
      <c r="FJ33" s="59" t="str">
        <f t="shared" si="188"/>
        <v>dim</v>
      </c>
      <c r="FK33" s="57" t="str">
        <f t="shared" si="189"/>
        <v>9b</v>
      </c>
      <c r="FL33" s="57" t="str">
        <f t="shared" si="190"/>
        <v>11b</v>
      </c>
      <c r="FM33" s="57" t="str">
        <f t="shared" si="191"/>
        <v>13b</v>
      </c>
      <c r="FN33" s="57" t="str">
        <f t="shared" si="192"/>
        <v>MIm5b</v>
      </c>
      <c r="FO33" s="57" t="str">
        <f t="shared" si="193"/>
        <v>MIm5bdim</v>
      </c>
      <c r="FP33" s="57" t="str">
        <f t="shared" si="194"/>
        <v>MIm5b9b</v>
      </c>
      <c r="FQ33" s="57" t="str">
        <f t="shared" si="195"/>
        <v>MIm5b11b</v>
      </c>
      <c r="FR33" s="57" t="str">
        <f t="shared" si="196"/>
        <v>MIm5b13b</v>
      </c>
      <c r="FT33" s="2" t="str">
        <f t="shared" si="197"/>
        <v>MIm</v>
      </c>
      <c r="FU33" s="2" t="str">
        <f t="shared" si="197"/>
        <v>MImΔ</v>
      </c>
      <c r="FV33" s="2" t="str">
        <f t="shared" si="197"/>
        <v>MIm9</v>
      </c>
      <c r="FW33" s="2" t="str">
        <f t="shared" si="197"/>
        <v>MIm11</v>
      </c>
      <c r="FX33" s="2" t="str">
        <f t="shared" si="197"/>
        <v>MIm13b</v>
      </c>
      <c r="FY33" s="2" t="str">
        <f t="shared" si="198"/>
        <v>MIm5b</v>
      </c>
      <c r="FZ33" s="2" t="str">
        <f t="shared" si="198"/>
        <v>MIm5b7</v>
      </c>
      <c r="GA33" s="2" t="str">
        <f t="shared" si="198"/>
        <v>MIm5b9b</v>
      </c>
      <c r="GB33" s="2" t="str">
        <f t="shared" si="198"/>
        <v>MIm5b11</v>
      </c>
      <c r="GC33" s="2" t="str">
        <f t="shared" si="198"/>
        <v>MIm5b13</v>
      </c>
      <c r="GD33" s="2" t="str">
        <f t="shared" si="199"/>
        <v>MI5#</v>
      </c>
      <c r="GE33" s="2" t="str">
        <f t="shared" si="199"/>
        <v>MI5#Δ</v>
      </c>
      <c r="GF33" s="2" t="str">
        <f t="shared" si="199"/>
        <v>MI5#9</v>
      </c>
      <c r="GG33" s="2" t="str">
        <f t="shared" si="199"/>
        <v>MI5#11</v>
      </c>
      <c r="GH33" s="2" t="str">
        <f t="shared" si="199"/>
        <v>MI5#13</v>
      </c>
      <c r="GI33" s="2" t="str">
        <f t="shared" si="200"/>
        <v>MIm</v>
      </c>
      <c r="GJ33" s="2" t="str">
        <f t="shared" si="200"/>
        <v>MIm7</v>
      </c>
      <c r="GK33" s="2" t="str">
        <f t="shared" si="200"/>
        <v>MIm9</v>
      </c>
      <c r="GL33" s="2" t="str">
        <f t="shared" si="200"/>
        <v>MIm11+</v>
      </c>
      <c r="GM33" s="2" t="str">
        <f t="shared" si="200"/>
        <v>MIm13</v>
      </c>
      <c r="GN33" s="2" t="str">
        <f t="shared" si="201"/>
        <v>MI</v>
      </c>
      <c r="GO33" s="2" t="str">
        <f t="shared" si="201"/>
        <v>MI7</v>
      </c>
      <c r="GP33" s="2" t="str">
        <f t="shared" si="201"/>
        <v>MI9b</v>
      </c>
      <c r="GQ33" s="2" t="str">
        <f t="shared" si="201"/>
        <v>MI11</v>
      </c>
      <c r="GR33" s="2" t="str">
        <f t="shared" si="201"/>
        <v>MI13b</v>
      </c>
      <c r="GS33" s="2" t="str">
        <f t="shared" si="202"/>
        <v>MI</v>
      </c>
      <c r="GT33" s="2" t="str">
        <f t="shared" si="202"/>
        <v>MIΔ</v>
      </c>
      <c r="GU33" s="2" t="str">
        <f t="shared" si="202"/>
        <v>MI9+</v>
      </c>
      <c r="GV33" s="2" t="str">
        <f t="shared" si="202"/>
        <v>MI11+</v>
      </c>
      <c r="GW33" s="2" t="str">
        <f t="shared" si="202"/>
        <v>MI13</v>
      </c>
      <c r="GX33" s="2" t="str">
        <f t="shared" si="203"/>
        <v>MIm5b</v>
      </c>
      <c r="GY33" s="2" t="str">
        <f t="shared" si="203"/>
        <v>MIm5bdim</v>
      </c>
      <c r="GZ33" s="2" t="str">
        <f t="shared" si="203"/>
        <v>MIm5b9b</v>
      </c>
      <c r="HA33" s="2" t="str">
        <f t="shared" si="203"/>
        <v>MIm5b11b</v>
      </c>
      <c r="HB33" s="2" t="str">
        <f t="shared" si="203"/>
        <v>MIm5b13b</v>
      </c>
      <c r="HD33" s="2">
        <f t="shared" si="216"/>
        <v>29</v>
      </c>
      <c r="HE33" s="2" t="str" cm="1">
        <f t="array" ref="HE33">INDEX(patti,$HD33,IP33)</f>
        <v>MIm</v>
      </c>
      <c r="HF33" s="2" t="str" cm="1">
        <f t="array" ref="HF33">INDEX(patti,$HD33,IQ33)</f>
        <v>MIm5b</v>
      </c>
      <c r="HG33" s="2" t="str" cm="1">
        <f t="array" ref="HG33">INDEX(patti,$HD33,IR33)</f>
        <v>MI5#</v>
      </c>
      <c r="HH33" s="2" t="str" cm="1">
        <f t="array" ref="HH33">INDEX(patti,$HD33,IS33)</f>
        <v>MIm</v>
      </c>
      <c r="HI33" s="2" t="str" cm="1">
        <f t="array" ref="HI33">INDEX(patti,$HD33,IT33)</f>
        <v>MI</v>
      </c>
      <c r="HJ33" s="2" t="str" cm="1">
        <f t="array" ref="HJ33">INDEX(patti,$HD33,IU33)</f>
        <v>MI</v>
      </c>
      <c r="HK33" s="2" t="str" cm="1">
        <f t="array" ref="HK33">INDEX(patti,$HD33,IV33)</f>
        <v>MIdim</v>
      </c>
      <c r="HL33" s="2" t="str" cm="1">
        <f t="array" ref="HL33">INDEX(patti,$HD33,IW33)</f>
        <v>MImΔ</v>
      </c>
      <c r="HM33" s="2" t="str" cm="1">
        <f t="array" ref="HM33">INDEX(patti,$HD33,IX33)</f>
        <v>MIm5b7</v>
      </c>
      <c r="HN33" s="2" t="str" cm="1">
        <f t="array" ref="HN33">INDEX(patti,$HD33,IY33)</f>
        <v>MI5#Δ</v>
      </c>
      <c r="HO33" s="2" t="str" cm="1">
        <f t="array" ref="HO33">INDEX(patti,$HD33,IZ33)</f>
        <v>MIm7</v>
      </c>
      <c r="HP33" s="2" t="str" cm="1">
        <f t="array" ref="HP33">INDEX(patti,$HD33,JA33)</f>
        <v>MI7</v>
      </c>
      <c r="HQ33" s="2" t="str" cm="1">
        <f t="array" ref="HQ33">INDEX(patti,$HD33,JB33)</f>
        <v>MIΔ</v>
      </c>
      <c r="HR33" s="2" t="str" cm="1">
        <f t="array" ref="HR33">INDEX(patti,$HD33,JC33)</f>
        <v xml:space="preserve">   </v>
      </c>
      <c r="HS33" s="2" t="str" cm="1">
        <f t="array" ref="HS33">INDEX(patti,$HD33,JD33)</f>
        <v>MIm9</v>
      </c>
      <c r="HT33" s="2" t="str" cm="1">
        <f t="array" ref="HT33">INDEX(patti,$HD33,JE33)</f>
        <v>MIm5b9b</v>
      </c>
      <c r="HU33" s="2" t="str" cm="1">
        <f t="array" ref="HU33">INDEX(patti,$HD33,JF33)</f>
        <v>MI5#9</v>
      </c>
      <c r="HV33" s="2" t="str" cm="1">
        <f t="array" ref="HV33">INDEX(patti,$HD33,JG33)</f>
        <v>MIm9</v>
      </c>
      <c r="HW33" s="2" t="str" cm="1">
        <f t="array" ref="HW33">INDEX(patti,$HD33,JH33)</f>
        <v>MI9b</v>
      </c>
      <c r="HX33" s="2" t="str" cm="1">
        <f t="array" ref="HX33">INDEX(patti,$HD33,JI33)</f>
        <v>MI9#</v>
      </c>
      <c r="HY33" s="2" t="str" cm="1">
        <f t="array" ref="HY33">INDEX(patti,$HD33,JJ33)</f>
        <v xml:space="preserve">   </v>
      </c>
      <c r="HZ33" s="2" t="str" cm="1">
        <f t="array" ref="HZ33">INDEX(patti,$HD33,JK33)</f>
        <v>MIm11</v>
      </c>
      <c r="IA33" s="2" t="str" cm="1">
        <f t="array" ref="IA33">INDEX(patti,$HD33,JL33)</f>
        <v>MIm5b11</v>
      </c>
      <c r="IB33" s="2" t="str" cm="1">
        <f t="array" ref="IB33">INDEX(patti,$HD33,JM33)</f>
        <v>MI5#11</v>
      </c>
      <c r="IC33" s="2" t="str" cm="1">
        <f t="array" ref="IC33">INDEX(patti,$HD33,JN33)</f>
        <v>MIm11+</v>
      </c>
      <c r="ID33" s="2" t="str" cm="1">
        <f t="array" ref="ID33">INDEX(patti,$HD33,JO33)</f>
        <v>MI11</v>
      </c>
      <c r="IE33" s="2" t="str" cm="1">
        <f t="array" ref="IE33">INDEX(patti,$HD33,JP33)</f>
        <v>MI11+</v>
      </c>
      <c r="IF33" s="2" t="str" cm="1">
        <f t="array" ref="IF33">INDEX(patti,$HD33,JQ33)</f>
        <v xml:space="preserve">   </v>
      </c>
      <c r="IG33" s="2" t="str" cm="1">
        <f t="array" ref="IG33">INDEX(patti,$HD33,JR33)</f>
        <v>MIm13b</v>
      </c>
      <c r="IH33" s="2" t="str" cm="1">
        <f t="array" ref="IH33">INDEX(patti,$HD33,JS33)</f>
        <v>MIm5b13</v>
      </c>
      <c r="II33" s="2" t="str" cm="1">
        <f t="array" ref="II33">INDEX(patti,$HD33,JT33)</f>
        <v>MI5#13</v>
      </c>
      <c r="IJ33" s="2" t="str" cm="1">
        <f t="array" ref="IJ33">INDEX(patti,$HD33,JU33)</f>
        <v>MIm13</v>
      </c>
      <c r="IK33" s="2" t="str" cm="1">
        <f t="array" ref="IK33">INDEX(patti,$HD33,JV33)</f>
        <v>MI13b</v>
      </c>
      <c r="IL33" s="2" t="str" cm="1">
        <f t="array" ref="IL33">INDEX(patti,$HD33,JW33)</f>
        <v>MI13</v>
      </c>
      <c r="IM33" s="2" t="str" cm="1">
        <f t="array" ref="IM33">INDEX(patti,$HD33,JX33)</f>
        <v xml:space="preserve">   </v>
      </c>
      <c r="IN33" t="s">
        <v>117</v>
      </c>
      <c r="IP33">
        <v>1</v>
      </c>
      <c r="IQ33">
        <f t="shared" si="224"/>
        <v>6</v>
      </c>
      <c r="IR33">
        <f t="shared" si="224"/>
        <v>11</v>
      </c>
      <c r="IS33">
        <f t="shared" si="224"/>
        <v>16</v>
      </c>
      <c r="IT33">
        <f t="shared" si="224"/>
        <v>21</v>
      </c>
      <c r="IU33">
        <f t="shared" si="224"/>
        <v>26</v>
      </c>
      <c r="IV33">
        <f t="shared" si="224"/>
        <v>31</v>
      </c>
      <c r="IW33">
        <f t="shared" si="228"/>
        <v>2</v>
      </c>
      <c r="IX33">
        <f t="shared" si="228"/>
        <v>7</v>
      </c>
      <c r="IY33">
        <f t="shared" si="228"/>
        <v>12</v>
      </c>
      <c r="IZ33">
        <f t="shared" si="228"/>
        <v>17</v>
      </c>
      <c r="JA33">
        <f t="shared" si="228"/>
        <v>22</v>
      </c>
      <c r="JB33">
        <f t="shared" si="228"/>
        <v>27</v>
      </c>
      <c r="JC33">
        <f t="shared" si="228"/>
        <v>32</v>
      </c>
      <c r="JD33">
        <f t="shared" si="228"/>
        <v>3</v>
      </c>
      <c r="JE33">
        <f t="shared" si="228"/>
        <v>8</v>
      </c>
      <c r="JF33">
        <f t="shared" si="228"/>
        <v>13</v>
      </c>
      <c r="JG33">
        <f t="shared" si="228"/>
        <v>18</v>
      </c>
      <c r="JH33">
        <f t="shared" si="228"/>
        <v>23</v>
      </c>
      <c r="JI33">
        <f t="shared" si="228"/>
        <v>28</v>
      </c>
      <c r="JJ33">
        <f t="shared" si="228"/>
        <v>33</v>
      </c>
      <c r="JK33">
        <f t="shared" si="228"/>
        <v>4</v>
      </c>
      <c r="JL33">
        <f t="shared" si="228"/>
        <v>9</v>
      </c>
      <c r="JM33">
        <f t="shared" si="223"/>
        <v>14</v>
      </c>
      <c r="JN33">
        <f t="shared" si="223"/>
        <v>19</v>
      </c>
      <c r="JO33">
        <f t="shared" si="223"/>
        <v>24</v>
      </c>
      <c r="JP33">
        <f t="shared" si="223"/>
        <v>29</v>
      </c>
      <c r="JQ33">
        <f t="shared" si="223"/>
        <v>34</v>
      </c>
      <c r="JR33">
        <f t="shared" si="223"/>
        <v>5</v>
      </c>
      <c r="JS33">
        <f t="shared" si="223"/>
        <v>10</v>
      </c>
      <c r="JT33">
        <f t="shared" si="223"/>
        <v>15</v>
      </c>
      <c r="JU33">
        <f t="shared" si="223"/>
        <v>20</v>
      </c>
      <c r="JV33">
        <f t="shared" si="223"/>
        <v>25</v>
      </c>
      <c r="JW33">
        <f t="shared" si="223"/>
        <v>30</v>
      </c>
      <c r="JX33">
        <f t="shared" si="223"/>
        <v>35</v>
      </c>
      <c r="JY33" t="s">
        <v>117</v>
      </c>
      <c r="JZ33" t="str">
        <f t="shared" si="227"/>
        <v>ARMONICA</v>
      </c>
      <c r="KA33">
        <f t="shared" si="16"/>
        <v>0</v>
      </c>
      <c r="KB33" cm="1">
        <f t="array" ref="KB33">IF(TYPE(_xlfn._xlws.FILTER(HE$1:IM$1,HE33:IM33=KA33))=16,0,_xlfn._xlws.FILTER(HE$1:IM$1,HE33:IM33=KA33))</f>
        <v>0</v>
      </c>
      <c r="KG33">
        <f t="shared" si="206"/>
        <v>0</v>
      </c>
      <c r="KH33" s="35">
        <f t="shared" si="225"/>
        <v>0</v>
      </c>
      <c r="LX33" s="51"/>
      <c r="LY33" s="51"/>
      <c r="LZ33" s="51"/>
      <c r="MA33" s="51"/>
      <c r="MB33" s="51"/>
      <c r="MC33" s="51"/>
      <c r="MD33" s="51"/>
      <c r="ME33" s="51"/>
      <c r="MF33" s="51"/>
      <c r="MG33" s="51"/>
      <c r="MH33" s="51"/>
      <c r="MI33" s="51"/>
      <c r="MJ33" s="51"/>
      <c r="MK33" s="51"/>
      <c r="ML33" s="51"/>
      <c r="MM33" s="51"/>
      <c r="MN33" s="51"/>
      <c r="MO33" s="51"/>
      <c r="MP33" s="51"/>
      <c r="MQ33" s="51"/>
      <c r="MR33" s="51"/>
      <c r="MS33" s="51"/>
      <c r="MT33" s="51"/>
      <c r="MU33" s="51"/>
      <c r="MV33" s="51"/>
      <c r="MW33" s="51"/>
      <c r="MX33" s="51"/>
      <c r="MY33" s="51"/>
      <c r="MZ33" s="51"/>
      <c r="NA33" s="51"/>
      <c r="NB33" s="51"/>
      <c r="NC33" s="51"/>
      <c r="ND33" s="51"/>
      <c r="NE33" s="51"/>
      <c r="NF33" s="51"/>
      <c r="NG33" s="51"/>
      <c r="NH33" s="51"/>
      <c r="NI33" s="51"/>
      <c r="NJ33" s="51"/>
      <c r="NK33" s="51"/>
      <c r="NL33" s="51"/>
      <c r="NM33" s="51"/>
      <c r="NN33" s="51"/>
      <c r="NO33" s="51"/>
      <c r="NP33" s="51"/>
      <c r="NQ33" s="51"/>
      <c r="NR33" s="51"/>
      <c r="NS33" s="51"/>
      <c r="NT33" s="51"/>
      <c r="NU33" s="51"/>
      <c r="NV33" s="51"/>
      <c r="NW33" s="51"/>
      <c r="NX33" s="73"/>
      <c r="NY33" s="73"/>
      <c r="NZ33" s="73"/>
      <c r="OA33" s="73"/>
      <c r="OB33" s="73"/>
      <c r="OC33" s="73"/>
    </row>
    <row r="34" spans="1:393" x14ac:dyDescent="0.3">
      <c r="A34" s="190"/>
      <c r="B34" t="str">
        <f t="shared" si="220"/>
        <v>FA</v>
      </c>
      <c r="C34" s="16" t="s">
        <v>37</v>
      </c>
      <c r="D34" s="16" t="s">
        <v>38</v>
      </c>
      <c r="E34" s="16" t="s">
        <v>37</v>
      </c>
      <c r="F34" s="16" t="s">
        <v>37</v>
      </c>
      <c r="G34" s="16" t="s">
        <v>38</v>
      </c>
      <c r="H34" s="16" t="s">
        <v>39</v>
      </c>
      <c r="I34" s="16" t="s">
        <v>38</v>
      </c>
      <c r="J34" s="4">
        <f t="shared" si="221"/>
        <v>6</v>
      </c>
      <c r="K34" s="59">
        <f t="shared" si="48"/>
        <v>8</v>
      </c>
      <c r="L34" s="59">
        <f t="shared" si="49"/>
        <v>9</v>
      </c>
      <c r="M34" s="59">
        <f t="shared" si="50"/>
        <v>11</v>
      </c>
      <c r="N34" s="59">
        <f t="shared" si="51"/>
        <v>13</v>
      </c>
      <c r="O34" s="59">
        <f t="shared" si="52"/>
        <v>14</v>
      </c>
      <c r="P34" s="59">
        <f t="shared" si="53"/>
        <v>17</v>
      </c>
      <c r="Q34" s="57">
        <f t="shared" si="54"/>
        <v>18</v>
      </c>
      <c r="R34" s="59">
        <f t="shared" si="55"/>
        <v>20</v>
      </c>
      <c r="S34" s="59">
        <f t="shared" si="56"/>
        <v>21</v>
      </c>
      <c r="T34" s="59">
        <f t="shared" si="57"/>
        <v>23</v>
      </c>
      <c r="U34" s="59">
        <f t="shared" si="58"/>
        <v>25</v>
      </c>
      <c r="V34" s="59">
        <f t="shared" si="59"/>
        <v>26</v>
      </c>
      <c r="W34" s="59">
        <f t="shared" si="60"/>
        <v>29</v>
      </c>
      <c r="X34" s="57">
        <f t="shared" si="61"/>
        <v>30</v>
      </c>
      <c r="Y34" s="59">
        <f t="shared" si="62"/>
        <v>32</v>
      </c>
      <c r="Z34" s="59">
        <f t="shared" si="63"/>
        <v>33</v>
      </c>
      <c r="AA34" s="59">
        <f t="shared" si="64"/>
        <v>35</v>
      </c>
      <c r="AB34" s="59">
        <f t="shared" si="65"/>
        <v>37</v>
      </c>
      <c r="AC34" s="59">
        <f t="shared" si="66"/>
        <v>38</v>
      </c>
      <c r="AD34" s="59">
        <f t="shared" si="67"/>
        <v>41</v>
      </c>
      <c r="AE34" s="57">
        <f t="shared" si="68"/>
        <v>42</v>
      </c>
      <c r="AF34" s="59">
        <f t="shared" si="69"/>
        <v>44</v>
      </c>
      <c r="AG34" s="59">
        <f t="shared" si="70"/>
        <v>45</v>
      </c>
      <c r="AH34" s="59">
        <f t="shared" si="71"/>
        <v>47</v>
      </c>
      <c r="AI34" s="59"/>
      <c r="AJ34" s="59">
        <f>1</f>
        <v>1</v>
      </c>
      <c r="AK34" s="59">
        <f t="shared" si="72"/>
        <v>3</v>
      </c>
      <c r="AL34" s="59">
        <f t="shared" si="73"/>
        <v>7</v>
      </c>
      <c r="AM34" s="59">
        <f t="shared" si="74"/>
        <v>11</v>
      </c>
      <c r="AN34" s="59">
        <f t="shared" si="75"/>
        <v>14</v>
      </c>
      <c r="AO34" s="59">
        <f t="shared" si="76"/>
        <v>17</v>
      </c>
      <c r="AP34" s="59">
        <f t="shared" si="77"/>
        <v>20</v>
      </c>
      <c r="AQ34" s="59" t="str">
        <f t="shared" si="215"/>
        <v>FA</v>
      </c>
      <c r="AR34" s="59" t="str">
        <f t="shared" si="78"/>
        <v>m</v>
      </c>
      <c r="AS34" s="59" t="str">
        <f t="shared" si="79"/>
        <v/>
      </c>
      <c r="AT34" s="59" t="str">
        <f t="shared" si="80"/>
        <v>Δ</v>
      </c>
      <c r="AU34" s="57" t="str">
        <f t="shared" si="81"/>
        <v>9</v>
      </c>
      <c r="AV34" s="57" t="str">
        <f t="shared" si="82"/>
        <v>11</v>
      </c>
      <c r="AW34" s="57" t="str">
        <f t="shared" si="83"/>
        <v>13b</v>
      </c>
      <c r="AX34" s="57" t="str">
        <f t="shared" si="84"/>
        <v>FAm</v>
      </c>
      <c r="AY34" s="57" t="str">
        <f t="shared" si="85"/>
        <v>FAmΔ</v>
      </c>
      <c r="AZ34" s="57" t="str">
        <f t="shared" si="86"/>
        <v>FAm9</v>
      </c>
      <c r="BA34" s="57" t="str">
        <f t="shared" si="87"/>
        <v>FAm11</v>
      </c>
      <c r="BB34" s="57" t="str">
        <f t="shared" si="88"/>
        <v>FAm13b</v>
      </c>
      <c r="BD34" s="59">
        <f>1</f>
        <v>1</v>
      </c>
      <c r="BE34" s="57">
        <f t="shared" si="89"/>
        <v>3</v>
      </c>
      <c r="BF34" s="57">
        <f t="shared" si="90"/>
        <v>6</v>
      </c>
      <c r="BG34" s="57">
        <f t="shared" si="91"/>
        <v>10</v>
      </c>
      <c r="BH34" s="57">
        <f t="shared" si="92"/>
        <v>13</v>
      </c>
      <c r="BI34" s="57">
        <f t="shared" si="93"/>
        <v>17</v>
      </c>
      <c r="BJ34" s="57">
        <f t="shared" si="94"/>
        <v>21</v>
      </c>
      <c r="BK34" s="59" t="str">
        <f t="shared" si="95"/>
        <v>FA</v>
      </c>
      <c r="BL34" s="59" t="str">
        <f t="shared" si="96"/>
        <v>m</v>
      </c>
      <c r="BM34" s="59" t="str">
        <f t="shared" si="97"/>
        <v>5b</v>
      </c>
      <c r="BN34" s="59" t="str">
        <f t="shared" si="98"/>
        <v>7</v>
      </c>
      <c r="BO34" s="57" t="str">
        <f t="shared" si="99"/>
        <v>9b</v>
      </c>
      <c r="BP34" s="57" t="str">
        <f t="shared" si="100"/>
        <v>11</v>
      </c>
      <c r="BQ34" s="57" t="str">
        <f t="shared" si="101"/>
        <v>13</v>
      </c>
      <c r="BR34" s="57" t="str">
        <f t="shared" si="102"/>
        <v>FAm5b</v>
      </c>
      <c r="BS34" s="57" t="str">
        <f t="shared" si="103"/>
        <v>FAm5b7</v>
      </c>
      <c r="BT34" s="57" t="str">
        <f t="shared" si="104"/>
        <v>FAm5b9b</v>
      </c>
      <c r="BU34" s="57" t="str">
        <f t="shared" si="105"/>
        <v>FAm5b11</v>
      </c>
      <c r="BV34" s="57" t="str">
        <f t="shared" si="106"/>
        <v>FAm5b13</v>
      </c>
      <c r="BX34" s="59">
        <f>1</f>
        <v>1</v>
      </c>
      <c r="BY34" s="57">
        <f t="shared" si="107"/>
        <v>4</v>
      </c>
      <c r="BZ34" s="57">
        <f t="shared" si="108"/>
        <v>8</v>
      </c>
      <c r="CA34" s="57">
        <f t="shared" si="109"/>
        <v>11</v>
      </c>
      <c r="CB34" s="57">
        <f t="shared" si="110"/>
        <v>14</v>
      </c>
      <c r="CC34" s="57">
        <f t="shared" si="111"/>
        <v>17</v>
      </c>
      <c r="CD34" s="57">
        <f t="shared" si="112"/>
        <v>21</v>
      </c>
      <c r="CE34" s="59" t="str">
        <f t="shared" si="113"/>
        <v>FA</v>
      </c>
      <c r="CF34" s="59" t="str">
        <f t="shared" si="114"/>
        <v/>
      </c>
      <c r="CG34" s="59" t="str">
        <f t="shared" si="115"/>
        <v>5#</v>
      </c>
      <c r="CH34" s="59" t="str">
        <f t="shared" si="116"/>
        <v>Δ</v>
      </c>
      <c r="CI34" s="57" t="str">
        <f t="shared" si="117"/>
        <v>9</v>
      </c>
      <c r="CJ34" s="57" t="str">
        <f t="shared" si="118"/>
        <v>11</v>
      </c>
      <c r="CK34" s="57" t="str">
        <f t="shared" si="119"/>
        <v>13</v>
      </c>
      <c r="CL34" s="57" t="str">
        <f t="shared" si="120"/>
        <v>FA5#</v>
      </c>
      <c r="CM34" s="57" t="str">
        <f t="shared" si="121"/>
        <v>FA5#Δ</v>
      </c>
      <c r="CN34" s="57" t="str">
        <f t="shared" si="122"/>
        <v>FA5#9</v>
      </c>
      <c r="CO34" s="57" t="str">
        <f t="shared" si="123"/>
        <v>FA5#11</v>
      </c>
      <c r="CP34" s="57" t="str">
        <f t="shared" si="124"/>
        <v>FA5#13</v>
      </c>
      <c r="CR34" s="59">
        <f>1</f>
        <v>1</v>
      </c>
      <c r="CS34" s="57">
        <f t="shared" si="125"/>
        <v>3</v>
      </c>
      <c r="CT34" s="57">
        <f t="shared" si="126"/>
        <v>7</v>
      </c>
      <c r="CU34" s="57">
        <f t="shared" si="127"/>
        <v>10</v>
      </c>
      <c r="CV34" s="57">
        <f t="shared" si="128"/>
        <v>14</v>
      </c>
      <c r="CW34" s="57">
        <f t="shared" si="129"/>
        <v>18</v>
      </c>
      <c r="CX34" s="57">
        <f t="shared" si="130"/>
        <v>21</v>
      </c>
      <c r="CY34" s="59" t="str">
        <f t="shared" si="131"/>
        <v>FA</v>
      </c>
      <c r="CZ34" s="59" t="str">
        <f t="shared" si="132"/>
        <v>m</v>
      </c>
      <c r="DA34" s="59" t="str">
        <f t="shared" si="133"/>
        <v/>
      </c>
      <c r="DB34" s="59" t="str">
        <f t="shared" si="134"/>
        <v>7</v>
      </c>
      <c r="DC34" s="57" t="str">
        <f t="shared" si="135"/>
        <v>9</v>
      </c>
      <c r="DD34" s="57" t="str">
        <f t="shared" si="136"/>
        <v>11+</v>
      </c>
      <c r="DE34" s="57" t="str">
        <f t="shared" si="137"/>
        <v>13</v>
      </c>
      <c r="DF34" s="57" t="str">
        <f t="shared" si="138"/>
        <v>FAm</v>
      </c>
      <c r="DG34" s="57" t="str">
        <f t="shared" si="139"/>
        <v>FAm7</v>
      </c>
      <c r="DH34" s="57" t="str">
        <f t="shared" si="140"/>
        <v>FAm9</v>
      </c>
      <c r="DI34" s="57" t="str">
        <f t="shared" si="141"/>
        <v>FAm11+</v>
      </c>
      <c r="DJ34" s="57" t="str">
        <f t="shared" si="142"/>
        <v>FAm13</v>
      </c>
      <c r="DL34" s="59">
        <f>1</f>
        <v>1</v>
      </c>
      <c r="DM34" s="57">
        <f t="shared" si="143"/>
        <v>4</v>
      </c>
      <c r="DN34" s="57">
        <f t="shared" si="144"/>
        <v>7</v>
      </c>
      <c r="DO34" s="57">
        <f t="shared" si="145"/>
        <v>10</v>
      </c>
      <c r="DP34" s="57">
        <f t="shared" si="146"/>
        <v>13</v>
      </c>
      <c r="DQ34" s="57">
        <f t="shared" si="147"/>
        <v>17</v>
      </c>
      <c r="DR34" s="57">
        <f t="shared" si="148"/>
        <v>20</v>
      </c>
      <c r="DS34" s="59" t="str">
        <f t="shared" si="149"/>
        <v>FA</v>
      </c>
      <c r="DT34" s="59" t="str">
        <f t="shared" si="150"/>
        <v/>
      </c>
      <c r="DU34" s="59" t="str">
        <f t="shared" si="151"/>
        <v/>
      </c>
      <c r="DV34" s="59" t="str">
        <f t="shared" si="152"/>
        <v>7</v>
      </c>
      <c r="DW34" s="57" t="str">
        <f t="shared" si="153"/>
        <v>9b</v>
      </c>
      <c r="DX34" s="57" t="str">
        <f t="shared" si="154"/>
        <v>11</v>
      </c>
      <c r="DY34" s="57" t="str">
        <f t="shared" si="155"/>
        <v>13b</v>
      </c>
      <c r="DZ34" s="57" t="str">
        <f t="shared" si="156"/>
        <v>FA</v>
      </c>
      <c r="EA34" s="57" t="str">
        <f t="shared" si="157"/>
        <v>FA7</v>
      </c>
      <c r="EB34" s="57" t="str">
        <f t="shared" si="158"/>
        <v>FA9b</v>
      </c>
      <c r="EC34" s="57" t="str">
        <f t="shared" si="159"/>
        <v>FA11</v>
      </c>
      <c r="ED34" s="57" t="str">
        <f t="shared" si="160"/>
        <v>FA13b</v>
      </c>
      <c r="EF34" s="59">
        <f>1</f>
        <v>1</v>
      </c>
      <c r="EG34" s="57">
        <f t="shared" si="161"/>
        <v>4</v>
      </c>
      <c r="EH34" s="57">
        <f t="shared" si="162"/>
        <v>7</v>
      </c>
      <c r="EI34" s="57">
        <f t="shared" si="163"/>
        <v>11</v>
      </c>
      <c r="EJ34" s="57">
        <f t="shared" si="164"/>
        <v>15</v>
      </c>
      <c r="EK34" s="57">
        <f t="shared" si="165"/>
        <v>18</v>
      </c>
      <c r="EL34" s="57">
        <f t="shared" si="166"/>
        <v>21</v>
      </c>
      <c r="EM34" s="59" t="str">
        <f t="shared" si="167"/>
        <v>FA</v>
      </c>
      <c r="EN34" s="59" t="str">
        <f t="shared" si="168"/>
        <v/>
      </c>
      <c r="EO34" s="59" t="str">
        <f t="shared" si="169"/>
        <v/>
      </c>
      <c r="EP34" s="59" t="str">
        <f t="shared" si="170"/>
        <v>Δ</v>
      </c>
      <c r="EQ34" s="57" t="str">
        <f t="shared" si="171"/>
        <v>9+</v>
      </c>
      <c r="ER34" s="57" t="str">
        <f t="shared" si="172"/>
        <v>11+</v>
      </c>
      <c r="ES34" s="57" t="str">
        <f t="shared" si="173"/>
        <v>13</v>
      </c>
      <c r="ET34" s="57" t="str">
        <f t="shared" si="174"/>
        <v>FA</v>
      </c>
      <c r="EU34" s="57" t="str">
        <f t="shared" si="175"/>
        <v>FAΔ</v>
      </c>
      <c r="EV34" s="57" t="str">
        <f t="shared" si="176"/>
        <v>FA9+</v>
      </c>
      <c r="EW34" s="57" t="str">
        <f t="shared" si="177"/>
        <v>FA11+</v>
      </c>
      <c r="EX34" s="57" t="str">
        <f t="shared" si="178"/>
        <v>FA13</v>
      </c>
      <c r="EZ34" s="59">
        <f>1</f>
        <v>1</v>
      </c>
      <c r="FA34" s="57">
        <f t="shared" si="179"/>
        <v>3</v>
      </c>
      <c r="FB34" s="57">
        <f t="shared" si="180"/>
        <v>6</v>
      </c>
      <c r="FC34" s="57">
        <f t="shared" si="181"/>
        <v>9</v>
      </c>
      <c r="FD34" s="57">
        <f t="shared" si="182"/>
        <v>13</v>
      </c>
      <c r="FE34" s="57">
        <f t="shared" si="183"/>
        <v>16</v>
      </c>
      <c r="FF34" s="57">
        <f t="shared" si="184"/>
        <v>20</v>
      </c>
      <c r="FG34" s="59" t="str">
        <f t="shared" si="185"/>
        <v>FA</v>
      </c>
      <c r="FH34" s="59" t="str">
        <f t="shared" si="186"/>
        <v>m</v>
      </c>
      <c r="FI34" s="59" t="str">
        <f t="shared" si="187"/>
        <v>5b</v>
      </c>
      <c r="FJ34" s="59" t="str">
        <f t="shared" si="188"/>
        <v>dim</v>
      </c>
      <c r="FK34" s="57" t="str">
        <f t="shared" si="189"/>
        <v>9b</v>
      </c>
      <c r="FL34" s="57" t="str">
        <f t="shared" si="190"/>
        <v>11b</v>
      </c>
      <c r="FM34" s="57" t="str">
        <f t="shared" si="191"/>
        <v>13b</v>
      </c>
      <c r="FN34" s="57" t="str">
        <f t="shared" si="192"/>
        <v>FAm5b</v>
      </c>
      <c r="FO34" s="57" t="str">
        <f t="shared" si="193"/>
        <v>FAm5bdim</v>
      </c>
      <c r="FP34" s="57" t="str">
        <f t="shared" si="194"/>
        <v>FAm5b9b</v>
      </c>
      <c r="FQ34" s="57" t="str">
        <f t="shared" si="195"/>
        <v>FAm5b11b</v>
      </c>
      <c r="FR34" s="57" t="str">
        <f t="shared" si="196"/>
        <v>FAm5b13b</v>
      </c>
      <c r="FT34" s="2" t="str">
        <f t="shared" si="197"/>
        <v>FAm</v>
      </c>
      <c r="FU34" s="2" t="str">
        <f t="shared" si="197"/>
        <v>FAmΔ</v>
      </c>
      <c r="FV34" s="2" t="str">
        <f t="shared" si="197"/>
        <v>FAm9</v>
      </c>
      <c r="FW34" s="2" t="str">
        <f t="shared" si="197"/>
        <v>FAm11</v>
      </c>
      <c r="FX34" s="2" t="str">
        <f t="shared" si="197"/>
        <v>FAm13b</v>
      </c>
      <c r="FY34" s="2" t="str">
        <f t="shared" si="198"/>
        <v>FAm5b</v>
      </c>
      <c r="FZ34" s="2" t="str">
        <f t="shared" si="198"/>
        <v>FAm5b7</v>
      </c>
      <c r="GA34" s="2" t="str">
        <f t="shared" si="198"/>
        <v>FAm5b9b</v>
      </c>
      <c r="GB34" s="2" t="str">
        <f t="shared" si="198"/>
        <v>FAm5b11</v>
      </c>
      <c r="GC34" s="2" t="str">
        <f t="shared" si="198"/>
        <v>FAm5b13</v>
      </c>
      <c r="GD34" s="2" t="str">
        <f t="shared" si="199"/>
        <v>FA5#</v>
      </c>
      <c r="GE34" s="2" t="str">
        <f t="shared" si="199"/>
        <v>FA5#Δ</v>
      </c>
      <c r="GF34" s="2" t="str">
        <f t="shared" si="199"/>
        <v>FA5#9</v>
      </c>
      <c r="GG34" s="2" t="str">
        <f t="shared" si="199"/>
        <v>FA5#11</v>
      </c>
      <c r="GH34" s="2" t="str">
        <f t="shared" si="199"/>
        <v>FA5#13</v>
      </c>
      <c r="GI34" s="2" t="str">
        <f t="shared" si="200"/>
        <v>FAm</v>
      </c>
      <c r="GJ34" s="2" t="str">
        <f t="shared" si="200"/>
        <v>FAm7</v>
      </c>
      <c r="GK34" s="2" t="str">
        <f t="shared" si="200"/>
        <v>FAm9</v>
      </c>
      <c r="GL34" s="2" t="str">
        <f t="shared" si="200"/>
        <v>FAm11+</v>
      </c>
      <c r="GM34" s="2" t="str">
        <f t="shared" si="200"/>
        <v>FAm13</v>
      </c>
      <c r="GN34" s="2" t="str">
        <f t="shared" si="201"/>
        <v>FA</v>
      </c>
      <c r="GO34" s="2" t="str">
        <f t="shared" si="201"/>
        <v>FA7</v>
      </c>
      <c r="GP34" s="2" t="str">
        <f t="shared" si="201"/>
        <v>FA9b</v>
      </c>
      <c r="GQ34" s="2" t="str">
        <f t="shared" si="201"/>
        <v>FA11</v>
      </c>
      <c r="GR34" s="2" t="str">
        <f t="shared" si="201"/>
        <v>FA13b</v>
      </c>
      <c r="GS34" s="2" t="str">
        <f t="shared" si="202"/>
        <v>FA</v>
      </c>
      <c r="GT34" s="2" t="str">
        <f t="shared" si="202"/>
        <v>FAΔ</v>
      </c>
      <c r="GU34" s="2" t="str">
        <f t="shared" si="202"/>
        <v>FA9+</v>
      </c>
      <c r="GV34" s="2" t="str">
        <f t="shared" si="202"/>
        <v>FA11+</v>
      </c>
      <c r="GW34" s="2" t="str">
        <f t="shared" si="202"/>
        <v>FA13</v>
      </c>
      <c r="GX34" s="2" t="str">
        <f t="shared" si="203"/>
        <v>FAm5b</v>
      </c>
      <c r="GY34" s="2" t="str">
        <f t="shared" si="203"/>
        <v>FAm5bdim</v>
      </c>
      <c r="GZ34" s="2" t="str">
        <f t="shared" si="203"/>
        <v>FAm5b9b</v>
      </c>
      <c r="HA34" s="2" t="str">
        <f t="shared" si="203"/>
        <v>FAm5b11b</v>
      </c>
      <c r="HB34" s="2" t="str">
        <f t="shared" si="203"/>
        <v>FAm5b13b</v>
      </c>
      <c r="HD34" s="2">
        <f t="shared" si="216"/>
        <v>30</v>
      </c>
      <c r="HE34" s="2" t="str" cm="1">
        <f t="array" ref="HE34">INDEX(patti,$HD34,IP34)</f>
        <v>FAm</v>
      </c>
      <c r="HF34" s="2" t="str" cm="1">
        <f t="array" ref="HF34">INDEX(patti,$HD34,IQ34)</f>
        <v>FAm5b</v>
      </c>
      <c r="HG34" s="2" t="str" cm="1">
        <f t="array" ref="HG34">INDEX(patti,$HD34,IR34)</f>
        <v>FA5#</v>
      </c>
      <c r="HH34" s="2" t="str" cm="1">
        <f t="array" ref="HH34">INDEX(patti,$HD34,IS34)</f>
        <v>FAm</v>
      </c>
      <c r="HI34" s="2" t="str" cm="1">
        <f t="array" ref="HI34">INDEX(patti,$HD34,IT34)</f>
        <v>FA</v>
      </c>
      <c r="HJ34" s="2" t="str" cm="1">
        <f t="array" ref="HJ34">INDEX(patti,$HD34,IU34)</f>
        <v>FA</v>
      </c>
      <c r="HK34" s="2" t="str" cm="1">
        <f t="array" ref="HK34">INDEX(patti,$HD34,IV34)</f>
        <v>FAdim</v>
      </c>
      <c r="HL34" s="2" t="str" cm="1">
        <f t="array" ref="HL34">INDEX(patti,$HD34,IW34)</f>
        <v>FAmΔ</v>
      </c>
      <c r="HM34" s="2" t="str" cm="1">
        <f t="array" ref="HM34">INDEX(patti,$HD34,IX34)</f>
        <v>FAm5b7</v>
      </c>
      <c r="HN34" s="2" t="str" cm="1">
        <f t="array" ref="HN34">INDEX(patti,$HD34,IY34)</f>
        <v>FA5#Δ</v>
      </c>
      <c r="HO34" s="2" t="str" cm="1">
        <f t="array" ref="HO34">INDEX(patti,$HD34,IZ34)</f>
        <v>FAm7</v>
      </c>
      <c r="HP34" s="2" t="str" cm="1">
        <f t="array" ref="HP34">INDEX(patti,$HD34,JA34)</f>
        <v>FA7</v>
      </c>
      <c r="HQ34" s="2" t="str" cm="1">
        <f t="array" ref="HQ34">INDEX(patti,$HD34,JB34)</f>
        <v>FAΔ</v>
      </c>
      <c r="HR34" s="2" t="str" cm="1">
        <f t="array" ref="HR34">INDEX(patti,$HD34,JC34)</f>
        <v xml:space="preserve">   </v>
      </c>
      <c r="HS34" s="2" t="str" cm="1">
        <f t="array" ref="HS34">INDEX(patti,$HD34,JD34)</f>
        <v>FAm9</v>
      </c>
      <c r="HT34" s="2" t="str" cm="1">
        <f t="array" ref="HT34">INDEX(patti,$HD34,JE34)</f>
        <v>FAm5b9b</v>
      </c>
      <c r="HU34" s="2" t="str" cm="1">
        <f t="array" ref="HU34">INDEX(patti,$HD34,JF34)</f>
        <v>FA5#9</v>
      </c>
      <c r="HV34" s="2" t="str" cm="1">
        <f t="array" ref="HV34">INDEX(patti,$HD34,JG34)</f>
        <v>FAm9</v>
      </c>
      <c r="HW34" s="2" t="str" cm="1">
        <f t="array" ref="HW34">INDEX(patti,$HD34,JH34)</f>
        <v>FA9b</v>
      </c>
      <c r="HX34" s="2" t="str" cm="1">
        <f t="array" ref="HX34">INDEX(patti,$HD34,JI34)</f>
        <v>FA9#</v>
      </c>
      <c r="HY34" s="2" t="str" cm="1">
        <f t="array" ref="HY34">INDEX(patti,$HD34,JJ34)</f>
        <v xml:space="preserve">   </v>
      </c>
      <c r="HZ34" s="2" t="str" cm="1">
        <f t="array" ref="HZ34">INDEX(patti,$HD34,JK34)</f>
        <v>FAm11</v>
      </c>
      <c r="IA34" s="2" t="str" cm="1">
        <f t="array" ref="IA34">INDEX(patti,$HD34,JL34)</f>
        <v>FAm5b11</v>
      </c>
      <c r="IB34" s="2" t="str" cm="1">
        <f t="array" ref="IB34">INDEX(patti,$HD34,JM34)</f>
        <v>FA5#11</v>
      </c>
      <c r="IC34" s="2" t="str" cm="1">
        <f t="array" ref="IC34">INDEX(patti,$HD34,JN34)</f>
        <v>FAm11+</v>
      </c>
      <c r="ID34" s="2" t="str" cm="1">
        <f t="array" ref="ID34">INDEX(patti,$HD34,JO34)</f>
        <v>FA11</v>
      </c>
      <c r="IE34" s="2" t="str" cm="1">
        <f t="array" ref="IE34">INDEX(patti,$HD34,JP34)</f>
        <v>FA11+</v>
      </c>
      <c r="IF34" s="2" t="str" cm="1">
        <f t="array" ref="IF34">INDEX(patti,$HD34,JQ34)</f>
        <v xml:space="preserve">   </v>
      </c>
      <c r="IG34" s="2" t="str" cm="1">
        <f t="array" ref="IG34">INDEX(patti,$HD34,JR34)</f>
        <v>FAm13b</v>
      </c>
      <c r="IH34" s="2" t="str" cm="1">
        <f t="array" ref="IH34">INDEX(patti,$HD34,JS34)</f>
        <v>FAm5b13</v>
      </c>
      <c r="II34" s="2" t="str" cm="1">
        <f t="array" ref="II34">INDEX(patti,$HD34,JT34)</f>
        <v>FA5#13</v>
      </c>
      <c r="IJ34" s="2" t="str" cm="1">
        <f t="array" ref="IJ34">INDEX(patti,$HD34,JU34)</f>
        <v>FAm13</v>
      </c>
      <c r="IK34" s="2" t="str" cm="1">
        <f t="array" ref="IK34">INDEX(patti,$HD34,JV34)</f>
        <v>FA13b</v>
      </c>
      <c r="IL34" s="2" t="str" cm="1">
        <f t="array" ref="IL34">INDEX(patti,$HD34,JW34)</f>
        <v>FA13</v>
      </c>
      <c r="IM34" s="2" t="str" cm="1">
        <f t="array" ref="IM34">INDEX(patti,$HD34,JX34)</f>
        <v xml:space="preserve">   </v>
      </c>
      <c r="IN34" t="s">
        <v>117</v>
      </c>
      <c r="IP34">
        <v>1</v>
      </c>
      <c r="IQ34">
        <f t="shared" si="224"/>
        <v>6</v>
      </c>
      <c r="IR34">
        <f t="shared" si="224"/>
        <v>11</v>
      </c>
      <c r="IS34">
        <f t="shared" si="224"/>
        <v>16</v>
      </c>
      <c r="IT34">
        <f t="shared" si="224"/>
        <v>21</v>
      </c>
      <c r="IU34">
        <f t="shared" si="224"/>
        <v>26</v>
      </c>
      <c r="IV34">
        <f t="shared" si="224"/>
        <v>31</v>
      </c>
      <c r="IW34">
        <f t="shared" si="228"/>
        <v>2</v>
      </c>
      <c r="IX34">
        <f t="shared" si="228"/>
        <v>7</v>
      </c>
      <c r="IY34">
        <f t="shared" si="228"/>
        <v>12</v>
      </c>
      <c r="IZ34">
        <f t="shared" si="228"/>
        <v>17</v>
      </c>
      <c r="JA34">
        <f t="shared" si="228"/>
        <v>22</v>
      </c>
      <c r="JB34">
        <f t="shared" si="228"/>
        <v>27</v>
      </c>
      <c r="JC34">
        <f t="shared" si="228"/>
        <v>32</v>
      </c>
      <c r="JD34">
        <f t="shared" si="228"/>
        <v>3</v>
      </c>
      <c r="JE34">
        <f t="shared" si="228"/>
        <v>8</v>
      </c>
      <c r="JF34">
        <f t="shared" si="228"/>
        <v>13</v>
      </c>
      <c r="JG34">
        <f t="shared" si="228"/>
        <v>18</v>
      </c>
      <c r="JH34">
        <f t="shared" si="228"/>
        <v>23</v>
      </c>
      <c r="JI34">
        <f t="shared" si="228"/>
        <v>28</v>
      </c>
      <c r="JJ34">
        <f t="shared" si="228"/>
        <v>33</v>
      </c>
      <c r="JK34">
        <f t="shared" si="228"/>
        <v>4</v>
      </c>
      <c r="JL34">
        <f t="shared" si="228"/>
        <v>9</v>
      </c>
      <c r="JM34">
        <f t="shared" si="223"/>
        <v>14</v>
      </c>
      <c r="JN34">
        <f t="shared" si="223"/>
        <v>19</v>
      </c>
      <c r="JO34">
        <f t="shared" si="223"/>
        <v>24</v>
      </c>
      <c r="JP34">
        <f t="shared" si="223"/>
        <v>29</v>
      </c>
      <c r="JQ34">
        <f t="shared" si="223"/>
        <v>34</v>
      </c>
      <c r="JR34">
        <f t="shared" si="223"/>
        <v>5</v>
      </c>
      <c r="JS34">
        <f t="shared" si="223"/>
        <v>10</v>
      </c>
      <c r="JT34">
        <f t="shared" si="223"/>
        <v>15</v>
      </c>
      <c r="JU34">
        <f t="shared" si="223"/>
        <v>20</v>
      </c>
      <c r="JV34">
        <f t="shared" si="223"/>
        <v>25</v>
      </c>
      <c r="JW34">
        <f t="shared" si="223"/>
        <v>30</v>
      </c>
      <c r="JX34">
        <f t="shared" si="223"/>
        <v>35</v>
      </c>
      <c r="JY34" t="s">
        <v>117</v>
      </c>
      <c r="JZ34" t="str">
        <f t="shared" si="227"/>
        <v>ARMONICA</v>
      </c>
      <c r="KA34">
        <f t="shared" si="16"/>
        <v>0</v>
      </c>
      <c r="KB34" cm="1">
        <f t="array" ref="KB34">IF(TYPE(_xlfn._xlws.FILTER(HE$1:IM$1,HE34:IM34=KA34))=16,0,_xlfn._xlws.FILTER(HE$1:IM$1,HE34:IM34=KA34))</f>
        <v>0</v>
      </c>
      <c r="KG34">
        <f t="shared" si="206"/>
        <v>0</v>
      </c>
      <c r="KH34" s="35">
        <f t="shared" si="225"/>
        <v>0</v>
      </c>
      <c r="LX34" s="51"/>
      <c r="LY34" s="51"/>
      <c r="LZ34" s="51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/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1"/>
      <c r="NJ34" s="51"/>
      <c r="NK34" s="51"/>
      <c r="NL34" s="51"/>
      <c r="NM34" s="51"/>
      <c r="NN34" s="51"/>
      <c r="NO34" s="51"/>
      <c r="NP34" s="51"/>
      <c r="NQ34" s="51"/>
      <c r="NR34" s="51"/>
      <c r="NS34" s="51"/>
      <c r="NT34" s="51"/>
      <c r="NU34" s="51"/>
      <c r="NV34" s="51"/>
      <c r="NW34" s="51"/>
      <c r="NX34" s="73"/>
      <c r="NY34" s="73"/>
      <c r="NZ34" s="73"/>
      <c r="OA34" s="73"/>
      <c r="OB34" s="73"/>
      <c r="OC34" s="73"/>
    </row>
    <row r="35" spans="1:393" x14ac:dyDescent="0.3">
      <c r="A35" s="190"/>
      <c r="B35" t="str">
        <f t="shared" si="220"/>
        <v>FA#</v>
      </c>
      <c r="C35" s="16" t="s">
        <v>37</v>
      </c>
      <c r="D35" s="16" t="s">
        <v>38</v>
      </c>
      <c r="E35" s="16" t="s">
        <v>37</v>
      </c>
      <c r="F35" s="16" t="s">
        <v>37</v>
      </c>
      <c r="G35" s="16" t="s">
        <v>38</v>
      </c>
      <c r="H35" s="16" t="s">
        <v>39</v>
      </c>
      <c r="I35" s="16" t="s">
        <v>38</v>
      </c>
      <c r="J35" s="4">
        <f t="shared" si="221"/>
        <v>7</v>
      </c>
      <c r="K35" s="59">
        <f t="shared" si="48"/>
        <v>9</v>
      </c>
      <c r="L35" s="59">
        <f t="shared" si="49"/>
        <v>10</v>
      </c>
      <c r="M35" s="59">
        <f t="shared" si="50"/>
        <v>12</v>
      </c>
      <c r="N35" s="59">
        <f t="shared" si="51"/>
        <v>14</v>
      </c>
      <c r="O35" s="59">
        <f t="shared" si="52"/>
        <v>15</v>
      </c>
      <c r="P35" s="59">
        <f t="shared" si="53"/>
        <v>18</v>
      </c>
      <c r="Q35" s="57">
        <f t="shared" si="54"/>
        <v>19</v>
      </c>
      <c r="R35" s="59">
        <f t="shared" si="55"/>
        <v>21</v>
      </c>
      <c r="S35" s="59">
        <f t="shared" si="56"/>
        <v>22</v>
      </c>
      <c r="T35" s="59">
        <f t="shared" si="57"/>
        <v>24</v>
      </c>
      <c r="U35" s="59">
        <f t="shared" si="58"/>
        <v>26</v>
      </c>
      <c r="V35" s="59">
        <f t="shared" si="59"/>
        <v>27</v>
      </c>
      <c r="W35" s="59">
        <f t="shared" si="60"/>
        <v>30</v>
      </c>
      <c r="X35" s="57">
        <f t="shared" si="61"/>
        <v>31</v>
      </c>
      <c r="Y35" s="59">
        <f t="shared" si="62"/>
        <v>33</v>
      </c>
      <c r="Z35" s="59">
        <f t="shared" si="63"/>
        <v>34</v>
      </c>
      <c r="AA35" s="59">
        <f t="shared" si="64"/>
        <v>36</v>
      </c>
      <c r="AB35" s="59">
        <f t="shared" si="65"/>
        <v>38</v>
      </c>
      <c r="AC35" s="59">
        <f t="shared" si="66"/>
        <v>39</v>
      </c>
      <c r="AD35" s="59">
        <f t="shared" si="67"/>
        <v>42</v>
      </c>
      <c r="AE35" s="57">
        <f t="shared" si="68"/>
        <v>43</v>
      </c>
      <c r="AF35" s="59">
        <f t="shared" si="69"/>
        <v>45</v>
      </c>
      <c r="AG35" s="59">
        <f t="shared" si="70"/>
        <v>46</v>
      </c>
      <c r="AH35" s="59">
        <f t="shared" si="71"/>
        <v>48</v>
      </c>
      <c r="AI35" s="59"/>
      <c r="AJ35" s="59">
        <f>1</f>
        <v>1</v>
      </c>
      <c r="AK35" s="59">
        <f t="shared" si="72"/>
        <v>3</v>
      </c>
      <c r="AL35" s="59">
        <f t="shared" si="73"/>
        <v>7</v>
      </c>
      <c r="AM35" s="59">
        <f t="shared" si="74"/>
        <v>11</v>
      </c>
      <c r="AN35" s="59">
        <f t="shared" si="75"/>
        <v>14</v>
      </c>
      <c r="AO35" s="59">
        <f t="shared" si="76"/>
        <v>17</v>
      </c>
      <c r="AP35" s="59">
        <f t="shared" si="77"/>
        <v>20</v>
      </c>
      <c r="AQ35" s="59" t="str">
        <f t="shared" si="215"/>
        <v>FA#</v>
      </c>
      <c r="AR35" s="59" t="str">
        <f t="shared" si="78"/>
        <v>m</v>
      </c>
      <c r="AS35" s="59" t="str">
        <f t="shared" si="79"/>
        <v/>
      </c>
      <c r="AT35" s="59" t="str">
        <f t="shared" si="80"/>
        <v>Δ</v>
      </c>
      <c r="AU35" s="57" t="str">
        <f t="shared" si="81"/>
        <v>9</v>
      </c>
      <c r="AV35" s="57" t="str">
        <f t="shared" si="82"/>
        <v>11</v>
      </c>
      <c r="AW35" s="57" t="str">
        <f t="shared" si="83"/>
        <v>13b</v>
      </c>
      <c r="AX35" s="57" t="str">
        <f t="shared" si="84"/>
        <v>FA#m</v>
      </c>
      <c r="AY35" s="57" t="str">
        <f t="shared" si="85"/>
        <v>FA#mΔ</v>
      </c>
      <c r="AZ35" s="57" t="str">
        <f t="shared" si="86"/>
        <v>FA#m9</v>
      </c>
      <c r="BA35" s="57" t="str">
        <f t="shared" si="87"/>
        <v>FA#m11</v>
      </c>
      <c r="BB35" s="57" t="str">
        <f t="shared" si="88"/>
        <v>FA#m13b</v>
      </c>
      <c r="BD35" s="59">
        <f>1</f>
        <v>1</v>
      </c>
      <c r="BE35" s="57">
        <f t="shared" si="89"/>
        <v>3</v>
      </c>
      <c r="BF35" s="57">
        <f t="shared" si="90"/>
        <v>6</v>
      </c>
      <c r="BG35" s="57">
        <f t="shared" si="91"/>
        <v>10</v>
      </c>
      <c r="BH35" s="57">
        <f t="shared" si="92"/>
        <v>13</v>
      </c>
      <c r="BI35" s="57">
        <f t="shared" si="93"/>
        <v>17</v>
      </c>
      <c r="BJ35" s="57">
        <f t="shared" si="94"/>
        <v>21</v>
      </c>
      <c r="BK35" s="59" t="str">
        <f t="shared" si="95"/>
        <v>FA#</v>
      </c>
      <c r="BL35" s="59" t="str">
        <f t="shared" si="96"/>
        <v>m</v>
      </c>
      <c r="BM35" s="59" t="str">
        <f t="shared" si="97"/>
        <v>5b</v>
      </c>
      <c r="BN35" s="59" t="str">
        <f t="shared" si="98"/>
        <v>7</v>
      </c>
      <c r="BO35" s="57" t="str">
        <f t="shared" si="99"/>
        <v>9b</v>
      </c>
      <c r="BP35" s="57" t="str">
        <f t="shared" si="100"/>
        <v>11</v>
      </c>
      <c r="BQ35" s="57" t="str">
        <f t="shared" si="101"/>
        <v>13</v>
      </c>
      <c r="BR35" s="57" t="str">
        <f t="shared" si="102"/>
        <v>FA#m5b</v>
      </c>
      <c r="BS35" s="57" t="str">
        <f t="shared" si="103"/>
        <v>FA#m5b7</v>
      </c>
      <c r="BT35" s="57" t="str">
        <f t="shared" si="104"/>
        <v>FA#m5b9b</v>
      </c>
      <c r="BU35" s="57" t="str">
        <f t="shared" si="105"/>
        <v>FA#m5b11</v>
      </c>
      <c r="BV35" s="57" t="str">
        <f t="shared" si="106"/>
        <v>FA#m5b13</v>
      </c>
      <c r="BX35" s="59">
        <f>1</f>
        <v>1</v>
      </c>
      <c r="BY35" s="57">
        <f t="shared" si="107"/>
        <v>4</v>
      </c>
      <c r="BZ35" s="57">
        <f t="shared" si="108"/>
        <v>8</v>
      </c>
      <c r="CA35" s="57">
        <f t="shared" si="109"/>
        <v>11</v>
      </c>
      <c r="CB35" s="57">
        <f t="shared" si="110"/>
        <v>14</v>
      </c>
      <c r="CC35" s="57">
        <f t="shared" si="111"/>
        <v>17</v>
      </c>
      <c r="CD35" s="57">
        <f t="shared" si="112"/>
        <v>21</v>
      </c>
      <c r="CE35" s="59" t="str">
        <f t="shared" si="113"/>
        <v>FA#</v>
      </c>
      <c r="CF35" s="59" t="str">
        <f t="shared" si="114"/>
        <v/>
      </c>
      <c r="CG35" s="59" t="str">
        <f t="shared" si="115"/>
        <v>5#</v>
      </c>
      <c r="CH35" s="59" t="str">
        <f t="shared" si="116"/>
        <v>Δ</v>
      </c>
      <c r="CI35" s="57" t="str">
        <f t="shared" si="117"/>
        <v>9</v>
      </c>
      <c r="CJ35" s="57" t="str">
        <f t="shared" si="118"/>
        <v>11</v>
      </c>
      <c r="CK35" s="57" t="str">
        <f t="shared" si="119"/>
        <v>13</v>
      </c>
      <c r="CL35" s="57" t="str">
        <f t="shared" si="120"/>
        <v>FA#5#</v>
      </c>
      <c r="CM35" s="57" t="str">
        <f t="shared" si="121"/>
        <v>FA#5#Δ</v>
      </c>
      <c r="CN35" s="57" t="str">
        <f t="shared" si="122"/>
        <v>FA#5#9</v>
      </c>
      <c r="CO35" s="57" t="str">
        <f t="shared" si="123"/>
        <v>FA#5#11</v>
      </c>
      <c r="CP35" s="57" t="str">
        <f t="shared" si="124"/>
        <v>FA#5#13</v>
      </c>
      <c r="CR35" s="59">
        <f>1</f>
        <v>1</v>
      </c>
      <c r="CS35" s="57">
        <f t="shared" si="125"/>
        <v>3</v>
      </c>
      <c r="CT35" s="57">
        <f t="shared" si="126"/>
        <v>7</v>
      </c>
      <c r="CU35" s="57">
        <f t="shared" si="127"/>
        <v>10</v>
      </c>
      <c r="CV35" s="57">
        <f t="shared" si="128"/>
        <v>14</v>
      </c>
      <c r="CW35" s="57">
        <f t="shared" si="129"/>
        <v>18</v>
      </c>
      <c r="CX35" s="57">
        <f t="shared" si="130"/>
        <v>21</v>
      </c>
      <c r="CY35" s="59" t="str">
        <f t="shared" si="131"/>
        <v>FA#</v>
      </c>
      <c r="CZ35" s="59" t="str">
        <f t="shared" si="132"/>
        <v>m</v>
      </c>
      <c r="DA35" s="59" t="str">
        <f t="shared" si="133"/>
        <v/>
      </c>
      <c r="DB35" s="59" t="str">
        <f t="shared" si="134"/>
        <v>7</v>
      </c>
      <c r="DC35" s="57" t="str">
        <f t="shared" si="135"/>
        <v>9</v>
      </c>
      <c r="DD35" s="57" t="str">
        <f t="shared" si="136"/>
        <v>11+</v>
      </c>
      <c r="DE35" s="57" t="str">
        <f t="shared" si="137"/>
        <v>13</v>
      </c>
      <c r="DF35" s="57" t="str">
        <f t="shared" si="138"/>
        <v>FA#m</v>
      </c>
      <c r="DG35" s="57" t="str">
        <f t="shared" si="139"/>
        <v>FA#m7</v>
      </c>
      <c r="DH35" s="57" t="str">
        <f t="shared" si="140"/>
        <v>FA#m9</v>
      </c>
      <c r="DI35" s="57" t="str">
        <f t="shared" si="141"/>
        <v>FA#m11+</v>
      </c>
      <c r="DJ35" s="57" t="str">
        <f t="shared" si="142"/>
        <v>FA#m13</v>
      </c>
      <c r="DL35" s="59">
        <f>1</f>
        <v>1</v>
      </c>
      <c r="DM35" s="57">
        <f t="shared" si="143"/>
        <v>4</v>
      </c>
      <c r="DN35" s="57">
        <f t="shared" si="144"/>
        <v>7</v>
      </c>
      <c r="DO35" s="57">
        <f t="shared" si="145"/>
        <v>10</v>
      </c>
      <c r="DP35" s="57">
        <f t="shared" si="146"/>
        <v>13</v>
      </c>
      <c r="DQ35" s="57">
        <f t="shared" si="147"/>
        <v>17</v>
      </c>
      <c r="DR35" s="57">
        <f t="shared" si="148"/>
        <v>20</v>
      </c>
      <c r="DS35" s="59" t="str">
        <f t="shared" si="149"/>
        <v>FA#</v>
      </c>
      <c r="DT35" s="59" t="str">
        <f t="shared" si="150"/>
        <v/>
      </c>
      <c r="DU35" s="59" t="str">
        <f t="shared" si="151"/>
        <v/>
      </c>
      <c r="DV35" s="59" t="str">
        <f t="shared" si="152"/>
        <v>7</v>
      </c>
      <c r="DW35" s="57" t="str">
        <f t="shared" si="153"/>
        <v>9b</v>
      </c>
      <c r="DX35" s="57" t="str">
        <f t="shared" si="154"/>
        <v>11</v>
      </c>
      <c r="DY35" s="57" t="str">
        <f t="shared" si="155"/>
        <v>13b</v>
      </c>
      <c r="DZ35" s="57" t="str">
        <f t="shared" si="156"/>
        <v>FA#</v>
      </c>
      <c r="EA35" s="57" t="str">
        <f t="shared" si="157"/>
        <v>FA#7</v>
      </c>
      <c r="EB35" s="57" t="str">
        <f t="shared" si="158"/>
        <v>FA#9b</v>
      </c>
      <c r="EC35" s="57" t="str">
        <f t="shared" si="159"/>
        <v>FA#11</v>
      </c>
      <c r="ED35" s="57" t="str">
        <f t="shared" si="160"/>
        <v>FA#13b</v>
      </c>
      <c r="EF35" s="59">
        <f>1</f>
        <v>1</v>
      </c>
      <c r="EG35" s="57">
        <f t="shared" si="161"/>
        <v>4</v>
      </c>
      <c r="EH35" s="57">
        <f t="shared" si="162"/>
        <v>7</v>
      </c>
      <c r="EI35" s="57">
        <f t="shared" si="163"/>
        <v>11</v>
      </c>
      <c r="EJ35" s="57">
        <f t="shared" si="164"/>
        <v>15</v>
      </c>
      <c r="EK35" s="57">
        <f t="shared" si="165"/>
        <v>18</v>
      </c>
      <c r="EL35" s="57">
        <f t="shared" si="166"/>
        <v>21</v>
      </c>
      <c r="EM35" s="59" t="str">
        <f t="shared" si="167"/>
        <v>FA#</v>
      </c>
      <c r="EN35" s="59" t="str">
        <f t="shared" si="168"/>
        <v/>
      </c>
      <c r="EO35" s="59" t="str">
        <f t="shared" si="169"/>
        <v/>
      </c>
      <c r="EP35" s="59" t="str">
        <f t="shared" si="170"/>
        <v>Δ</v>
      </c>
      <c r="EQ35" s="57" t="str">
        <f t="shared" si="171"/>
        <v>9+</v>
      </c>
      <c r="ER35" s="57" t="str">
        <f t="shared" si="172"/>
        <v>11+</v>
      </c>
      <c r="ES35" s="57" t="str">
        <f t="shared" si="173"/>
        <v>13</v>
      </c>
      <c r="ET35" s="57" t="str">
        <f t="shared" si="174"/>
        <v>FA#</v>
      </c>
      <c r="EU35" s="57" t="str">
        <f t="shared" si="175"/>
        <v>FA#Δ</v>
      </c>
      <c r="EV35" s="57" t="str">
        <f t="shared" si="176"/>
        <v>FA#9+</v>
      </c>
      <c r="EW35" s="57" t="str">
        <f t="shared" si="177"/>
        <v>FA#11+</v>
      </c>
      <c r="EX35" s="57" t="str">
        <f t="shared" si="178"/>
        <v>FA#13</v>
      </c>
      <c r="EZ35" s="59">
        <f>1</f>
        <v>1</v>
      </c>
      <c r="FA35" s="57">
        <f t="shared" si="179"/>
        <v>3</v>
      </c>
      <c r="FB35" s="57">
        <f t="shared" si="180"/>
        <v>6</v>
      </c>
      <c r="FC35" s="57">
        <f t="shared" si="181"/>
        <v>9</v>
      </c>
      <c r="FD35" s="57">
        <f t="shared" si="182"/>
        <v>13</v>
      </c>
      <c r="FE35" s="57">
        <f t="shared" si="183"/>
        <v>16</v>
      </c>
      <c r="FF35" s="57">
        <f t="shared" si="184"/>
        <v>20</v>
      </c>
      <c r="FG35" s="59" t="str">
        <f t="shared" si="185"/>
        <v>FA#</v>
      </c>
      <c r="FH35" s="59" t="str">
        <f t="shared" si="186"/>
        <v>m</v>
      </c>
      <c r="FI35" s="59" t="str">
        <f t="shared" si="187"/>
        <v>5b</v>
      </c>
      <c r="FJ35" s="59" t="str">
        <f t="shared" si="188"/>
        <v>dim</v>
      </c>
      <c r="FK35" s="57" t="str">
        <f t="shared" si="189"/>
        <v>9b</v>
      </c>
      <c r="FL35" s="57" t="str">
        <f t="shared" si="190"/>
        <v>11b</v>
      </c>
      <c r="FM35" s="57" t="str">
        <f t="shared" si="191"/>
        <v>13b</v>
      </c>
      <c r="FN35" s="57" t="str">
        <f t="shared" si="192"/>
        <v>FA#m5b</v>
      </c>
      <c r="FO35" s="57" t="str">
        <f t="shared" si="193"/>
        <v>FA#m5bdim</v>
      </c>
      <c r="FP35" s="57" t="str">
        <f t="shared" si="194"/>
        <v>FA#m5b9b</v>
      </c>
      <c r="FQ35" s="57" t="str">
        <f t="shared" si="195"/>
        <v>FA#m5b11b</v>
      </c>
      <c r="FR35" s="57" t="str">
        <f t="shared" si="196"/>
        <v>FA#m5b13b</v>
      </c>
      <c r="FT35" s="2" t="str">
        <f t="shared" si="197"/>
        <v>FA#m</v>
      </c>
      <c r="FU35" s="2" t="str">
        <f t="shared" si="197"/>
        <v>FA#mΔ</v>
      </c>
      <c r="FV35" s="2" t="str">
        <f t="shared" si="197"/>
        <v>FA#m9</v>
      </c>
      <c r="FW35" s="2" t="str">
        <f t="shared" si="197"/>
        <v>FA#m11</v>
      </c>
      <c r="FX35" s="2" t="str">
        <f t="shared" si="197"/>
        <v>FA#m13b</v>
      </c>
      <c r="FY35" s="2" t="str">
        <f t="shared" si="198"/>
        <v>FA#m5b</v>
      </c>
      <c r="FZ35" s="2" t="str">
        <f t="shared" si="198"/>
        <v>FA#m5b7</v>
      </c>
      <c r="GA35" s="2" t="str">
        <f t="shared" si="198"/>
        <v>FA#m5b9b</v>
      </c>
      <c r="GB35" s="2" t="str">
        <f t="shared" si="198"/>
        <v>FA#m5b11</v>
      </c>
      <c r="GC35" s="2" t="str">
        <f t="shared" si="198"/>
        <v>FA#m5b13</v>
      </c>
      <c r="GD35" s="2" t="str">
        <f t="shared" si="199"/>
        <v>FA#5#</v>
      </c>
      <c r="GE35" s="2" t="str">
        <f t="shared" si="199"/>
        <v>FA#5#Δ</v>
      </c>
      <c r="GF35" s="2" t="str">
        <f t="shared" si="199"/>
        <v>FA#5#9</v>
      </c>
      <c r="GG35" s="2" t="str">
        <f t="shared" si="199"/>
        <v>FA#5#11</v>
      </c>
      <c r="GH35" s="2" t="str">
        <f t="shared" si="199"/>
        <v>FA#5#13</v>
      </c>
      <c r="GI35" s="2" t="str">
        <f t="shared" si="200"/>
        <v>FA#m</v>
      </c>
      <c r="GJ35" s="2" t="str">
        <f t="shared" si="200"/>
        <v>FA#m7</v>
      </c>
      <c r="GK35" s="2" t="str">
        <f t="shared" si="200"/>
        <v>FA#m9</v>
      </c>
      <c r="GL35" s="2" t="str">
        <f t="shared" si="200"/>
        <v>FA#m11+</v>
      </c>
      <c r="GM35" s="2" t="str">
        <f t="shared" si="200"/>
        <v>FA#m13</v>
      </c>
      <c r="GN35" s="2" t="str">
        <f t="shared" si="201"/>
        <v>FA#</v>
      </c>
      <c r="GO35" s="2" t="str">
        <f t="shared" si="201"/>
        <v>FA#7</v>
      </c>
      <c r="GP35" s="2" t="str">
        <f t="shared" si="201"/>
        <v>FA#9b</v>
      </c>
      <c r="GQ35" s="2" t="str">
        <f t="shared" si="201"/>
        <v>FA#11</v>
      </c>
      <c r="GR35" s="2" t="str">
        <f t="shared" si="201"/>
        <v>FA#13b</v>
      </c>
      <c r="GS35" s="2" t="str">
        <f t="shared" si="202"/>
        <v>FA#</v>
      </c>
      <c r="GT35" s="2" t="str">
        <f t="shared" si="202"/>
        <v>FA#Δ</v>
      </c>
      <c r="GU35" s="2" t="str">
        <f t="shared" si="202"/>
        <v>FA#9+</v>
      </c>
      <c r="GV35" s="2" t="str">
        <f t="shared" si="202"/>
        <v>FA#11+</v>
      </c>
      <c r="GW35" s="2" t="str">
        <f t="shared" si="202"/>
        <v>FA#13</v>
      </c>
      <c r="GX35" s="2" t="str">
        <f t="shared" si="203"/>
        <v>FA#m5b</v>
      </c>
      <c r="GY35" s="2" t="str">
        <f t="shared" si="203"/>
        <v>FA#m5bdim</v>
      </c>
      <c r="GZ35" s="2" t="str">
        <f t="shared" si="203"/>
        <v>FA#m5b9b</v>
      </c>
      <c r="HA35" s="2" t="str">
        <f t="shared" si="203"/>
        <v>FA#m5b11b</v>
      </c>
      <c r="HB35" s="2" t="str">
        <f t="shared" si="203"/>
        <v>FA#m5b13b</v>
      </c>
      <c r="HD35" s="2">
        <f t="shared" si="216"/>
        <v>31</v>
      </c>
      <c r="HE35" s="2" t="str" cm="1">
        <f t="array" ref="HE35">INDEX(patti,$HD35,IP35)</f>
        <v>FA#m</v>
      </c>
      <c r="HF35" s="2" t="str" cm="1">
        <f t="array" ref="HF35">INDEX(patti,$HD35,IQ35)</f>
        <v>FA#m5b</v>
      </c>
      <c r="HG35" s="2" t="str" cm="1">
        <f t="array" ref="HG35">INDEX(patti,$HD35,IR35)</f>
        <v>FA#5#</v>
      </c>
      <c r="HH35" s="2" t="str" cm="1">
        <f t="array" ref="HH35">INDEX(patti,$HD35,IS35)</f>
        <v>FA#m</v>
      </c>
      <c r="HI35" s="2" t="str" cm="1">
        <f t="array" ref="HI35">INDEX(patti,$HD35,IT35)</f>
        <v>FA#</v>
      </c>
      <c r="HJ35" s="2" t="str" cm="1">
        <f t="array" ref="HJ35">INDEX(patti,$HD35,IU35)</f>
        <v>FA#</v>
      </c>
      <c r="HK35" s="2" t="str" cm="1">
        <f t="array" ref="HK35">INDEX(patti,$HD35,IV35)</f>
        <v>FA#dim</v>
      </c>
      <c r="HL35" s="2" t="str" cm="1">
        <f t="array" ref="HL35">INDEX(patti,$HD35,IW35)</f>
        <v>FA#mΔ</v>
      </c>
      <c r="HM35" s="2" t="str" cm="1">
        <f t="array" ref="HM35">INDEX(patti,$HD35,IX35)</f>
        <v>FA#m5b7</v>
      </c>
      <c r="HN35" s="2" t="str" cm="1">
        <f t="array" ref="HN35">INDEX(patti,$HD35,IY35)</f>
        <v>FA#5#Δ</v>
      </c>
      <c r="HO35" s="2" t="str" cm="1">
        <f t="array" ref="HO35">INDEX(patti,$HD35,IZ35)</f>
        <v>FA#m7</v>
      </c>
      <c r="HP35" s="2" t="str" cm="1">
        <f t="array" ref="HP35">INDEX(patti,$HD35,JA35)</f>
        <v>FA#7</v>
      </c>
      <c r="HQ35" s="2" t="str" cm="1">
        <f t="array" ref="HQ35">INDEX(patti,$HD35,JB35)</f>
        <v>FA#Δ</v>
      </c>
      <c r="HR35" s="2" t="str" cm="1">
        <f t="array" ref="HR35">INDEX(patti,$HD35,JC35)</f>
        <v xml:space="preserve">   </v>
      </c>
      <c r="HS35" s="2" t="str" cm="1">
        <f t="array" ref="HS35">INDEX(patti,$HD35,JD35)</f>
        <v>FA#m9</v>
      </c>
      <c r="HT35" s="2" t="str" cm="1">
        <f t="array" ref="HT35">INDEX(patti,$HD35,JE35)</f>
        <v>FA#m5b9b</v>
      </c>
      <c r="HU35" s="2" t="str" cm="1">
        <f t="array" ref="HU35">INDEX(patti,$HD35,JF35)</f>
        <v>FA#5#9</v>
      </c>
      <c r="HV35" s="2" t="str" cm="1">
        <f t="array" ref="HV35">INDEX(patti,$HD35,JG35)</f>
        <v>FA#m9</v>
      </c>
      <c r="HW35" s="2" t="str" cm="1">
        <f t="array" ref="HW35">INDEX(patti,$HD35,JH35)</f>
        <v>FA#9b</v>
      </c>
      <c r="HX35" s="2" t="str" cm="1">
        <f t="array" ref="HX35">INDEX(patti,$HD35,JI35)</f>
        <v>FA#9#</v>
      </c>
      <c r="HY35" s="2" t="str" cm="1">
        <f t="array" ref="HY35">INDEX(patti,$HD35,JJ35)</f>
        <v xml:space="preserve">   </v>
      </c>
      <c r="HZ35" s="2" t="str" cm="1">
        <f t="array" ref="HZ35">INDEX(patti,$HD35,JK35)</f>
        <v>FA#m11</v>
      </c>
      <c r="IA35" s="2" t="str" cm="1">
        <f t="array" ref="IA35">INDEX(patti,$HD35,JL35)</f>
        <v>FA#m5b11</v>
      </c>
      <c r="IB35" s="2" t="str" cm="1">
        <f t="array" ref="IB35">INDEX(patti,$HD35,JM35)</f>
        <v>FA#5#11</v>
      </c>
      <c r="IC35" s="2" t="str" cm="1">
        <f t="array" ref="IC35">INDEX(patti,$HD35,JN35)</f>
        <v>FA#m11+</v>
      </c>
      <c r="ID35" s="2" t="str" cm="1">
        <f t="array" ref="ID35">INDEX(patti,$HD35,JO35)</f>
        <v>FA#11</v>
      </c>
      <c r="IE35" s="2" t="str" cm="1">
        <f t="array" ref="IE35">INDEX(patti,$HD35,JP35)</f>
        <v>FA#11+</v>
      </c>
      <c r="IF35" s="2" t="str" cm="1">
        <f t="array" ref="IF35">INDEX(patti,$HD35,JQ35)</f>
        <v xml:space="preserve">   </v>
      </c>
      <c r="IG35" s="2" t="str" cm="1">
        <f t="array" ref="IG35">INDEX(patti,$HD35,JR35)</f>
        <v>FA#m13b</v>
      </c>
      <c r="IH35" s="2" t="str" cm="1">
        <f t="array" ref="IH35">INDEX(patti,$HD35,JS35)</f>
        <v>FA#m5b13</v>
      </c>
      <c r="II35" s="2" t="str" cm="1">
        <f t="array" ref="II35">INDEX(patti,$HD35,JT35)</f>
        <v>FA#5#13</v>
      </c>
      <c r="IJ35" s="2" t="str" cm="1">
        <f t="array" ref="IJ35">INDEX(patti,$HD35,JU35)</f>
        <v>FA#m13</v>
      </c>
      <c r="IK35" s="2" t="str" cm="1">
        <f t="array" ref="IK35">INDEX(patti,$HD35,JV35)</f>
        <v>FA#13b</v>
      </c>
      <c r="IL35" s="2" t="str" cm="1">
        <f t="array" ref="IL35">INDEX(patti,$HD35,JW35)</f>
        <v>FA#13</v>
      </c>
      <c r="IM35" s="2" t="str" cm="1">
        <f t="array" ref="IM35">INDEX(patti,$HD35,JX35)</f>
        <v xml:space="preserve">   </v>
      </c>
      <c r="IN35" t="s">
        <v>117</v>
      </c>
      <c r="IP35">
        <v>1</v>
      </c>
      <c r="IQ35">
        <f t="shared" si="224"/>
        <v>6</v>
      </c>
      <c r="IR35">
        <f t="shared" si="224"/>
        <v>11</v>
      </c>
      <c r="IS35">
        <f t="shared" si="224"/>
        <v>16</v>
      </c>
      <c r="IT35">
        <f t="shared" si="224"/>
        <v>21</v>
      </c>
      <c r="IU35">
        <f t="shared" si="224"/>
        <v>26</v>
      </c>
      <c r="IV35">
        <f t="shared" si="224"/>
        <v>31</v>
      </c>
      <c r="IW35">
        <f t="shared" si="228"/>
        <v>2</v>
      </c>
      <c r="IX35">
        <f t="shared" si="228"/>
        <v>7</v>
      </c>
      <c r="IY35">
        <f t="shared" si="228"/>
        <v>12</v>
      </c>
      <c r="IZ35">
        <f t="shared" si="228"/>
        <v>17</v>
      </c>
      <c r="JA35">
        <f t="shared" si="228"/>
        <v>22</v>
      </c>
      <c r="JB35">
        <f t="shared" si="228"/>
        <v>27</v>
      </c>
      <c r="JC35">
        <f t="shared" si="228"/>
        <v>32</v>
      </c>
      <c r="JD35">
        <f t="shared" si="228"/>
        <v>3</v>
      </c>
      <c r="JE35">
        <f t="shared" si="228"/>
        <v>8</v>
      </c>
      <c r="JF35">
        <f t="shared" si="228"/>
        <v>13</v>
      </c>
      <c r="JG35">
        <f t="shared" si="228"/>
        <v>18</v>
      </c>
      <c r="JH35">
        <f t="shared" si="228"/>
        <v>23</v>
      </c>
      <c r="JI35">
        <f t="shared" si="228"/>
        <v>28</v>
      </c>
      <c r="JJ35">
        <f t="shared" si="228"/>
        <v>33</v>
      </c>
      <c r="JK35">
        <f t="shared" si="228"/>
        <v>4</v>
      </c>
      <c r="JL35">
        <f t="shared" si="228"/>
        <v>9</v>
      </c>
      <c r="JM35">
        <f t="shared" si="223"/>
        <v>14</v>
      </c>
      <c r="JN35">
        <f t="shared" si="223"/>
        <v>19</v>
      </c>
      <c r="JO35">
        <f t="shared" si="223"/>
        <v>24</v>
      </c>
      <c r="JP35">
        <f t="shared" si="223"/>
        <v>29</v>
      </c>
      <c r="JQ35">
        <f t="shared" si="223"/>
        <v>34</v>
      </c>
      <c r="JR35">
        <f t="shared" si="223"/>
        <v>5</v>
      </c>
      <c r="JS35">
        <f t="shared" si="223"/>
        <v>10</v>
      </c>
      <c r="JT35">
        <f t="shared" si="223"/>
        <v>15</v>
      </c>
      <c r="JU35">
        <f t="shared" si="223"/>
        <v>20</v>
      </c>
      <c r="JV35">
        <f t="shared" si="223"/>
        <v>25</v>
      </c>
      <c r="JW35">
        <f t="shared" si="223"/>
        <v>30</v>
      </c>
      <c r="JX35">
        <f t="shared" si="223"/>
        <v>35</v>
      </c>
      <c r="JY35" t="s">
        <v>117</v>
      </c>
      <c r="JZ35" t="str">
        <f t="shared" si="227"/>
        <v>ARMONICA</v>
      </c>
      <c r="KA35">
        <f t="shared" si="16"/>
        <v>0</v>
      </c>
      <c r="KB35" cm="1">
        <f t="array" ref="KB35">IF(TYPE(_xlfn._xlws.FILTER(HE$1:IM$1,HE35:IM35=KA35))=16,0,_xlfn._xlws.FILTER(HE$1:IM$1,HE35:IM35=KA35))</f>
        <v>0</v>
      </c>
      <c r="KG35">
        <f t="shared" si="206"/>
        <v>0</v>
      </c>
      <c r="KH35" s="35">
        <f t="shared" si="225"/>
        <v>0</v>
      </c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51"/>
      <c r="NR35" s="51"/>
      <c r="NS35" s="51"/>
      <c r="NT35" s="51"/>
      <c r="NU35" s="51"/>
      <c r="NV35" s="51"/>
      <c r="NW35" s="51"/>
      <c r="NX35" s="73"/>
      <c r="NY35" s="73"/>
      <c r="NZ35" s="73"/>
      <c r="OA35" s="73"/>
      <c r="OB35" s="73"/>
      <c r="OC35" s="73"/>
    </row>
    <row r="36" spans="1:393" x14ac:dyDescent="0.3">
      <c r="A36" s="190"/>
      <c r="B36" t="str">
        <f t="shared" si="220"/>
        <v>SOL</v>
      </c>
      <c r="C36" s="16" t="s">
        <v>37</v>
      </c>
      <c r="D36" s="16" t="s">
        <v>38</v>
      </c>
      <c r="E36" s="16" t="s">
        <v>37</v>
      </c>
      <c r="F36" s="16" t="s">
        <v>37</v>
      </c>
      <c r="G36" s="16" t="s">
        <v>38</v>
      </c>
      <c r="H36" s="16" t="s">
        <v>39</v>
      </c>
      <c r="I36" s="16" t="s">
        <v>38</v>
      </c>
      <c r="J36" s="4">
        <f t="shared" si="221"/>
        <v>8</v>
      </c>
      <c r="K36" s="59">
        <f t="shared" si="48"/>
        <v>10</v>
      </c>
      <c r="L36" s="59">
        <f t="shared" si="49"/>
        <v>11</v>
      </c>
      <c r="M36" s="59">
        <f t="shared" si="50"/>
        <v>13</v>
      </c>
      <c r="N36" s="59">
        <f t="shared" si="51"/>
        <v>15</v>
      </c>
      <c r="O36" s="59">
        <f t="shared" si="52"/>
        <v>16</v>
      </c>
      <c r="P36" s="59">
        <f t="shared" si="53"/>
        <v>19</v>
      </c>
      <c r="Q36" s="57">
        <f t="shared" si="54"/>
        <v>20</v>
      </c>
      <c r="R36" s="59">
        <f t="shared" si="55"/>
        <v>22</v>
      </c>
      <c r="S36" s="59">
        <f t="shared" si="56"/>
        <v>23</v>
      </c>
      <c r="T36" s="59">
        <f t="shared" si="57"/>
        <v>25</v>
      </c>
      <c r="U36" s="59">
        <f t="shared" si="58"/>
        <v>27</v>
      </c>
      <c r="V36" s="59">
        <f t="shared" si="59"/>
        <v>28</v>
      </c>
      <c r="W36" s="59">
        <f t="shared" si="60"/>
        <v>31</v>
      </c>
      <c r="X36" s="57">
        <f t="shared" si="61"/>
        <v>32</v>
      </c>
      <c r="Y36" s="59">
        <f t="shared" si="62"/>
        <v>34</v>
      </c>
      <c r="Z36" s="59">
        <f t="shared" si="63"/>
        <v>35</v>
      </c>
      <c r="AA36" s="59">
        <f t="shared" si="64"/>
        <v>37</v>
      </c>
      <c r="AB36" s="59">
        <f t="shared" si="65"/>
        <v>39</v>
      </c>
      <c r="AC36" s="59">
        <f t="shared" si="66"/>
        <v>40</v>
      </c>
      <c r="AD36" s="59">
        <f t="shared" si="67"/>
        <v>43</v>
      </c>
      <c r="AE36" s="57">
        <f t="shared" si="68"/>
        <v>44</v>
      </c>
      <c r="AF36" s="59">
        <f t="shared" si="69"/>
        <v>46</v>
      </c>
      <c r="AG36" s="59">
        <f t="shared" si="70"/>
        <v>47</v>
      </c>
      <c r="AH36" s="59">
        <f t="shared" si="71"/>
        <v>49</v>
      </c>
      <c r="AI36" s="59"/>
      <c r="AJ36" s="59">
        <f>1</f>
        <v>1</v>
      </c>
      <c r="AK36" s="59">
        <f t="shared" si="72"/>
        <v>3</v>
      </c>
      <c r="AL36" s="59">
        <f t="shared" si="73"/>
        <v>7</v>
      </c>
      <c r="AM36" s="59">
        <f t="shared" si="74"/>
        <v>11</v>
      </c>
      <c r="AN36" s="59">
        <f t="shared" si="75"/>
        <v>14</v>
      </c>
      <c r="AO36" s="59">
        <f t="shared" si="76"/>
        <v>17</v>
      </c>
      <c r="AP36" s="59">
        <f t="shared" si="77"/>
        <v>20</v>
      </c>
      <c r="AQ36" s="59" t="str">
        <f t="shared" si="215"/>
        <v>SOL</v>
      </c>
      <c r="AR36" s="59" t="str">
        <f t="shared" si="78"/>
        <v>m</v>
      </c>
      <c r="AS36" s="59" t="str">
        <f t="shared" si="79"/>
        <v/>
      </c>
      <c r="AT36" s="59" t="str">
        <f t="shared" si="80"/>
        <v>Δ</v>
      </c>
      <c r="AU36" s="57" t="str">
        <f t="shared" si="81"/>
        <v>9</v>
      </c>
      <c r="AV36" s="57" t="str">
        <f t="shared" si="82"/>
        <v>11</v>
      </c>
      <c r="AW36" s="57" t="str">
        <f t="shared" si="83"/>
        <v>13b</v>
      </c>
      <c r="AX36" s="57" t="str">
        <f t="shared" si="84"/>
        <v>SOLm</v>
      </c>
      <c r="AY36" s="57" t="str">
        <f t="shared" si="85"/>
        <v>SOLmΔ</v>
      </c>
      <c r="AZ36" s="57" t="str">
        <f t="shared" si="86"/>
        <v>SOLm9</v>
      </c>
      <c r="BA36" s="57" t="str">
        <f t="shared" si="87"/>
        <v>SOLm11</v>
      </c>
      <c r="BB36" s="57" t="str">
        <f t="shared" si="88"/>
        <v>SOLm13b</v>
      </c>
      <c r="BD36" s="59">
        <f>1</f>
        <v>1</v>
      </c>
      <c r="BE36" s="57">
        <f t="shared" si="89"/>
        <v>3</v>
      </c>
      <c r="BF36" s="57">
        <f t="shared" si="90"/>
        <v>6</v>
      </c>
      <c r="BG36" s="57">
        <f t="shared" si="91"/>
        <v>10</v>
      </c>
      <c r="BH36" s="57">
        <f t="shared" si="92"/>
        <v>13</v>
      </c>
      <c r="BI36" s="57">
        <f t="shared" si="93"/>
        <v>17</v>
      </c>
      <c r="BJ36" s="57">
        <f t="shared" si="94"/>
        <v>21</v>
      </c>
      <c r="BK36" s="59" t="str">
        <f t="shared" si="95"/>
        <v>SOL</v>
      </c>
      <c r="BL36" s="59" t="str">
        <f t="shared" si="96"/>
        <v>m</v>
      </c>
      <c r="BM36" s="59" t="str">
        <f t="shared" si="97"/>
        <v>5b</v>
      </c>
      <c r="BN36" s="59" t="str">
        <f t="shared" si="98"/>
        <v>7</v>
      </c>
      <c r="BO36" s="57" t="str">
        <f t="shared" si="99"/>
        <v>9b</v>
      </c>
      <c r="BP36" s="57" t="str">
        <f t="shared" si="100"/>
        <v>11</v>
      </c>
      <c r="BQ36" s="57" t="str">
        <f t="shared" si="101"/>
        <v>13</v>
      </c>
      <c r="BR36" s="57" t="str">
        <f t="shared" si="102"/>
        <v>SOLm5b</v>
      </c>
      <c r="BS36" s="57" t="str">
        <f t="shared" si="103"/>
        <v>SOLm5b7</v>
      </c>
      <c r="BT36" s="57" t="str">
        <f t="shared" si="104"/>
        <v>SOLm5b9b</v>
      </c>
      <c r="BU36" s="57" t="str">
        <f t="shared" si="105"/>
        <v>SOLm5b11</v>
      </c>
      <c r="BV36" s="57" t="str">
        <f t="shared" si="106"/>
        <v>SOLm5b13</v>
      </c>
      <c r="BX36" s="59">
        <f>1</f>
        <v>1</v>
      </c>
      <c r="BY36" s="57">
        <f t="shared" si="107"/>
        <v>4</v>
      </c>
      <c r="BZ36" s="57">
        <f t="shared" si="108"/>
        <v>8</v>
      </c>
      <c r="CA36" s="57">
        <f t="shared" si="109"/>
        <v>11</v>
      </c>
      <c r="CB36" s="57">
        <f t="shared" si="110"/>
        <v>14</v>
      </c>
      <c r="CC36" s="57">
        <f t="shared" si="111"/>
        <v>17</v>
      </c>
      <c r="CD36" s="57">
        <f t="shared" si="112"/>
        <v>21</v>
      </c>
      <c r="CE36" s="59" t="str">
        <f t="shared" si="113"/>
        <v>SOL</v>
      </c>
      <c r="CF36" s="59" t="str">
        <f t="shared" si="114"/>
        <v/>
      </c>
      <c r="CG36" s="59" t="str">
        <f t="shared" si="115"/>
        <v>5#</v>
      </c>
      <c r="CH36" s="59" t="str">
        <f t="shared" si="116"/>
        <v>Δ</v>
      </c>
      <c r="CI36" s="57" t="str">
        <f t="shared" si="117"/>
        <v>9</v>
      </c>
      <c r="CJ36" s="57" t="str">
        <f t="shared" si="118"/>
        <v>11</v>
      </c>
      <c r="CK36" s="57" t="str">
        <f t="shared" si="119"/>
        <v>13</v>
      </c>
      <c r="CL36" s="57" t="str">
        <f t="shared" si="120"/>
        <v>SOL5#</v>
      </c>
      <c r="CM36" s="57" t="str">
        <f t="shared" si="121"/>
        <v>SOL5#Δ</v>
      </c>
      <c r="CN36" s="57" t="str">
        <f t="shared" si="122"/>
        <v>SOL5#9</v>
      </c>
      <c r="CO36" s="57" t="str">
        <f t="shared" si="123"/>
        <v>SOL5#11</v>
      </c>
      <c r="CP36" s="57" t="str">
        <f t="shared" si="124"/>
        <v>SOL5#13</v>
      </c>
      <c r="CR36" s="59">
        <f>1</f>
        <v>1</v>
      </c>
      <c r="CS36" s="57">
        <f t="shared" si="125"/>
        <v>3</v>
      </c>
      <c r="CT36" s="57">
        <f t="shared" si="126"/>
        <v>7</v>
      </c>
      <c r="CU36" s="57">
        <f t="shared" si="127"/>
        <v>10</v>
      </c>
      <c r="CV36" s="57">
        <f t="shared" si="128"/>
        <v>14</v>
      </c>
      <c r="CW36" s="57">
        <f t="shared" si="129"/>
        <v>18</v>
      </c>
      <c r="CX36" s="57">
        <f t="shared" si="130"/>
        <v>21</v>
      </c>
      <c r="CY36" s="59" t="str">
        <f t="shared" si="131"/>
        <v>SOL</v>
      </c>
      <c r="CZ36" s="59" t="str">
        <f t="shared" si="132"/>
        <v>m</v>
      </c>
      <c r="DA36" s="59" t="str">
        <f t="shared" si="133"/>
        <v/>
      </c>
      <c r="DB36" s="59" t="str">
        <f t="shared" si="134"/>
        <v>7</v>
      </c>
      <c r="DC36" s="57" t="str">
        <f t="shared" si="135"/>
        <v>9</v>
      </c>
      <c r="DD36" s="57" t="str">
        <f t="shared" si="136"/>
        <v>11+</v>
      </c>
      <c r="DE36" s="57" t="str">
        <f t="shared" si="137"/>
        <v>13</v>
      </c>
      <c r="DF36" s="57" t="str">
        <f t="shared" si="138"/>
        <v>SOLm</v>
      </c>
      <c r="DG36" s="57" t="str">
        <f t="shared" si="139"/>
        <v>SOLm7</v>
      </c>
      <c r="DH36" s="57" t="str">
        <f t="shared" si="140"/>
        <v>SOLm9</v>
      </c>
      <c r="DI36" s="57" t="str">
        <f t="shared" si="141"/>
        <v>SOLm11+</v>
      </c>
      <c r="DJ36" s="57" t="str">
        <f t="shared" si="142"/>
        <v>SOLm13</v>
      </c>
      <c r="DL36" s="59">
        <f>1</f>
        <v>1</v>
      </c>
      <c r="DM36" s="57">
        <f t="shared" si="143"/>
        <v>4</v>
      </c>
      <c r="DN36" s="57">
        <f t="shared" si="144"/>
        <v>7</v>
      </c>
      <c r="DO36" s="57">
        <f t="shared" si="145"/>
        <v>10</v>
      </c>
      <c r="DP36" s="57">
        <f t="shared" si="146"/>
        <v>13</v>
      </c>
      <c r="DQ36" s="57">
        <f t="shared" si="147"/>
        <v>17</v>
      </c>
      <c r="DR36" s="57">
        <f t="shared" si="148"/>
        <v>20</v>
      </c>
      <c r="DS36" s="59" t="str">
        <f t="shared" si="149"/>
        <v>SOL</v>
      </c>
      <c r="DT36" s="59" t="str">
        <f t="shared" si="150"/>
        <v/>
      </c>
      <c r="DU36" s="59" t="str">
        <f t="shared" si="151"/>
        <v/>
      </c>
      <c r="DV36" s="59" t="str">
        <f t="shared" si="152"/>
        <v>7</v>
      </c>
      <c r="DW36" s="57" t="str">
        <f t="shared" si="153"/>
        <v>9b</v>
      </c>
      <c r="DX36" s="57" t="str">
        <f t="shared" si="154"/>
        <v>11</v>
      </c>
      <c r="DY36" s="57" t="str">
        <f t="shared" si="155"/>
        <v>13b</v>
      </c>
      <c r="DZ36" s="57" t="str">
        <f t="shared" si="156"/>
        <v>SOL</v>
      </c>
      <c r="EA36" s="57" t="str">
        <f t="shared" si="157"/>
        <v>SOL7</v>
      </c>
      <c r="EB36" s="57" t="str">
        <f t="shared" si="158"/>
        <v>SOL9b</v>
      </c>
      <c r="EC36" s="57" t="str">
        <f t="shared" si="159"/>
        <v>SOL11</v>
      </c>
      <c r="ED36" s="57" t="str">
        <f t="shared" si="160"/>
        <v>SOL13b</v>
      </c>
      <c r="EF36" s="59">
        <f>1</f>
        <v>1</v>
      </c>
      <c r="EG36" s="57">
        <f t="shared" si="161"/>
        <v>4</v>
      </c>
      <c r="EH36" s="57">
        <f t="shared" si="162"/>
        <v>7</v>
      </c>
      <c r="EI36" s="57">
        <f t="shared" si="163"/>
        <v>11</v>
      </c>
      <c r="EJ36" s="57">
        <f t="shared" si="164"/>
        <v>15</v>
      </c>
      <c r="EK36" s="57">
        <f t="shared" si="165"/>
        <v>18</v>
      </c>
      <c r="EL36" s="57">
        <f t="shared" si="166"/>
        <v>21</v>
      </c>
      <c r="EM36" s="59" t="str">
        <f t="shared" si="167"/>
        <v>SOL</v>
      </c>
      <c r="EN36" s="59" t="str">
        <f t="shared" si="168"/>
        <v/>
      </c>
      <c r="EO36" s="59" t="str">
        <f t="shared" si="169"/>
        <v/>
      </c>
      <c r="EP36" s="59" t="str">
        <f t="shared" si="170"/>
        <v>Δ</v>
      </c>
      <c r="EQ36" s="57" t="str">
        <f t="shared" si="171"/>
        <v>9+</v>
      </c>
      <c r="ER36" s="57" t="str">
        <f t="shared" si="172"/>
        <v>11+</v>
      </c>
      <c r="ES36" s="57" t="str">
        <f t="shared" si="173"/>
        <v>13</v>
      </c>
      <c r="ET36" s="57" t="str">
        <f t="shared" si="174"/>
        <v>SOL</v>
      </c>
      <c r="EU36" s="57" t="str">
        <f t="shared" si="175"/>
        <v>SOLΔ</v>
      </c>
      <c r="EV36" s="57" t="str">
        <f t="shared" si="176"/>
        <v>SOL9+</v>
      </c>
      <c r="EW36" s="57" t="str">
        <f t="shared" si="177"/>
        <v>SOL11+</v>
      </c>
      <c r="EX36" s="57" t="str">
        <f t="shared" si="178"/>
        <v>SOL13</v>
      </c>
      <c r="EZ36" s="59">
        <f>1</f>
        <v>1</v>
      </c>
      <c r="FA36" s="57">
        <f t="shared" si="179"/>
        <v>3</v>
      </c>
      <c r="FB36" s="57">
        <f t="shared" si="180"/>
        <v>6</v>
      </c>
      <c r="FC36" s="57">
        <f t="shared" si="181"/>
        <v>9</v>
      </c>
      <c r="FD36" s="57">
        <f t="shared" si="182"/>
        <v>13</v>
      </c>
      <c r="FE36" s="57">
        <f t="shared" si="183"/>
        <v>16</v>
      </c>
      <c r="FF36" s="57">
        <f t="shared" si="184"/>
        <v>20</v>
      </c>
      <c r="FG36" s="59" t="str">
        <f t="shared" si="185"/>
        <v>SOL</v>
      </c>
      <c r="FH36" s="59" t="str">
        <f t="shared" si="186"/>
        <v>m</v>
      </c>
      <c r="FI36" s="59" t="str">
        <f t="shared" si="187"/>
        <v>5b</v>
      </c>
      <c r="FJ36" s="59" t="str">
        <f t="shared" si="188"/>
        <v>dim</v>
      </c>
      <c r="FK36" s="57" t="str">
        <f t="shared" si="189"/>
        <v>9b</v>
      </c>
      <c r="FL36" s="57" t="str">
        <f t="shared" si="190"/>
        <v>11b</v>
      </c>
      <c r="FM36" s="57" t="str">
        <f t="shared" si="191"/>
        <v>13b</v>
      </c>
      <c r="FN36" s="57" t="str">
        <f t="shared" si="192"/>
        <v>SOLm5b</v>
      </c>
      <c r="FO36" s="57" t="str">
        <f t="shared" si="193"/>
        <v>SOLm5bdim</v>
      </c>
      <c r="FP36" s="57" t="str">
        <f t="shared" si="194"/>
        <v>SOLm5b9b</v>
      </c>
      <c r="FQ36" s="57" t="str">
        <f t="shared" si="195"/>
        <v>SOLm5b11b</v>
      </c>
      <c r="FR36" s="57" t="str">
        <f t="shared" si="196"/>
        <v>SOLm5b13b</v>
      </c>
      <c r="FT36" s="2" t="str">
        <f t="shared" si="197"/>
        <v>SOLm</v>
      </c>
      <c r="FU36" s="2" t="str">
        <f t="shared" si="197"/>
        <v>SOLmΔ</v>
      </c>
      <c r="FV36" s="2" t="str">
        <f t="shared" si="197"/>
        <v>SOLm9</v>
      </c>
      <c r="FW36" s="2" t="str">
        <f t="shared" si="197"/>
        <v>SOLm11</v>
      </c>
      <c r="FX36" s="2" t="str">
        <f t="shared" si="197"/>
        <v>SOLm13b</v>
      </c>
      <c r="FY36" s="2" t="str">
        <f t="shared" si="198"/>
        <v>SOLm5b</v>
      </c>
      <c r="FZ36" s="2" t="str">
        <f t="shared" si="198"/>
        <v>SOLm5b7</v>
      </c>
      <c r="GA36" s="2" t="str">
        <f t="shared" si="198"/>
        <v>SOLm5b9b</v>
      </c>
      <c r="GB36" s="2" t="str">
        <f t="shared" si="198"/>
        <v>SOLm5b11</v>
      </c>
      <c r="GC36" s="2" t="str">
        <f t="shared" si="198"/>
        <v>SOLm5b13</v>
      </c>
      <c r="GD36" s="2" t="str">
        <f t="shared" si="199"/>
        <v>SOL5#</v>
      </c>
      <c r="GE36" s="2" t="str">
        <f t="shared" si="199"/>
        <v>SOL5#Δ</v>
      </c>
      <c r="GF36" s="2" t="str">
        <f t="shared" si="199"/>
        <v>SOL5#9</v>
      </c>
      <c r="GG36" s="2" t="str">
        <f t="shared" si="199"/>
        <v>SOL5#11</v>
      </c>
      <c r="GH36" s="2" t="str">
        <f t="shared" si="199"/>
        <v>SOL5#13</v>
      </c>
      <c r="GI36" s="2" t="str">
        <f t="shared" si="200"/>
        <v>SOLm</v>
      </c>
      <c r="GJ36" s="2" t="str">
        <f t="shared" si="200"/>
        <v>SOLm7</v>
      </c>
      <c r="GK36" s="2" t="str">
        <f t="shared" si="200"/>
        <v>SOLm9</v>
      </c>
      <c r="GL36" s="2" t="str">
        <f t="shared" si="200"/>
        <v>SOLm11+</v>
      </c>
      <c r="GM36" s="2" t="str">
        <f t="shared" si="200"/>
        <v>SOLm13</v>
      </c>
      <c r="GN36" s="2" t="str">
        <f t="shared" si="201"/>
        <v>SOL</v>
      </c>
      <c r="GO36" s="2" t="str">
        <f t="shared" si="201"/>
        <v>SOL7</v>
      </c>
      <c r="GP36" s="2" t="str">
        <f t="shared" si="201"/>
        <v>SOL9b</v>
      </c>
      <c r="GQ36" s="2" t="str">
        <f t="shared" si="201"/>
        <v>SOL11</v>
      </c>
      <c r="GR36" s="2" t="str">
        <f t="shared" si="201"/>
        <v>SOL13b</v>
      </c>
      <c r="GS36" s="2" t="str">
        <f t="shared" si="202"/>
        <v>SOL</v>
      </c>
      <c r="GT36" s="2" t="str">
        <f t="shared" si="202"/>
        <v>SOLΔ</v>
      </c>
      <c r="GU36" s="2" t="str">
        <f t="shared" si="202"/>
        <v>SOL9+</v>
      </c>
      <c r="GV36" s="2" t="str">
        <f t="shared" si="202"/>
        <v>SOL11+</v>
      </c>
      <c r="GW36" s="2" t="str">
        <f t="shared" si="202"/>
        <v>SOL13</v>
      </c>
      <c r="GX36" s="2" t="str">
        <f t="shared" si="203"/>
        <v>SOLm5b</v>
      </c>
      <c r="GY36" s="2" t="str">
        <f t="shared" si="203"/>
        <v>SOLm5bdim</v>
      </c>
      <c r="GZ36" s="2" t="str">
        <f t="shared" si="203"/>
        <v>SOLm5b9b</v>
      </c>
      <c r="HA36" s="2" t="str">
        <f t="shared" si="203"/>
        <v>SOLm5b11b</v>
      </c>
      <c r="HB36" s="2" t="str">
        <f t="shared" si="203"/>
        <v>SOLm5b13b</v>
      </c>
      <c r="HD36" s="2">
        <f t="shared" si="216"/>
        <v>32</v>
      </c>
      <c r="HE36" s="2" t="str" cm="1">
        <f t="array" ref="HE36">INDEX(patti,$HD36,IP36)</f>
        <v>SOLm</v>
      </c>
      <c r="HF36" s="2" t="str" cm="1">
        <f t="array" ref="HF36">INDEX(patti,$HD36,IQ36)</f>
        <v>SOLm5b</v>
      </c>
      <c r="HG36" s="2" t="str" cm="1">
        <f t="array" ref="HG36">INDEX(patti,$HD36,IR36)</f>
        <v>SOL5#</v>
      </c>
      <c r="HH36" s="2" t="str" cm="1">
        <f t="array" ref="HH36">INDEX(patti,$HD36,IS36)</f>
        <v>SOLm</v>
      </c>
      <c r="HI36" s="2" t="str" cm="1">
        <f t="array" ref="HI36">INDEX(patti,$HD36,IT36)</f>
        <v>SOL</v>
      </c>
      <c r="HJ36" s="2" t="str" cm="1">
        <f t="array" ref="HJ36">INDEX(patti,$HD36,IU36)</f>
        <v>SOL</v>
      </c>
      <c r="HK36" s="2" t="str" cm="1">
        <f t="array" ref="HK36">INDEX(patti,$HD36,IV36)</f>
        <v>SOLdim</v>
      </c>
      <c r="HL36" s="2" t="str" cm="1">
        <f t="array" ref="HL36">INDEX(patti,$HD36,IW36)</f>
        <v>SOLmΔ</v>
      </c>
      <c r="HM36" s="2" t="str" cm="1">
        <f t="array" ref="HM36">INDEX(patti,$HD36,IX36)</f>
        <v>SOLm5b7</v>
      </c>
      <c r="HN36" s="2" t="str" cm="1">
        <f t="array" ref="HN36">INDEX(patti,$HD36,IY36)</f>
        <v>SOL5#Δ</v>
      </c>
      <c r="HO36" s="2" t="str" cm="1">
        <f t="array" ref="HO36">INDEX(patti,$HD36,IZ36)</f>
        <v>SOLm7</v>
      </c>
      <c r="HP36" s="2" t="str" cm="1">
        <f t="array" ref="HP36">INDEX(patti,$HD36,JA36)</f>
        <v>SOL7</v>
      </c>
      <c r="HQ36" s="2" t="str" cm="1">
        <f t="array" ref="HQ36">INDEX(patti,$HD36,JB36)</f>
        <v>SOLΔ</v>
      </c>
      <c r="HR36" s="2" t="str" cm="1">
        <f t="array" ref="HR36">INDEX(patti,$HD36,JC36)</f>
        <v xml:space="preserve">   </v>
      </c>
      <c r="HS36" s="2" t="str" cm="1">
        <f t="array" ref="HS36">INDEX(patti,$HD36,JD36)</f>
        <v>SOLm9</v>
      </c>
      <c r="HT36" s="2" t="str" cm="1">
        <f t="array" ref="HT36">INDEX(patti,$HD36,JE36)</f>
        <v>SOLm5b9b</v>
      </c>
      <c r="HU36" s="2" t="str" cm="1">
        <f t="array" ref="HU36">INDEX(patti,$HD36,JF36)</f>
        <v>SOL5#9</v>
      </c>
      <c r="HV36" s="2" t="str" cm="1">
        <f t="array" ref="HV36">INDEX(patti,$HD36,JG36)</f>
        <v>SOLm9</v>
      </c>
      <c r="HW36" s="2" t="str" cm="1">
        <f t="array" ref="HW36">INDEX(patti,$HD36,JH36)</f>
        <v>SOL9b</v>
      </c>
      <c r="HX36" s="2" t="str" cm="1">
        <f t="array" ref="HX36">INDEX(patti,$HD36,JI36)</f>
        <v>SOL9#</v>
      </c>
      <c r="HY36" s="2" t="str" cm="1">
        <f t="array" ref="HY36">INDEX(patti,$HD36,JJ36)</f>
        <v xml:space="preserve">   </v>
      </c>
      <c r="HZ36" s="2" t="str" cm="1">
        <f t="array" ref="HZ36">INDEX(patti,$HD36,JK36)</f>
        <v>SOLm11</v>
      </c>
      <c r="IA36" s="2" t="str" cm="1">
        <f t="array" ref="IA36">INDEX(patti,$HD36,JL36)</f>
        <v>SOLm5b11</v>
      </c>
      <c r="IB36" s="2" t="str" cm="1">
        <f t="array" ref="IB36">INDEX(patti,$HD36,JM36)</f>
        <v>SOL5#11</v>
      </c>
      <c r="IC36" s="2" t="str" cm="1">
        <f t="array" ref="IC36">INDEX(patti,$HD36,JN36)</f>
        <v>SOLm11+</v>
      </c>
      <c r="ID36" s="2" t="str" cm="1">
        <f t="array" ref="ID36">INDEX(patti,$HD36,JO36)</f>
        <v>SOL11</v>
      </c>
      <c r="IE36" s="2" t="str" cm="1">
        <f t="array" ref="IE36">INDEX(patti,$HD36,JP36)</f>
        <v>SOL11+</v>
      </c>
      <c r="IF36" s="2" t="str" cm="1">
        <f t="array" ref="IF36">INDEX(patti,$HD36,JQ36)</f>
        <v xml:space="preserve">   </v>
      </c>
      <c r="IG36" s="2" t="str" cm="1">
        <f t="array" ref="IG36">INDEX(patti,$HD36,JR36)</f>
        <v>SOLm13b</v>
      </c>
      <c r="IH36" s="2" t="str" cm="1">
        <f t="array" ref="IH36">INDEX(patti,$HD36,JS36)</f>
        <v>SOLm5b13</v>
      </c>
      <c r="II36" s="2" t="str" cm="1">
        <f t="array" ref="II36">INDEX(patti,$HD36,JT36)</f>
        <v>SOL5#13</v>
      </c>
      <c r="IJ36" s="2" t="str" cm="1">
        <f t="array" ref="IJ36">INDEX(patti,$HD36,JU36)</f>
        <v>SOLm13</v>
      </c>
      <c r="IK36" s="2" t="str" cm="1">
        <f t="array" ref="IK36">INDEX(patti,$HD36,JV36)</f>
        <v>SOL13b</v>
      </c>
      <c r="IL36" s="2" t="str" cm="1">
        <f t="array" ref="IL36">INDEX(patti,$HD36,JW36)</f>
        <v>SOL13</v>
      </c>
      <c r="IM36" s="2" t="str" cm="1">
        <f t="array" ref="IM36">INDEX(patti,$HD36,JX36)</f>
        <v xml:space="preserve">   </v>
      </c>
      <c r="IN36" t="s">
        <v>117</v>
      </c>
      <c r="IP36">
        <v>1</v>
      </c>
      <c r="IQ36">
        <f t="shared" si="224"/>
        <v>6</v>
      </c>
      <c r="IR36">
        <f t="shared" si="224"/>
        <v>11</v>
      </c>
      <c r="IS36">
        <f t="shared" si="224"/>
        <v>16</v>
      </c>
      <c r="IT36">
        <f t="shared" si="224"/>
        <v>21</v>
      </c>
      <c r="IU36">
        <f t="shared" si="224"/>
        <v>26</v>
      </c>
      <c r="IV36">
        <f t="shared" si="224"/>
        <v>31</v>
      </c>
      <c r="IW36">
        <f t="shared" si="228"/>
        <v>2</v>
      </c>
      <c r="IX36">
        <f t="shared" si="228"/>
        <v>7</v>
      </c>
      <c r="IY36">
        <f t="shared" si="228"/>
        <v>12</v>
      </c>
      <c r="IZ36">
        <f t="shared" si="228"/>
        <v>17</v>
      </c>
      <c r="JA36">
        <f t="shared" si="228"/>
        <v>22</v>
      </c>
      <c r="JB36">
        <f t="shared" si="228"/>
        <v>27</v>
      </c>
      <c r="JC36">
        <f t="shared" si="228"/>
        <v>32</v>
      </c>
      <c r="JD36">
        <f t="shared" si="228"/>
        <v>3</v>
      </c>
      <c r="JE36">
        <f t="shared" si="228"/>
        <v>8</v>
      </c>
      <c r="JF36">
        <f t="shared" si="228"/>
        <v>13</v>
      </c>
      <c r="JG36">
        <f t="shared" si="228"/>
        <v>18</v>
      </c>
      <c r="JH36">
        <f t="shared" si="228"/>
        <v>23</v>
      </c>
      <c r="JI36">
        <f t="shared" si="228"/>
        <v>28</v>
      </c>
      <c r="JJ36">
        <f t="shared" si="228"/>
        <v>33</v>
      </c>
      <c r="JK36">
        <f t="shared" si="228"/>
        <v>4</v>
      </c>
      <c r="JL36">
        <f t="shared" si="228"/>
        <v>9</v>
      </c>
      <c r="JM36">
        <f t="shared" si="223"/>
        <v>14</v>
      </c>
      <c r="JN36">
        <f t="shared" si="223"/>
        <v>19</v>
      </c>
      <c r="JO36">
        <f t="shared" si="223"/>
        <v>24</v>
      </c>
      <c r="JP36">
        <f t="shared" si="223"/>
        <v>29</v>
      </c>
      <c r="JQ36">
        <f t="shared" si="223"/>
        <v>34</v>
      </c>
      <c r="JR36">
        <f t="shared" si="223"/>
        <v>5</v>
      </c>
      <c r="JS36">
        <f t="shared" si="223"/>
        <v>10</v>
      </c>
      <c r="JT36">
        <f t="shared" si="223"/>
        <v>15</v>
      </c>
      <c r="JU36">
        <f t="shared" si="223"/>
        <v>20</v>
      </c>
      <c r="JV36">
        <f t="shared" si="223"/>
        <v>25</v>
      </c>
      <c r="JW36">
        <f t="shared" si="223"/>
        <v>30</v>
      </c>
      <c r="JX36">
        <f t="shared" si="223"/>
        <v>35</v>
      </c>
      <c r="JY36" t="s">
        <v>117</v>
      </c>
      <c r="JZ36" t="str">
        <f t="shared" si="227"/>
        <v>ARMONICA</v>
      </c>
      <c r="KA36">
        <f t="shared" si="16"/>
        <v>0</v>
      </c>
      <c r="KB36" cm="1">
        <f t="array" ref="KB36">IF(TYPE(_xlfn._xlws.FILTER(HE$1:IM$1,HE36:IM36=KA36))=16,0,_xlfn._xlws.FILTER(HE$1:IM$1,HE36:IM36=KA36))</f>
        <v>0</v>
      </c>
      <c r="KG36">
        <f t="shared" si="206"/>
        <v>0</v>
      </c>
      <c r="KH36" s="35">
        <f t="shared" si="225"/>
        <v>0</v>
      </c>
      <c r="LX36" s="51"/>
      <c r="LY36" s="51"/>
      <c r="LZ36" s="51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1"/>
      <c r="NJ36" s="51"/>
      <c r="NK36" s="51"/>
      <c r="NL36" s="51"/>
      <c r="NM36" s="51"/>
      <c r="NN36" s="51"/>
      <c r="NO36" s="51"/>
      <c r="NP36" s="51"/>
      <c r="NQ36" s="51"/>
      <c r="NR36" s="51"/>
      <c r="NS36" s="51"/>
      <c r="NT36" s="51"/>
      <c r="NU36" s="51"/>
      <c r="NV36" s="51"/>
      <c r="NW36" s="51"/>
      <c r="NX36" s="73"/>
      <c r="NY36" s="73"/>
      <c r="NZ36" s="73"/>
      <c r="OA36" s="73"/>
      <c r="OB36" s="73"/>
      <c r="OC36" s="73"/>
    </row>
    <row r="37" spans="1:393" x14ac:dyDescent="0.3">
      <c r="A37" s="190"/>
      <c r="B37" t="str">
        <f t="shared" si="220"/>
        <v>Lab</v>
      </c>
      <c r="C37" s="16" t="s">
        <v>37</v>
      </c>
      <c r="D37" s="16" t="s">
        <v>38</v>
      </c>
      <c r="E37" s="16" t="s">
        <v>37</v>
      </c>
      <c r="F37" s="16" t="s">
        <v>37</v>
      </c>
      <c r="G37" s="16" t="s">
        <v>38</v>
      </c>
      <c r="H37" s="16" t="s">
        <v>39</v>
      </c>
      <c r="I37" s="16" t="s">
        <v>38</v>
      </c>
      <c r="J37" s="4">
        <f t="shared" si="221"/>
        <v>9</v>
      </c>
      <c r="K37" s="59">
        <f t="shared" si="48"/>
        <v>11</v>
      </c>
      <c r="L37" s="59">
        <f t="shared" si="49"/>
        <v>12</v>
      </c>
      <c r="M37" s="59">
        <f t="shared" si="50"/>
        <v>14</v>
      </c>
      <c r="N37" s="59">
        <f t="shared" si="51"/>
        <v>16</v>
      </c>
      <c r="O37" s="59">
        <f t="shared" si="52"/>
        <v>17</v>
      </c>
      <c r="P37" s="59">
        <f t="shared" si="53"/>
        <v>20</v>
      </c>
      <c r="Q37" s="57">
        <f t="shared" si="54"/>
        <v>21</v>
      </c>
      <c r="R37" s="59">
        <f t="shared" si="55"/>
        <v>23</v>
      </c>
      <c r="S37" s="59">
        <f t="shared" si="56"/>
        <v>24</v>
      </c>
      <c r="T37" s="59">
        <f t="shared" si="57"/>
        <v>26</v>
      </c>
      <c r="U37" s="59">
        <f t="shared" si="58"/>
        <v>28</v>
      </c>
      <c r="V37" s="59">
        <f t="shared" si="59"/>
        <v>29</v>
      </c>
      <c r="W37" s="59">
        <f t="shared" si="60"/>
        <v>32</v>
      </c>
      <c r="X37" s="57">
        <f t="shared" si="61"/>
        <v>33</v>
      </c>
      <c r="Y37" s="59">
        <f t="shared" si="62"/>
        <v>35</v>
      </c>
      <c r="Z37" s="59">
        <f t="shared" si="63"/>
        <v>36</v>
      </c>
      <c r="AA37" s="59">
        <f t="shared" si="64"/>
        <v>38</v>
      </c>
      <c r="AB37" s="59">
        <f t="shared" si="65"/>
        <v>40</v>
      </c>
      <c r="AC37" s="59">
        <f t="shared" si="66"/>
        <v>41</v>
      </c>
      <c r="AD37" s="59">
        <f t="shared" si="67"/>
        <v>44</v>
      </c>
      <c r="AE37" s="57">
        <f t="shared" si="68"/>
        <v>45</v>
      </c>
      <c r="AF37" s="59">
        <f t="shared" si="69"/>
        <v>47</v>
      </c>
      <c r="AG37" s="59">
        <f t="shared" si="70"/>
        <v>48</v>
      </c>
      <c r="AH37" s="59">
        <f t="shared" si="71"/>
        <v>50</v>
      </c>
      <c r="AI37" s="59"/>
      <c r="AJ37" s="59">
        <f>1</f>
        <v>1</v>
      </c>
      <c r="AK37" s="59">
        <f t="shared" si="72"/>
        <v>3</v>
      </c>
      <c r="AL37" s="59">
        <f t="shared" si="73"/>
        <v>7</v>
      </c>
      <c r="AM37" s="59">
        <f t="shared" si="74"/>
        <v>11</v>
      </c>
      <c r="AN37" s="59">
        <f t="shared" si="75"/>
        <v>14</v>
      </c>
      <c r="AO37" s="59">
        <f t="shared" si="76"/>
        <v>17</v>
      </c>
      <c r="AP37" s="59">
        <f t="shared" si="77"/>
        <v>20</v>
      </c>
      <c r="AQ37" s="59" t="str">
        <f t="shared" si="215"/>
        <v>Lab</v>
      </c>
      <c r="AR37" s="59" t="str">
        <f t="shared" si="78"/>
        <v>m</v>
      </c>
      <c r="AS37" s="59" t="str">
        <f t="shared" si="79"/>
        <v/>
      </c>
      <c r="AT37" s="59" t="str">
        <f t="shared" si="80"/>
        <v>Δ</v>
      </c>
      <c r="AU37" s="57" t="str">
        <f t="shared" si="81"/>
        <v>9</v>
      </c>
      <c r="AV37" s="57" t="str">
        <f t="shared" si="82"/>
        <v>11</v>
      </c>
      <c r="AW37" s="57" t="str">
        <f t="shared" si="83"/>
        <v>13b</v>
      </c>
      <c r="AX37" s="57" t="str">
        <f t="shared" si="84"/>
        <v>Labm</v>
      </c>
      <c r="AY37" s="57" t="str">
        <f t="shared" si="85"/>
        <v>LabmΔ</v>
      </c>
      <c r="AZ37" s="57" t="str">
        <f t="shared" si="86"/>
        <v>Labm9</v>
      </c>
      <c r="BA37" s="57" t="str">
        <f t="shared" si="87"/>
        <v>Labm11</v>
      </c>
      <c r="BB37" s="57" t="str">
        <f t="shared" si="88"/>
        <v>Labm13b</v>
      </c>
      <c r="BD37" s="59">
        <f>1</f>
        <v>1</v>
      </c>
      <c r="BE37" s="57">
        <f t="shared" si="89"/>
        <v>3</v>
      </c>
      <c r="BF37" s="57">
        <f t="shared" si="90"/>
        <v>6</v>
      </c>
      <c r="BG37" s="57">
        <f t="shared" si="91"/>
        <v>10</v>
      </c>
      <c r="BH37" s="57">
        <f t="shared" si="92"/>
        <v>13</v>
      </c>
      <c r="BI37" s="57">
        <f t="shared" si="93"/>
        <v>17</v>
      </c>
      <c r="BJ37" s="57">
        <f t="shared" si="94"/>
        <v>21</v>
      </c>
      <c r="BK37" s="59" t="str">
        <f t="shared" si="95"/>
        <v>Lab</v>
      </c>
      <c r="BL37" s="59" t="str">
        <f t="shared" si="96"/>
        <v>m</v>
      </c>
      <c r="BM37" s="59" t="str">
        <f t="shared" si="97"/>
        <v>5b</v>
      </c>
      <c r="BN37" s="59" t="str">
        <f t="shared" si="98"/>
        <v>7</v>
      </c>
      <c r="BO37" s="57" t="str">
        <f t="shared" si="99"/>
        <v>9b</v>
      </c>
      <c r="BP37" s="57" t="str">
        <f t="shared" si="100"/>
        <v>11</v>
      </c>
      <c r="BQ37" s="57" t="str">
        <f t="shared" si="101"/>
        <v>13</v>
      </c>
      <c r="BR37" s="57" t="str">
        <f t="shared" si="102"/>
        <v>Labm5b</v>
      </c>
      <c r="BS37" s="57" t="str">
        <f t="shared" si="103"/>
        <v>Labm5b7</v>
      </c>
      <c r="BT37" s="57" t="str">
        <f t="shared" si="104"/>
        <v>Labm5b9b</v>
      </c>
      <c r="BU37" s="57" t="str">
        <f t="shared" si="105"/>
        <v>Labm5b11</v>
      </c>
      <c r="BV37" s="57" t="str">
        <f t="shared" si="106"/>
        <v>Labm5b13</v>
      </c>
      <c r="BX37" s="59">
        <f>1</f>
        <v>1</v>
      </c>
      <c r="BY37" s="57">
        <f t="shared" si="107"/>
        <v>4</v>
      </c>
      <c r="BZ37" s="57">
        <f t="shared" si="108"/>
        <v>8</v>
      </c>
      <c r="CA37" s="57">
        <f t="shared" si="109"/>
        <v>11</v>
      </c>
      <c r="CB37" s="57">
        <f t="shared" si="110"/>
        <v>14</v>
      </c>
      <c r="CC37" s="57">
        <f t="shared" si="111"/>
        <v>17</v>
      </c>
      <c r="CD37" s="57">
        <f t="shared" si="112"/>
        <v>21</v>
      </c>
      <c r="CE37" s="59" t="str">
        <f t="shared" si="113"/>
        <v>Lab</v>
      </c>
      <c r="CF37" s="59" t="str">
        <f t="shared" si="114"/>
        <v/>
      </c>
      <c r="CG37" s="59" t="str">
        <f t="shared" si="115"/>
        <v>5#</v>
      </c>
      <c r="CH37" s="59" t="str">
        <f t="shared" si="116"/>
        <v>Δ</v>
      </c>
      <c r="CI37" s="57" t="str">
        <f t="shared" si="117"/>
        <v>9</v>
      </c>
      <c r="CJ37" s="57" t="str">
        <f t="shared" si="118"/>
        <v>11</v>
      </c>
      <c r="CK37" s="57" t="str">
        <f t="shared" si="119"/>
        <v>13</v>
      </c>
      <c r="CL37" s="57" t="str">
        <f t="shared" si="120"/>
        <v>Lab5#</v>
      </c>
      <c r="CM37" s="57" t="str">
        <f t="shared" si="121"/>
        <v>Lab5#Δ</v>
      </c>
      <c r="CN37" s="57" t="str">
        <f t="shared" si="122"/>
        <v>Lab5#9</v>
      </c>
      <c r="CO37" s="57" t="str">
        <f t="shared" si="123"/>
        <v>Lab5#11</v>
      </c>
      <c r="CP37" s="57" t="str">
        <f t="shared" si="124"/>
        <v>Lab5#13</v>
      </c>
      <c r="CR37" s="59">
        <f>1</f>
        <v>1</v>
      </c>
      <c r="CS37" s="57">
        <f t="shared" si="125"/>
        <v>3</v>
      </c>
      <c r="CT37" s="57">
        <f t="shared" si="126"/>
        <v>7</v>
      </c>
      <c r="CU37" s="57">
        <f t="shared" si="127"/>
        <v>10</v>
      </c>
      <c r="CV37" s="57">
        <f t="shared" si="128"/>
        <v>14</v>
      </c>
      <c r="CW37" s="57">
        <f t="shared" si="129"/>
        <v>18</v>
      </c>
      <c r="CX37" s="57">
        <f t="shared" si="130"/>
        <v>21</v>
      </c>
      <c r="CY37" s="59" t="str">
        <f t="shared" si="131"/>
        <v>Lab</v>
      </c>
      <c r="CZ37" s="59" t="str">
        <f t="shared" si="132"/>
        <v>m</v>
      </c>
      <c r="DA37" s="59" t="str">
        <f t="shared" si="133"/>
        <v/>
      </c>
      <c r="DB37" s="59" t="str">
        <f t="shared" si="134"/>
        <v>7</v>
      </c>
      <c r="DC37" s="57" t="str">
        <f t="shared" si="135"/>
        <v>9</v>
      </c>
      <c r="DD37" s="57" t="str">
        <f t="shared" si="136"/>
        <v>11+</v>
      </c>
      <c r="DE37" s="57" t="str">
        <f t="shared" si="137"/>
        <v>13</v>
      </c>
      <c r="DF37" s="57" t="str">
        <f t="shared" si="138"/>
        <v>Labm</v>
      </c>
      <c r="DG37" s="57" t="str">
        <f t="shared" si="139"/>
        <v>Labm7</v>
      </c>
      <c r="DH37" s="57" t="str">
        <f t="shared" si="140"/>
        <v>Labm9</v>
      </c>
      <c r="DI37" s="57" t="str">
        <f t="shared" si="141"/>
        <v>Labm11+</v>
      </c>
      <c r="DJ37" s="57" t="str">
        <f t="shared" si="142"/>
        <v>Labm13</v>
      </c>
      <c r="DL37" s="59">
        <f>1</f>
        <v>1</v>
      </c>
      <c r="DM37" s="57">
        <f t="shared" si="143"/>
        <v>4</v>
      </c>
      <c r="DN37" s="57">
        <f t="shared" si="144"/>
        <v>7</v>
      </c>
      <c r="DO37" s="57">
        <f t="shared" si="145"/>
        <v>10</v>
      </c>
      <c r="DP37" s="57">
        <f t="shared" si="146"/>
        <v>13</v>
      </c>
      <c r="DQ37" s="57">
        <f t="shared" si="147"/>
        <v>17</v>
      </c>
      <c r="DR37" s="57">
        <f t="shared" si="148"/>
        <v>20</v>
      </c>
      <c r="DS37" s="59" t="str">
        <f t="shared" si="149"/>
        <v>Lab</v>
      </c>
      <c r="DT37" s="59" t="str">
        <f t="shared" si="150"/>
        <v/>
      </c>
      <c r="DU37" s="59" t="str">
        <f t="shared" si="151"/>
        <v/>
      </c>
      <c r="DV37" s="59" t="str">
        <f t="shared" si="152"/>
        <v>7</v>
      </c>
      <c r="DW37" s="57" t="str">
        <f t="shared" si="153"/>
        <v>9b</v>
      </c>
      <c r="DX37" s="57" t="str">
        <f t="shared" si="154"/>
        <v>11</v>
      </c>
      <c r="DY37" s="57" t="str">
        <f t="shared" si="155"/>
        <v>13b</v>
      </c>
      <c r="DZ37" s="57" t="str">
        <f t="shared" si="156"/>
        <v>Lab</v>
      </c>
      <c r="EA37" s="57" t="str">
        <f t="shared" si="157"/>
        <v>Lab7</v>
      </c>
      <c r="EB37" s="57" t="str">
        <f t="shared" si="158"/>
        <v>Lab9b</v>
      </c>
      <c r="EC37" s="57" t="str">
        <f t="shared" si="159"/>
        <v>Lab11</v>
      </c>
      <c r="ED37" s="57" t="str">
        <f t="shared" si="160"/>
        <v>Lab13b</v>
      </c>
      <c r="EF37" s="59">
        <f>1</f>
        <v>1</v>
      </c>
      <c r="EG37" s="57">
        <f t="shared" si="161"/>
        <v>4</v>
      </c>
      <c r="EH37" s="57">
        <f t="shared" si="162"/>
        <v>7</v>
      </c>
      <c r="EI37" s="57">
        <f t="shared" si="163"/>
        <v>11</v>
      </c>
      <c r="EJ37" s="57">
        <f t="shared" si="164"/>
        <v>15</v>
      </c>
      <c r="EK37" s="57">
        <f t="shared" si="165"/>
        <v>18</v>
      </c>
      <c r="EL37" s="57">
        <f t="shared" si="166"/>
        <v>21</v>
      </c>
      <c r="EM37" s="59" t="str">
        <f t="shared" si="167"/>
        <v>Lab</v>
      </c>
      <c r="EN37" s="59" t="str">
        <f t="shared" si="168"/>
        <v/>
      </c>
      <c r="EO37" s="59" t="str">
        <f t="shared" si="169"/>
        <v/>
      </c>
      <c r="EP37" s="59" t="str">
        <f t="shared" si="170"/>
        <v>Δ</v>
      </c>
      <c r="EQ37" s="57" t="str">
        <f t="shared" si="171"/>
        <v>9+</v>
      </c>
      <c r="ER37" s="57" t="str">
        <f t="shared" si="172"/>
        <v>11+</v>
      </c>
      <c r="ES37" s="57" t="str">
        <f t="shared" si="173"/>
        <v>13</v>
      </c>
      <c r="ET37" s="57" t="str">
        <f t="shared" si="174"/>
        <v>Lab</v>
      </c>
      <c r="EU37" s="57" t="str">
        <f t="shared" si="175"/>
        <v>LabΔ</v>
      </c>
      <c r="EV37" s="57" t="str">
        <f t="shared" si="176"/>
        <v>Lab9+</v>
      </c>
      <c r="EW37" s="57" t="str">
        <f t="shared" si="177"/>
        <v>Lab11+</v>
      </c>
      <c r="EX37" s="57" t="str">
        <f t="shared" si="178"/>
        <v>Lab13</v>
      </c>
      <c r="EZ37" s="59">
        <f>1</f>
        <v>1</v>
      </c>
      <c r="FA37" s="57">
        <f t="shared" si="179"/>
        <v>3</v>
      </c>
      <c r="FB37" s="57">
        <f t="shared" si="180"/>
        <v>6</v>
      </c>
      <c r="FC37" s="57">
        <f t="shared" si="181"/>
        <v>9</v>
      </c>
      <c r="FD37" s="57">
        <f t="shared" si="182"/>
        <v>13</v>
      </c>
      <c r="FE37" s="57">
        <f t="shared" si="183"/>
        <v>16</v>
      </c>
      <c r="FF37" s="57">
        <f t="shared" si="184"/>
        <v>20</v>
      </c>
      <c r="FG37" s="59" t="str">
        <f t="shared" si="185"/>
        <v>Lab</v>
      </c>
      <c r="FH37" s="59" t="str">
        <f t="shared" si="186"/>
        <v>m</v>
      </c>
      <c r="FI37" s="59" t="str">
        <f t="shared" si="187"/>
        <v>5b</v>
      </c>
      <c r="FJ37" s="59" t="str">
        <f t="shared" si="188"/>
        <v>dim</v>
      </c>
      <c r="FK37" s="57" t="str">
        <f t="shared" si="189"/>
        <v>9b</v>
      </c>
      <c r="FL37" s="57" t="str">
        <f t="shared" si="190"/>
        <v>11b</v>
      </c>
      <c r="FM37" s="57" t="str">
        <f t="shared" si="191"/>
        <v>13b</v>
      </c>
      <c r="FN37" s="57" t="str">
        <f t="shared" si="192"/>
        <v>Labm5b</v>
      </c>
      <c r="FO37" s="57" t="str">
        <f t="shared" si="193"/>
        <v>Labm5bdim</v>
      </c>
      <c r="FP37" s="57" t="str">
        <f t="shared" si="194"/>
        <v>Labm5b9b</v>
      </c>
      <c r="FQ37" s="57" t="str">
        <f t="shared" si="195"/>
        <v>Labm5b11b</v>
      </c>
      <c r="FR37" s="57" t="str">
        <f t="shared" si="196"/>
        <v>Labm5b13b</v>
      </c>
      <c r="FT37" s="2" t="str">
        <f t="shared" si="197"/>
        <v>Labm</v>
      </c>
      <c r="FU37" s="2" t="str">
        <f t="shared" si="197"/>
        <v>LabmΔ</v>
      </c>
      <c r="FV37" s="2" t="str">
        <f t="shared" si="197"/>
        <v>Labm9</v>
      </c>
      <c r="FW37" s="2" t="str">
        <f t="shared" si="197"/>
        <v>Labm11</v>
      </c>
      <c r="FX37" s="2" t="str">
        <f t="shared" si="197"/>
        <v>Labm13b</v>
      </c>
      <c r="FY37" s="2" t="str">
        <f t="shared" si="198"/>
        <v>Labm5b</v>
      </c>
      <c r="FZ37" s="2" t="str">
        <f t="shared" si="198"/>
        <v>Labm5b7</v>
      </c>
      <c r="GA37" s="2" t="str">
        <f t="shared" si="198"/>
        <v>Labm5b9b</v>
      </c>
      <c r="GB37" s="2" t="str">
        <f t="shared" si="198"/>
        <v>Labm5b11</v>
      </c>
      <c r="GC37" s="2" t="str">
        <f t="shared" si="198"/>
        <v>Labm5b13</v>
      </c>
      <c r="GD37" s="2" t="str">
        <f t="shared" si="199"/>
        <v>Lab5#</v>
      </c>
      <c r="GE37" s="2" t="str">
        <f t="shared" si="199"/>
        <v>Lab5#Δ</v>
      </c>
      <c r="GF37" s="2" t="str">
        <f t="shared" si="199"/>
        <v>Lab5#9</v>
      </c>
      <c r="GG37" s="2" t="str">
        <f t="shared" si="199"/>
        <v>Lab5#11</v>
      </c>
      <c r="GH37" s="2" t="str">
        <f t="shared" si="199"/>
        <v>Lab5#13</v>
      </c>
      <c r="GI37" s="2" t="str">
        <f t="shared" si="200"/>
        <v>Labm</v>
      </c>
      <c r="GJ37" s="2" t="str">
        <f t="shared" si="200"/>
        <v>Labm7</v>
      </c>
      <c r="GK37" s="2" t="str">
        <f t="shared" si="200"/>
        <v>Labm9</v>
      </c>
      <c r="GL37" s="2" t="str">
        <f t="shared" si="200"/>
        <v>Labm11+</v>
      </c>
      <c r="GM37" s="2" t="str">
        <f t="shared" si="200"/>
        <v>Labm13</v>
      </c>
      <c r="GN37" s="2" t="str">
        <f t="shared" si="201"/>
        <v>Lab</v>
      </c>
      <c r="GO37" s="2" t="str">
        <f t="shared" si="201"/>
        <v>Lab7</v>
      </c>
      <c r="GP37" s="2" t="str">
        <f t="shared" si="201"/>
        <v>Lab9b</v>
      </c>
      <c r="GQ37" s="2" t="str">
        <f t="shared" si="201"/>
        <v>Lab11</v>
      </c>
      <c r="GR37" s="2" t="str">
        <f t="shared" si="201"/>
        <v>Lab13b</v>
      </c>
      <c r="GS37" s="2" t="str">
        <f t="shared" si="202"/>
        <v>Lab</v>
      </c>
      <c r="GT37" s="2" t="str">
        <f t="shared" si="202"/>
        <v>LabΔ</v>
      </c>
      <c r="GU37" s="2" t="str">
        <f t="shared" si="202"/>
        <v>Lab9+</v>
      </c>
      <c r="GV37" s="2" t="str">
        <f t="shared" si="202"/>
        <v>Lab11+</v>
      </c>
      <c r="GW37" s="2" t="str">
        <f t="shared" si="202"/>
        <v>Lab13</v>
      </c>
      <c r="GX37" s="2" t="str">
        <f t="shared" si="203"/>
        <v>Labm5b</v>
      </c>
      <c r="GY37" s="2" t="str">
        <f t="shared" si="203"/>
        <v>Labm5bdim</v>
      </c>
      <c r="GZ37" s="2" t="str">
        <f t="shared" si="203"/>
        <v>Labm5b9b</v>
      </c>
      <c r="HA37" s="2" t="str">
        <f t="shared" si="203"/>
        <v>Labm5b11b</v>
      </c>
      <c r="HB37" s="2" t="str">
        <f t="shared" si="203"/>
        <v>Labm5b13b</v>
      </c>
      <c r="HD37" s="2">
        <f t="shared" si="216"/>
        <v>33</v>
      </c>
      <c r="HE37" s="2" t="str" cm="1">
        <f t="array" ref="HE37">INDEX(patti,$HD37,IP37)</f>
        <v>Labm</v>
      </c>
      <c r="HF37" s="2" t="str" cm="1">
        <f t="array" ref="HF37">INDEX(patti,$HD37,IQ37)</f>
        <v>Labm5b</v>
      </c>
      <c r="HG37" s="2" t="str" cm="1">
        <f t="array" ref="HG37">INDEX(patti,$HD37,IR37)</f>
        <v>Lab5#</v>
      </c>
      <c r="HH37" s="2" t="str" cm="1">
        <f t="array" ref="HH37">INDEX(patti,$HD37,IS37)</f>
        <v>Labm</v>
      </c>
      <c r="HI37" s="2" t="str" cm="1">
        <f t="array" ref="HI37">INDEX(patti,$HD37,IT37)</f>
        <v>Lab</v>
      </c>
      <c r="HJ37" s="2" t="str" cm="1">
        <f t="array" ref="HJ37">INDEX(patti,$HD37,IU37)</f>
        <v>Lab</v>
      </c>
      <c r="HK37" s="2" t="str" cm="1">
        <f t="array" ref="HK37">INDEX(patti,$HD37,IV37)</f>
        <v>Labdim</v>
      </c>
      <c r="HL37" s="2" t="str" cm="1">
        <f t="array" ref="HL37">INDEX(patti,$HD37,IW37)</f>
        <v>LabmΔ</v>
      </c>
      <c r="HM37" s="2" t="str" cm="1">
        <f t="array" ref="HM37">INDEX(patti,$HD37,IX37)</f>
        <v>Labm5b7</v>
      </c>
      <c r="HN37" s="2" t="str" cm="1">
        <f t="array" ref="HN37">INDEX(patti,$HD37,IY37)</f>
        <v>Lab5#Δ</v>
      </c>
      <c r="HO37" s="2" t="str" cm="1">
        <f t="array" ref="HO37">INDEX(patti,$HD37,IZ37)</f>
        <v>Labm7</v>
      </c>
      <c r="HP37" s="2" t="str" cm="1">
        <f t="array" ref="HP37">INDEX(patti,$HD37,JA37)</f>
        <v>Lab7</v>
      </c>
      <c r="HQ37" s="2" t="str" cm="1">
        <f t="array" ref="HQ37">INDEX(patti,$HD37,JB37)</f>
        <v>LabΔ</v>
      </c>
      <c r="HR37" s="2" t="str" cm="1">
        <f t="array" ref="HR37">INDEX(patti,$HD37,JC37)</f>
        <v xml:space="preserve">   </v>
      </c>
      <c r="HS37" s="2" t="str" cm="1">
        <f t="array" ref="HS37">INDEX(patti,$HD37,JD37)</f>
        <v>Labm9</v>
      </c>
      <c r="HT37" s="2" t="str" cm="1">
        <f t="array" ref="HT37">INDEX(patti,$HD37,JE37)</f>
        <v>Labm5b9b</v>
      </c>
      <c r="HU37" s="2" t="str" cm="1">
        <f t="array" ref="HU37">INDEX(patti,$HD37,JF37)</f>
        <v>Lab5#9</v>
      </c>
      <c r="HV37" s="2" t="str" cm="1">
        <f t="array" ref="HV37">INDEX(patti,$HD37,JG37)</f>
        <v>Labm9</v>
      </c>
      <c r="HW37" s="2" t="str" cm="1">
        <f t="array" ref="HW37">INDEX(patti,$HD37,JH37)</f>
        <v>Lab9b</v>
      </c>
      <c r="HX37" s="2" t="str" cm="1">
        <f t="array" ref="HX37">INDEX(patti,$HD37,JI37)</f>
        <v>Lab9#</v>
      </c>
      <c r="HY37" s="2" t="str" cm="1">
        <f t="array" ref="HY37">INDEX(patti,$HD37,JJ37)</f>
        <v xml:space="preserve">   </v>
      </c>
      <c r="HZ37" s="2" t="str" cm="1">
        <f t="array" ref="HZ37">INDEX(patti,$HD37,JK37)</f>
        <v>Labm11</v>
      </c>
      <c r="IA37" s="2" t="str" cm="1">
        <f t="array" ref="IA37">INDEX(patti,$HD37,JL37)</f>
        <v>Labm5b11</v>
      </c>
      <c r="IB37" s="2" t="str" cm="1">
        <f t="array" ref="IB37">INDEX(patti,$HD37,JM37)</f>
        <v>Lab5#11</v>
      </c>
      <c r="IC37" s="2" t="str" cm="1">
        <f t="array" ref="IC37">INDEX(patti,$HD37,JN37)</f>
        <v>Labm11+</v>
      </c>
      <c r="ID37" s="2" t="str" cm="1">
        <f t="array" ref="ID37">INDEX(patti,$HD37,JO37)</f>
        <v>Lab11</v>
      </c>
      <c r="IE37" s="2" t="str" cm="1">
        <f t="array" ref="IE37">INDEX(patti,$HD37,JP37)</f>
        <v>Lab11+</v>
      </c>
      <c r="IF37" s="2" t="str" cm="1">
        <f t="array" ref="IF37">INDEX(patti,$HD37,JQ37)</f>
        <v xml:space="preserve">   </v>
      </c>
      <c r="IG37" s="2" t="str" cm="1">
        <f t="array" ref="IG37">INDEX(patti,$HD37,JR37)</f>
        <v>Labm13b</v>
      </c>
      <c r="IH37" s="2" t="str" cm="1">
        <f t="array" ref="IH37">INDEX(patti,$HD37,JS37)</f>
        <v>Labm5b13</v>
      </c>
      <c r="II37" s="2" t="str" cm="1">
        <f t="array" ref="II37">INDEX(patti,$HD37,JT37)</f>
        <v>Lab5#13</v>
      </c>
      <c r="IJ37" s="2" t="str" cm="1">
        <f t="array" ref="IJ37">INDEX(patti,$HD37,JU37)</f>
        <v>Labm13</v>
      </c>
      <c r="IK37" s="2" t="str" cm="1">
        <f t="array" ref="IK37">INDEX(patti,$HD37,JV37)</f>
        <v>Lab13b</v>
      </c>
      <c r="IL37" s="2" t="str" cm="1">
        <f t="array" ref="IL37">INDEX(patti,$HD37,JW37)</f>
        <v>Lab13</v>
      </c>
      <c r="IM37" s="2" t="str" cm="1">
        <f t="array" ref="IM37">INDEX(patti,$HD37,JX37)</f>
        <v xml:space="preserve">   </v>
      </c>
      <c r="IN37" t="s">
        <v>117</v>
      </c>
      <c r="IP37">
        <v>1</v>
      </c>
      <c r="IQ37">
        <f t="shared" si="224"/>
        <v>6</v>
      </c>
      <c r="IR37">
        <f t="shared" si="224"/>
        <v>11</v>
      </c>
      <c r="IS37">
        <f t="shared" si="224"/>
        <v>16</v>
      </c>
      <c r="IT37">
        <f t="shared" si="224"/>
        <v>21</v>
      </c>
      <c r="IU37">
        <f t="shared" si="224"/>
        <v>26</v>
      </c>
      <c r="IV37">
        <f t="shared" si="224"/>
        <v>31</v>
      </c>
      <c r="IW37">
        <f t="shared" si="228"/>
        <v>2</v>
      </c>
      <c r="IX37">
        <f t="shared" si="228"/>
        <v>7</v>
      </c>
      <c r="IY37">
        <f t="shared" si="228"/>
        <v>12</v>
      </c>
      <c r="IZ37">
        <f t="shared" si="228"/>
        <v>17</v>
      </c>
      <c r="JA37">
        <f t="shared" si="228"/>
        <v>22</v>
      </c>
      <c r="JB37">
        <f t="shared" si="228"/>
        <v>27</v>
      </c>
      <c r="JC37">
        <f t="shared" si="228"/>
        <v>32</v>
      </c>
      <c r="JD37">
        <f t="shared" si="228"/>
        <v>3</v>
      </c>
      <c r="JE37">
        <f t="shared" si="228"/>
        <v>8</v>
      </c>
      <c r="JF37">
        <f t="shared" si="228"/>
        <v>13</v>
      </c>
      <c r="JG37">
        <f t="shared" si="228"/>
        <v>18</v>
      </c>
      <c r="JH37">
        <f t="shared" si="228"/>
        <v>23</v>
      </c>
      <c r="JI37">
        <f t="shared" si="228"/>
        <v>28</v>
      </c>
      <c r="JJ37">
        <f t="shared" si="228"/>
        <v>33</v>
      </c>
      <c r="JK37">
        <f t="shared" si="228"/>
        <v>4</v>
      </c>
      <c r="JL37">
        <f t="shared" si="228"/>
        <v>9</v>
      </c>
      <c r="JM37">
        <f t="shared" si="223"/>
        <v>14</v>
      </c>
      <c r="JN37">
        <f t="shared" si="223"/>
        <v>19</v>
      </c>
      <c r="JO37">
        <f t="shared" si="223"/>
        <v>24</v>
      </c>
      <c r="JP37">
        <f t="shared" si="223"/>
        <v>29</v>
      </c>
      <c r="JQ37">
        <f t="shared" si="223"/>
        <v>34</v>
      </c>
      <c r="JR37">
        <f t="shared" si="223"/>
        <v>5</v>
      </c>
      <c r="JS37">
        <f t="shared" si="223"/>
        <v>10</v>
      </c>
      <c r="JT37">
        <f t="shared" si="223"/>
        <v>15</v>
      </c>
      <c r="JU37">
        <f t="shared" si="223"/>
        <v>20</v>
      </c>
      <c r="JV37">
        <f t="shared" si="223"/>
        <v>25</v>
      </c>
      <c r="JW37">
        <f t="shared" si="223"/>
        <v>30</v>
      </c>
      <c r="JX37">
        <f t="shared" si="223"/>
        <v>35</v>
      </c>
      <c r="JY37" t="s">
        <v>117</v>
      </c>
      <c r="JZ37" t="str">
        <f t="shared" si="227"/>
        <v>ARMONICA</v>
      </c>
      <c r="KA37">
        <f t="shared" si="16"/>
        <v>0</v>
      </c>
      <c r="KB37" cm="1">
        <f t="array" ref="KB37">IF(TYPE(_xlfn._xlws.FILTER(HE$1:IM$1,HE37:IM37=KA37))=16,0,_xlfn._xlws.FILTER(HE$1:IM$1,HE37:IM37=KA37))</f>
        <v>0</v>
      </c>
      <c r="KG37">
        <f t="shared" si="206"/>
        <v>0</v>
      </c>
      <c r="KH37" s="35">
        <f t="shared" si="225"/>
        <v>0</v>
      </c>
      <c r="LX37" s="51"/>
      <c r="LY37" s="51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51"/>
      <c r="NP37" s="51"/>
      <c r="NQ37" s="51"/>
      <c r="NR37" s="51"/>
      <c r="NS37" s="51"/>
      <c r="NT37" s="51"/>
      <c r="NU37" s="51"/>
      <c r="NV37" s="51"/>
      <c r="NW37" s="51"/>
      <c r="NX37" s="73"/>
      <c r="NY37" s="73"/>
      <c r="NZ37" s="73"/>
      <c r="OA37" s="73"/>
      <c r="OB37" s="73"/>
      <c r="OC37" s="73"/>
    </row>
    <row r="38" spans="1:393" x14ac:dyDescent="0.3">
      <c r="A38" s="190"/>
      <c r="B38" t="str">
        <f t="shared" si="220"/>
        <v>LA</v>
      </c>
      <c r="C38" s="16" t="s">
        <v>37</v>
      </c>
      <c r="D38" s="16" t="s">
        <v>38</v>
      </c>
      <c r="E38" s="16" t="s">
        <v>37</v>
      </c>
      <c r="F38" s="16" t="s">
        <v>37</v>
      </c>
      <c r="G38" s="16" t="s">
        <v>38</v>
      </c>
      <c r="H38" s="16" t="s">
        <v>39</v>
      </c>
      <c r="I38" s="16" t="s">
        <v>38</v>
      </c>
      <c r="J38" s="4">
        <f t="shared" si="221"/>
        <v>10</v>
      </c>
      <c r="K38" s="59">
        <f t="shared" si="48"/>
        <v>12</v>
      </c>
      <c r="L38" s="59">
        <f t="shared" si="49"/>
        <v>13</v>
      </c>
      <c r="M38" s="59">
        <f t="shared" si="50"/>
        <v>15</v>
      </c>
      <c r="N38" s="59">
        <f t="shared" si="51"/>
        <v>17</v>
      </c>
      <c r="O38" s="59">
        <f t="shared" si="52"/>
        <v>18</v>
      </c>
      <c r="P38" s="59">
        <f t="shared" si="53"/>
        <v>21</v>
      </c>
      <c r="Q38" s="57">
        <f t="shared" si="54"/>
        <v>22</v>
      </c>
      <c r="R38" s="59">
        <f t="shared" si="55"/>
        <v>24</v>
      </c>
      <c r="S38" s="59">
        <f t="shared" si="56"/>
        <v>25</v>
      </c>
      <c r="T38" s="59">
        <f t="shared" si="57"/>
        <v>27</v>
      </c>
      <c r="U38" s="59">
        <f t="shared" si="58"/>
        <v>29</v>
      </c>
      <c r="V38" s="59">
        <f t="shared" si="59"/>
        <v>30</v>
      </c>
      <c r="W38" s="59">
        <f t="shared" si="60"/>
        <v>33</v>
      </c>
      <c r="X38" s="57">
        <f t="shared" si="61"/>
        <v>34</v>
      </c>
      <c r="Y38" s="59">
        <f t="shared" si="62"/>
        <v>36</v>
      </c>
      <c r="Z38" s="59">
        <f t="shared" si="63"/>
        <v>37</v>
      </c>
      <c r="AA38" s="59">
        <f t="shared" si="64"/>
        <v>39</v>
      </c>
      <c r="AB38" s="59">
        <f t="shared" si="65"/>
        <v>41</v>
      </c>
      <c r="AC38" s="59">
        <f t="shared" si="66"/>
        <v>42</v>
      </c>
      <c r="AD38" s="59">
        <f t="shared" si="67"/>
        <v>45</v>
      </c>
      <c r="AE38" s="57">
        <f t="shared" si="68"/>
        <v>46</v>
      </c>
      <c r="AF38" s="59">
        <f t="shared" si="69"/>
        <v>48</v>
      </c>
      <c r="AG38" s="59">
        <f t="shared" si="70"/>
        <v>49</v>
      </c>
      <c r="AH38" s="59">
        <f t="shared" si="71"/>
        <v>51</v>
      </c>
      <c r="AI38" s="59"/>
      <c r="AJ38" s="59">
        <f>1</f>
        <v>1</v>
      </c>
      <c r="AK38" s="59">
        <f t="shared" si="72"/>
        <v>3</v>
      </c>
      <c r="AL38" s="59">
        <f t="shared" si="73"/>
        <v>7</v>
      </c>
      <c r="AM38" s="59">
        <f t="shared" si="74"/>
        <v>11</v>
      </c>
      <c r="AN38" s="59">
        <f t="shared" si="75"/>
        <v>14</v>
      </c>
      <c r="AO38" s="59">
        <f t="shared" si="76"/>
        <v>17</v>
      </c>
      <c r="AP38" s="59">
        <f t="shared" si="77"/>
        <v>20</v>
      </c>
      <c r="AQ38" s="59" t="str">
        <f t="shared" si="215"/>
        <v>LA</v>
      </c>
      <c r="AR38" s="59" t="str">
        <f t="shared" si="78"/>
        <v>m</v>
      </c>
      <c r="AS38" s="59" t="str">
        <f t="shared" si="79"/>
        <v/>
      </c>
      <c r="AT38" s="59" t="str">
        <f t="shared" si="80"/>
        <v>Δ</v>
      </c>
      <c r="AU38" s="57" t="str">
        <f t="shared" si="81"/>
        <v>9</v>
      </c>
      <c r="AV38" s="57" t="str">
        <f t="shared" si="82"/>
        <v>11</v>
      </c>
      <c r="AW38" s="57" t="str">
        <f t="shared" si="83"/>
        <v>13b</v>
      </c>
      <c r="AX38" s="57" t="str">
        <f t="shared" si="84"/>
        <v>LAm</v>
      </c>
      <c r="AY38" s="57" t="str">
        <f t="shared" si="85"/>
        <v>LAmΔ</v>
      </c>
      <c r="AZ38" s="57" t="str">
        <f t="shared" si="86"/>
        <v>LAm9</v>
      </c>
      <c r="BA38" s="57" t="str">
        <f t="shared" si="87"/>
        <v>LAm11</v>
      </c>
      <c r="BB38" s="57" t="str">
        <f t="shared" si="88"/>
        <v>LAm13b</v>
      </c>
      <c r="BD38" s="59">
        <f>1</f>
        <v>1</v>
      </c>
      <c r="BE38" s="57">
        <f t="shared" si="89"/>
        <v>3</v>
      </c>
      <c r="BF38" s="57">
        <f t="shared" si="90"/>
        <v>6</v>
      </c>
      <c r="BG38" s="57">
        <f t="shared" si="91"/>
        <v>10</v>
      </c>
      <c r="BH38" s="57">
        <f t="shared" si="92"/>
        <v>13</v>
      </c>
      <c r="BI38" s="57">
        <f t="shared" si="93"/>
        <v>17</v>
      </c>
      <c r="BJ38" s="57">
        <f t="shared" si="94"/>
        <v>21</v>
      </c>
      <c r="BK38" s="59" t="str">
        <f t="shared" si="95"/>
        <v>LA</v>
      </c>
      <c r="BL38" s="59" t="str">
        <f t="shared" si="96"/>
        <v>m</v>
      </c>
      <c r="BM38" s="59" t="str">
        <f t="shared" si="97"/>
        <v>5b</v>
      </c>
      <c r="BN38" s="59" t="str">
        <f t="shared" si="98"/>
        <v>7</v>
      </c>
      <c r="BO38" s="57" t="str">
        <f t="shared" si="99"/>
        <v>9b</v>
      </c>
      <c r="BP38" s="57" t="str">
        <f t="shared" si="100"/>
        <v>11</v>
      </c>
      <c r="BQ38" s="57" t="str">
        <f t="shared" si="101"/>
        <v>13</v>
      </c>
      <c r="BR38" s="57" t="str">
        <f t="shared" si="102"/>
        <v>LAm5b</v>
      </c>
      <c r="BS38" s="57" t="str">
        <f t="shared" si="103"/>
        <v>LAm5b7</v>
      </c>
      <c r="BT38" s="57" t="str">
        <f t="shared" si="104"/>
        <v>LAm5b9b</v>
      </c>
      <c r="BU38" s="57" t="str">
        <f t="shared" si="105"/>
        <v>LAm5b11</v>
      </c>
      <c r="BV38" s="57" t="str">
        <f t="shared" si="106"/>
        <v>LAm5b13</v>
      </c>
      <c r="BX38" s="59">
        <f>1</f>
        <v>1</v>
      </c>
      <c r="BY38" s="57">
        <f t="shared" si="107"/>
        <v>4</v>
      </c>
      <c r="BZ38" s="57">
        <f t="shared" si="108"/>
        <v>8</v>
      </c>
      <c r="CA38" s="57">
        <f t="shared" si="109"/>
        <v>11</v>
      </c>
      <c r="CB38" s="57">
        <f t="shared" si="110"/>
        <v>14</v>
      </c>
      <c r="CC38" s="57">
        <f t="shared" si="111"/>
        <v>17</v>
      </c>
      <c r="CD38" s="57">
        <f t="shared" si="112"/>
        <v>21</v>
      </c>
      <c r="CE38" s="59" t="str">
        <f t="shared" si="113"/>
        <v>LA</v>
      </c>
      <c r="CF38" s="59" t="str">
        <f t="shared" si="114"/>
        <v/>
      </c>
      <c r="CG38" s="59" t="str">
        <f t="shared" si="115"/>
        <v>5#</v>
      </c>
      <c r="CH38" s="59" t="str">
        <f t="shared" si="116"/>
        <v>Δ</v>
      </c>
      <c r="CI38" s="57" t="str">
        <f t="shared" si="117"/>
        <v>9</v>
      </c>
      <c r="CJ38" s="57" t="str">
        <f t="shared" si="118"/>
        <v>11</v>
      </c>
      <c r="CK38" s="57" t="str">
        <f t="shared" si="119"/>
        <v>13</v>
      </c>
      <c r="CL38" s="57" t="str">
        <f t="shared" si="120"/>
        <v>LA5#</v>
      </c>
      <c r="CM38" s="57" t="str">
        <f t="shared" si="121"/>
        <v>LA5#Δ</v>
      </c>
      <c r="CN38" s="57" t="str">
        <f t="shared" si="122"/>
        <v>LA5#9</v>
      </c>
      <c r="CO38" s="57" t="str">
        <f t="shared" si="123"/>
        <v>LA5#11</v>
      </c>
      <c r="CP38" s="57" t="str">
        <f t="shared" si="124"/>
        <v>LA5#13</v>
      </c>
      <c r="CR38" s="59">
        <f>1</f>
        <v>1</v>
      </c>
      <c r="CS38" s="57">
        <f t="shared" si="125"/>
        <v>3</v>
      </c>
      <c r="CT38" s="57">
        <f t="shared" si="126"/>
        <v>7</v>
      </c>
      <c r="CU38" s="57">
        <f t="shared" si="127"/>
        <v>10</v>
      </c>
      <c r="CV38" s="57">
        <f t="shared" si="128"/>
        <v>14</v>
      </c>
      <c r="CW38" s="57">
        <f t="shared" si="129"/>
        <v>18</v>
      </c>
      <c r="CX38" s="57">
        <f t="shared" si="130"/>
        <v>21</v>
      </c>
      <c r="CY38" s="59" t="str">
        <f t="shared" si="131"/>
        <v>LA</v>
      </c>
      <c r="CZ38" s="59" t="str">
        <f t="shared" si="132"/>
        <v>m</v>
      </c>
      <c r="DA38" s="59" t="str">
        <f t="shared" si="133"/>
        <v/>
      </c>
      <c r="DB38" s="59" t="str">
        <f t="shared" si="134"/>
        <v>7</v>
      </c>
      <c r="DC38" s="57" t="str">
        <f t="shared" si="135"/>
        <v>9</v>
      </c>
      <c r="DD38" s="57" t="str">
        <f t="shared" si="136"/>
        <v>11+</v>
      </c>
      <c r="DE38" s="57" t="str">
        <f t="shared" si="137"/>
        <v>13</v>
      </c>
      <c r="DF38" s="57" t="str">
        <f t="shared" si="138"/>
        <v>LAm</v>
      </c>
      <c r="DG38" s="57" t="str">
        <f t="shared" si="139"/>
        <v>LAm7</v>
      </c>
      <c r="DH38" s="57" t="str">
        <f t="shared" si="140"/>
        <v>LAm9</v>
      </c>
      <c r="DI38" s="57" t="str">
        <f t="shared" si="141"/>
        <v>LAm11+</v>
      </c>
      <c r="DJ38" s="57" t="str">
        <f t="shared" si="142"/>
        <v>LAm13</v>
      </c>
      <c r="DL38" s="59">
        <f>1</f>
        <v>1</v>
      </c>
      <c r="DM38" s="57">
        <f t="shared" si="143"/>
        <v>4</v>
      </c>
      <c r="DN38" s="57">
        <f t="shared" si="144"/>
        <v>7</v>
      </c>
      <c r="DO38" s="57">
        <f t="shared" si="145"/>
        <v>10</v>
      </c>
      <c r="DP38" s="57">
        <f t="shared" si="146"/>
        <v>13</v>
      </c>
      <c r="DQ38" s="57">
        <f t="shared" si="147"/>
        <v>17</v>
      </c>
      <c r="DR38" s="57">
        <f t="shared" si="148"/>
        <v>20</v>
      </c>
      <c r="DS38" s="59" t="str">
        <f t="shared" si="149"/>
        <v>LA</v>
      </c>
      <c r="DT38" s="59" t="str">
        <f t="shared" si="150"/>
        <v/>
      </c>
      <c r="DU38" s="59" t="str">
        <f t="shared" si="151"/>
        <v/>
      </c>
      <c r="DV38" s="59" t="str">
        <f t="shared" si="152"/>
        <v>7</v>
      </c>
      <c r="DW38" s="57" t="str">
        <f t="shared" si="153"/>
        <v>9b</v>
      </c>
      <c r="DX38" s="57" t="str">
        <f t="shared" si="154"/>
        <v>11</v>
      </c>
      <c r="DY38" s="57" t="str">
        <f t="shared" si="155"/>
        <v>13b</v>
      </c>
      <c r="DZ38" s="57" t="str">
        <f t="shared" si="156"/>
        <v>LA</v>
      </c>
      <c r="EA38" s="57" t="str">
        <f t="shared" si="157"/>
        <v>LA7</v>
      </c>
      <c r="EB38" s="57" t="str">
        <f t="shared" si="158"/>
        <v>LA9b</v>
      </c>
      <c r="EC38" s="57" t="str">
        <f t="shared" si="159"/>
        <v>LA11</v>
      </c>
      <c r="ED38" s="57" t="str">
        <f t="shared" si="160"/>
        <v>LA13b</v>
      </c>
      <c r="EF38" s="59">
        <f>1</f>
        <v>1</v>
      </c>
      <c r="EG38" s="57">
        <f t="shared" si="161"/>
        <v>4</v>
      </c>
      <c r="EH38" s="57">
        <f t="shared" si="162"/>
        <v>7</v>
      </c>
      <c r="EI38" s="57">
        <f t="shared" si="163"/>
        <v>11</v>
      </c>
      <c r="EJ38" s="57">
        <f t="shared" si="164"/>
        <v>15</v>
      </c>
      <c r="EK38" s="57">
        <f t="shared" si="165"/>
        <v>18</v>
      </c>
      <c r="EL38" s="57">
        <f t="shared" si="166"/>
        <v>21</v>
      </c>
      <c r="EM38" s="59" t="str">
        <f t="shared" si="167"/>
        <v>LA</v>
      </c>
      <c r="EN38" s="59" t="str">
        <f t="shared" si="168"/>
        <v/>
      </c>
      <c r="EO38" s="59" t="str">
        <f t="shared" si="169"/>
        <v/>
      </c>
      <c r="EP38" s="59" t="str">
        <f t="shared" si="170"/>
        <v>Δ</v>
      </c>
      <c r="EQ38" s="57" t="str">
        <f t="shared" si="171"/>
        <v>9+</v>
      </c>
      <c r="ER38" s="57" t="str">
        <f t="shared" si="172"/>
        <v>11+</v>
      </c>
      <c r="ES38" s="57" t="str">
        <f t="shared" si="173"/>
        <v>13</v>
      </c>
      <c r="ET38" s="57" t="str">
        <f t="shared" si="174"/>
        <v>LA</v>
      </c>
      <c r="EU38" s="57" t="str">
        <f t="shared" si="175"/>
        <v>LAΔ</v>
      </c>
      <c r="EV38" s="57" t="str">
        <f t="shared" si="176"/>
        <v>LA9+</v>
      </c>
      <c r="EW38" s="57" t="str">
        <f t="shared" si="177"/>
        <v>LA11+</v>
      </c>
      <c r="EX38" s="57" t="str">
        <f t="shared" si="178"/>
        <v>LA13</v>
      </c>
      <c r="EZ38" s="59">
        <f>1</f>
        <v>1</v>
      </c>
      <c r="FA38" s="57">
        <f t="shared" si="179"/>
        <v>3</v>
      </c>
      <c r="FB38" s="57">
        <f t="shared" si="180"/>
        <v>6</v>
      </c>
      <c r="FC38" s="57">
        <f t="shared" si="181"/>
        <v>9</v>
      </c>
      <c r="FD38" s="57">
        <f t="shared" si="182"/>
        <v>13</v>
      </c>
      <c r="FE38" s="57">
        <f t="shared" si="183"/>
        <v>16</v>
      </c>
      <c r="FF38" s="57">
        <f t="shared" si="184"/>
        <v>20</v>
      </c>
      <c r="FG38" s="59" t="str">
        <f t="shared" si="185"/>
        <v>LA</v>
      </c>
      <c r="FH38" s="59" t="str">
        <f t="shared" si="186"/>
        <v>m</v>
      </c>
      <c r="FI38" s="59" t="str">
        <f t="shared" si="187"/>
        <v>5b</v>
      </c>
      <c r="FJ38" s="59" t="str">
        <f t="shared" si="188"/>
        <v>dim</v>
      </c>
      <c r="FK38" s="57" t="str">
        <f t="shared" si="189"/>
        <v>9b</v>
      </c>
      <c r="FL38" s="57" t="str">
        <f t="shared" si="190"/>
        <v>11b</v>
      </c>
      <c r="FM38" s="57" t="str">
        <f t="shared" si="191"/>
        <v>13b</v>
      </c>
      <c r="FN38" s="57" t="str">
        <f t="shared" si="192"/>
        <v>LAm5b</v>
      </c>
      <c r="FO38" s="57" t="str">
        <f t="shared" si="193"/>
        <v>LAm5bdim</v>
      </c>
      <c r="FP38" s="57" t="str">
        <f t="shared" si="194"/>
        <v>LAm5b9b</v>
      </c>
      <c r="FQ38" s="57" t="str">
        <f t="shared" si="195"/>
        <v>LAm5b11b</v>
      </c>
      <c r="FR38" s="57" t="str">
        <f t="shared" si="196"/>
        <v>LAm5b13b</v>
      </c>
      <c r="FT38" s="2" t="str">
        <f t="shared" si="197"/>
        <v>LAm</v>
      </c>
      <c r="FU38" s="2" t="str">
        <f t="shared" si="197"/>
        <v>LAmΔ</v>
      </c>
      <c r="FV38" s="2" t="str">
        <f t="shared" si="197"/>
        <v>LAm9</v>
      </c>
      <c r="FW38" s="2" t="str">
        <f t="shared" si="197"/>
        <v>LAm11</v>
      </c>
      <c r="FX38" s="2" t="str">
        <f t="shared" si="197"/>
        <v>LAm13b</v>
      </c>
      <c r="FY38" s="2" t="str">
        <f t="shared" si="198"/>
        <v>LAm5b</v>
      </c>
      <c r="FZ38" s="2" t="str">
        <f t="shared" si="198"/>
        <v>LAm5b7</v>
      </c>
      <c r="GA38" s="2" t="str">
        <f t="shared" si="198"/>
        <v>LAm5b9b</v>
      </c>
      <c r="GB38" s="2" t="str">
        <f t="shared" si="198"/>
        <v>LAm5b11</v>
      </c>
      <c r="GC38" s="2" t="str">
        <f t="shared" si="198"/>
        <v>LAm5b13</v>
      </c>
      <c r="GD38" s="2" t="str">
        <f t="shared" si="199"/>
        <v>LA5#</v>
      </c>
      <c r="GE38" s="2" t="str">
        <f t="shared" si="199"/>
        <v>LA5#Δ</v>
      </c>
      <c r="GF38" s="2" t="str">
        <f t="shared" si="199"/>
        <v>LA5#9</v>
      </c>
      <c r="GG38" s="2" t="str">
        <f t="shared" si="199"/>
        <v>LA5#11</v>
      </c>
      <c r="GH38" s="2" t="str">
        <f t="shared" si="199"/>
        <v>LA5#13</v>
      </c>
      <c r="GI38" s="2" t="str">
        <f t="shared" si="200"/>
        <v>LAm</v>
      </c>
      <c r="GJ38" s="2" t="str">
        <f t="shared" si="200"/>
        <v>LAm7</v>
      </c>
      <c r="GK38" s="2" t="str">
        <f t="shared" si="200"/>
        <v>LAm9</v>
      </c>
      <c r="GL38" s="2" t="str">
        <f t="shared" si="200"/>
        <v>LAm11+</v>
      </c>
      <c r="GM38" s="2" t="str">
        <f t="shared" si="200"/>
        <v>LAm13</v>
      </c>
      <c r="GN38" s="2" t="str">
        <f t="shared" si="201"/>
        <v>LA</v>
      </c>
      <c r="GO38" s="2" t="str">
        <f t="shared" si="201"/>
        <v>LA7</v>
      </c>
      <c r="GP38" s="2" t="str">
        <f t="shared" si="201"/>
        <v>LA9b</v>
      </c>
      <c r="GQ38" s="2" t="str">
        <f t="shared" si="201"/>
        <v>LA11</v>
      </c>
      <c r="GR38" s="2" t="str">
        <f t="shared" si="201"/>
        <v>LA13b</v>
      </c>
      <c r="GS38" s="2" t="str">
        <f t="shared" si="202"/>
        <v>LA</v>
      </c>
      <c r="GT38" s="2" t="str">
        <f t="shared" si="202"/>
        <v>LAΔ</v>
      </c>
      <c r="GU38" s="2" t="str">
        <f t="shared" si="202"/>
        <v>LA9+</v>
      </c>
      <c r="GV38" s="2" t="str">
        <f t="shared" si="202"/>
        <v>LA11+</v>
      </c>
      <c r="GW38" s="2" t="str">
        <f t="shared" si="202"/>
        <v>LA13</v>
      </c>
      <c r="GX38" s="2" t="str">
        <f t="shared" si="203"/>
        <v>LAm5b</v>
      </c>
      <c r="GY38" s="2" t="str">
        <f t="shared" si="203"/>
        <v>LAm5bdim</v>
      </c>
      <c r="GZ38" s="2" t="str">
        <f t="shared" si="203"/>
        <v>LAm5b9b</v>
      </c>
      <c r="HA38" s="2" t="str">
        <f t="shared" si="203"/>
        <v>LAm5b11b</v>
      </c>
      <c r="HB38" s="2" t="str">
        <f t="shared" si="203"/>
        <v>LAm5b13b</v>
      </c>
      <c r="HD38" s="2">
        <f t="shared" si="216"/>
        <v>34</v>
      </c>
      <c r="HE38" s="2" t="str" cm="1">
        <f t="array" ref="HE38">INDEX(patti,$HD38,IP38)</f>
        <v>LAm</v>
      </c>
      <c r="HF38" s="2" t="str" cm="1">
        <f t="array" ref="HF38">INDEX(patti,$HD38,IQ38)</f>
        <v>LAm5b</v>
      </c>
      <c r="HG38" s="2" t="str" cm="1">
        <f t="array" ref="HG38">INDEX(patti,$HD38,IR38)</f>
        <v>LA5#</v>
      </c>
      <c r="HH38" s="2" t="str" cm="1">
        <f t="array" ref="HH38">INDEX(patti,$HD38,IS38)</f>
        <v>LAm</v>
      </c>
      <c r="HI38" s="2" t="str" cm="1">
        <f t="array" ref="HI38">INDEX(patti,$HD38,IT38)</f>
        <v>LA</v>
      </c>
      <c r="HJ38" s="2" t="str" cm="1">
        <f t="array" ref="HJ38">INDEX(patti,$HD38,IU38)</f>
        <v>LA</v>
      </c>
      <c r="HK38" s="2" t="str" cm="1">
        <f t="array" ref="HK38">INDEX(patti,$HD38,IV38)</f>
        <v>LAdim</v>
      </c>
      <c r="HL38" s="2" t="str" cm="1">
        <f t="array" ref="HL38">INDEX(patti,$HD38,IW38)</f>
        <v>LAmΔ</v>
      </c>
      <c r="HM38" s="2" t="str" cm="1">
        <f t="array" ref="HM38">INDEX(patti,$HD38,IX38)</f>
        <v>LAm5b7</v>
      </c>
      <c r="HN38" s="2" t="str" cm="1">
        <f t="array" ref="HN38">INDEX(patti,$HD38,IY38)</f>
        <v>LA5#Δ</v>
      </c>
      <c r="HO38" s="2" t="str" cm="1">
        <f t="array" ref="HO38">INDEX(patti,$HD38,IZ38)</f>
        <v>LAm7</v>
      </c>
      <c r="HP38" s="2" t="str" cm="1">
        <f t="array" ref="HP38">INDEX(patti,$HD38,JA38)</f>
        <v>LA7</v>
      </c>
      <c r="HQ38" s="2" t="str" cm="1">
        <f t="array" ref="HQ38">INDEX(patti,$HD38,JB38)</f>
        <v>LAΔ</v>
      </c>
      <c r="HR38" s="2" t="str" cm="1">
        <f t="array" ref="HR38">INDEX(patti,$HD38,JC38)</f>
        <v xml:space="preserve">   </v>
      </c>
      <c r="HS38" s="2" t="str" cm="1">
        <f t="array" ref="HS38">INDEX(patti,$HD38,JD38)</f>
        <v>LAm9</v>
      </c>
      <c r="HT38" s="2" t="str" cm="1">
        <f t="array" ref="HT38">INDEX(patti,$HD38,JE38)</f>
        <v>LAm5b9b</v>
      </c>
      <c r="HU38" s="2" t="str" cm="1">
        <f t="array" ref="HU38">INDEX(patti,$HD38,JF38)</f>
        <v>LA5#9</v>
      </c>
      <c r="HV38" s="2" t="str" cm="1">
        <f t="array" ref="HV38">INDEX(patti,$HD38,JG38)</f>
        <v>LAm9</v>
      </c>
      <c r="HW38" s="2" t="str" cm="1">
        <f t="array" ref="HW38">INDEX(patti,$HD38,JH38)</f>
        <v>LA9b</v>
      </c>
      <c r="HX38" s="2" t="str" cm="1">
        <f t="array" ref="HX38">INDEX(patti,$HD38,JI38)</f>
        <v>LA9#</v>
      </c>
      <c r="HY38" s="2" t="str" cm="1">
        <f t="array" ref="HY38">INDEX(patti,$HD38,JJ38)</f>
        <v xml:space="preserve">   </v>
      </c>
      <c r="HZ38" s="2" t="str" cm="1">
        <f t="array" ref="HZ38">INDEX(patti,$HD38,JK38)</f>
        <v>LAm11</v>
      </c>
      <c r="IA38" s="2" t="str" cm="1">
        <f t="array" ref="IA38">INDEX(patti,$HD38,JL38)</f>
        <v>LAm5b11</v>
      </c>
      <c r="IB38" s="2" t="str" cm="1">
        <f t="array" ref="IB38">INDEX(patti,$HD38,JM38)</f>
        <v>LA5#11</v>
      </c>
      <c r="IC38" s="2" t="str" cm="1">
        <f t="array" ref="IC38">INDEX(patti,$HD38,JN38)</f>
        <v>LAm11+</v>
      </c>
      <c r="ID38" s="2" t="str" cm="1">
        <f t="array" ref="ID38">INDEX(patti,$HD38,JO38)</f>
        <v>LA11</v>
      </c>
      <c r="IE38" s="2" t="str" cm="1">
        <f t="array" ref="IE38">INDEX(patti,$HD38,JP38)</f>
        <v>LA11+</v>
      </c>
      <c r="IF38" s="2" t="str" cm="1">
        <f t="array" ref="IF38">INDEX(patti,$HD38,JQ38)</f>
        <v xml:space="preserve">   </v>
      </c>
      <c r="IG38" s="2" t="str" cm="1">
        <f t="array" ref="IG38">INDEX(patti,$HD38,JR38)</f>
        <v>LAm13b</v>
      </c>
      <c r="IH38" s="2" t="str" cm="1">
        <f t="array" ref="IH38">INDEX(patti,$HD38,JS38)</f>
        <v>LAm5b13</v>
      </c>
      <c r="II38" s="2" t="str" cm="1">
        <f t="array" ref="II38">INDEX(patti,$HD38,JT38)</f>
        <v>LA5#13</v>
      </c>
      <c r="IJ38" s="2" t="str" cm="1">
        <f t="array" ref="IJ38">INDEX(patti,$HD38,JU38)</f>
        <v>LAm13</v>
      </c>
      <c r="IK38" s="2" t="str" cm="1">
        <f t="array" ref="IK38">INDEX(patti,$HD38,JV38)</f>
        <v>LA13b</v>
      </c>
      <c r="IL38" s="2" t="str" cm="1">
        <f t="array" ref="IL38">INDEX(patti,$HD38,JW38)</f>
        <v>LA13</v>
      </c>
      <c r="IM38" s="2" t="str" cm="1">
        <f t="array" ref="IM38">INDEX(patti,$HD38,JX38)</f>
        <v xml:space="preserve">   </v>
      </c>
      <c r="IN38" t="s">
        <v>117</v>
      </c>
      <c r="IP38">
        <v>1</v>
      </c>
      <c r="IQ38">
        <f t="shared" ref="IQ38:IV40" si="229">IP38+5</f>
        <v>6</v>
      </c>
      <c r="IR38">
        <f t="shared" si="229"/>
        <v>11</v>
      </c>
      <c r="IS38">
        <f t="shared" si="229"/>
        <v>16</v>
      </c>
      <c r="IT38">
        <f t="shared" si="229"/>
        <v>21</v>
      </c>
      <c r="IU38">
        <f t="shared" si="229"/>
        <v>26</v>
      </c>
      <c r="IV38">
        <f t="shared" si="229"/>
        <v>31</v>
      </c>
      <c r="IW38">
        <f t="shared" si="228"/>
        <v>2</v>
      </c>
      <c r="IX38">
        <f t="shared" si="228"/>
        <v>7</v>
      </c>
      <c r="IY38">
        <f t="shared" si="228"/>
        <v>12</v>
      </c>
      <c r="IZ38">
        <f t="shared" si="228"/>
        <v>17</v>
      </c>
      <c r="JA38">
        <f t="shared" si="228"/>
        <v>22</v>
      </c>
      <c r="JB38">
        <f t="shared" si="228"/>
        <v>27</v>
      </c>
      <c r="JC38">
        <f t="shared" si="228"/>
        <v>32</v>
      </c>
      <c r="JD38">
        <f t="shared" si="228"/>
        <v>3</v>
      </c>
      <c r="JE38">
        <f t="shared" si="228"/>
        <v>8</v>
      </c>
      <c r="JF38">
        <f t="shared" si="228"/>
        <v>13</v>
      </c>
      <c r="JG38">
        <f t="shared" si="228"/>
        <v>18</v>
      </c>
      <c r="JH38">
        <f t="shared" si="228"/>
        <v>23</v>
      </c>
      <c r="JI38">
        <f t="shared" si="228"/>
        <v>28</v>
      </c>
      <c r="JJ38">
        <f t="shared" si="228"/>
        <v>33</v>
      </c>
      <c r="JK38">
        <f t="shared" si="228"/>
        <v>4</v>
      </c>
      <c r="JL38">
        <f t="shared" si="228"/>
        <v>9</v>
      </c>
      <c r="JM38">
        <f t="shared" si="223"/>
        <v>14</v>
      </c>
      <c r="JN38">
        <f t="shared" si="223"/>
        <v>19</v>
      </c>
      <c r="JO38">
        <f t="shared" si="223"/>
        <v>24</v>
      </c>
      <c r="JP38">
        <f t="shared" si="223"/>
        <v>29</v>
      </c>
      <c r="JQ38">
        <f t="shared" si="223"/>
        <v>34</v>
      </c>
      <c r="JR38">
        <f t="shared" si="223"/>
        <v>5</v>
      </c>
      <c r="JS38">
        <f t="shared" si="223"/>
        <v>10</v>
      </c>
      <c r="JT38">
        <f t="shared" si="223"/>
        <v>15</v>
      </c>
      <c r="JU38">
        <f t="shared" si="223"/>
        <v>20</v>
      </c>
      <c r="JV38">
        <f t="shared" si="223"/>
        <v>25</v>
      </c>
      <c r="JW38">
        <f t="shared" si="223"/>
        <v>30</v>
      </c>
      <c r="JX38">
        <f t="shared" si="223"/>
        <v>35</v>
      </c>
      <c r="JY38" t="s">
        <v>117</v>
      </c>
      <c r="JZ38" t="str">
        <f t="shared" si="227"/>
        <v>ARMONICA</v>
      </c>
      <c r="KA38">
        <f t="shared" si="16"/>
        <v>0</v>
      </c>
      <c r="KB38" cm="1">
        <f t="array" ref="KB38">IF(TYPE(_xlfn._xlws.FILTER(HE$1:IM$1,HE38:IM38=KA38))=16,0,_xlfn._xlws.FILTER(HE$1:IM$1,HE38:IM38=KA38))</f>
        <v>0</v>
      </c>
      <c r="KG38">
        <f t="shared" si="206"/>
        <v>0</v>
      </c>
      <c r="KH38" s="35">
        <f t="shared" si="225"/>
        <v>0</v>
      </c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51"/>
      <c r="NP38" s="51"/>
      <c r="NQ38" s="51"/>
      <c r="NR38" s="51"/>
      <c r="NS38" s="51"/>
      <c r="NT38" s="51"/>
      <c r="NU38" s="51"/>
      <c r="NV38" s="51"/>
      <c r="NW38" s="51"/>
      <c r="NX38" s="73"/>
      <c r="NY38" s="73"/>
      <c r="NZ38" s="73"/>
      <c r="OA38" s="73"/>
      <c r="OB38" s="73"/>
      <c r="OC38" s="73"/>
    </row>
    <row r="39" spans="1:393" x14ac:dyDescent="0.3">
      <c r="A39" s="190"/>
      <c r="B39" t="str">
        <f t="shared" si="220"/>
        <v>Sib</v>
      </c>
      <c r="C39" s="16" t="s">
        <v>37</v>
      </c>
      <c r="D39" s="16" t="s">
        <v>38</v>
      </c>
      <c r="E39" s="16" t="s">
        <v>37</v>
      </c>
      <c r="F39" s="16" t="s">
        <v>37</v>
      </c>
      <c r="G39" s="16" t="s">
        <v>38</v>
      </c>
      <c r="H39" s="16" t="s">
        <v>39</v>
      </c>
      <c r="I39" s="16" t="s">
        <v>38</v>
      </c>
      <c r="J39" s="4">
        <f t="shared" si="221"/>
        <v>11</v>
      </c>
      <c r="K39" s="59">
        <f t="shared" si="48"/>
        <v>13</v>
      </c>
      <c r="L39" s="59">
        <f t="shared" si="49"/>
        <v>14</v>
      </c>
      <c r="M39" s="59">
        <f t="shared" si="50"/>
        <v>16</v>
      </c>
      <c r="N39" s="59">
        <f t="shared" si="51"/>
        <v>18</v>
      </c>
      <c r="O39" s="59">
        <f t="shared" si="52"/>
        <v>19</v>
      </c>
      <c r="P39" s="59">
        <f t="shared" si="53"/>
        <v>22</v>
      </c>
      <c r="Q39" s="57">
        <f t="shared" si="54"/>
        <v>23</v>
      </c>
      <c r="R39" s="59">
        <f t="shared" si="55"/>
        <v>25</v>
      </c>
      <c r="S39" s="59">
        <f t="shared" si="56"/>
        <v>26</v>
      </c>
      <c r="T39" s="59">
        <f t="shared" si="57"/>
        <v>28</v>
      </c>
      <c r="U39" s="59">
        <f t="shared" si="58"/>
        <v>30</v>
      </c>
      <c r="V39" s="59">
        <f t="shared" si="59"/>
        <v>31</v>
      </c>
      <c r="W39" s="59">
        <f t="shared" si="60"/>
        <v>34</v>
      </c>
      <c r="X39" s="57">
        <f t="shared" si="61"/>
        <v>35</v>
      </c>
      <c r="Y39" s="59">
        <f t="shared" si="62"/>
        <v>37</v>
      </c>
      <c r="Z39" s="59">
        <f t="shared" si="63"/>
        <v>38</v>
      </c>
      <c r="AA39" s="59">
        <f t="shared" si="64"/>
        <v>40</v>
      </c>
      <c r="AB39" s="59">
        <f t="shared" si="65"/>
        <v>42</v>
      </c>
      <c r="AC39" s="59">
        <f t="shared" si="66"/>
        <v>43</v>
      </c>
      <c r="AD39" s="59">
        <f t="shared" si="67"/>
        <v>46</v>
      </c>
      <c r="AE39" s="57">
        <f t="shared" si="68"/>
        <v>47</v>
      </c>
      <c r="AF39" s="59">
        <f t="shared" si="69"/>
        <v>49</v>
      </c>
      <c r="AG39" s="59">
        <f t="shared" si="70"/>
        <v>50</v>
      </c>
      <c r="AH39" s="59">
        <f t="shared" si="71"/>
        <v>52</v>
      </c>
      <c r="AI39" s="59"/>
      <c r="AJ39" s="59">
        <f>1</f>
        <v>1</v>
      </c>
      <c r="AK39" s="59">
        <f t="shared" si="72"/>
        <v>3</v>
      </c>
      <c r="AL39" s="59">
        <f t="shared" si="73"/>
        <v>7</v>
      </c>
      <c r="AM39" s="59">
        <f t="shared" si="74"/>
        <v>11</v>
      </c>
      <c r="AN39" s="59">
        <f t="shared" si="75"/>
        <v>14</v>
      </c>
      <c r="AO39" s="59">
        <f t="shared" si="76"/>
        <v>17</v>
      </c>
      <c r="AP39" s="59">
        <f t="shared" si="77"/>
        <v>20</v>
      </c>
      <c r="AQ39" s="59" t="str">
        <f t="shared" si="215"/>
        <v>Sib</v>
      </c>
      <c r="AR39" s="59" t="str">
        <f t="shared" si="78"/>
        <v>m</v>
      </c>
      <c r="AS39" s="59" t="str">
        <f t="shared" si="79"/>
        <v/>
      </c>
      <c r="AT39" s="59" t="str">
        <f t="shared" si="80"/>
        <v>Δ</v>
      </c>
      <c r="AU39" s="57" t="str">
        <f t="shared" si="81"/>
        <v>9</v>
      </c>
      <c r="AV39" s="57" t="str">
        <f t="shared" si="82"/>
        <v>11</v>
      </c>
      <c r="AW39" s="57" t="str">
        <f t="shared" si="83"/>
        <v>13b</v>
      </c>
      <c r="AX39" s="57" t="str">
        <f t="shared" si="84"/>
        <v>Sibm</v>
      </c>
      <c r="AY39" s="57" t="str">
        <f t="shared" si="85"/>
        <v>SibmΔ</v>
      </c>
      <c r="AZ39" s="57" t="str">
        <f t="shared" si="86"/>
        <v>Sibm9</v>
      </c>
      <c r="BA39" s="57" t="str">
        <f t="shared" si="87"/>
        <v>Sibm11</v>
      </c>
      <c r="BB39" s="57" t="str">
        <f t="shared" si="88"/>
        <v>Sibm13b</v>
      </c>
      <c r="BD39" s="59">
        <f>1</f>
        <v>1</v>
      </c>
      <c r="BE39" s="57">
        <f t="shared" si="89"/>
        <v>3</v>
      </c>
      <c r="BF39" s="57">
        <f t="shared" si="90"/>
        <v>6</v>
      </c>
      <c r="BG39" s="57">
        <f t="shared" si="91"/>
        <v>10</v>
      </c>
      <c r="BH39" s="57">
        <f t="shared" si="92"/>
        <v>13</v>
      </c>
      <c r="BI39" s="57">
        <f t="shared" si="93"/>
        <v>17</v>
      </c>
      <c r="BJ39" s="57">
        <f t="shared" si="94"/>
        <v>21</v>
      </c>
      <c r="BK39" s="59" t="str">
        <f t="shared" si="95"/>
        <v>Sib</v>
      </c>
      <c r="BL39" s="59" t="str">
        <f t="shared" si="96"/>
        <v>m</v>
      </c>
      <c r="BM39" s="59" t="str">
        <f t="shared" si="97"/>
        <v>5b</v>
      </c>
      <c r="BN39" s="59" t="str">
        <f t="shared" si="98"/>
        <v>7</v>
      </c>
      <c r="BO39" s="57" t="str">
        <f t="shared" si="99"/>
        <v>9b</v>
      </c>
      <c r="BP39" s="57" t="str">
        <f t="shared" si="100"/>
        <v>11</v>
      </c>
      <c r="BQ39" s="57" t="str">
        <f t="shared" si="101"/>
        <v>13</v>
      </c>
      <c r="BR39" s="57" t="str">
        <f t="shared" si="102"/>
        <v>Sibm5b</v>
      </c>
      <c r="BS39" s="57" t="str">
        <f t="shared" si="103"/>
        <v>Sibm5b7</v>
      </c>
      <c r="BT39" s="57" t="str">
        <f t="shared" si="104"/>
        <v>Sibm5b9b</v>
      </c>
      <c r="BU39" s="57" t="str">
        <f t="shared" si="105"/>
        <v>Sibm5b11</v>
      </c>
      <c r="BV39" s="57" t="str">
        <f t="shared" si="106"/>
        <v>Sibm5b13</v>
      </c>
      <c r="BX39" s="59">
        <f>1</f>
        <v>1</v>
      </c>
      <c r="BY39" s="57">
        <f t="shared" si="107"/>
        <v>4</v>
      </c>
      <c r="BZ39" s="57">
        <f t="shared" si="108"/>
        <v>8</v>
      </c>
      <c r="CA39" s="57">
        <f t="shared" si="109"/>
        <v>11</v>
      </c>
      <c r="CB39" s="57">
        <f t="shared" si="110"/>
        <v>14</v>
      </c>
      <c r="CC39" s="57">
        <f t="shared" si="111"/>
        <v>17</v>
      </c>
      <c r="CD39" s="57">
        <f t="shared" si="112"/>
        <v>21</v>
      </c>
      <c r="CE39" s="59" t="str">
        <f t="shared" si="113"/>
        <v>Sib</v>
      </c>
      <c r="CF39" s="59" t="str">
        <f t="shared" si="114"/>
        <v/>
      </c>
      <c r="CG39" s="59" t="str">
        <f t="shared" si="115"/>
        <v>5#</v>
      </c>
      <c r="CH39" s="59" t="str">
        <f t="shared" si="116"/>
        <v>Δ</v>
      </c>
      <c r="CI39" s="57" t="str">
        <f t="shared" si="117"/>
        <v>9</v>
      </c>
      <c r="CJ39" s="57" t="str">
        <f t="shared" si="118"/>
        <v>11</v>
      </c>
      <c r="CK39" s="57" t="str">
        <f t="shared" si="119"/>
        <v>13</v>
      </c>
      <c r="CL39" s="57" t="str">
        <f t="shared" si="120"/>
        <v>Sib5#</v>
      </c>
      <c r="CM39" s="57" t="str">
        <f t="shared" si="121"/>
        <v>Sib5#Δ</v>
      </c>
      <c r="CN39" s="57" t="str">
        <f t="shared" si="122"/>
        <v>Sib5#9</v>
      </c>
      <c r="CO39" s="57" t="str">
        <f t="shared" si="123"/>
        <v>Sib5#11</v>
      </c>
      <c r="CP39" s="57" t="str">
        <f t="shared" si="124"/>
        <v>Sib5#13</v>
      </c>
      <c r="CR39" s="59">
        <f>1</f>
        <v>1</v>
      </c>
      <c r="CS39" s="57">
        <f t="shared" si="125"/>
        <v>3</v>
      </c>
      <c r="CT39" s="57">
        <f t="shared" si="126"/>
        <v>7</v>
      </c>
      <c r="CU39" s="57">
        <f t="shared" si="127"/>
        <v>10</v>
      </c>
      <c r="CV39" s="57">
        <f t="shared" si="128"/>
        <v>14</v>
      </c>
      <c r="CW39" s="57">
        <f t="shared" si="129"/>
        <v>18</v>
      </c>
      <c r="CX39" s="57">
        <f t="shared" si="130"/>
        <v>21</v>
      </c>
      <c r="CY39" s="59" t="str">
        <f t="shared" si="131"/>
        <v>Sib</v>
      </c>
      <c r="CZ39" s="59" t="str">
        <f t="shared" si="132"/>
        <v>m</v>
      </c>
      <c r="DA39" s="59" t="str">
        <f t="shared" si="133"/>
        <v/>
      </c>
      <c r="DB39" s="59" t="str">
        <f t="shared" si="134"/>
        <v>7</v>
      </c>
      <c r="DC39" s="57" t="str">
        <f t="shared" si="135"/>
        <v>9</v>
      </c>
      <c r="DD39" s="57" t="str">
        <f t="shared" si="136"/>
        <v>11+</v>
      </c>
      <c r="DE39" s="57" t="str">
        <f t="shared" si="137"/>
        <v>13</v>
      </c>
      <c r="DF39" s="57" t="str">
        <f t="shared" si="138"/>
        <v>Sibm</v>
      </c>
      <c r="DG39" s="57" t="str">
        <f t="shared" si="139"/>
        <v>Sibm7</v>
      </c>
      <c r="DH39" s="57" t="str">
        <f t="shared" si="140"/>
        <v>Sibm9</v>
      </c>
      <c r="DI39" s="57" t="str">
        <f t="shared" si="141"/>
        <v>Sibm11+</v>
      </c>
      <c r="DJ39" s="57" t="str">
        <f t="shared" si="142"/>
        <v>Sibm13</v>
      </c>
      <c r="DL39" s="59">
        <f>1</f>
        <v>1</v>
      </c>
      <c r="DM39" s="57">
        <f t="shared" si="143"/>
        <v>4</v>
      </c>
      <c r="DN39" s="57">
        <f t="shared" si="144"/>
        <v>7</v>
      </c>
      <c r="DO39" s="57">
        <f t="shared" si="145"/>
        <v>10</v>
      </c>
      <c r="DP39" s="57">
        <f t="shared" si="146"/>
        <v>13</v>
      </c>
      <c r="DQ39" s="57">
        <f t="shared" si="147"/>
        <v>17</v>
      </c>
      <c r="DR39" s="57">
        <f t="shared" si="148"/>
        <v>20</v>
      </c>
      <c r="DS39" s="59" t="str">
        <f t="shared" si="149"/>
        <v>Sib</v>
      </c>
      <c r="DT39" s="59" t="str">
        <f t="shared" si="150"/>
        <v/>
      </c>
      <c r="DU39" s="59" t="str">
        <f t="shared" si="151"/>
        <v/>
      </c>
      <c r="DV39" s="59" t="str">
        <f t="shared" si="152"/>
        <v>7</v>
      </c>
      <c r="DW39" s="57" t="str">
        <f t="shared" si="153"/>
        <v>9b</v>
      </c>
      <c r="DX39" s="57" t="str">
        <f t="shared" si="154"/>
        <v>11</v>
      </c>
      <c r="DY39" s="57" t="str">
        <f t="shared" si="155"/>
        <v>13b</v>
      </c>
      <c r="DZ39" s="57" t="str">
        <f t="shared" si="156"/>
        <v>Sib</v>
      </c>
      <c r="EA39" s="57" t="str">
        <f t="shared" si="157"/>
        <v>Sib7</v>
      </c>
      <c r="EB39" s="57" t="str">
        <f t="shared" si="158"/>
        <v>Sib9b</v>
      </c>
      <c r="EC39" s="57" t="str">
        <f t="shared" si="159"/>
        <v>Sib11</v>
      </c>
      <c r="ED39" s="57" t="str">
        <f t="shared" si="160"/>
        <v>Sib13b</v>
      </c>
      <c r="EF39" s="59">
        <f>1</f>
        <v>1</v>
      </c>
      <c r="EG39" s="57">
        <f t="shared" si="161"/>
        <v>4</v>
      </c>
      <c r="EH39" s="57">
        <f t="shared" si="162"/>
        <v>7</v>
      </c>
      <c r="EI39" s="57">
        <f t="shared" si="163"/>
        <v>11</v>
      </c>
      <c r="EJ39" s="57">
        <f t="shared" si="164"/>
        <v>15</v>
      </c>
      <c r="EK39" s="57">
        <f t="shared" si="165"/>
        <v>18</v>
      </c>
      <c r="EL39" s="57">
        <f t="shared" si="166"/>
        <v>21</v>
      </c>
      <c r="EM39" s="59" t="str">
        <f t="shared" si="167"/>
        <v>Sib</v>
      </c>
      <c r="EN39" s="59" t="str">
        <f t="shared" si="168"/>
        <v/>
      </c>
      <c r="EO39" s="59" t="str">
        <f t="shared" si="169"/>
        <v/>
      </c>
      <c r="EP39" s="59" t="str">
        <f t="shared" si="170"/>
        <v>Δ</v>
      </c>
      <c r="EQ39" s="57" t="str">
        <f t="shared" si="171"/>
        <v>9+</v>
      </c>
      <c r="ER39" s="57" t="str">
        <f t="shared" si="172"/>
        <v>11+</v>
      </c>
      <c r="ES39" s="57" t="str">
        <f t="shared" si="173"/>
        <v>13</v>
      </c>
      <c r="ET39" s="57" t="str">
        <f t="shared" si="174"/>
        <v>Sib</v>
      </c>
      <c r="EU39" s="57" t="str">
        <f t="shared" si="175"/>
        <v>SibΔ</v>
      </c>
      <c r="EV39" s="57" t="str">
        <f t="shared" si="176"/>
        <v>Sib9+</v>
      </c>
      <c r="EW39" s="57" t="str">
        <f t="shared" si="177"/>
        <v>Sib11+</v>
      </c>
      <c r="EX39" s="57" t="str">
        <f t="shared" si="178"/>
        <v>Sib13</v>
      </c>
      <c r="EZ39" s="59">
        <f>1</f>
        <v>1</v>
      </c>
      <c r="FA39" s="57">
        <f t="shared" si="179"/>
        <v>3</v>
      </c>
      <c r="FB39" s="57">
        <f t="shared" si="180"/>
        <v>6</v>
      </c>
      <c r="FC39" s="57">
        <f t="shared" si="181"/>
        <v>9</v>
      </c>
      <c r="FD39" s="57">
        <f t="shared" si="182"/>
        <v>13</v>
      </c>
      <c r="FE39" s="57">
        <f t="shared" si="183"/>
        <v>16</v>
      </c>
      <c r="FF39" s="57">
        <f t="shared" si="184"/>
        <v>20</v>
      </c>
      <c r="FG39" s="59" t="str">
        <f t="shared" si="185"/>
        <v>Sib</v>
      </c>
      <c r="FH39" s="59" t="str">
        <f t="shared" si="186"/>
        <v>m</v>
      </c>
      <c r="FI39" s="59" t="str">
        <f t="shared" si="187"/>
        <v>5b</v>
      </c>
      <c r="FJ39" s="59" t="str">
        <f t="shared" si="188"/>
        <v>dim</v>
      </c>
      <c r="FK39" s="57" t="str">
        <f t="shared" si="189"/>
        <v>9b</v>
      </c>
      <c r="FL39" s="57" t="str">
        <f t="shared" si="190"/>
        <v>11b</v>
      </c>
      <c r="FM39" s="57" t="str">
        <f t="shared" si="191"/>
        <v>13b</v>
      </c>
      <c r="FN39" s="57" t="str">
        <f t="shared" si="192"/>
        <v>Sibm5b</v>
      </c>
      <c r="FO39" s="57" t="str">
        <f t="shared" si="193"/>
        <v>Sibm5bdim</v>
      </c>
      <c r="FP39" s="57" t="str">
        <f t="shared" si="194"/>
        <v>Sibm5b9b</v>
      </c>
      <c r="FQ39" s="57" t="str">
        <f t="shared" si="195"/>
        <v>Sibm5b11b</v>
      </c>
      <c r="FR39" s="57" t="str">
        <f t="shared" si="196"/>
        <v>Sibm5b13b</v>
      </c>
      <c r="FT39" s="2" t="str">
        <f t="shared" si="197"/>
        <v>Sibm</v>
      </c>
      <c r="FU39" s="2" t="str">
        <f t="shared" si="197"/>
        <v>SibmΔ</v>
      </c>
      <c r="FV39" s="2" t="str">
        <f t="shared" si="197"/>
        <v>Sibm9</v>
      </c>
      <c r="FW39" s="2" t="str">
        <f t="shared" si="197"/>
        <v>Sibm11</v>
      </c>
      <c r="FX39" s="2" t="str">
        <f t="shared" si="197"/>
        <v>Sibm13b</v>
      </c>
      <c r="FY39" s="2" t="str">
        <f t="shared" si="198"/>
        <v>Sibm5b</v>
      </c>
      <c r="FZ39" s="2" t="str">
        <f t="shared" si="198"/>
        <v>Sibm5b7</v>
      </c>
      <c r="GA39" s="2" t="str">
        <f t="shared" si="198"/>
        <v>Sibm5b9b</v>
      </c>
      <c r="GB39" s="2" t="str">
        <f t="shared" si="198"/>
        <v>Sibm5b11</v>
      </c>
      <c r="GC39" s="2" t="str">
        <f t="shared" si="198"/>
        <v>Sibm5b13</v>
      </c>
      <c r="GD39" s="2" t="str">
        <f t="shared" si="199"/>
        <v>Sib5#</v>
      </c>
      <c r="GE39" s="2" t="str">
        <f t="shared" si="199"/>
        <v>Sib5#Δ</v>
      </c>
      <c r="GF39" s="2" t="str">
        <f t="shared" si="199"/>
        <v>Sib5#9</v>
      </c>
      <c r="GG39" s="2" t="str">
        <f t="shared" si="199"/>
        <v>Sib5#11</v>
      </c>
      <c r="GH39" s="2" t="str">
        <f t="shared" si="199"/>
        <v>Sib5#13</v>
      </c>
      <c r="GI39" s="2" t="str">
        <f t="shared" si="200"/>
        <v>Sibm</v>
      </c>
      <c r="GJ39" s="2" t="str">
        <f t="shared" si="200"/>
        <v>Sibm7</v>
      </c>
      <c r="GK39" s="2" t="str">
        <f t="shared" si="200"/>
        <v>Sibm9</v>
      </c>
      <c r="GL39" s="2" t="str">
        <f t="shared" si="200"/>
        <v>Sibm11+</v>
      </c>
      <c r="GM39" s="2" t="str">
        <f t="shared" si="200"/>
        <v>Sibm13</v>
      </c>
      <c r="GN39" s="2" t="str">
        <f t="shared" si="201"/>
        <v>Sib</v>
      </c>
      <c r="GO39" s="2" t="str">
        <f t="shared" si="201"/>
        <v>Sib7</v>
      </c>
      <c r="GP39" s="2" t="str">
        <f t="shared" si="201"/>
        <v>Sib9b</v>
      </c>
      <c r="GQ39" s="2" t="str">
        <f t="shared" si="201"/>
        <v>Sib11</v>
      </c>
      <c r="GR39" s="2" t="str">
        <f t="shared" si="201"/>
        <v>Sib13b</v>
      </c>
      <c r="GS39" s="2" t="str">
        <f t="shared" si="202"/>
        <v>Sib</v>
      </c>
      <c r="GT39" s="2" t="str">
        <f t="shared" si="202"/>
        <v>SibΔ</v>
      </c>
      <c r="GU39" s="2" t="str">
        <f t="shared" si="202"/>
        <v>Sib9+</v>
      </c>
      <c r="GV39" s="2" t="str">
        <f t="shared" si="202"/>
        <v>Sib11+</v>
      </c>
      <c r="GW39" s="2" t="str">
        <f t="shared" si="202"/>
        <v>Sib13</v>
      </c>
      <c r="GX39" s="2" t="str">
        <f t="shared" si="203"/>
        <v>Sibm5b</v>
      </c>
      <c r="GY39" s="2" t="str">
        <f t="shared" si="203"/>
        <v>Sibm5bdim</v>
      </c>
      <c r="GZ39" s="2" t="str">
        <f t="shared" si="203"/>
        <v>Sibm5b9b</v>
      </c>
      <c r="HA39" s="2" t="str">
        <f t="shared" si="203"/>
        <v>Sibm5b11b</v>
      </c>
      <c r="HB39" s="2" t="str">
        <f t="shared" si="203"/>
        <v>Sibm5b13b</v>
      </c>
      <c r="HD39" s="2">
        <f t="shared" si="216"/>
        <v>35</v>
      </c>
      <c r="HE39" s="2" t="str" cm="1">
        <f t="array" ref="HE39">INDEX(patti,$HD39,IP39)</f>
        <v>Sibm</v>
      </c>
      <c r="HF39" s="2" t="str" cm="1">
        <f t="array" ref="HF39">INDEX(patti,$HD39,IQ39)</f>
        <v>Sibm5b</v>
      </c>
      <c r="HG39" s="2" t="str" cm="1">
        <f t="array" ref="HG39">INDEX(patti,$HD39,IR39)</f>
        <v>Sib5#</v>
      </c>
      <c r="HH39" s="2" t="str" cm="1">
        <f t="array" ref="HH39">INDEX(patti,$HD39,IS39)</f>
        <v>Sibm</v>
      </c>
      <c r="HI39" s="2" t="str" cm="1">
        <f t="array" ref="HI39">INDEX(patti,$HD39,IT39)</f>
        <v>Sib</v>
      </c>
      <c r="HJ39" s="2" t="str" cm="1">
        <f t="array" ref="HJ39">INDEX(patti,$HD39,IU39)</f>
        <v>Sib</v>
      </c>
      <c r="HK39" s="2" t="str" cm="1">
        <f t="array" ref="HK39">INDEX(patti,$HD39,IV39)</f>
        <v>Sibdim</v>
      </c>
      <c r="HL39" s="2" t="str" cm="1">
        <f t="array" ref="HL39">INDEX(patti,$HD39,IW39)</f>
        <v>SibmΔ</v>
      </c>
      <c r="HM39" s="2" t="str" cm="1">
        <f t="array" ref="HM39">INDEX(patti,$HD39,IX39)</f>
        <v>Sibm5b7</v>
      </c>
      <c r="HN39" s="2" t="str" cm="1">
        <f t="array" ref="HN39">INDEX(patti,$HD39,IY39)</f>
        <v>Sib5#Δ</v>
      </c>
      <c r="HO39" s="2" t="str" cm="1">
        <f t="array" ref="HO39">INDEX(patti,$HD39,IZ39)</f>
        <v>Sibm7</v>
      </c>
      <c r="HP39" s="2" t="str" cm="1">
        <f t="array" ref="HP39">INDEX(patti,$HD39,JA39)</f>
        <v>Sib7</v>
      </c>
      <c r="HQ39" s="2" t="str" cm="1">
        <f t="array" ref="HQ39">INDEX(patti,$HD39,JB39)</f>
        <v>SibΔ</v>
      </c>
      <c r="HR39" s="2" t="str" cm="1">
        <f t="array" ref="HR39">INDEX(patti,$HD39,JC39)</f>
        <v xml:space="preserve">   </v>
      </c>
      <c r="HS39" s="2" t="str" cm="1">
        <f t="array" ref="HS39">INDEX(patti,$HD39,JD39)</f>
        <v>Sibm9</v>
      </c>
      <c r="HT39" s="2" t="str" cm="1">
        <f t="array" ref="HT39">INDEX(patti,$HD39,JE39)</f>
        <v>Sibm5b9b</v>
      </c>
      <c r="HU39" s="2" t="str" cm="1">
        <f t="array" ref="HU39">INDEX(patti,$HD39,JF39)</f>
        <v>Sib5#9</v>
      </c>
      <c r="HV39" s="2" t="str" cm="1">
        <f t="array" ref="HV39">INDEX(patti,$HD39,JG39)</f>
        <v>Sibm9</v>
      </c>
      <c r="HW39" s="2" t="str" cm="1">
        <f t="array" ref="HW39">INDEX(patti,$HD39,JH39)</f>
        <v>Sib9b</v>
      </c>
      <c r="HX39" s="2" t="str" cm="1">
        <f t="array" ref="HX39">INDEX(patti,$HD39,JI39)</f>
        <v>Sib9#</v>
      </c>
      <c r="HY39" s="2" t="str" cm="1">
        <f t="array" ref="HY39">INDEX(patti,$HD39,JJ39)</f>
        <v xml:space="preserve">   </v>
      </c>
      <c r="HZ39" s="2" t="str" cm="1">
        <f t="array" ref="HZ39">INDEX(patti,$HD39,JK39)</f>
        <v>Sibm11</v>
      </c>
      <c r="IA39" s="2" t="str" cm="1">
        <f t="array" ref="IA39">INDEX(patti,$HD39,JL39)</f>
        <v>Sibm5b11</v>
      </c>
      <c r="IB39" s="2" t="str" cm="1">
        <f t="array" ref="IB39">INDEX(patti,$HD39,JM39)</f>
        <v>Sib5#11</v>
      </c>
      <c r="IC39" s="2" t="str" cm="1">
        <f t="array" ref="IC39">INDEX(patti,$HD39,JN39)</f>
        <v>Sibm11+</v>
      </c>
      <c r="ID39" s="2" t="str" cm="1">
        <f t="array" ref="ID39">INDEX(patti,$HD39,JO39)</f>
        <v>Sib11</v>
      </c>
      <c r="IE39" s="2" t="str" cm="1">
        <f t="array" ref="IE39">INDEX(patti,$HD39,JP39)</f>
        <v>Sib11+</v>
      </c>
      <c r="IF39" s="2" t="str" cm="1">
        <f t="array" ref="IF39">INDEX(patti,$HD39,JQ39)</f>
        <v xml:space="preserve">   </v>
      </c>
      <c r="IG39" s="2" t="str" cm="1">
        <f t="array" ref="IG39">INDEX(patti,$HD39,JR39)</f>
        <v>Sibm13b</v>
      </c>
      <c r="IH39" s="2" t="str" cm="1">
        <f t="array" ref="IH39">INDEX(patti,$HD39,JS39)</f>
        <v>Sibm5b13</v>
      </c>
      <c r="II39" s="2" t="str" cm="1">
        <f t="array" ref="II39">INDEX(patti,$HD39,JT39)</f>
        <v>Sib5#13</v>
      </c>
      <c r="IJ39" s="2" t="str" cm="1">
        <f t="array" ref="IJ39">INDEX(patti,$HD39,JU39)</f>
        <v>Sibm13</v>
      </c>
      <c r="IK39" s="2" t="str" cm="1">
        <f t="array" ref="IK39">INDEX(patti,$HD39,JV39)</f>
        <v>Sib13b</v>
      </c>
      <c r="IL39" s="2" t="str" cm="1">
        <f t="array" ref="IL39">INDEX(patti,$HD39,JW39)</f>
        <v>Sib13</v>
      </c>
      <c r="IM39" s="2" t="str" cm="1">
        <f t="array" ref="IM39">INDEX(patti,$HD39,JX39)</f>
        <v xml:space="preserve">   </v>
      </c>
      <c r="IN39" t="s">
        <v>117</v>
      </c>
      <c r="IP39">
        <v>1</v>
      </c>
      <c r="IQ39">
        <f t="shared" si="229"/>
        <v>6</v>
      </c>
      <c r="IR39">
        <f t="shared" si="229"/>
        <v>11</v>
      </c>
      <c r="IS39">
        <f t="shared" si="229"/>
        <v>16</v>
      </c>
      <c r="IT39">
        <f t="shared" si="229"/>
        <v>21</v>
      </c>
      <c r="IU39">
        <f t="shared" si="229"/>
        <v>26</v>
      </c>
      <c r="IV39">
        <f t="shared" si="229"/>
        <v>31</v>
      </c>
      <c r="IW39">
        <f t="shared" si="228"/>
        <v>2</v>
      </c>
      <c r="IX39">
        <f t="shared" si="228"/>
        <v>7</v>
      </c>
      <c r="IY39">
        <f t="shared" si="228"/>
        <v>12</v>
      </c>
      <c r="IZ39">
        <f t="shared" si="228"/>
        <v>17</v>
      </c>
      <c r="JA39">
        <f t="shared" si="228"/>
        <v>22</v>
      </c>
      <c r="JB39">
        <f t="shared" si="228"/>
        <v>27</v>
      </c>
      <c r="JC39">
        <f t="shared" si="228"/>
        <v>32</v>
      </c>
      <c r="JD39">
        <f t="shared" si="228"/>
        <v>3</v>
      </c>
      <c r="JE39">
        <f t="shared" si="228"/>
        <v>8</v>
      </c>
      <c r="JF39">
        <f t="shared" si="228"/>
        <v>13</v>
      </c>
      <c r="JG39">
        <f t="shared" si="228"/>
        <v>18</v>
      </c>
      <c r="JH39">
        <f t="shared" si="228"/>
        <v>23</v>
      </c>
      <c r="JI39">
        <f t="shared" si="228"/>
        <v>28</v>
      </c>
      <c r="JJ39">
        <f t="shared" si="228"/>
        <v>33</v>
      </c>
      <c r="JK39">
        <f t="shared" si="228"/>
        <v>4</v>
      </c>
      <c r="JL39">
        <f t="shared" si="228"/>
        <v>9</v>
      </c>
      <c r="JM39">
        <f t="shared" si="223"/>
        <v>14</v>
      </c>
      <c r="JN39">
        <f t="shared" si="223"/>
        <v>19</v>
      </c>
      <c r="JO39">
        <f t="shared" si="223"/>
        <v>24</v>
      </c>
      <c r="JP39">
        <f t="shared" si="223"/>
        <v>29</v>
      </c>
      <c r="JQ39">
        <f t="shared" si="223"/>
        <v>34</v>
      </c>
      <c r="JR39">
        <f t="shared" si="223"/>
        <v>5</v>
      </c>
      <c r="JS39">
        <f t="shared" si="223"/>
        <v>10</v>
      </c>
      <c r="JT39">
        <f t="shared" si="223"/>
        <v>15</v>
      </c>
      <c r="JU39">
        <f t="shared" si="223"/>
        <v>20</v>
      </c>
      <c r="JV39">
        <f t="shared" si="223"/>
        <v>25</v>
      </c>
      <c r="JW39">
        <f t="shared" si="223"/>
        <v>30</v>
      </c>
      <c r="JX39">
        <f t="shared" si="223"/>
        <v>35</v>
      </c>
      <c r="JY39" t="s">
        <v>117</v>
      </c>
      <c r="JZ39" t="str">
        <f t="shared" si="227"/>
        <v>ARMONICA</v>
      </c>
      <c r="KA39">
        <f t="shared" si="16"/>
        <v>0</v>
      </c>
      <c r="KB39" cm="1">
        <f t="array" ref="KB39">IF(TYPE(_xlfn._xlws.FILTER(HE$1:IM$1,HE39:IM39=KA39))=16,0,_xlfn._xlws.FILTER(HE$1:IM$1,HE39:IM39=KA39))</f>
        <v>0</v>
      </c>
      <c r="KG39">
        <f t="shared" si="206"/>
        <v>0</v>
      </c>
      <c r="KH39" s="35">
        <f t="shared" si="225"/>
        <v>0</v>
      </c>
      <c r="LX39" s="51"/>
      <c r="LY39" s="51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51"/>
      <c r="NP39" s="51"/>
      <c r="NQ39" s="51"/>
      <c r="NR39" s="51"/>
      <c r="NS39" s="51"/>
      <c r="NT39" s="51"/>
      <c r="NU39" s="51"/>
      <c r="NV39" s="51"/>
      <c r="NW39" s="51"/>
      <c r="NX39" s="73"/>
      <c r="NY39" s="73"/>
      <c r="NZ39" s="73"/>
      <c r="OA39" s="73"/>
      <c r="OB39" s="73"/>
      <c r="OC39" s="73"/>
    </row>
    <row r="40" spans="1:393" x14ac:dyDescent="0.3">
      <c r="A40" s="190"/>
      <c r="B40" t="str">
        <f t="shared" si="220"/>
        <v>SI</v>
      </c>
      <c r="C40" s="16" t="s">
        <v>37</v>
      </c>
      <c r="D40" s="16" t="s">
        <v>38</v>
      </c>
      <c r="E40" s="16" t="s">
        <v>37</v>
      </c>
      <c r="F40" s="16" t="s">
        <v>37</v>
      </c>
      <c r="G40" s="16" t="s">
        <v>38</v>
      </c>
      <c r="H40" s="16" t="s">
        <v>39</v>
      </c>
      <c r="I40" s="16" t="s">
        <v>38</v>
      </c>
      <c r="J40" s="4">
        <f t="shared" si="221"/>
        <v>12</v>
      </c>
      <c r="K40" s="59">
        <f t="shared" si="48"/>
        <v>14</v>
      </c>
      <c r="L40" s="59">
        <f t="shared" si="49"/>
        <v>15</v>
      </c>
      <c r="M40" s="59">
        <f t="shared" si="50"/>
        <v>17</v>
      </c>
      <c r="N40" s="59">
        <f t="shared" si="51"/>
        <v>19</v>
      </c>
      <c r="O40" s="59">
        <f t="shared" si="52"/>
        <v>20</v>
      </c>
      <c r="P40" s="59">
        <f t="shared" si="53"/>
        <v>23</v>
      </c>
      <c r="Q40" s="57">
        <f t="shared" si="54"/>
        <v>24</v>
      </c>
      <c r="R40" s="59">
        <f t="shared" si="55"/>
        <v>26</v>
      </c>
      <c r="S40" s="59">
        <f t="shared" si="56"/>
        <v>27</v>
      </c>
      <c r="T40" s="59">
        <f t="shared" si="57"/>
        <v>29</v>
      </c>
      <c r="U40" s="59">
        <f t="shared" si="58"/>
        <v>31</v>
      </c>
      <c r="V40" s="59">
        <f t="shared" si="59"/>
        <v>32</v>
      </c>
      <c r="W40" s="59">
        <f t="shared" si="60"/>
        <v>35</v>
      </c>
      <c r="X40" s="57">
        <f t="shared" si="61"/>
        <v>36</v>
      </c>
      <c r="Y40" s="59">
        <f t="shared" si="62"/>
        <v>38</v>
      </c>
      <c r="Z40" s="59">
        <f t="shared" si="63"/>
        <v>39</v>
      </c>
      <c r="AA40" s="59">
        <f t="shared" si="64"/>
        <v>41</v>
      </c>
      <c r="AB40" s="59">
        <f t="shared" si="65"/>
        <v>43</v>
      </c>
      <c r="AC40" s="59">
        <f t="shared" si="66"/>
        <v>44</v>
      </c>
      <c r="AD40" s="59">
        <f t="shared" si="67"/>
        <v>47</v>
      </c>
      <c r="AE40" s="57">
        <f t="shared" si="68"/>
        <v>48</v>
      </c>
      <c r="AF40" s="59">
        <f t="shared" si="69"/>
        <v>50</v>
      </c>
      <c r="AG40" s="59">
        <f t="shared" si="70"/>
        <v>51</v>
      </c>
      <c r="AH40" s="59">
        <f t="shared" si="71"/>
        <v>53</v>
      </c>
      <c r="AI40" s="59"/>
      <c r="AJ40" s="59">
        <f>1</f>
        <v>1</v>
      </c>
      <c r="AK40" s="59">
        <f t="shared" si="72"/>
        <v>3</v>
      </c>
      <c r="AL40" s="59">
        <f t="shared" si="73"/>
        <v>7</v>
      </c>
      <c r="AM40" s="59">
        <f t="shared" si="74"/>
        <v>11</v>
      </c>
      <c r="AN40" s="59">
        <f t="shared" si="75"/>
        <v>14</v>
      </c>
      <c r="AO40" s="59">
        <f t="shared" si="76"/>
        <v>17</v>
      </c>
      <c r="AP40" s="59">
        <f t="shared" si="77"/>
        <v>20</v>
      </c>
      <c r="AQ40" s="59" t="str">
        <f t="shared" si="215"/>
        <v>SI</v>
      </c>
      <c r="AR40" s="59" t="str">
        <f t="shared" si="78"/>
        <v>m</v>
      </c>
      <c r="AS40" s="59" t="str">
        <f t="shared" si="79"/>
        <v/>
      </c>
      <c r="AT40" s="59" t="str">
        <f t="shared" si="80"/>
        <v>Δ</v>
      </c>
      <c r="AU40" s="57" t="str">
        <f t="shared" si="81"/>
        <v>9</v>
      </c>
      <c r="AV40" s="57" t="str">
        <f t="shared" si="82"/>
        <v>11</v>
      </c>
      <c r="AW40" s="57" t="str">
        <f t="shared" si="83"/>
        <v>13b</v>
      </c>
      <c r="AX40" s="57" t="str">
        <f t="shared" si="84"/>
        <v>SIm</v>
      </c>
      <c r="AY40" s="57" t="str">
        <f t="shared" si="85"/>
        <v>SImΔ</v>
      </c>
      <c r="AZ40" s="57" t="str">
        <f t="shared" si="86"/>
        <v>SIm9</v>
      </c>
      <c r="BA40" s="57" t="str">
        <f t="shared" si="87"/>
        <v>SIm11</v>
      </c>
      <c r="BB40" s="57" t="str">
        <f t="shared" si="88"/>
        <v>SIm13b</v>
      </c>
      <c r="BD40" s="59">
        <f>1</f>
        <v>1</v>
      </c>
      <c r="BE40" s="57">
        <f t="shared" si="89"/>
        <v>3</v>
      </c>
      <c r="BF40" s="57">
        <f t="shared" si="90"/>
        <v>6</v>
      </c>
      <c r="BG40" s="57">
        <f t="shared" si="91"/>
        <v>10</v>
      </c>
      <c r="BH40" s="57">
        <f t="shared" si="92"/>
        <v>13</v>
      </c>
      <c r="BI40" s="57">
        <f t="shared" si="93"/>
        <v>17</v>
      </c>
      <c r="BJ40" s="57">
        <f t="shared" si="94"/>
        <v>21</v>
      </c>
      <c r="BK40" s="59" t="str">
        <f t="shared" si="95"/>
        <v>SI</v>
      </c>
      <c r="BL40" s="59" t="str">
        <f t="shared" si="96"/>
        <v>m</v>
      </c>
      <c r="BM40" s="59" t="str">
        <f t="shared" si="97"/>
        <v>5b</v>
      </c>
      <c r="BN40" s="59" t="str">
        <f t="shared" si="98"/>
        <v>7</v>
      </c>
      <c r="BO40" s="57" t="str">
        <f t="shared" si="99"/>
        <v>9b</v>
      </c>
      <c r="BP40" s="57" t="str">
        <f t="shared" si="100"/>
        <v>11</v>
      </c>
      <c r="BQ40" s="57" t="str">
        <f t="shared" si="101"/>
        <v>13</v>
      </c>
      <c r="BR40" s="57" t="str">
        <f t="shared" si="102"/>
        <v>SIm5b</v>
      </c>
      <c r="BS40" s="57" t="str">
        <f t="shared" si="103"/>
        <v>SIm5b7</v>
      </c>
      <c r="BT40" s="57" t="str">
        <f t="shared" si="104"/>
        <v>SIm5b9b</v>
      </c>
      <c r="BU40" s="57" t="str">
        <f t="shared" si="105"/>
        <v>SIm5b11</v>
      </c>
      <c r="BV40" s="57" t="str">
        <f t="shared" si="106"/>
        <v>SIm5b13</v>
      </c>
      <c r="BX40" s="59">
        <f>1</f>
        <v>1</v>
      </c>
      <c r="BY40" s="57">
        <f t="shared" si="107"/>
        <v>4</v>
      </c>
      <c r="BZ40" s="57">
        <f t="shared" si="108"/>
        <v>8</v>
      </c>
      <c r="CA40" s="57">
        <f t="shared" si="109"/>
        <v>11</v>
      </c>
      <c r="CB40" s="57">
        <f t="shared" si="110"/>
        <v>14</v>
      </c>
      <c r="CC40" s="57">
        <f t="shared" si="111"/>
        <v>17</v>
      </c>
      <c r="CD40" s="57">
        <f t="shared" si="112"/>
        <v>21</v>
      </c>
      <c r="CE40" s="59" t="str">
        <f t="shared" si="113"/>
        <v>SI</v>
      </c>
      <c r="CF40" s="59" t="str">
        <f t="shared" si="114"/>
        <v/>
      </c>
      <c r="CG40" s="59" t="str">
        <f t="shared" si="115"/>
        <v>5#</v>
      </c>
      <c r="CH40" s="59" t="str">
        <f t="shared" si="116"/>
        <v>Δ</v>
      </c>
      <c r="CI40" s="57" t="str">
        <f t="shared" si="117"/>
        <v>9</v>
      </c>
      <c r="CJ40" s="57" t="str">
        <f t="shared" si="118"/>
        <v>11</v>
      </c>
      <c r="CK40" s="57" t="str">
        <f t="shared" si="119"/>
        <v>13</v>
      </c>
      <c r="CL40" s="57" t="str">
        <f t="shared" si="120"/>
        <v>SI5#</v>
      </c>
      <c r="CM40" s="57" t="str">
        <f t="shared" si="121"/>
        <v>SI5#Δ</v>
      </c>
      <c r="CN40" s="57" t="str">
        <f t="shared" si="122"/>
        <v>SI5#9</v>
      </c>
      <c r="CO40" s="57" t="str">
        <f t="shared" si="123"/>
        <v>SI5#11</v>
      </c>
      <c r="CP40" s="57" t="str">
        <f t="shared" si="124"/>
        <v>SI5#13</v>
      </c>
      <c r="CR40" s="59">
        <f>1</f>
        <v>1</v>
      </c>
      <c r="CS40" s="57">
        <f t="shared" si="125"/>
        <v>3</v>
      </c>
      <c r="CT40" s="57">
        <f t="shared" si="126"/>
        <v>7</v>
      </c>
      <c r="CU40" s="57">
        <f t="shared" si="127"/>
        <v>10</v>
      </c>
      <c r="CV40" s="57">
        <f t="shared" si="128"/>
        <v>14</v>
      </c>
      <c r="CW40" s="57">
        <f t="shared" si="129"/>
        <v>18</v>
      </c>
      <c r="CX40" s="57">
        <f t="shared" si="130"/>
        <v>21</v>
      </c>
      <c r="CY40" s="59" t="str">
        <f t="shared" si="131"/>
        <v>SI</v>
      </c>
      <c r="CZ40" s="59" t="str">
        <f t="shared" si="132"/>
        <v>m</v>
      </c>
      <c r="DA40" s="59" t="str">
        <f t="shared" si="133"/>
        <v/>
      </c>
      <c r="DB40" s="59" t="str">
        <f t="shared" si="134"/>
        <v>7</v>
      </c>
      <c r="DC40" s="57" t="str">
        <f t="shared" si="135"/>
        <v>9</v>
      </c>
      <c r="DD40" s="57" t="str">
        <f t="shared" si="136"/>
        <v>11+</v>
      </c>
      <c r="DE40" s="57" t="str">
        <f t="shared" si="137"/>
        <v>13</v>
      </c>
      <c r="DF40" s="57" t="str">
        <f t="shared" si="138"/>
        <v>SIm</v>
      </c>
      <c r="DG40" s="57" t="str">
        <f t="shared" si="139"/>
        <v>SIm7</v>
      </c>
      <c r="DH40" s="57" t="str">
        <f t="shared" si="140"/>
        <v>SIm9</v>
      </c>
      <c r="DI40" s="57" t="str">
        <f t="shared" si="141"/>
        <v>SIm11+</v>
      </c>
      <c r="DJ40" s="57" t="str">
        <f t="shared" si="142"/>
        <v>SIm13</v>
      </c>
      <c r="DL40" s="59">
        <f>1</f>
        <v>1</v>
      </c>
      <c r="DM40" s="57">
        <f t="shared" si="143"/>
        <v>4</v>
      </c>
      <c r="DN40" s="57">
        <f t="shared" si="144"/>
        <v>7</v>
      </c>
      <c r="DO40" s="57">
        <f t="shared" si="145"/>
        <v>10</v>
      </c>
      <c r="DP40" s="57">
        <f t="shared" si="146"/>
        <v>13</v>
      </c>
      <c r="DQ40" s="57">
        <f t="shared" si="147"/>
        <v>17</v>
      </c>
      <c r="DR40" s="57">
        <f t="shared" si="148"/>
        <v>20</v>
      </c>
      <c r="DS40" s="59" t="str">
        <f t="shared" si="149"/>
        <v>SI</v>
      </c>
      <c r="DT40" s="59" t="str">
        <f t="shared" si="150"/>
        <v/>
      </c>
      <c r="DU40" s="59" t="str">
        <f t="shared" si="151"/>
        <v/>
      </c>
      <c r="DV40" s="59" t="str">
        <f t="shared" si="152"/>
        <v>7</v>
      </c>
      <c r="DW40" s="57" t="str">
        <f t="shared" si="153"/>
        <v>9b</v>
      </c>
      <c r="DX40" s="57" t="str">
        <f t="shared" si="154"/>
        <v>11</v>
      </c>
      <c r="DY40" s="57" t="str">
        <f t="shared" si="155"/>
        <v>13b</v>
      </c>
      <c r="DZ40" s="57" t="str">
        <f t="shared" si="156"/>
        <v>SI</v>
      </c>
      <c r="EA40" s="57" t="str">
        <f t="shared" si="157"/>
        <v>SI7</v>
      </c>
      <c r="EB40" s="57" t="str">
        <f t="shared" si="158"/>
        <v>SI9b</v>
      </c>
      <c r="EC40" s="57" t="str">
        <f t="shared" si="159"/>
        <v>SI11</v>
      </c>
      <c r="ED40" s="57" t="str">
        <f t="shared" si="160"/>
        <v>SI13b</v>
      </c>
      <c r="EF40" s="59">
        <f>1</f>
        <v>1</v>
      </c>
      <c r="EG40" s="57">
        <f t="shared" si="161"/>
        <v>4</v>
      </c>
      <c r="EH40" s="57">
        <f t="shared" si="162"/>
        <v>7</v>
      </c>
      <c r="EI40" s="57">
        <f t="shared" si="163"/>
        <v>11</v>
      </c>
      <c r="EJ40" s="57">
        <f t="shared" si="164"/>
        <v>15</v>
      </c>
      <c r="EK40" s="57">
        <f t="shared" si="165"/>
        <v>18</v>
      </c>
      <c r="EL40" s="57">
        <f t="shared" si="166"/>
        <v>21</v>
      </c>
      <c r="EM40" s="59" t="str">
        <f t="shared" si="167"/>
        <v>SI</v>
      </c>
      <c r="EN40" s="59" t="str">
        <f t="shared" si="168"/>
        <v/>
      </c>
      <c r="EO40" s="59" t="str">
        <f t="shared" si="169"/>
        <v/>
      </c>
      <c r="EP40" s="59" t="str">
        <f t="shared" si="170"/>
        <v>Δ</v>
      </c>
      <c r="EQ40" s="57" t="str">
        <f t="shared" si="171"/>
        <v>9+</v>
      </c>
      <c r="ER40" s="57" t="str">
        <f t="shared" si="172"/>
        <v>11+</v>
      </c>
      <c r="ES40" s="57" t="str">
        <f t="shared" si="173"/>
        <v>13</v>
      </c>
      <c r="ET40" s="57" t="str">
        <f t="shared" si="174"/>
        <v>SI</v>
      </c>
      <c r="EU40" s="57" t="str">
        <f t="shared" si="175"/>
        <v>SIΔ</v>
      </c>
      <c r="EV40" s="57" t="str">
        <f t="shared" si="176"/>
        <v>SI9+</v>
      </c>
      <c r="EW40" s="57" t="str">
        <f t="shared" si="177"/>
        <v>SI11+</v>
      </c>
      <c r="EX40" s="57" t="str">
        <f t="shared" si="178"/>
        <v>SI13</v>
      </c>
      <c r="EZ40" s="59">
        <f>1</f>
        <v>1</v>
      </c>
      <c r="FA40" s="57">
        <f t="shared" si="179"/>
        <v>3</v>
      </c>
      <c r="FB40" s="57">
        <f t="shared" si="180"/>
        <v>6</v>
      </c>
      <c r="FC40" s="57">
        <f t="shared" si="181"/>
        <v>9</v>
      </c>
      <c r="FD40" s="57">
        <f t="shared" si="182"/>
        <v>13</v>
      </c>
      <c r="FE40" s="57">
        <f t="shared" si="183"/>
        <v>16</v>
      </c>
      <c r="FF40" s="57">
        <f t="shared" si="184"/>
        <v>20</v>
      </c>
      <c r="FG40" s="59" t="str">
        <f t="shared" si="185"/>
        <v>SI</v>
      </c>
      <c r="FH40" s="59" t="str">
        <f t="shared" si="186"/>
        <v>m</v>
      </c>
      <c r="FI40" s="59" t="str">
        <f t="shared" si="187"/>
        <v>5b</v>
      </c>
      <c r="FJ40" s="59" t="str">
        <f t="shared" si="188"/>
        <v>dim</v>
      </c>
      <c r="FK40" s="57" t="str">
        <f t="shared" si="189"/>
        <v>9b</v>
      </c>
      <c r="FL40" s="57" t="str">
        <f t="shared" si="190"/>
        <v>11b</v>
      </c>
      <c r="FM40" s="57" t="str">
        <f t="shared" si="191"/>
        <v>13b</v>
      </c>
      <c r="FN40" s="57" t="str">
        <f t="shared" si="192"/>
        <v>SIm5b</v>
      </c>
      <c r="FO40" s="57" t="str">
        <f t="shared" si="193"/>
        <v>SIm5bdim</v>
      </c>
      <c r="FP40" s="57" t="str">
        <f t="shared" si="194"/>
        <v>SIm5b9b</v>
      </c>
      <c r="FQ40" s="57" t="str">
        <f t="shared" si="195"/>
        <v>SIm5b11b</v>
      </c>
      <c r="FR40" s="57" t="str">
        <f t="shared" si="196"/>
        <v>SIm5b13b</v>
      </c>
      <c r="FT40" s="2" t="str">
        <f t="shared" si="197"/>
        <v>SIm</v>
      </c>
      <c r="FU40" s="2" t="str">
        <f t="shared" si="197"/>
        <v>SImΔ</v>
      </c>
      <c r="FV40" s="2" t="str">
        <f t="shared" si="197"/>
        <v>SIm9</v>
      </c>
      <c r="FW40" s="2" t="str">
        <f t="shared" si="197"/>
        <v>SIm11</v>
      </c>
      <c r="FX40" s="2" t="str">
        <f t="shared" si="197"/>
        <v>SIm13b</v>
      </c>
      <c r="FY40" s="2" t="str">
        <f t="shared" si="198"/>
        <v>SIm5b</v>
      </c>
      <c r="FZ40" s="2" t="str">
        <f t="shared" si="198"/>
        <v>SIm5b7</v>
      </c>
      <c r="GA40" s="2" t="str">
        <f t="shared" si="198"/>
        <v>SIm5b9b</v>
      </c>
      <c r="GB40" s="2" t="str">
        <f t="shared" si="198"/>
        <v>SIm5b11</v>
      </c>
      <c r="GC40" s="2" t="str">
        <f t="shared" si="198"/>
        <v>SIm5b13</v>
      </c>
      <c r="GD40" s="2" t="str">
        <f t="shared" si="199"/>
        <v>SI5#</v>
      </c>
      <c r="GE40" s="2" t="str">
        <f t="shared" si="199"/>
        <v>SI5#Δ</v>
      </c>
      <c r="GF40" s="2" t="str">
        <f t="shared" si="199"/>
        <v>SI5#9</v>
      </c>
      <c r="GG40" s="2" t="str">
        <f t="shared" si="199"/>
        <v>SI5#11</v>
      </c>
      <c r="GH40" s="2" t="str">
        <f t="shared" si="199"/>
        <v>SI5#13</v>
      </c>
      <c r="GI40" s="2" t="str">
        <f t="shared" si="200"/>
        <v>SIm</v>
      </c>
      <c r="GJ40" s="2" t="str">
        <f t="shared" si="200"/>
        <v>SIm7</v>
      </c>
      <c r="GK40" s="2" t="str">
        <f t="shared" si="200"/>
        <v>SIm9</v>
      </c>
      <c r="GL40" s="2" t="str">
        <f t="shared" si="200"/>
        <v>SIm11+</v>
      </c>
      <c r="GM40" s="2" t="str">
        <f t="shared" si="200"/>
        <v>SIm13</v>
      </c>
      <c r="GN40" s="2" t="str">
        <f t="shared" si="201"/>
        <v>SI</v>
      </c>
      <c r="GO40" s="2" t="str">
        <f t="shared" si="201"/>
        <v>SI7</v>
      </c>
      <c r="GP40" s="2" t="str">
        <f t="shared" si="201"/>
        <v>SI9b</v>
      </c>
      <c r="GQ40" s="2" t="str">
        <f t="shared" si="201"/>
        <v>SI11</v>
      </c>
      <c r="GR40" s="2" t="str">
        <f t="shared" si="201"/>
        <v>SI13b</v>
      </c>
      <c r="GS40" s="2" t="str">
        <f t="shared" si="202"/>
        <v>SI</v>
      </c>
      <c r="GT40" s="2" t="str">
        <f t="shared" si="202"/>
        <v>SIΔ</v>
      </c>
      <c r="GU40" s="2" t="str">
        <f t="shared" si="202"/>
        <v>SI9+</v>
      </c>
      <c r="GV40" s="2" t="str">
        <f t="shared" si="202"/>
        <v>SI11+</v>
      </c>
      <c r="GW40" s="2" t="str">
        <f t="shared" si="202"/>
        <v>SI13</v>
      </c>
      <c r="GX40" s="2" t="str">
        <f t="shared" si="203"/>
        <v>SIm5b</v>
      </c>
      <c r="GY40" s="2" t="str">
        <f t="shared" si="203"/>
        <v>SIm5bdim</v>
      </c>
      <c r="GZ40" s="2" t="str">
        <f t="shared" si="203"/>
        <v>SIm5b9b</v>
      </c>
      <c r="HA40" s="2" t="str">
        <f t="shared" si="203"/>
        <v>SIm5b11b</v>
      </c>
      <c r="HB40" s="2" t="str">
        <f t="shared" si="203"/>
        <v>SIm5b13b</v>
      </c>
      <c r="HD40" s="2">
        <f t="shared" si="216"/>
        <v>36</v>
      </c>
      <c r="HE40" s="2" t="str" cm="1">
        <f t="array" ref="HE40">INDEX(patti,$HD40,IP40)</f>
        <v>SIm</v>
      </c>
      <c r="HF40" s="2" t="str" cm="1">
        <f t="array" ref="HF40">INDEX(patti,$HD40,IQ40)</f>
        <v>SIm5b</v>
      </c>
      <c r="HG40" s="2" t="str" cm="1">
        <f t="array" ref="HG40">INDEX(patti,$HD40,IR40)</f>
        <v>SI5#</v>
      </c>
      <c r="HH40" s="2" t="str" cm="1">
        <f t="array" ref="HH40">INDEX(patti,$HD40,IS40)</f>
        <v>SIm</v>
      </c>
      <c r="HI40" s="2" t="str" cm="1">
        <f t="array" ref="HI40">INDEX(patti,$HD40,IT40)</f>
        <v>SI</v>
      </c>
      <c r="HJ40" s="2" t="str" cm="1">
        <f t="array" ref="HJ40">INDEX(patti,$HD40,IU40)</f>
        <v>SI</v>
      </c>
      <c r="HK40" s="2" t="str" cm="1">
        <f t="array" ref="HK40">INDEX(patti,$HD40,IV40)</f>
        <v>SIdim</v>
      </c>
      <c r="HL40" s="2" t="str" cm="1">
        <f t="array" ref="HL40">INDEX(patti,$HD40,IW40)</f>
        <v>SImΔ</v>
      </c>
      <c r="HM40" s="2" t="str" cm="1">
        <f t="array" ref="HM40">INDEX(patti,$HD40,IX40)</f>
        <v>SIm5b7</v>
      </c>
      <c r="HN40" s="2" t="str" cm="1">
        <f t="array" ref="HN40">INDEX(patti,$HD40,IY40)</f>
        <v>SI5#Δ</v>
      </c>
      <c r="HO40" s="2" t="str" cm="1">
        <f t="array" ref="HO40">INDEX(patti,$HD40,IZ40)</f>
        <v>SIm7</v>
      </c>
      <c r="HP40" s="2" t="str" cm="1">
        <f t="array" ref="HP40">INDEX(patti,$HD40,JA40)</f>
        <v>SI7</v>
      </c>
      <c r="HQ40" s="2" t="str" cm="1">
        <f t="array" ref="HQ40">INDEX(patti,$HD40,JB40)</f>
        <v>SIΔ</v>
      </c>
      <c r="HR40" s="2" t="str" cm="1">
        <f t="array" ref="HR40">INDEX(patti,$HD40,JC40)</f>
        <v xml:space="preserve">   </v>
      </c>
      <c r="HS40" s="2" t="str" cm="1">
        <f t="array" ref="HS40">INDEX(patti,$HD40,JD40)</f>
        <v>SIm9</v>
      </c>
      <c r="HT40" s="2" t="str" cm="1">
        <f t="array" ref="HT40">INDEX(patti,$HD40,JE40)</f>
        <v>SIm5b9b</v>
      </c>
      <c r="HU40" s="2" t="str" cm="1">
        <f t="array" ref="HU40">INDEX(patti,$HD40,JF40)</f>
        <v>SI5#9</v>
      </c>
      <c r="HV40" s="2" t="str" cm="1">
        <f t="array" ref="HV40">INDEX(patti,$HD40,JG40)</f>
        <v>SIm9</v>
      </c>
      <c r="HW40" s="2" t="str" cm="1">
        <f t="array" ref="HW40">INDEX(patti,$HD40,JH40)</f>
        <v>SI9b</v>
      </c>
      <c r="HX40" s="2" t="str" cm="1">
        <f t="array" ref="HX40">INDEX(patti,$HD40,JI40)</f>
        <v>SI9#</v>
      </c>
      <c r="HY40" s="2" t="str" cm="1">
        <f t="array" ref="HY40">INDEX(patti,$HD40,JJ40)</f>
        <v xml:space="preserve">   </v>
      </c>
      <c r="HZ40" s="2" t="str" cm="1">
        <f t="array" ref="HZ40">INDEX(patti,$HD40,JK40)</f>
        <v>SIm11</v>
      </c>
      <c r="IA40" s="2" t="str" cm="1">
        <f t="array" ref="IA40">INDEX(patti,$HD40,JL40)</f>
        <v>SIm5b11</v>
      </c>
      <c r="IB40" s="2" t="str" cm="1">
        <f t="array" ref="IB40">INDEX(patti,$HD40,JM40)</f>
        <v>SI5#11</v>
      </c>
      <c r="IC40" s="2" t="str" cm="1">
        <f t="array" ref="IC40">INDEX(patti,$HD40,JN40)</f>
        <v>SIm11+</v>
      </c>
      <c r="ID40" s="2" t="str" cm="1">
        <f t="array" ref="ID40">INDEX(patti,$HD40,JO40)</f>
        <v>SI11</v>
      </c>
      <c r="IE40" s="2" t="str" cm="1">
        <f t="array" ref="IE40">INDEX(patti,$HD40,JP40)</f>
        <v>SI11+</v>
      </c>
      <c r="IF40" s="2" t="str" cm="1">
        <f t="array" ref="IF40">INDEX(patti,$HD40,JQ40)</f>
        <v xml:space="preserve">   </v>
      </c>
      <c r="IG40" s="2" t="str" cm="1">
        <f t="array" ref="IG40">INDEX(patti,$HD40,JR40)</f>
        <v>SIm13b</v>
      </c>
      <c r="IH40" s="2" t="str" cm="1">
        <f t="array" ref="IH40">INDEX(patti,$HD40,JS40)</f>
        <v>SIm5b13</v>
      </c>
      <c r="II40" s="2" t="str" cm="1">
        <f t="array" ref="II40">INDEX(patti,$HD40,JT40)</f>
        <v>SI5#13</v>
      </c>
      <c r="IJ40" s="2" t="str" cm="1">
        <f t="array" ref="IJ40">INDEX(patti,$HD40,JU40)</f>
        <v>SIm13</v>
      </c>
      <c r="IK40" s="2" t="str" cm="1">
        <f t="array" ref="IK40">INDEX(patti,$HD40,JV40)</f>
        <v>SI13b</v>
      </c>
      <c r="IL40" s="2" t="str" cm="1">
        <f t="array" ref="IL40">INDEX(patti,$HD40,JW40)</f>
        <v>SI13</v>
      </c>
      <c r="IM40" s="2" t="str" cm="1">
        <f t="array" ref="IM40">INDEX(patti,$HD40,JX40)</f>
        <v xml:space="preserve">   </v>
      </c>
      <c r="IN40" t="s">
        <v>117</v>
      </c>
      <c r="IP40">
        <v>1</v>
      </c>
      <c r="IQ40">
        <f t="shared" si="229"/>
        <v>6</v>
      </c>
      <c r="IR40">
        <f t="shared" si="229"/>
        <v>11</v>
      </c>
      <c r="IS40">
        <f t="shared" si="229"/>
        <v>16</v>
      </c>
      <c r="IT40">
        <f t="shared" si="229"/>
        <v>21</v>
      </c>
      <c r="IU40">
        <f t="shared" si="229"/>
        <v>26</v>
      </c>
      <c r="IV40">
        <f t="shared" si="229"/>
        <v>31</v>
      </c>
      <c r="IW40">
        <f t="shared" si="228"/>
        <v>2</v>
      </c>
      <c r="IX40">
        <f t="shared" si="228"/>
        <v>7</v>
      </c>
      <c r="IY40">
        <f t="shared" si="228"/>
        <v>12</v>
      </c>
      <c r="IZ40">
        <f t="shared" si="228"/>
        <v>17</v>
      </c>
      <c r="JA40">
        <f t="shared" si="228"/>
        <v>22</v>
      </c>
      <c r="JB40">
        <f t="shared" si="228"/>
        <v>27</v>
      </c>
      <c r="JC40">
        <f t="shared" si="228"/>
        <v>32</v>
      </c>
      <c r="JD40">
        <f t="shared" si="228"/>
        <v>3</v>
      </c>
      <c r="JE40">
        <f t="shared" si="228"/>
        <v>8</v>
      </c>
      <c r="JF40">
        <f t="shared" si="228"/>
        <v>13</v>
      </c>
      <c r="JG40">
        <f t="shared" si="228"/>
        <v>18</v>
      </c>
      <c r="JH40">
        <f t="shared" si="228"/>
        <v>23</v>
      </c>
      <c r="JI40">
        <f t="shared" si="228"/>
        <v>28</v>
      </c>
      <c r="JJ40">
        <f t="shared" si="228"/>
        <v>33</v>
      </c>
      <c r="JK40">
        <f t="shared" si="228"/>
        <v>4</v>
      </c>
      <c r="JL40">
        <f t="shared" si="228"/>
        <v>9</v>
      </c>
      <c r="JM40">
        <f t="shared" si="223"/>
        <v>14</v>
      </c>
      <c r="JN40">
        <f t="shared" si="223"/>
        <v>19</v>
      </c>
      <c r="JO40">
        <f t="shared" si="223"/>
        <v>24</v>
      </c>
      <c r="JP40">
        <f t="shared" si="223"/>
        <v>29</v>
      </c>
      <c r="JQ40">
        <f t="shared" si="223"/>
        <v>34</v>
      </c>
      <c r="JR40">
        <f t="shared" si="223"/>
        <v>5</v>
      </c>
      <c r="JS40">
        <f t="shared" si="223"/>
        <v>10</v>
      </c>
      <c r="JT40">
        <f t="shared" si="223"/>
        <v>15</v>
      </c>
      <c r="JU40">
        <f t="shared" si="223"/>
        <v>20</v>
      </c>
      <c r="JV40">
        <f t="shared" si="223"/>
        <v>25</v>
      </c>
      <c r="JW40">
        <f t="shared" si="223"/>
        <v>30</v>
      </c>
      <c r="JX40">
        <f t="shared" si="223"/>
        <v>35</v>
      </c>
      <c r="JY40" t="s">
        <v>117</v>
      </c>
      <c r="JZ40" t="str">
        <f t="shared" si="227"/>
        <v>ARMONICA</v>
      </c>
      <c r="KA40">
        <f t="shared" si="16"/>
        <v>0</v>
      </c>
      <c r="KB40" cm="1">
        <f t="array" ref="KB40">IF(TYPE(_xlfn._xlws.FILTER(HE$1:IM$1,HE40:IM40=KA40))=16,0,_xlfn._xlws.FILTER(HE$1:IM$1,HE40:IM40=KA40))</f>
        <v>0</v>
      </c>
      <c r="KG40">
        <f t="shared" si="206"/>
        <v>0</v>
      </c>
      <c r="KH40" s="35">
        <f t="shared" si="225"/>
        <v>0</v>
      </c>
      <c r="LX40" s="51"/>
      <c r="LY40" s="51"/>
      <c r="LZ40" s="51"/>
      <c r="MA40" s="51"/>
      <c r="MB40" s="51"/>
      <c r="MC40" s="51"/>
      <c r="MD40" s="51"/>
      <c r="ME40" s="51"/>
      <c r="MF40" s="51"/>
      <c r="MG40" s="51"/>
      <c r="MH40" s="51"/>
      <c r="MI40" s="51"/>
      <c r="MJ40" s="51"/>
      <c r="MK40" s="51"/>
      <c r="ML40" s="51"/>
      <c r="MM40" s="51"/>
      <c r="MN40" s="51"/>
      <c r="MO40" s="51"/>
      <c r="MP40" s="51"/>
      <c r="MQ40" s="51"/>
      <c r="MR40" s="51"/>
      <c r="MS40" s="51"/>
      <c r="MT40" s="51"/>
      <c r="MU40" s="51"/>
      <c r="MV40" s="51"/>
      <c r="MW40" s="51"/>
      <c r="MX40" s="51"/>
      <c r="MY40" s="51"/>
      <c r="MZ40" s="51"/>
      <c r="NA40" s="51"/>
      <c r="NB40" s="51"/>
      <c r="NC40" s="51"/>
      <c r="ND40" s="51"/>
      <c r="NE40" s="51"/>
      <c r="NF40" s="51"/>
      <c r="NG40" s="51"/>
      <c r="NH40" s="51"/>
      <c r="NI40" s="51"/>
      <c r="NJ40" s="51"/>
      <c r="NK40" s="51"/>
      <c r="NL40" s="51"/>
      <c r="NM40" s="51"/>
      <c r="NN40" s="51"/>
      <c r="NO40" s="51"/>
      <c r="NP40" s="51"/>
      <c r="NQ40" s="51"/>
      <c r="NR40" s="51"/>
      <c r="NS40" s="51"/>
      <c r="NT40" s="51"/>
      <c r="NU40" s="51"/>
      <c r="NV40" s="51"/>
      <c r="NW40" s="51"/>
      <c r="NX40" s="73"/>
      <c r="NY40" s="73"/>
      <c r="NZ40" s="73"/>
      <c r="OA40" s="73"/>
      <c r="OB40" s="73"/>
      <c r="OC40" s="73"/>
    </row>
    <row r="41" spans="1:393" x14ac:dyDescent="0.3">
      <c r="A41" t="s">
        <v>112</v>
      </c>
      <c r="B41" t="s">
        <v>112</v>
      </c>
      <c r="C41" t="s">
        <v>112</v>
      </c>
      <c r="D41" t="s">
        <v>112</v>
      </c>
      <c r="E41" t="s">
        <v>112</v>
      </c>
      <c r="F41" t="s">
        <v>112</v>
      </c>
      <c r="G41" t="s">
        <v>112</v>
      </c>
      <c r="H41" t="s">
        <v>112</v>
      </c>
      <c r="I41" t="s">
        <v>112</v>
      </c>
      <c r="J41" t="s">
        <v>112</v>
      </c>
      <c r="K41" t="s">
        <v>112</v>
      </c>
      <c r="L41" t="s">
        <v>112</v>
      </c>
      <c r="M41" t="s">
        <v>112</v>
      </c>
      <c r="N41" t="s">
        <v>112</v>
      </c>
      <c r="O41" t="s">
        <v>112</v>
      </c>
      <c r="P41" t="s">
        <v>112</v>
      </c>
      <c r="Q41" t="s">
        <v>112</v>
      </c>
      <c r="R41" t="s">
        <v>112</v>
      </c>
      <c r="S41" t="s">
        <v>112</v>
      </c>
      <c r="T41" t="s">
        <v>112</v>
      </c>
      <c r="U41" t="s">
        <v>112</v>
      </c>
      <c r="V41" t="s">
        <v>112</v>
      </c>
      <c r="W41" t="s">
        <v>112</v>
      </c>
      <c r="X41" t="s">
        <v>112</v>
      </c>
      <c r="Y41" t="s">
        <v>112</v>
      </c>
      <c r="Z41" t="s">
        <v>112</v>
      </c>
      <c r="AA41" t="s">
        <v>112</v>
      </c>
      <c r="AB41" t="s">
        <v>112</v>
      </c>
      <c r="AC41" t="s">
        <v>112</v>
      </c>
      <c r="AD41" t="s">
        <v>112</v>
      </c>
      <c r="AE41" t="s">
        <v>112</v>
      </c>
      <c r="AF41" t="s">
        <v>112</v>
      </c>
      <c r="AG41" t="s">
        <v>112</v>
      </c>
      <c r="AH41" t="s">
        <v>112</v>
      </c>
      <c r="AI41" t="s">
        <v>112</v>
      </c>
      <c r="AJ41" t="s">
        <v>112</v>
      </c>
      <c r="AK41" t="s">
        <v>112</v>
      </c>
      <c r="AL41" t="s">
        <v>112</v>
      </c>
      <c r="AM41" t="s">
        <v>112</v>
      </c>
      <c r="AN41" t="s">
        <v>112</v>
      </c>
      <c r="AO41" t="s">
        <v>112</v>
      </c>
      <c r="AP41" t="s">
        <v>112</v>
      </c>
      <c r="AQ41" t="s">
        <v>112</v>
      </c>
      <c r="AR41" t="s">
        <v>112</v>
      </c>
      <c r="AS41" t="s">
        <v>112</v>
      </c>
      <c r="AT41" t="s">
        <v>112</v>
      </c>
      <c r="AU41" t="s">
        <v>112</v>
      </c>
      <c r="AV41" t="s">
        <v>112</v>
      </c>
      <c r="AW41" t="s">
        <v>112</v>
      </c>
      <c r="AX41" t="s">
        <v>112</v>
      </c>
      <c r="AY41" t="s">
        <v>112</v>
      </c>
      <c r="AZ41" t="s">
        <v>112</v>
      </c>
      <c r="BA41" t="s">
        <v>112</v>
      </c>
      <c r="BB41" t="s">
        <v>112</v>
      </c>
      <c r="BC41" t="s">
        <v>112</v>
      </c>
      <c r="BD41" t="s">
        <v>112</v>
      </c>
      <c r="BE41" t="s">
        <v>112</v>
      </c>
      <c r="BF41" t="s">
        <v>112</v>
      </c>
      <c r="BG41" t="s">
        <v>112</v>
      </c>
      <c r="BH41" t="s">
        <v>112</v>
      </c>
      <c r="BI41" t="s">
        <v>112</v>
      </c>
      <c r="BJ41" t="s">
        <v>112</v>
      </c>
      <c r="BK41" t="s">
        <v>112</v>
      </c>
      <c r="BL41" t="s">
        <v>112</v>
      </c>
      <c r="BM41" t="s">
        <v>112</v>
      </c>
      <c r="BN41" t="s">
        <v>112</v>
      </c>
      <c r="BO41" t="s">
        <v>112</v>
      </c>
      <c r="BP41" t="s">
        <v>112</v>
      </c>
      <c r="BQ41" t="s">
        <v>112</v>
      </c>
      <c r="BR41" t="s">
        <v>112</v>
      </c>
      <c r="BS41" t="s">
        <v>112</v>
      </c>
      <c r="BT41" t="s">
        <v>112</v>
      </c>
      <c r="BU41" t="s">
        <v>112</v>
      </c>
      <c r="BV41" t="s">
        <v>112</v>
      </c>
      <c r="BW41" t="s">
        <v>112</v>
      </c>
      <c r="BX41" t="s">
        <v>112</v>
      </c>
      <c r="BY41" t="s">
        <v>112</v>
      </c>
      <c r="BZ41" t="s">
        <v>112</v>
      </c>
      <c r="CA41" t="s">
        <v>112</v>
      </c>
      <c r="CB41" t="s">
        <v>112</v>
      </c>
      <c r="CC41" t="s">
        <v>112</v>
      </c>
      <c r="CD41" t="s">
        <v>112</v>
      </c>
      <c r="CE41" t="s">
        <v>112</v>
      </c>
      <c r="CF41" t="s">
        <v>112</v>
      </c>
      <c r="CG41" t="s">
        <v>112</v>
      </c>
      <c r="CH41" t="s">
        <v>112</v>
      </c>
      <c r="CI41" t="s">
        <v>112</v>
      </c>
      <c r="CJ41" t="s">
        <v>112</v>
      </c>
      <c r="CK41" t="s">
        <v>112</v>
      </c>
      <c r="CL41" t="s">
        <v>112</v>
      </c>
      <c r="CM41" t="s">
        <v>112</v>
      </c>
      <c r="CN41" t="s">
        <v>112</v>
      </c>
      <c r="CO41" t="s">
        <v>112</v>
      </c>
      <c r="CP41" t="s">
        <v>112</v>
      </c>
      <c r="CQ41" t="s">
        <v>112</v>
      </c>
      <c r="CR41" t="s">
        <v>112</v>
      </c>
      <c r="CS41" t="s">
        <v>112</v>
      </c>
      <c r="CT41" t="s">
        <v>112</v>
      </c>
      <c r="CU41" t="s">
        <v>112</v>
      </c>
      <c r="CV41" t="s">
        <v>112</v>
      </c>
      <c r="CW41" t="s">
        <v>112</v>
      </c>
      <c r="CX41" t="s">
        <v>112</v>
      </c>
      <c r="CY41" t="s">
        <v>112</v>
      </c>
      <c r="CZ41" t="s">
        <v>112</v>
      </c>
      <c r="DA41" t="s">
        <v>112</v>
      </c>
      <c r="DB41" t="s">
        <v>112</v>
      </c>
      <c r="DC41" t="s">
        <v>112</v>
      </c>
      <c r="DD41" t="s">
        <v>112</v>
      </c>
      <c r="DE41" t="s">
        <v>112</v>
      </c>
      <c r="DF41" t="s">
        <v>112</v>
      </c>
      <c r="DG41" t="s">
        <v>112</v>
      </c>
      <c r="DH41" t="s">
        <v>112</v>
      </c>
      <c r="DI41" t="s">
        <v>112</v>
      </c>
      <c r="DJ41" t="s">
        <v>112</v>
      </c>
      <c r="DK41" t="s">
        <v>112</v>
      </c>
      <c r="DL41" t="s">
        <v>112</v>
      </c>
      <c r="DM41" t="s">
        <v>112</v>
      </c>
      <c r="DN41" t="s">
        <v>112</v>
      </c>
      <c r="DO41" t="s">
        <v>112</v>
      </c>
      <c r="DP41" t="s">
        <v>112</v>
      </c>
      <c r="DQ41" t="s">
        <v>112</v>
      </c>
      <c r="DR41" t="s">
        <v>112</v>
      </c>
      <c r="DS41" t="s">
        <v>112</v>
      </c>
      <c r="DT41" t="s">
        <v>112</v>
      </c>
      <c r="DU41" t="s">
        <v>112</v>
      </c>
      <c r="DV41" t="s">
        <v>112</v>
      </c>
      <c r="DW41" t="s">
        <v>112</v>
      </c>
      <c r="DX41" t="s">
        <v>112</v>
      </c>
      <c r="DY41" t="s">
        <v>112</v>
      </c>
      <c r="DZ41" t="s">
        <v>112</v>
      </c>
      <c r="EA41" t="s">
        <v>112</v>
      </c>
      <c r="EB41" t="s">
        <v>112</v>
      </c>
      <c r="EC41" t="s">
        <v>112</v>
      </c>
      <c r="ED41" t="s">
        <v>112</v>
      </c>
      <c r="EE41" t="s">
        <v>112</v>
      </c>
      <c r="EF41" t="s">
        <v>112</v>
      </c>
      <c r="EG41" t="s">
        <v>112</v>
      </c>
      <c r="EH41" t="s">
        <v>112</v>
      </c>
      <c r="EI41" t="s">
        <v>112</v>
      </c>
      <c r="EJ41" t="s">
        <v>112</v>
      </c>
      <c r="EK41" t="s">
        <v>112</v>
      </c>
      <c r="EL41" t="s">
        <v>112</v>
      </c>
      <c r="EM41" t="s">
        <v>112</v>
      </c>
      <c r="EN41" t="s">
        <v>112</v>
      </c>
      <c r="EO41" t="s">
        <v>112</v>
      </c>
      <c r="EP41" t="s">
        <v>112</v>
      </c>
      <c r="EQ41" t="s">
        <v>112</v>
      </c>
      <c r="ER41" t="s">
        <v>112</v>
      </c>
      <c r="ES41" t="s">
        <v>112</v>
      </c>
      <c r="ET41" t="s">
        <v>112</v>
      </c>
      <c r="EU41" t="s">
        <v>112</v>
      </c>
      <c r="EV41" t="s">
        <v>112</v>
      </c>
      <c r="EW41" t="s">
        <v>112</v>
      </c>
      <c r="EX41" t="s">
        <v>112</v>
      </c>
      <c r="EY41" t="s">
        <v>112</v>
      </c>
      <c r="EZ41" t="s">
        <v>112</v>
      </c>
      <c r="FA41" t="s">
        <v>112</v>
      </c>
      <c r="FB41" t="s">
        <v>112</v>
      </c>
      <c r="FC41" t="s">
        <v>112</v>
      </c>
      <c r="FD41" t="s">
        <v>112</v>
      </c>
      <c r="FE41" t="s">
        <v>112</v>
      </c>
      <c r="FF41" t="s">
        <v>112</v>
      </c>
      <c r="FG41" t="s">
        <v>112</v>
      </c>
      <c r="FH41" t="s">
        <v>112</v>
      </c>
      <c r="FI41" t="s">
        <v>112</v>
      </c>
      <c r="FJ41" t="s">
        <v>112</v>
      </c>
      <c r="FK41" t="s">
        <v>112</v>
      </c>
      <c r="FL41" t="s">
        <v>112</v>
      </c>
      <c r="FM41" t="s">
        <v>112</v>
      </c>
      <c r="FN41" t="s">
        <v>112</v>
      </c>
      <c r="FO41" t="s">
        <v>112</v>
      </c>
      <c r="FP41" t="s">
        <v>112</v>
      </c>
      <c r="FQ41" t="s">
        <v>112</v>
      </c>
      <c r="FR41" t="s">
        <v>112</v>
      </c>
      <c r="FS41" t="s">
        <v>112</v>
      </c>
      <c r="FT41" t="s">
        <v>112</v>
      </c>
      <c r="FU41" t="s">
        <v>112</v>
      </c>
      <c r="FV41" t="s">
        <v>112</v>
      </c>
      <c r="FW41" t="s">
        <v>112</v>
      </c>
      <c r="FX41" t="s">
        <v>112</v>
      </c>
      <c r="FY41" t="s">
        <v>112</v>
      </c>
      <c r="FZ41" t="s">
        <v>112</v>
      </c>
      <c r="GA41" t="s">
        <v>112</v>
      </c>
      <c r="GB41" t="s">
        <v>112</v>
      </c>
      <c r="GC41" t="s">
        <v>112</v>
      </c>
      <c r="GD41" t="s">
        <v>112</v>
      </c>
      <c r="GE41" t="s">
        <v>112</v>
      </c>
      <c r="GF41" t="s">
        <v>112</v>
      </c>
      <c r="GG41" t="s">
        <v>112</v>
      </c>
      <c r="GH41" t="s">
        <v>112</v>
      </c>
      <c r="GI41" t="s">
        <v>112</v>
      </c>
      <c r="GJ41" t="s">
        <v>112</v>
      </c>
      <c r="GK41" t="s">
        <v>112</v>
      </c>
      <c r="GL41" t="s">
        <v>112</v>
      </c>
      <c r="GM41" t="s">
        <v>112</v>
      </c>
      <c r="GN41" t="s">
        <v>112</v>
      </c>
      <c r="GO41" t="s">
        <v>112</v>
      </c>
      <c r="GP41" t="s">
        <v>112</v>
      </c>
      <c r="GQ41" t="s">
        <v>112</v>
      </c>
      <c r="GR41" t="s">
        <v>112</v>
      </c>
      <c r="GS41" t="s">
        <v>112</v>
      </c>
      <c r="GT41" t="s">
        <v>112</v>
      </c>
      <c r="GU41" t="s">
        <v>112</v>
      </c>
      <c r="GV41" t="s">
        <v>112</v>
      </c>
      <c r="GW41" t="s">
        <v>112</v>
      </c>
      <c r="GX41" t="s">
        <v>112</v>
      </c>
      <c r="GY41" t="s">
        <v>112</v>
      </c>
      <c r="GZ41" t="s">
        <v>112</v>
      </c>
      <c r="HA41" t="s">
        <v>112</v>
      </c>
      <c r="HB41" t="s">
        <v>112</v>
      </c>
      <c r="HC41" t="s">
        <v>112</v>
      </c>
      <c r="HD41" t="s">
        <v>112</v>
      </c>
      <c r="HE41" t="s">
        <v>112</v>
      </c>
      <c r="HF41" t="s">
        <v>112</v>
      </c>
      <c r="HG41" t="s">
        <v>112</v>
      </c>
      <c r="HH41" t="s">
        <v>112</v>
      </c>
      <c r="HI41" t="s">
        <v>112</v>
      </c>
      <c r="HJ41" t="s">
        <v>112</v>
      </c>
      <c r="HK41" t="s">
        <v>112</v>
      </c>
      <c r="HL41" t="s">
        <v>112</v>
      </c>
      <c r="HM41" t="s">
        <v>112</v>
      </c>
      <c r="HN41" t="s">
        <v>112</v>
      </c>
      <c r="HO41" t="s">
        <v>112</v>
      </c>
      <c r="HP41" t="s">
        <v>112</v>
      </c>
      <c r="HQ41" t="s">
        <v>112</v>
      </c>
      <c r="HR41" t="s">
        <v>112</v>
      </c>
      <c r="HS41" t="s">
        <v>112</v>
      </c>
      <c r="HT41" t="s">
        <v>112</v>
      </c>
      <c r="HU41" t="s">
        <v>112</v>
      </c>
      <c r="HV41" t="s">
        <v>112</v>
      </c>
      <c r="HW41" t="s">
        <v>112</v>
      </c>
      <c r="HX41" t="s">
        <v>112</v>
      </c>
      <c r="HY41" t="s">
        <v>112</v>
      </c>
      <c r="HZ41" t="s">
        <v>112</v>
      </c>
      <c r="IA41" t="s">
        <v>112</v>
      </c>
      <c r="IB41" t="s">
        <v>112</v>
      </c>
      <c r="IC41" t="s">
        <v>112</v>
      </c>
      <c r="ID41" t="s">
        <v>112</v>
      </c>
      <c r="IE41" t="s">
        <v>112</v>
      </c>
      <c r="IF41" t="s">
        <v>112</v>
      </c>
      <c r="IG41" t="s">
        <v>112</v>
      </c>
      <c r="IH41" t="s">
        <v>112</v>
      </c>
      <c r="II41" t="s">
        <v>112</v>
      </c>
      <c r="IJ41" t="s">
        <v>112</v>
      </c>
      <c r="IK41" t="s">
        <v>112</v>
      </c>
      <c r="IL41" t="s">
        <v>112</v>
      </c>
      <c r="IM41" t="s">
        <v>112</v>
      </c>
      <c r="IN41" t="s">
        <v>112</v>
      </c>
      <c r="IP41" t="s">
        <v>112</v>
      </c>
      <c r="IQ41" t="s">
        <v>112</v>
      </c>
      <c r="IR41" t="s">
        <v>112</v>
      </c>
      <c r="IS41" t="s">
        <v>112</v>
      </c>
      <c r="IT41" t="s">
        <v>112</v>
      </c>
      <c r="IU41" t="s">
        <v>112</v>
      </c>
      <c r="IV41" t="s">
        <v>112</v>
      </c>
      <c r="IW41" t="s">
        <v>112</v>
      </c>
      <c r="IX41" t="s">
        <v>112</v>
      </c>
      <c r="IY41" t="s">
        <v>112</v>
      </c>
      <c r="IZ41" t="s">
        <v>112</v>
      </c>
      <c r="JA41" t="s">
        <v>112</v>
      </c>
      <c r="JB41" t="s">
        <v>112</v>
      </c>
      <c r="JC41" t="s">
        <v>112</v>
      </c>
      <c r="JD41" t="s">
        <v>112</v>
      </c>
      <c r="JE41" t="s">
        <v>112</v>
      </c>
      <c r="JF41" t="s">
        <v>112</v>
      </c>
      <c r="JG41" t="s">
        <v>112</v>
      </c>
      <c r="JH41" t="s">
        <v>112</v>
      </c>
      <c r="JI41" t="s">
        <v>112</v>
      </c>
      <c r="JJ41" t="s">
        <v>112</v>
      </c>
      <c r="JK41" t="s">
        <v>112</v>
      </c>
      <c r="JL41" t="s">
        <v>112</v>
      </c>
      <c r="JM41" t="s">
        <v>112</v>
      </c>
      <c r="JN41" t="s">
        <v>112</v>
      </c>
      <c r="JO41" t="s">
        <v>112</v>
      </c>
      <c r="JP41" t="s">
        <v>112</v>
      </c>
      <c r="JQ41" t="s">
        <v>112</v>
      </c>
      <c r="JR41" t="s">
        <v>112</v>
      </c>
      <c r="JS41" t="s">
        <v>112</v>
      </c>
      <c r="JT41" t="s">
        <v>112</v>
      </c>
      <c r="JU41" t="s">
        <v>112</v>
      </c>
      <c r="JV41" t="s">
        <v>112</v>
      </c>
      <c r="JW41" t="s">
        <v>112</v>
      </c>
      <c r="JX41" t="s">
        <v>112</v>
      </c>
      <c r="JY41" t="s">
        <v>112</v>
      </c>
      <c r="JZ41" t="s">
        <v>112</v>
      </c>
      <c r="KA41" t="s">
        <v>112</v>
      </c>
      <c r="KB41" t="s">
        <v>112</v>
      </c>
      <c r="KC41" t="s">
        <v>112</v>
      </c>
      <c r="KD41" t="s">
        <v>112</v>
      </c>
      <c r="KE41" t="s">
        <v>112</v>
      </c>
      <c r="KF41" t="s">
        <v>112</v>
      </c>
      <c r="KG41">
        <f t="shared" si="206"/>
        <v>0</v>
      </c>
      <c r="KH41" s="35">
        <f t="shared" ref="KH41:KH76" si="230">IF(KC5=0,0,(CONCATENATE($KA5," come ",KC5," della scala ",$JZ5)))</f>
        <v>0</v>
      </c>
      <c r="LX41" s="51"/>
      <c r="LY41" s="51"/>
      <c r="LZ41" s="51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/>
      <c r="MO41" s="51"/>
      <c r="MP41" s="51"/>
      <c r="MQ41" s="51"/>
      <c r="MR41" s="51"/>
      <c r="MS41" s="51"/>
      <c r="MT41" s="51"/>
      <c r="MU41" s="51"/>
      <c r="MV41" s="51"/>
      <c r="MW41" s="51"/>
      <c r="MX41" s="51"/>
      <c r="MY41" s="51"/>
      <c r="MZ41" s="51"/>
      <c r="NA41" s="51"/>
      <c r="NB41" s="51"/>
      <c r="NC41" s="51"/>
      <c r="ND41" s="51"/>
      <c r="NE41" s="51"/>
      <c r="NF41" s="51"/>
      <c r="NG41" s="51"/>
      <c r="NH41" s="51"/>
      <c r="NI41" s="51"/>
      <c r="NJ41" s="51"/>
      <c r="NK41" s="51"/>
      <c r="NL41" s="51"/>
      <c r="NM41" s="51"/>
      <c r="NN41" s="51"/>
      <c r="NO41" s="51"/>
      <c r="NP41" s="51"/>
      <c r="NQ41" s="51"/>
      <c r="NR41" s="51"/>
      <c r="NS41" s="51"/>
      <c r="NT41" s="51"/>
      <c r="NU41" s="51"/>
      <c r="NV41" s="51"/>
      <c r="NW41" s="51"/>
      <c r="NX41" s="73"/>
      <c r="NY41" s="73"/>
      <c r="NZ41" s="73"/>
      <c r="OA41" s="73"/>
      <c r="OB41" s="73"/>
      <c r="OC41" s="73"/>
    </row>
    <row r="42" spans="1:393" x14ac:dyDescent="0.3">
      <c r="KG42">
        <f t="shared" si="206"/>
        <v>0</v>
      </c>
      <c r="KH42" s="35">
        <f t="shared" si="230"/>
        <v>0</v>
      </c>
      <c r="LX42" s="51"/>
      <c r="LY42" s="51"/>
      <c r="LZ42" s="51"/>
      <c r="MA42" s="51"/>
      <c r="MB42" s="51"/>
      <c r="MC42" s="51"/>
      <c r="MD42" s="51"/>
      <c r="ME42" s="51"/>
      <c r="MF42" s="51"/>
      <c r="MG42" s="51"/>
      <c r="MH42" s="51"/>
      <c r="MI42" s="51"/>
      <c r="MJ42" s="51"/>
      <c r="MK42" s="51"/>
      <c r="ML42" s="51"/>
      <c r="MM42" s="51"/>
      <c r="MN42" s="51"/>
      <c r="MO42" s="51"/>
      <c r="MP42" s="51"/>
      <c r="MQ42" s="51"/>
      <c r="MR42" s="51"/>
      <c r="MS42" s="51"/>
      <c r="MT42" s="51"/>
      <c r="MU42" s="51"/>
      <c r="MV42" s="51"/>
      <c r="MW42" s="51"/>
      <c r="MX42" s="51"/>
      <c r="MY42" s="51"/>
      <c r="MZ42" s="51"/>
      <c r="NA42" s="51"/>
      <c r="NB42" s="51"/>
      <c r="NC42" s="51"/>
      <c r="ND42" s="51"/>
      <c r="NE42" s="51"/>
      <c r="NF42" s="51"/>
      <c r="NG42" s="51"/>
      <c r="NH42" s="51"/>
      <c r="NI42" s="51"/>
      <c r="NJ42" s="51"/>
      <c r="NK42" s="51"/>
      <c r="NL42" s="51"/>
      <c r="NM42" s="51"/>
      <c r="NN42" s="51"/>
      <c r="NO42" s="51"/>
      <c r="NP42" s="51"/>
      <c r="NQ42" s="51"/>
      <c r="NR42" s="51"/>
      <c r="NS42" s="51"/>
      <c r="NT42" s="51"/>
      <c r="NU42" s="51"/>
      <c r="NV42" s="51"/>
      <c r="NW42" s="51"/>
      <c r="NX42" s="73"/>
      <c r="NY42" s="73"/>
      <c r="NZ42" s="73"/>
      <c r="OA42" s="73"/>
      <c r="OB42" s="73"/>
      <c r="OC42" s="73"/>
    </row>
    <row r="43" spans="1:393" x14ac:dyDescent="0.3">
      <c r="KG43">
        <f t="shared" si="206"/>
        <v>0</v>
      </c>
      <c r="KH43" s="35">
        <f t="shared" si="230"/>
        <v>0</v>
      </c>
      <c r="LX43" s="51"/>
      <c r="LY43" s="51"/>
      <c r="LZ43" s="51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1"/>
      <c r="NJ43" s="51"/>
      <c r="NK43" s="51"/>
      <c r="NL43" s="51"/>
      <c r="NM43" s="51"/>
      <c r="NN43" s="51"/>
      <c r="NO43" s="51"/>
      <c r="NP43" s="51"/>
      <c r="NQ43" s="51"/>
      <c r="NR43" s="51"/>
      <c r="NS43" s="51"/>
      <c r="NT43" s="51"/>
      <c r="NU43" s="51"/>
      <c r="NV43" s="51"/>
      <c r="NW43" s="51"/>
      <c r="NX43" s="73"/>
      <c r="NY43" s="73"/>
      <c r="NZ43" s="73"/>
      <c r="OA43" s="73"/>
      <c r="OB43" s="73"/>
      <c r="OC43" s="73"/>
    </row>
    <row r="44" spans="1:393" x14ac:dyDescent="0.3">
      <c r="KG44">
        <f t="shared" si="206"/>
        <v>0</v>
      </c>
      <c r="KH44" s="35">
        <f t="shared" si="230"/>
        <v>0</v>
      </c>
      <c r="LX44" s="51"/>
      <c r="LY44" s="51"/>
      <c r="LZ44" s="51"/>
      <c r="MA44" s="51"/>
      <c r="MB44" s="51"/>
      <c r="MC44" s="51"/>
      <c r="MD44" s="51"/>
      <c r="ME44" s="51"/>
      <c r="MF44" s="51"/>
      <c r="MG44" s="51"/>
      <c r="MH44" s="51"/>
      <c r="MI44" s="51"/>
      <c r="MJ44" s="51"/>
      <c r="MK44" s="51"/>
      <c r="ML44" s="51"/>
      <c r="MM44" s="51"/>
      <c r="MN44" s="51"/>
      <c r="MO44" s="51"/>
      <c r="MP44" s="51"/>
      <c r="MQ44" s="51"/>
      <c r="MR44" s="51"/>
      <c r="MS44" s="51"/>
      <c r="MT44" s="51"/>
      <c r="MU44" s="51"/>
      <c r="MV44" s="51"/>
      <c r="MW44" s="51"/>
      <c r="MX44" s="51"/>
      <c r="MY44" s="51"/>
      <c r="MZ44" s="51"/>
      <c r="NA44" s="51"/>
      <c r="NB44" s="51"/>
      <c r="NC44" s="51"/>
      <c r="ND44" s="51"/>
      <c r="NE44" s="51"/>
      <c r="NF44" s="51"/>
      <c r="NG44" s="51"/>
      <c r="NH44" s="51"/>
      <c r="NI44" s="51"/>
      <c r="NJ44" s="51"/>
      <c r="NK44" s="51"/>
      <c r="NL44" s="51"/>
      <c r="NM44" s="51"/>
      <c r="NN44" s="51"/>
      <c r="NO44" s="51"/>
      <c r="NP44" s="51"/>
      <c r="NQ44" s="51"/>
      <c r="NR44" s="51"/>
      <c r="NS44" s="51"/>
      <c r="NT44" s="51"/>
      <c r="NU44" s="51"/>
      <c r="NV44" s="51"/>
      <c r="NW44" s="51"/>
      <c r="NX44" s="73"/>
      <c r="NY44" s="73"/>
      <c r="NZ44" s="73"/>
      <c r="OA44" s="73"/>
      <c r="OB44" s="73"/>
      <c r="OC44" s="73"/>
    </row>
    <row r="45" spans="1:393" x14ac:dyDescent="0.3">
      <c r="KG45">
        <f t="shared" si="206"/>
        <v>0</v>
      </c>
      <c r="KH45" s="35">
        <f t="shared" si="230"/>
        <v>0</v>
      </c>
      <c r="LX45" s="51"/>
      <c r="LY45" s="51"/>
      <c r="LZ45" s="51"/>
      <c r="MA45" s="51"/>
      <c r="MB45" s="51"/>
      <c r="MC45" s="51"/>
      <c r="MD45" s="51"/>
      <c r="ME45" s="51"/>
      <c r="MF45" s="51"/>
      <c r="MG45" s="51"/>
      <c r="MH45" s="51"/>
      <c r="MI45" s="51"/>
      <c r="MJ45" s="51"/>
      <c r="MK45" s="51"/>
      <c r="ML45" s="51"/>
      <c r="MM45" s="51"/>
      <c r="MN45" s="51"/>
      <c r="MO45" s="51"/>
      <c r="MP45" s="51"/>
      <c r="MQ45" s="51"/>
      <c r="MR45" s="51"/>
      <c r="MS45" s="51"/>
      <c r="MT45" s="51"/>
      <c r="MU45" s="51"/>
      <c r="MV45" s="51"/>
      <c r="MW45" s="51"/>
      <c r="MX45" s="51"/>
      <c r="MY45" s="51"/>
      <c r="MZ45" s="51"/>
      <c r="NA45" s="51"/>
      <c r="NB45" s="51"/>
      <c r="NC45" s="51"/>
      <c r="ND45" s="51"/>
      <c r="NE45" s="51"/>
      <c r="NF45" s="51"/>
      <c r="NG45" s="51"/>
      <c r="NH45" s="51"/>
      <c r="NI45" s="51"/>
      <c r="NJ45" s="51"/>
      <c r="NK45" s="51"/>
      <c r="NL45" s="51"/>
      <c r="NM45" s="51"/>
      <c r="NN45" s="51"/>
      <c r="NO45" s="51"/>
      <c r="NP45" s="51"/>
      <c r="NQ45" s="51"/>
      <c r="NR45" s="51"/>
      <c r="NS45" s="51"/>
      <c r="NT45" s="51"/>
      <c r="NU45" s="51"/>
      <c r="NV45" s="51"/>
      <c r="NW45" s="51"/>
      <c r="NX45" s="73"/>
      <c r="NY45" s="73"/>
      <c r="NZ45" s="73"/>
      <c r="OA45" s="73"/>
      <c r="OB45" s="73"/>
      <c r="OC45" s="73"/>
    </row>
    <row r="46" spans="1:393" x14ac:dyDescent="0.3">
      <c r="KG46">
        <f t="shared" si="206"/>
        <v>0</v>
      </c>
      <c r="KH46" s="35">
        <f t="shared" si="230"/>
        <v>0</v>
      </c>
      <c r="LX46" s="51"/>
      <c r="LY46" s="51"/>
      <c r="LZ46" s="51"/>
      <c r="MA46" s="51"/>
      <c r="MB46" s="51"/>
      <c r="MC46" s="51"/>
      <c r="MD46" s="51"/>
      <c r="ME46" s="51"/>
      <c r="MF46" s="51"/>
      <c r="MG46" s="51"/>
      <c r="MH46" s="51"/>
      <c r="MI46" s="51"/>
      <c r="MJ46" s="51"/>
      <c r="MK46" s="51"/>
      <c r="ML46" s="51"/>
      <c r="MM46" s="51"/>
      <c r="MN46" s="51"/>
      <c r="MO46" s="51"/>
      <c r="MP46" s="51"/>
      <c r="MQ46" s="51"/>
      <c r="MR46" s="51"/>
      <c r="MS46" s="51"/>
      <c r="MT46" s="51"/>
      <c r="MU46" s="51"/>
      <c r="MV46" s="51"/>
      <c r="MW46" s="51"/>
      <c r="MX46" s="51"/>
      <c r="MY46" s="51"/>
      <c r="MZ46" s="51"/>
      <c r="NA46" s="51"/>
      <c r="NB46" s="51"/>
      <c r="NC46" s="51"/>
      <c r="ND46" s="51"/>
      <c r="NE46" s="51"/>
      <c r="NF46" s="51"/>
      <c r="NG46" s="51"/>
      <c r="NH46" s="51"/>
      <c r="NI46" s="51"/>
      <c r="NJ46" s="51"/>
      <c r="NK46" s="51"/>
      <c r="NL46" s="51"/>
      <c r="NM46" s="51"/>
      <c r="NN46" s="51"/>
      <c r="NO46" s="51"/>
      <c r="NP46" s="51"/>
      <c r="NQ46" s="51"/>
      <c r="NR46" s="51"/>
      <c r="NS46" s="51"/>
      <c r="NT46" s="51"/>
      <c r="NU46" s="51"/>
      <c r="NV46" s="51"/>
      <c r="NW46" s="51"/>
      <c r="NX46" s="73"/>
      <c r="NY46" s="73"/>
      <c r="NZ46" s="73"/>
      <c r="OA46" s="73"/>
      <c r="OB46" s="73"/>
      <c r="OC46" s="73"/>
    </row>
    <row r="47" spans="1:393" x14ac:dyDescent="0.3">
      <c r="KG47">
        <f t="shared" si="206"/>
        <v>0</v>
      </c>
      <c r="KH47" s="35">
        <f t="shared" si="230"/>
        <v>0</v>
      </c>
      <c r="LX47" s="51"/>
      <c r="LY47" s="51"/>
      <c r="LZ47" s="51"/>
      <c r="MA47" s="51"/>
      <c r="MB47" s="51"/>
      <c r="MC47" s="51"/>
      <c r="MD47" s="51"/>
      <c r="ME47" s="51"/>
      <c r="MF47" s="51"/>
      <c r="MG47" s="51"/>
      <c r="MH47" s="51"/>
      <c r="MI47" s="51"/>
      <c r="MJ47" s="51"/>
      <c r="MK47" s="51"/>
      <c r="ML47" s="51"/>
      <c r="MM47" s="51"/>
      <c r="MN47" s="51"/>
      <c r="MO47" s="51"/>
      <c r="MP47" s="51"/>
      <c r="MQ47" s="51"/>
      <c r="MR47" s="51"/>
      <c r="MS47" s="51"/>
      <c r="MT47" s="51"/>
      <c r="MU47" s="51"/>
      <c r="MV47" s="51"/>
      <c r="MW47" s="51"/>
      <c r="MX47" s="51"/>
      <c r="MY47" s="51"/>
      <c r="MZ47" s="51"/>
      <c r="NA47" s="51"/>
      <c r="NB47" s="51"/>
      <c r="NC47" s="51"/>
      <c r="ND47" s="51"/>
      <c r="NE47" s="51"/>
      <c r="NF47" s="51"/>
      <c r="NG47" s="51"/>
      <c r="NH47" s="51"/>
      <c r="NI47" s="51"/>
      <c r="NJ47" s="51"/>
      <c r="NK47" s="51"/>
      <c r="NL47" s="51"/>
      <c r="NM47" s="51"/>
      <c r="NN47" s="51"/>
      <c r="NO47" s="51"/>
      <c r="NP47" s="51"/>
      <c r="NQ47" s="51"/>
      <c r="NR47" s="51"/>
      <c r="NS47" s="51"/>
      <c r="NT47" s="51"/>
      <c r="NU47" s="51"/>
      <c r="NV47" s="51"/>
      <c r="NW47" s="51"/>
      <c r="NX47" s="73"/>
      <c r="NY47" s="73"/>
      <c r="NZ47" s="73"/>
      <c r="OA47" s="73"/>
      <c r="OB47" s="73"/>
      <c r="OC47" s="73"/>
    </row>
    <row r="48" spans="1:393" x14ac:dyDescent="0.3">
      <c r="KG48">
        <f t="shared" si="206"/>
        <v>0</v>
      </c>
      <c r="KH48" s="35">
        <f t="shared" si="230"/>
        <v>0</v>
      </c>
      <c r="LX48" s="51"/>
      <c r="LY48" s="51"/>
      <c r="LZ48" s="51"/>
      <c r="MA48" s="51"/>
      <c r="MB48" s="51"/>
      <c r="MC48" s="51"/>
      <c r="MD48" s="51"/>
      <c r="ME48" s="51"/>
      <c r="MF48" s="51"/>
      <c r="MG48" s="51"/>
      <c r="MH48" s="51"/>
      <c r="MI48" s="51"/>
      <c r="MJ48" s="51"/>
      <c r="MK48" s="51"/>
      <c r="ML48" s="51"/>
      <c r="MM48" s="51"/>
      <c r="MN48" s="51"/>
      <c r="MO48" s="51"/>
      <c r="MP48" s="51"/>
      <c r="MQ48" s="51"/>
      <c r="MR48" s="51"/>
      <c r="MS48" s="51"/>
      <c r="MT48" s="51"/>
      <c r="MU48" s="51"/>
      <c r="MV48" s="51"/>
      <c r="MW48" s="51"/>
      <c r="MX48" s="51"/>
      <c r="MY48" s="51"/>
      <c r="MZ48" s="51"/>
      <c r="NA48" s="51"/>
      <c r="NB48" s="51"/>
      <c r="NC48" s="51"/>
      <c r="ND48" s="51"/>
      <c r="NE48" s="51"/>
      <c r="NF48" s="51"/>
      <c r="NG48" s="51"/>
      <c r="NH48" s="51"/>
      <c r="NI48" s="51"/>
      <c r="NJ48" s="51"/>
      <c r="NK48" s="51"/>
      <c r="NL48" s="51"/>
      <c r="NM48" s="51"/>
      <c r="NN48" s="51"/>
      <c r="NO48" s="51"/>
      <c r="NP48" s="51"/>
      <c r="NQ48" s="51"/>
      <c r="NR48" s="51"/>
      <c r="NS48" s="51"/>
      <c r="NT48" s="51"/>
      <c r="NU48" s="51"/>
      <c r="NV48" s="51"/>
      <c r="NW48" s="51"/>
      <c r="NX48" s="73"/>
      <c r="NY48" s="73"/>
      <c r="NZ48" s="73"/>
      <c r="OA48" s="73"/>
      <c r="OB48" s="73"/>
      <c r="OC48" s="73"/>
    </row>
    <row r="49" spans="293:393" x14ac:dyDescent="0.3">
      <c r="KG49">
        <f t="shared" si="206"/>
        <v>0</v>
      </c>
      <c r="KH49" s="35">
        <f t="shared" si="230"/>
        <v>0</v>
      </c>
      <c r="LX49" s="51"/>
      <c r="LY49" s="51"/>
      <c r="LZ49" s="51"/>
      <c r="MA49" s="51"/>
      <c r="MB49" s="51"/>
      <c r="MC49" s="51"/>
      <c r="MD49" s="51"/>
      <c r="ME49" s="51"/>
      <c r="MF49" s="51"/>
      <c r="MG49" s="51"/>
      <c r="MH49" s="51"/>
      <c r="MI49" s="51"/>
      <c r="MJ49" s="51"/>
      <c r="MK49" s="51"/>
      <c r="ML49" s="51"/>
      <c r="MM49" s="51"/>
      <c r="MN49" s="51"/>
      <c r="MO49" s="51"/>
      <c r="MP49" s="51"/>
      <c r="MQ49" s="51"/>
      <c r="MR49" s="51"/>
      <c r="MS49" s="51"/>
      <c r="MT49" s="51"/>
      <c r="MU49" s="51"/>
      <c r="MV49" s="51"/>
      <c r="MW49" s="51"/>
      <c r="MX49" s="51"/>
      <c r="MY49" s="51"/>
      <c r="MZ49" s="51"/>
      <c r="NA49" s="51"/>
      <c r="NB49" s="51"/>
      <c r="NC49" s="51"/>
      <c r="ND49" s="51"/>
      <c r="NE49" s="51"/>
      <c r="NF49" s="51"/>
      <c r="NG49" s="51"/>
      <c r="NH49" s="51"/>
      <c r="NI49" s="51"/>
      <c r="NJ49" s="51"/>
      <c r="NK49" s="51"/>
      <c r="NL49" s="51"/>
      <c r="NM49" s="51"/>
      <c r="NN49" s="51"/>
      <c r="NO49" s="51"/>
      <c r="NP49" s="51"/>
      <c r="NQ49" s="51"/>
      <c r="NR49" s="51"/>
      <c r="NS49" s="51"/>
      <c r="NT49" s="51"/>
      <c r="NU49" s="51"/>
      <c r="NV49" s="51"/>
      <c r="NW49" s="51"/>
      <c r="NX49" s="73"/>
      <c r="NY49" s="73"/>
      <c r="NZ49" s="73"/>
      <c r="OA49" s="73"/>
      <c r="OB49" s="73"/>
      <c r="OC49" s="73"/>
    </row>
    <row r="50" spans="293:393" x14ac:dyDescent="0.3">
      <c r="KG50">
        <f t="shared" si="206"/>
        <v>0</v>
      </c>
      <c r="KH50" s="35">
        <f t="shared" si="230"/>
        <v>0</v>
      </c>
      <c r="LX50" s="51"/>
      <c r="LY50" s="51"/>
      <c r="LZ50" s="51"/>
      <c r="MA50" s="51"/>
      <c r="MB50" s="51"/>
      <c r="MC50" s="51"/>
      <c r="MD50" s="51"/>
      <c r="ME50" s="51"/>
      <c r="MF50" s="51"/>
      <c r="MG50" s="51"/>
      <c r="MH50" s="51"/>
      <c r="MI50" s="51"/>
      <c r="MJ50" s="51"/>
      <c r="MK50" s="51"/>
      <c r="ML50" s="51"/>
      <c r="MM50" s="51"/>
      <c r="MN50" s="51"/>
      <c r="MO50" s="51"/>
      <c r="MP50" s="51"/>
      <c r="MQ50" s="51"/>
      <c r="MR50" s="51"/>
      <c r="MS50" s="51"/>
      <c r="MT50" s="51"/>
      <c r="MU50" s="51"/>
      <c r="MV50" s="51"/>
      <c r="MW50" s="51"/>
      <c r="MX50" s="51"/>
      <c r="MY50" s="51"/>
      <c r="MZ50" s="51"/>
      <c r="NA50" s="51"/>
      <c r="NB50" s="51"/>
      <c r="NC50" s="51"/>
      <c r="ND50" s="51"/>
      <c r="NE50" s="51"/>
      <c r="NF50" s="51"/>
      <c r="NG50" s="51"/>
      <c r="NH50" s="51"/>
      <c r="NI50" s="51"/>
      <c r="NJ50" s="51"/>
      <c r="NK50" s="51"/>
      <c r="NL50" s="51"/>
      <c r="NM50" s="51"/>
      <c r="NN50" s="51"/>
      <c r="NO50" s="51"/>
      <c r="NP50" s="51"/>
      <c r="NQ50" s="51"/>
      <c r="NR50" s="51"/>
      <c r="NS50" s="51"/>
      <c r="NT50" s="51"/>
      <c r="NU50" s="51"/>
      <c r="NV50" s="51"/>
      <c r="NW50" s="51"/>
      <c r="NX50" s="73"/>
      <c r="NY50" s="73"/>
      <c r="NZ50" s="73"/>
      <c r="OA50" s="73"/>
      <c r="OB50" s="73"/>
      <c r="OC50" s="73"/>
    </row>
    <row r="51" spans="293:393" x14ac:dyDescent="0.3">
      <c r="KG51">
        <f t="shared" si="206"/>
        <v>0</v>
      </c>
      <c r="KH51" s="35">
        <f t="shared" si="230"/>
        <v>0</v>
      </c>
      <c r="LX51" s="51"/>
      <c r="LY51" s="51"/>
      <c r="LZ51" s="51"/>
      <c r="MA51" s="51"/>
      <c r="MB51" s="51"/>
      <c r="MC51" s="51"/>
      <c r="MD51" s="51"/>
      <c r="ME51" s="51"/>
      <c r="MF51" s="51"/>
      <c r="MG51" s="51"/>
      <c r="MH51" s="51"/>
      <c r="MI51" s="51"/>
      <c r="MJ51" s="51"/>
      <c r="MK51" s="51"/>
      <c r="ML51" s="51"/>
      <c r="MM51" s="51"/>
      <c r="MN51" s="51"/>
      <c r="MO51" s="51"/>
      <c r="MP51" s="51"/>
      <c r="MQ51" s="51"/>
      <c r="MR51" s="51"/>
      <c r="MS51" s="51"/>
      <c r="MT51" s="51"/>
      <c r="MU51" s="51"/>
      <c r="MV51" s="51"/>
      <c r="MW51" s="51"/>
      <c r="MX51" s="51"/>
      <c r="MY51" s="51"/>
      <c r="MZ51" s="51"/>
      <c r="NA51" s="51"/>
      <c r="NB51" s="51"/>
      <c r="NC51" s="51"/>
      <c r="ND51" s="51"/>
      <c r="NE51" s="51"/>
      <c r="NF51" s="51"/>
      <c r="NG51" s="51"/>
      <c r="NH51" s="51"/>
      <c r="NI51" s="51"/>
      <c r="NJ51" s="51"/>
      <c r="NK51" s="51"/>
      <c r="NL51" s="51"/>
      <c r="NM51" s="51"/>
      <c r="NN51" s="51"/>
      <c r="NO51" s="51"/>
      <c r="NP51" s="51"/>
      <c r="NQ51" s="51"/>
      <c r="NR51" s="51"/>
      <c r="NS51" s="51"/>
      <c r="NT51" s="51"/>
      <c r="NU51" s="51"/>
      <c r="NV51" s="51"/>
      <c r="NW51" s="51"/>
      <c r="NX51" s="73"/>
      <c r="NY51" s="73"/>
      <c r="NZ51" s="73"/>
      <c r="OA51" s="73"/>
      <c r="OB51" s="73"/>
      <c r="OC51" s="73"/>
    </row>
    <row r="52" spans="293:393" x14ac:dyDescent="0.3">
      <c r="KG52">
        <f t="shared" si="206"/>
        <v>0</v>
      </c>
      <c r="KH52" s="35">
        <f t="shared" si="230"/>
        <v>0</v>
      </c>
      <c r="LX52" s="51"/>
      <c r="LY52" s="51"/>
      <c r="LZ52" s="51"/>
      <c r="MA52" s="51"/>
      <c r="MB52" s="51"/>
      <c r="MC52" s="51"/>
      <c r="MD52" s="51"/>
      <c r="ME52" s="51"/>
      <c r="MF52" s="51"/>
      <c r="MG52" s="51"/>
      <c r="MH52" s="51"/>
      <c r="MI52" s="51"/>
      <c r="MJ52" s="51"/>
      <c r="MK52" s="51"/>
      <c r="ML52" s="51"/>
      <c r="MM52" s="51"/>
      <c r="MN52" s="51"/>
      <c r="MO52" s="51"/>
      <c r="MP52" s="51"/>
      <c r="MQ52" s="51"/>
      <c r="MR52" s="51"/>
      <c r="MS52" s="51"/>
      <c r="MT52" s="51"/>
      <c r="MU52" s="51"/>
      <c r="MV52" s="51"/>
      <c r="MW52" s="51"/>
      <c r="MX52" s="51"/>
      <c r="MY52" s="51"/>
      <c r="MZ52" s="51"/>
      <c r="NA52" s="51"/>
      <c r="NB52" s="51"/>
      <c r="NC52" s="51"/>
      <c r="ND52" s="51"/>
      <c r="NE52" s="51"/>
      <c r="NF52" s="51"/>
      <c r="NG52" s="51"/>
      <c r="NH52" s="51"/>
      <c r="NI52" s="51"/>
      <c r="NJ52" s="51"/>
      <c r="NK52" s="51"/>
      <c r="NL52" s="51"/>
      <c r="NM52" s="51"/>
      <c r="NN52" s="51"/>
      <c r="NO52" s="51"/>
      <c r="NP52" s="51"/>
      <c r="NQ52" s="51"/>
      <c r="NR52" s="51"/>
      <c r="NS52" s="51"/>
      <c r="NT52" s="51"/>
      <c r="NU52" s="51"/>
      <c r="NV52" s="51"/>
      <c r="NW52" s="51"/>
      <c r="NX52" s="73"/>
      <c r="NY52" s="73"/>
      <c r="NZ52" s="73"/>
      <c r="OA52" s="73"/>
      <c r="OB52" s="73"/>
      <c r="OC52" s="73"/>
    </row>
    <row r="53" spans="293:393" x14ac:dyDescent="0.3">
      <c r="KG53">
        <f t="shared" si="206"/>
        <v>0</v>
      </c>
      <c r="KH53" s="35">
        <f t="shared" si="230"/>
        <v>0</v>
      </c>
      <c r="LX53" s="51"/>
      <c r="LY53" s="51"/>
      <c r="LZ53" s="51"/>
      <c r="MA53" s="51"/>
      <c r="MB53" s="51"/>
      <c r="MC53" s="51"/>
      <c r="MD53" s="51"/>
      <c r="ME53" s="51"/>
      <c r="MF53" s="51"/>
      <c r="MG53" s="51"/>
      <c r="MH53" s="51"/>
      <c r="MI53" s="51"/>
      <c r="MJ53" s="51"/>
      <c r="MK53" s="51"/>
      <c r="ML53" s="51"/>
      <c r="MM53" s="51"/>
      <c r="MN53" s="51"/>
      <c r="MO53" s="51"/>
      <c r="MP53" s="51"/>
      <c r="MQ53" s="51"/>
      <c r="MR53" s="51"/>
      <c r="MS53" s="51"/>
      <c r="MT53" s="51"/>
      <c r="MU53" s="51"/>
      <c r="MV53" s="51"/>
      <c r="MW53" s="51"/>
      <c r="MX53" s="51"/>
      <c r="MY53" s="51"/>
      <c r="MZ53" s="51"/>
      <c r="NA53" s="51"/>
      <c r="NB53" s="51"/>
      <c r="NC53" s="51"/>
      <c r="ND53" s="51"/>
      <c r="NE53" s="51"/>
      <c r="NF53" s="51"/>
      <c r="NG53" s="51"/>
      <c r="NH53" s="51"/>
      <c r="NI53" s="51"/>
      <c r="NJ53" s="51"/>
      <c r="NK53" s="51"/>
      <c r="NL53" s="51"/>
      <c r="NM53" s="51"/>
      <c r="NN53" s="51"/>
      <c r="NO53" s="51"/>
      <c r="NP53" s="51"/>
      <c r="NQ53" s="51"/>
      <c r="NR53" s="51"/>
      <c r="NS53" s="51"/>
      <c r="NT53" s="51"/>
      <c r="NU53" s="51"/>
      <c r="NV53" s="51"/>
      <c r="NW53" s="51"/>
      <c r="NX53" s="73"/>
      <c r="NY53" s="73"/>
      <c r="NZ53" s="73"/>
      <c r="OA53" s="73"/>
      <c r="OB53" s="73"/>
      <c r="OC53" s="73"/>
    </row>
    <row r="54" spans="293:393" x14ac:dyDescent="0.3">
      <c r="KG54">
        <f t="shared" si="206"/>
        <v>0</v>
      </c>
      <c r="KH54" s="35">
        <f t="shared" si="230"/>
        <v>0</v>
      </c>
      <c r="LX54" s="51"/>
      <c r="LY54" s="51"/>
      <c r="LZ54" s="51"/>
      <c r="MA54" s="51"/>
      <c r="MB54" s="51"/>
      <c r="MC54" s="51"/>
      <c r="MD54" s="51"/>
      <c r="ME54" s="51"/>
      <c r="MF54" s="51"/>
      <c r="MG54" s="51"/>
      <c r="MH54" s="51"/>
      <c r="MI54" s="51"/>
      <c r="MJ54" s="51"/>
      <c r="MK54" s="51"/>
      <c r="ML54" s="51"/>
      <c r="MM54" s="51"/>
      <c r="MN54" s="51"/>
      <c r="MO54" s="51"/>
      <c r="MP54" s="51"/>
      <c r="MQ54" s="51"/>
      <c r="MR54" s="51"/>
      <c r="MS54" s="51"/>
      <c r="MT54" s="51"/>
      <c r="MU54" s="51"/>
      <c r="MV54" s="51"/>
      <c r="MW54" s="51"/>
      <c r="MX54" s="51"/>
      <c r="MY54" s="51"/>
      <c r="MZ54" s="51"/>
      <c r="NA54" s="51"/>
      <c r="NB54" s="51"/>
      <c r="NC54" s="51"/>
      <c r="ND54" s="51"/>
      <c r="NE54" s="51"/>
      <c r="NF54" s="51"/>
      <c r="NG54" s="51"/>
      <c r="NH54" s="51"/>
      <c r="NI54" s="51"/>
      <c r="NJ54" s="51"/>
      <c r="NK54" s="51"/>
      <c r="NL54" s="51"/>
      <c r="NM54" s="51"/>
      <c r="NN54" s="51"/>
      <c r="NO54" s="51"/>
      <c r="NP54" s="51"/>
      <c r="NQ54" s="51"/>
      <c r="NR54" s="51"/>
      <c r="NS54" s="51"/>
      <c r="NT54" s="51"/>
      <c r="NU54" s="51"/>
      <c r="NV54" s="51"/>
      <c r="NW54" s="51"/>
      <c r="NX54" s="73"/>
      <c r="NY54" s="73"/>
      <c r="NZ54" s="73"/>
      <c r="OA54" s="73"/>
      <c r="OB54" s="73"/>
      <c r="OC54" s="73"/>
    </row>
    <row r="55" spans="293:393" x14ac:dyDescent="0.3">
      <c r="KG55">
        <f t="shared" si="206"/>
        <v>0</v>
      </c>
      <c r="KH55" s="35">
        <f t="shared" si="230"/>
        <v>0</v>
      </c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/>
      <c r="MZ55" s="51"/>
      <c r="NA55" s="51"/>
      <c r="NB55" s="51"/>
      <c r="NC55" s="51"/>
      <c r="ND55" s="51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51"/>
      <c r="NQ55" s="51"/>
      <c r="NR55" s="51"/>
      <c r="NS55" s="51"/>
      <c r="NT55" s="51"/>
      <c r="NU55" s="51"/>
      <c r="NV55" s="51"/>
      <c r="NW55" s="51"/>
      <c r="NX55" s="73"/>
      <c r="NY55" s="73"/>
      <c r="NZ55" s="73"/>
      <c r="OA55" s="73"/>
      <c r="OB55" s="73"/>
      <c r="OC55" s="73"/>
    </row>
    <row r="56" spans="293:393" x14ac:dyDescent="0.3">
      <c r="KG56">
        <f t="shared" si="206"/>
        <v>0</v>
      </c>
      <c r="KH56" s="35">
        <f t="shared" si="230"/>
        <v>0</v>
      </c>
      <c r="LX56" s="51"/>
      <c r="LY56" s="51"/>
      <c r="LZ56" s="51"/>
      <c r="MA56" s="51"/>
      <c r="MB56" s="51"/>
      <c r="MC56" s="51"/>
      <c r="MD56" s="51"/>
      <c r="ME56" s="51"/>
      <c r="MF56" s="51"/>
      <c r="MG56" s="51"/>
      <c r="MH56" s="51"/>
      <c r="MI56" s="51"/>
      <c r="MJ56" s="51"/>
      <c r="MK56" s="51"/>
      <c r="ML56" s="51"/>
      <c r="MM56" s="51"/>
      <c r="MN56" s="51"/>
      <c r="MO56" s="51"/>
      <c r="MP56" s="51"/>
      <c r="MQ56" s="51"/>
      <c r="MR56" s="51"/>
      <c r="MS56" s="51"/>
      <c r="MT56" s="51"/>
      <c r="MU56" s="51"/>
      <c r="MV56" s="51"/>
      <c r="MW56" s="51"/>
      <c r="MX56" s="51"/>
      <c r="MY56" s="51"/>
      <c r="MZ56" s="51"/>
      <c r="NA56" s="51"/>
      <c r="NB56" s="51"/>
      <c r="NC56" s="51"/>
      <c r="ND56" s="51"/>
      <c r="NE56" s="51"/>
      <c r="NF56" s="51"/>
      <c r="NG56" s="51"/>
      <c r="NH56" s="51"/>
      <c r="NI56" s="51"/>
      <c r="NJ56" s="51"/>
      <c r="NK56" s="51"/>
      <c r="NL56" s="51"/>
      <c r="NM56" s="51"/>
      <c r="NN56" s="51"/>
      <c r="NO56" s="51"/>
      <c r="NP56" s="51"/>
      <c r="NQ56" s="51"/>
      <c r="NR56" s="51"/>
      <c r="NS56" s="51"/>
      <c r="NT56" s="51"/>
      <c r="NU56" s="51"/>
      <c r="NV56" s="51"/>
      <c r="NW56" s="51"/>
      <c r="NX56" s="73"/>
      <c r="NY56" s="73"/>
      <c r="NZ56" s="73"/>
      <c r="OA56" s="73"/>
      <c r="OB56" s="73"/>
      <c r="OC56" s="73"/>
    </row>
    <row r="57" spans="293:393" x14ac:dyDescent="0.3">
      <c r="KG57">
        <f t="shared" si="206"/>
        <v>0</v>
      </c>
      <c r="KH57" s="35">
        <f t="shared" si="230"/>
        <v>0</v>
      </c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73"/>
      <c r="NY57" s="73"/>
      <c r="NZ57" s="73"/>
      <c r="OA57" s="73"/>
      <c r="OB57" s="73"/>
      <c r="OC57" s="73"/>
    </row>
    <row r="58" spans="293:393" x14ac:dyDescent="0.3">
      <c r="KG58">
        <f t="shared" si="206"/>
        <v>0</v>
      </c>
      <c r="KH58" s="35">
        <f t="shared" si="230"/>
        <v>0</v>
      </c>
      <c r="LX58" s="51"/>
      <c r="LY58" s="51"/>
      <c r="LZ58" s="51"/>
      <c r="MA58" s="51"/>
      <c r="MB58" s="51"/>
      <c r="MC58" s="51"/>
      <c r="MD58" s="51"/>
      <c r="ME58" s="51"/>
      <c r="MF58" s="51"/>
      <c r="MG58" s="51"/>
      <c r="MH58" s="51"/>
      <c r="MI58" s="51"/>
      <c r="MJ58" s="51"/>
      <c r="MK58" s="51"/>
      <c r="ML58" s="51"/>
      <c r="MM58" s="51"/>
      <c r="MN58" s="51"/>
      <c r="MO58" s="51"/>
      <c r="MP58" s="51"/>
      <c r="MQ58" s="51"/>
      <c r="MR58" s="51"/>
      <c r="MS58" s="51"/>
      <c r="MT58" s="51"/>
      <c r="MU58" s="51"/>
      <c r="MV58" s="51"/>
      <c r="MW58" s="51"/>
      <c r="MX58" s="51"/>
      <c r="MY58" s="51"/>
      <c r="MZ58" s="51"/>
      <c r="NA58" s="51"/>
      <c r="NB58" s="51"/>
      <c r="NC58" s="51"/>
      <c r="ND58" s="51"/>
      <c r="NE58" s="51"/>
      <c r="NF58" s="51"/>
      <c r="NG58" s="51"/>
      <c r="NH58" s="51"/>
      <c r="NI58" s="51"/>
      <c r="NJ58" s="51"/>
      <c r="NK58" s="51"/>
      <c r="NL58" s="51"/>
      <c r="NM58" s="51"/>
      <c r="NN58" s="51"/>
      <c r="NO58" s="51"/>
      <c r="NP58" s="51"/>
      <c r="NQ58" s="51"/>
      <c r="NR58" s="51"/>
      <c r="NS58" s="51"/>
      <c r="NT58" s="51"/>
      <c r="NU58" s="51"/>
      <c r="NV58" s="51"/>
      <c r="NW58" s="51"/>
      <c r="NX58" s="73"/>
      <c r="NY58" s="73"/>
      <c r="NZ58" s="73"/>
      <c r="OA58" s="73"/>
      <c r="OB58" s="73"/>
      <c r="OC58" s="73"/>
    </row>
    <row r="59" spans="293:393" x14ac:dyDescent="0.3">
      <c r="KG59">
        <f t="shared" si="206"/>
        <v>0</v>
      </c>
      <c r="KH59" s="35">
        <f t="shared" si="230"/>
        <v>0</v>
      </c>
      <c r="LX59" s="51"/>
      <c r="LY59" s="51"/>
      <c r="LZ59" s="51"/>
      <c r="MA59" s="51"/>
      <c r="MB59" s="51"/>
      <c r="MC59" s="51"/>
      <c r="MD59" s="51"/>
      <c r="ME59" s="51"/>
      <c r="MF59" s="51"/>
      <c r="MG59" s="51"/>
      <c r="MH59" s="51"/>
      <c r="MI59" s="51"/>
      <c r="MJ59" s="51"/>
      <c r="MK59" s="51"/>
      <c r="ML59" s="51"/>
      <c r="MM59" s="51"/>
      <c r="MN59" s="51"/>
      <c r="MO59" s="51"/>
      <c r="MP59" s="51"/>
      <c r="MQ59" s="51"/>
      <c r="MR59" s="51"/>
      <c r="MS59" s="51"/>
      <c r="MT59" s="51"/>
      <c r="MU59" s="51"/>
      <c r="MV59" s="51"/>
      <c r="MW59" s="51"/>
      <c r="MX59" s="51"/>
      <c r="MY59" s="51"/>
      <c r="MZ59" s="51"/>
      <c r="NA59" s="51"/>
      <c r="NB59" s="51"/>
      <c r="NC59" s="51"/>
      <c r="ND59" s="51"/>
      <c r="NE59" s="51"/>
      <c r="NF59" s="51"/>
      <c r="NG59" s="51"/>
      <c r="NH59" s="51"/>
      <c r="NI59" s="51"/>
      <c r="NJ59" s="51"/>
      <c r="NK59" s="51"/>
      <c r="NL59" s="51"/>
      <c r="NM59" s="51"/>
      <c r="NN59" s="51"/>
      <c r="NO59" s="51"/>
      <c r="NP59" s="51"/>
      <c r="NQ59" s="51"/>
      <c r="NR59" s="51"/>
      <c r="NS59" s="51"/>
      <c r="NT59" s="51"/>
      <c r="NU59" s="51"/>
      <c r="NV59" s="51"/>
      <c r="NW59" s="51"/>
      <c r="NX59" s="73"/>
      <c r="NY59" s="73"/>
      <c r="NZ59" s="73"/>
      <c r="OA59" s="73"/>
      <c r="OB59" s="73"/>
      <c r="OC59" s="73"/>
    </row>
    <row r="60" spans="293:393" x14ac:dyDescent="0.3">
      <c r="KG60">
        <f t="shared" si="206"/>
        <v>0</v>
      </c>
      <c r="KH60" s="35">
        <f t="shared" si="230"/>
        <v>0</v>
      </c>
      <c r="LX60" s="51"/>
      <c r="LY60" s="51"/>
      <c r="LZ60" s="51"/>
      <c r="MA60" s="51"/>
      <c r="MB60" s="51"/>
      <c r="MC60" s="51"/>
      <c r="MD60" s="51"/>
      <c r="ME60" s="51"/>
      <c r="MF60" s="51"/>
      <c r="MG60" s="51"/>
      <c r="MH60" s="51"/>
      <c r="MI60" s="51"/>
      <c r="MJ60" s="51"/>
      <c r="MK60" s="51"/>
      <c r="ML60" s="51"/>
      <c r="MM60" s="51"/>
      <c r="MN60" s="51"/>
      <c r="MO60" s="51"/>
      <c r="MP60" s="51"/>
      <c r="MQ60" s="51"/>
      <c r="MR60" s="51"/>
      <c r="MS60" s="51"/>
      <c r="MT60" s="51"/>
      <c r="MU60" s="51"/>
      <c r="MV60" s="51"/>
      <c r="MW60" s="51"/>
      <c r="MX60" s="51"/>
      <c r="MY60" s="51"/>
      <c r="MZ60" s="51"/>
      <c r="NA60" s="51"/>
      <c r="NB60" s="51"/>
      <c r="NC60" s="51"/>
      <c r="ND60" s="51"/>
      <c r="NE60" s="51"/>
      <c r="NF60" s="51"/>
      <c r="NG60" s="51"/>
      <c r="NH60" s="51"/>
      <c r="NI60" s="51"/>
      <c r="NJ60" s="51"/>
      <c r="NK60" s="51"/>
      <c r="NL60" s="51"/>
      <c r="NM60" s="51"/>
      <c r="NN60" s="51"/>
      <c r="NO60" s="51"/>
      <c r="NP60" s="51"/>
      <c r="NQ60" s="51"/>
      <c r="NR60" s="51"/>
      <c r="NS60" s="51"/>
      <c r="NT60" s="51"/>
      <c r="NU60" s="51"/>
      <c r="NV60" s="51"/>
      <c r="NW60" s="51"/>
      <c r="NX60" s="73"/>
      <c r="NY60" s="73"/>
      <c r="NZ60" s="73"/>
      <c r="OA60" s="73"/>
      <c r="OB60" s="73"/>
      <c r="OC60" s="73"/>
    </row>
    <row r="61" spans="293:393" x14ac:dyDescent="0.3">
      <c r="KG61">
        <f t="shared" si="206"/>
        <v>0</v>
      </c>
      <c r="KH61" s="35">
        <f t="shared" si="230"/>
        <v>0</v>
      </c>
      <c r="LX61" s="51"/>
      <c r="LY61" s="51"/>
      <c r="LZ61" s="51"/>
      <c r="MA61" s="51"/>
      <c r="MB61" s="51"/>
      <c r="MC61" s="51"/>
      <c r="MD61" s="51"/>
      <c r="ME61" s="51"/>
      <c r="MF61" s="51"/>
      <c r="MG61" s="51"/>
      <c r="MH61" s="51"/>
      <c r="MI61" s="51"/>
      <c r="MJ61" s="51"/>
      <c r="MK61" s="51"/>
      <c r="ML61" s="51"/>
      <c r="MM61" s="51"/>
      <c r="MN61" s="51"/>
      <c r="MO61" s="51"/>
      <c r="MP61" s="51"/>
      <c r="MQ61" s="51"/>
      <c r="MR61" s="51"/>
      <c r="MS61" s="51"/>
      <c r="MT61" s="51"/>
      <c r="MU61" s="51"/>
      <c r="MV61" s="51"/>
      <c r="MW61" s="51"/>
      <c r="MX61" s="51"/>
      <c r="MY61" s="51"/>
      <c r="MZ61" s="51"/>
      <c r="NA61" s="51"/>
      <c r="NB61" s="51"/>
      <c r="NC61" s="51"/>
      <c r="ND61" s="51"/>
      <c r="NE61" s="51"/>
      <c r="NF61" s="51"/>
      <c r="NG61" s="51"/>
      <c r="NH61" s="51"/>
      <c r="NI61" s="51"/>
      <c r="NJ61" s="51"/>
      <c r="NK61" s="51"/>
      <c r="NL61" s="51"/>
      <c r="NM61" s="51"/>
      <c r="NN61" s="51"/>
      <c r="NO61" s="51"/>
      <c r="NP61" s="51"/>
      <c r="NQ61" s="51"/>
      <c r="NR61" s="51"/>
      <c r="NS61" s="51"/>
      <c r="NT61" s="51"/>
      <c r="NU61" s="51"/>
      <c r="NV61" s="51"/>
      <c r="NW61" s="51"/>
      <c r="NX61" s="73"/>
      <c r="NY61" s="73"/>
      <c r="NZ61" s="73"/>
      <c r="OA61" s="73"/>
      <c r="OB61" s="73"/>
      <c r="OC61" s="73"/>
    </row>
    <row r="62" spans="293:393" x14ac:dyDescent="0.3">
      <c r="KG62">
        <f t="shared" si="206"/>
        <v>0</v>
      </c>
      <c r="KH62" s="35">
        <f t="shared" si="230"/>
        <v>0</v>
      </c>
      <c r="LX62" s="51"/>
      <c r="LY62" s="51"/>
      <c r="LZ62" s="51"/>
      <c r="MA62" s="51"/>
      <c r="MB62" s="51"/>
      <c r="MC62" s="51"/>
      <c r="MD62" s="51"/>
      <c r="ME62" s="51"/>
      <c r="MF62" s="51"/>
      <c r="MG62" s="51"/>
      <c r="MH62" s="51"/>
      <c r="MI62" s="51"/>
      <c r="MJ62" s="51"/>
      <c r="MK62" s="51"/>
      <c r="ML62" s="51"/>
      <c r="MM62" s="51"/>
      <c r="MN62" s="51"/>
      <c r="MO62" s="51"/>
      <c r="MP62" s="51"/>
      <c r="MQ62" s="51"/>
      <c r="MR62" s="51"/>
      <c r="MS62" s="51"/>
      <c r="MT62" s="51"/>
      <c r="MU62" s="51"/>
      <c r="MV62" s="51"/>
      <c r="MW62" s="51"/>
      <c r="MX62" s="51"/>
      <c r="MY62" s="51"/>
      <c r="MZ62" s="51"/>
      <c r="NA62" s="51"/>
      <c r="NB62" s="51"/>
      <c r="NC62" s="51"/>
      <c r="ND62" s="51"/>
      <c r="NE62" s="51"/>
      <c r="NF62" s="51"/>
      <c r="NG62" s="51"/>
      <c r="NH62" s="51"/>
      <c r="NI62" s="51"/>
      <c r="NJ62" s="51"/>
      <c r="NK62" s="51"/>
      <c r="NL62" s="51"/>
      <c r="NM62" s="51"/>
      <c r="NN62" s="51"/>
      <c r="NO62" s="51"/>
      <c r="NP62" s="51"/>
      <c r="NQ62" s="51"/>
      <c r="NR62" s="51"/>
      <c r="NS62" s="51"/>
      <c r="NT62" s="51"/>
      <c r="NU62" s="51"/>
      <c r="NV62" s="51"/>
      <c r="NW62" s="51"/>
      <c r="NX62" s="73"/>
      <c r="NY62" s="73"/>
      <c r="NZ62" s="73"/>
      <c r="OA62" s="73"/>
      <c r="OB62" s="73"/>
      <c r="OC62" s="73"/>
    </row>
    <row r="63" spans="293:393" x14ac:dyDescent="0.3">
      <c r="KG63">
        <f t="shared" si="206"/>
        <v>0</v>
      </c>
      <c r="KH63" s="35">
        <f t="shared" si="230"/>
        <v>0</v>
      </c>
      <c r="LX63" s="51"/>
      <c r="LY63" s="51"/>
      <c r="LZ63" s="51"/>
      <c r="MA63" s="51"/>
      <c r="MB63" s="51"/>
      <c r="MC63" s="51"/>
      <c r="MD63" s="51"/>
      <c r="ME63" s="51"/>
      <c r="MF63" s="51"/>
      <c r="MG63" s="51"/>
      <c r="MH63" s="51"/>
      <c r="MI63" s="51"/>
      <c r="MJ63" s="51"/>
      <c r="MK63" s="51"/>
      <c r="ML63" s="51"/>
      <c r="MM63" s="51"/>
      <c r="MN63" s="51"/>
      <c r="MO63" s="51"/>
      <c r="MP63" s="51"/>
      <c r="MQ63" s="51"/>
      <c r="MR63" s="51"/>
      <c r="MS63" s="51"/>
      <c r="MT63" s="51"/>
      <c r="MU63" s="51"/>
      <c r="MV63" s="51"/>
      <c r="MW63" s="51"/>
      <c r="MX63" s="51"/>
      <c r="MY63" s="51"/>
      <c r="MZ63" s="51"/>
      <c r="NA63" s="51"/>
      <c r="NB63" s="51"/>
      <c r="NC63" s="51"/>
      <c r="ND63" s="51"/>
      <c r="NE63" s="51"/>
      <c r="NF63" s="51"/>
      <c r="NG63" s="51"/>
      <c r="NH63" s="51"/>
      <c r="NI63" s="51"/>
      <c r="NJ63" s="51"/>
      <c r="NK63" s="51"/>
      <c r="NL63" s="51"/>
      <c r="NM63" s="51"/>
      <c r="NN63" s="51"/>
      <c r="NO63" s="51"/>
      <c r="NP63" s="51"/>
      <c r="NQ63" s="51"/>
      <c r="NR63" s="51"/>
      <c r="NS63" s="51"/>
      <c r="NT63" s="51"/>
      <c r="NU63" s="51"/>
      <c r="NV63" s="51"/>
      <c r="NW63" s="51"/>
      <c r="NX63" s="73"/>
      <c r="NY63" s="73"/>
      <c r="NZ63" s="73"/>
      <c r="OA63" s="73"/>
      <c r="OB63" s="73"/>
      <c r="OC63" s="73"/>
    </row>
    <row r="64" spans="293:393" x14ac:dyDescent="0.3">
      <c r="KG64">
        <f t="shared" si="206"/>
        <v>0</v>
      </c>
      <c r="KH64" s="35">
        <f t="shared" si="230"/>
        <v>0</v>
      </c>
      <c r="LX64" s="51"/>
      <c r="LY64" s="51"/>
      <c r="LZ64" s="51"/>
      <c r="MA64" s="51"/>
      <c r="MB64" s="51"/>
      <c r="MC64" s="51"/>
      <c r="MD64" s="51"/>
      <c r="ME64" s="51"/>
      <c r="MF64" s="51"/>
      <c r="MG64" s="51"/>
      <c r="MH64" s="51"/>
      <c r="MI64" s="51"/>
      <c r="MJ64" s="51"/>
      <c r="MK64" s="51"/>
      <c r="ML64" s="51"/>
      <c r="MM64" s="51"/>
      <c r="MN64" s="51"/>
      <c r="MO64" s="51"/>
      <c r="MP64" s="51"/>
      <c r="MQ64" s="51"/>
      <c r="MR64" s="51"/>
      <c r="MS64" s="51"/>
      <c r="MT64" s="51"/>
      <c r="MU64" s="51"/>
      <c r="MV64" s="51"/>
      <c r="MW64" s="51"/>
      <c r="MX64" s="51"/>
      <c r="MY64" s="51"/>
      <c r="MZ64" s="51"/>
      <c r="NA64" s="51"/>
      <c r="NB64" s="51"/>
      <c r="NC64" s="51"/>
      <c r="ND64" s="51"/>
      <c r="NE64" s="51"/>
      <c r="NF64" s="51"/>
      <c r="NG64" s="51"/>
      <c r="NH64" s="51"/>
      <c r="NI64" s="51"/>
      <c r="NJ64" s="51"/>
      <c r="NK64" s="51"/>
      <c r="NL64" s="51"/>
      <c r="NM64" s="51"/>
      <c r="NN64" s="51"/>
      <c r="NO64" s="51"/>
      <c r="NP64" s="51"/>
      <c r="NQ64" s="51"/>
      <c r="NR64" s="51"/>
      <c r="NS64" s="51"/>
      <c r="NT64" s="51"/>
      <c r="NU64" s="51"/>
      <c r="NV64" s="51"/>
      <c r="NW64" s="51"/>
      <c r="NX64" s="73"/>
      <c r="NY64" s="73"/>
      <c r="NZ64" s="73"/>
      <c r="OA64" s="73"/>
      <c r="OB64" s="73"/>
      <c r="OC64" s="73"/>
    </row>
    <row r="65" spans="293:393" x14ac:dyDescent="0.3">
      <c r="KG65">
        <f t="shared" si="206"/>
        <v>0</v>
      </c>
      <c r="KH65" s="35">
        <f t="shared" si="230"/>
        <v>0</v>
      </c>
      <c r="LX65" s="51"/>
      <c r="LY65" s="51"/>
      <c r="LZ65" s="51"/>
      <c r="MA65" s="51"/>
      <c r="MB65" s="51"/>
      <c r="MC65" s="51"/>
      <c r="MD65" s="51"/>
      <c r="ME65" s="51"/>
      <c r="MF65" s="51"/>
      <c r="MG65" s="51"/>
      <c r="MH65" s="51"/>
      <c r="MI65" s="51"/>
      <c r="MJ65" s="51"/>
      <c r="MK65" s="51"/>
      <c r="ML65" s="51"/>
      <c r="MM65" s="51"/>
      <c r="MN65" s="51"/>
      <c r="MO65" s="51"/>
      <c r="MP65" s="51"/>
      <c r="MQ65" s="51"/>
      <c r="MR65" s="51"/>
      <c r="MS65" s="51"/>
      <c r="MT65" s="51"/>
      <c r="MU65" s="51"/>
      <c r="MV65" s="51"/>
      <c r="MW65" s="51"/>
      <c r="MX65" s="51"/>
      <c r="MY65" s="51"/>
      <c r="MZ65" s="51"/>
      <c r="NA65" s="51"/>
      <c r="NB65" s="51"/>
      <c r="NC65" s="51"/>
      <c r="ND65" s="51"/>
      <c r="NE65" s="51"/>
      <c r="NF65" s="51"/>
      <c r="NG65" s="51"/>
      <c r="NH65" s="51"/>
      <c r="NI65" s="51"/>
      <c r="NJ65" s="51"/>
      <c r="NK65" s="51"/>
      <c r="NL65" s="51"/>
      <c r="NM65" s="51"/>
      <c r="NN65" s="51"/>
      <c r="NO65" s="51"/>
      <c r="NP65" s="51"/>
      <c r="NQ65" s="51"/>
      <c r="NR65" s="51"/>
      <c r="NS65" s="51"/>
      <c r="NT65" s="51"/>
      <c r="NU65" s="51"/>
      <c r="NV65" s="51"/>
      <c r="NW65" s="51"/>
      <c r="NX65" s="73"/>
      <c r="NY65" s="73"/>
      <c r="NZ65" s="73"/>
      <c r="OA65" s="73"/>
      <c r="OB65" s="73"/>
      <c r="OC65" s="73"/>
    </row>
    <row r="66" spans="293:393" x14ac:dyDescent="0.3">
      <c r="KG66">
        <f t="shared" si="206"/>
        <v>0</v>
      </c>
      <c r="KH66" s="35">
        <f t="shared" si="230"/>
        <v>0</v>
      </c>
      <c r="LX66" s="51"/>
      <c r="LY66" s="51"/>
      <c r="LZ66" s="51"/>
      <c r="MA66" s="51"/>
      <c r="MB66" s="51"/>
      <c r="MC66" s="51"/>
      <c r="MD66" s="51"/>
      <c r="ME66" s="51"/>
      <c r="MF66" s="51"/>
      <c r="MG66" s="51"/>
      <c r="MH66" s="51"/>
      <c r="MI66" s="51"/>
      <c r="MJ66" s="51"/>
      <c r="MK66" s="51"/>
      <c r="ML66" s="51"/>
      <c r="MM66" s="51"/>
      <c r="MN66" s="51"/>
      <c r="MO66" s="51"/>
      <c r="MP66" s="51"/>
      <c r="MQ66" s="51"/>
      <c r="MR66" s="51"/>
      <c r="MS66" s="51"/>
      <c r="MT66" s="51"/>
      <c r="MU66" s="51"/>
      <c r="MV66" s="51"/>
      <c r="MW66" s="51"/>
      <c r="MX66" s="51"/>
      <c r="MY66" s="51"/>
      <c r="MZ66" s="51"/>
      <c r="NA66" s="51"/>
      <c r="NB66" s="51"/>
      <c r="NC66" s="51"/>
      <c r="ND66" s="51"/>
      <c r="NE66" s="51"/>
      <c r="NF66" s="51"/>
      <c r="NG66" s="51"/>
      <c r="NH66" s="51"/>
      <c r="NI66" s="51"/>
      <c r="NJ66" s="51"/>
      <c r="NK66" s="51"/>
      <c r="NL66" s="51"/>
      <c r="NM66" s="51"/>
      <c r="NN66" s="51"/>
      <c r="NO66" s="51"/>
      <c r="NP66" s="51"/>
      <c r="NQ66" s="51"/>
      <c r="NR66" s="51"/>
      <c r="NS66" s="51"/>
      <c r="NT66" s="51"/>
      <c r="NU66" s="51"/>
      <c r="NV66" s="51"/>
      <c r="NW66" s="51"/>
      <c r="NX66" s="73"/>
      <c r="NY66" s="73"/>
      <c r="NZ66" s="73"/>
      <c r="OA66" s="73"/>
      <c r="OB66" s="73"/>
      <c r="OC66" s="73"/>
    </row>
    <row r="67" spans="293:393" x14ac:dyDescent="0.3">
      <c r="KG67">
        <f t="shared" si="206"/>
        <v>0</v>
      </c>
      <c r="KH67" s="35">
        <f t="shared" si="230"/>
        <v>0</v>
      </c>
      <c r="LX67" s="51"/>
      <c r="LY67" s="51"/>
      <c r="LZ67" s="51"/>
      <c r="MA67" s="51"/>
      <c r="MB67" s="51"/>
      <c r="MC67" s="51"/>
      <c r="MD67" s="51"/>
      <c r="ME67" s="51"/>
      <c r="MF67" s="51"/>
      <c r="MG67" s="51"/>
      <c r="MH67" s="51"/>
      <c r="MI67" s="51"/>
      <c r="MJ67" s="51"/>
      <c r="MK67" s="51"/>
      <c r="ML67" s="51"/>
      <c r="MM67" s="51"/>
      <c r="MN67" s="51"/>
      <c r="MO67" s="51"/>
      <c r="MP67" s="51"/>
      <c r="MQ67" s="51"/>
      <c r="MR67" s="51"/>
      <c r="MS67" s="51"/>
      <c r="MT67" s="51"/>
      <c r="MU67" s="51"/>
      <c r="MV67" s="51"/>
      <c r="MW67" s="51"/>
      <c r="MX67" s="51"/>
      <c r="MY67" s="51"/>
      <c r="MZ67" s="51"/>
      <c r="NA67" s="51"/>
      <c r="NB67" s="51"/>
      <c r="NC67" s="51"/>
      <c r="ND67" s="51"/>
      <c r="NE67" s="51"/>
      <c r="NF67" s="51"/>
      <c r="NG67" s="51"/>
      <c r="NH67" s="51"/>
      <c r="NI67" s="51"/>
      <c r="NJ67" s="51"/>
      <c r="NK67" s="51"/>
      <c r="NL67" s="51"/>
      <c r="NM67" s="51"/>
      <c r="NN67" s="51"/>
      <c r="NO67" s="51"/>
      <c r="NP67" s="51"/>
      <c r="NQ67" s="51"/>
      <c r="NR67" s="51"/>
      <c r="NS67" s="51"/>
      <c r="NT67" s="51"/>
      <c r="NU67" s="51"/>
      <c r="NV67" s="51"/>
      <c r="NW67" s="51"/>
      <c r="NX67" s="73"/>
      <c r="NY67" s="73"/>
      <c r="NZ67" s="73"/>
      <c r="OA67" s="73"/>
      <c r="OB67" s="73"/>
      <c r="OC67" s="73"/>
    </row>
    <row r="68" spans="293:393" x14ac:dyDescent="0.3">
      <c r="KG68">
        <f t="shared" si="206"/>
        <v>0</v>
      </c>
      <c r="KH68" s="35">
        <f t="shared" si="230"/>
        <v>0</v>
      </c>
      <c r="LX68" s="51"/>
      <c r="LY68" s="51"/>
      <c r="LZ68" s="51"/>
      <c r="MA68" s="51"/>
      <c r="MB68" s="51"/>
      <c r="MC68" s="51"/>
      <c r="MD68" s="51"/>
      <c r="ME68" s="51"/>
      <c r="MF68" s="51"/>
      <c r="MG68" s="51"/>
      <c r="MH68" s="51"/>
      <c r="MI68" s="51"/>
      <c r="MJ68" s="51"/>
      <c r="MK68" s="51"/>
      <c r="ML68" s="51"/>
      <c r="MM68" s="51"/>
      <c r="MN68" s="51"/>
      <c r="MO68" s="51"/>
      <c r="MP68" s="51"/>
      <c r="MQ68" s="51"/>
      <c r="MR68" s="51"/>
      <c r="MS68" s="51"/>
      <c r="MT68" s="51"/>
      <c r="MU68" s="51"/>
      <c r="MV68" s="51"/>
      <c r="MW68" s="51"/>
      <c r="MX68" s="51"/>
      <c r="MY68" s="51"/>
      <c r="MZ68" s="51"/>
      <c r="NA68" s="51"/>
      <c r="NB68" s="51"/>
      <c r="NC68" s="51"/>
      <c r="ND68" s="51"/>
      <c r="NE68" s="51"/>
      <c r="NF68" s="51"/>
      <c r="NG68" s="51"/>
      <c r="NH68" s="51"/>
      <c r="NI68" s="51"/>
      <c r="NJ68" s="51"/>
      <c r="NK68" s="51"/>
      <c r="NL68" s="51"/>
      <c r="NM68" s="51"/>
      <c r="NN68" s="51"/>
      <c r="NO68" s="51"/>
      <c r="NP68" s="51"/>
      <c r="NQ68" s="51"/>
      <c r="NR68" s="51"/>
      <c r="NS68" s="51"/>
      <c r="NT68" s="51"/>
      <c r="NU68" s="51"/>
      <c r="NV68" s="51"/>
      <c r="NW68" s="51"/>
      <c r="NX68" s="73"/>
      <c r="NY68" s="73"/>
      <c r="NZ68" s="73"/>
      <c r="OA68" s="73"/>
      <c r="OB68" s="73"/>
      <c r="OC68" s="73"/>
    </row>
    <row r="69" spans="293:393" x14ac:dyDescent="0.3">
      <c r="KG69">
        <f t="shared" si="206"/>
        <v>0</v>
      </c>
      <c r="KH69" s="35">
        <f t="shared" si="230"/>
        <v>0</v>
      </c>
      <c r="LX69" s="51"/>
      <c r="LY69" s="51"/>
      <c r="LZ69" s="51"/>
      <c r="MA69" s="51"/>
      <c r="MB69" s="51"/>
      <c r="MC69" s="51"/>
      <c r="MD69" s="51"/>
      <c r="ME69" s="51"/>
      <c r="MF69" s="51"/>
      <c r="MG69" s="51"/>
      <c r="MH69" s="51"/>
      <c r="MI69" s="51"/>
      <c r="MJ69" s="51"/>
      <c r="MK69" s="51"/>
      <c r="ML69" s="51"/>
      <c r="MM69" s="51"/>
      <c r="MN69" s="51"/>
      <c r="MO69" s="51"/>
      <c r="MP69" s="51"/>
      <c r="MQ69" s="51"/>
      <c r="MR69" s="51"/>
      <c r="MS69" s="51"/>
      <c r="MT69" s="51"/>
      <c r="MU69" s="51"/>
      <c r="MV69" s="51"/>
      <c r="MW69" s="51"/>
      <c r="MX69" s="51"/>
      <c r="MY69" s="51"/>
      <c r="MZ69" s="51"/>
      <c r="NA69" s="51"/>
      <c r="NB69" s="51"/>
      <c r="NC69" s="51"/>
      <c r="ND69" s="51"/>
      <c r="NE69" s="51"/>
      <c r="NF69" s="51"/>
      <c r="NG69" s="51"/>
      <c r="NH69" s="51"/>
      <c r="NI69" s="51"/>
      <c r="NJ69" s="51"/>
      <c r="NK69" s="51"/>
      <c r="NL69" s="51"/>
      <c r="NM69" s="51"/>
      <c r="NN69" s="51"/>
      <c r="NO69" s="51"/>
      <c r="NP69" s="51"/>
      <c r="NQ69" s="51"/>
      <c r="NR69" s="51"/>
      <c r="NS69" s="51"/>
      <c r="NT69" s="51"/>
      <c r="NU69" s="51"/>
      <c r="NV69" s="51"/>
      <c r="NW69" s="51"/>
      <c r="NX69" s="73"/>
      <c r="NY69" s="73"/>
      <c r="NZ69" s="73"/>
      <c r="OA69" s="73"/>
      <c r="OB69" s="73"/>
      <c r="OC69" s="73"/>
    </row>
    <row r="70" spans="293:393" x14ac:dyDescent="0.3">
      <c r="KG70">
        <f t="shared" ref="KG70:KG133" si="231">IF(KH70=0,KG69,KG69+1)</f>
        <v>0</v>
      </c>
      <c r="KH70" s="35">
        <f t="shared" si="230"/>
        <v>0</v>
      </c>
      <c r="LX70" s="51"/>
      <c r="LY70" s="51"/>
      <c r="LZ70" s="51"/>
      <c r="MA70" s="51"/>
      <c r="MB70" s="51"/>
      <c r="MC70" s="51"/>
      <c r="MD70" s="51"/>
      <c r="ME70" s="51"/>
      <c r="MF70" s="51"/>
      <c r="MG70" s="51"/>
      <c r="MH70" s="51"/>
      <c r="MI70" s="51"/>
      <c r="MJ70" s="51"/>
      <c r="MK70" s="51"/>
      <c r="ML70" s="51"/>
      <c r="MM70" s="51"/>
      <c r="MN70" s="51"/>
      <c r="MO70" s="51"/>
      <c r="MP70" s="51"/>
      <c r="MQ70" s="51"/>
      <c r="MR70" s="51"/>
      <c r="MS70" s="51"/>
      <c r="MT70" s="51"/>
      <c r="MU70" s="51"/>
      <c r="MV70" s="51"/>
      <c r="MW70" s="51"/>
      <c r="MX70" s="51"/>
      <c r="MY70" s="51"/>
      <c r="MZ70" s="51"/>
      <c r="NA70" s="51"/>
      <c r="NB70" s="51"/>
      <c r="NC70" s="51"/>
      <c r="ND70" s="51"/>
      <c r="NE70" s="51"/>
      <c r="NF70" s="51"/>
      <c r="NG70" s="51"/>
      <c r="NH70" s="51"/>
      <c r="NI70" s="51"/>
      <c r="NJ70" s="51"/>
      <c r="NK70" s="51"/>
      <c r="NL70" s="51"/>
      <c r="NM70" s="51"/>
      <c r="NN70" s="51"/>
      <c r="NO70" s="51"/>
      <c r="NP70" s="51"/>
      <c r="NQ70" s="51"/>
      <c r="NR70" s="51"/>
      <c r="NS70" s="51"/>
      <c r="NT70" s="51"/>
      <c r="NU70" s="51"/>
      <c r="NV70" s="51"/>
      <c r="NW70" s="51"/>
      <c r="NX70" s="73"/>
      <c r="NY70" s="73"/>
      <c r="NZ70" s="73"/>
      <c r="OA70" s="73"/>
      <c r="OB70" s="73"/>
      <c r="OC70" s="73"/>
    </row>
    <row r="71" spans="293:393" x14ac:dyDescent="0.3">
      <c r="KG71">
        <f t="shared" si="231"/>
        <v>0</v>
      </c>
      <c r="KH71" s="35">
        <f t="shared" si="230"/>
        <v>0</v>
      </c>
      <c r="LX71" s="51"/>
      <c r="LY71" s="51"/>
      <c r="LZ71" s="51"/>
      <c r="MA71" s="51"/>
      <c r="MB71" s="51"/>
      <c r="MC71" s="51"/>
      <c r="MD71" s="51"/>
      <c r="ME71" s="51"/>
      <c r="MF71" s="51"/>
      <c r="MG71" s="51"/>
      <c r="MH71" s="51"/>
      <c r="MI71" s="51"/>
      <c r="MJ71" s="51"/>
      <c r="MK71" s="51"/>
      <c r="ML71" s="51"/>
      <c r="MM71" s="51"/>
      <c r="MN71" s="51"/>
      <c r="MO71" s="51"/>
      <c r="MP71" s="51"/>
      <c r="MQ71" s="51"/>
      <c r="MR71" s="51"/>
      <c r="MS71" s="51"/>
      <c r="MT71" s="51"/>
      <c r="MU71" s="51"/>
      <c r="MV71" s="51"/>
      <c r="MW71" s="51"/>
      <c r="MX71" s="51"/>
      <c r="MY71" s="51"/>
      <c r="MZ71" s="51"/>
      <c r="NA71" s="51"/>
      <c r="NB71" s="51"/>
      <c r="NC71" s="51"/>
      <c r="ND71" s="51"/>
      <c r="NE71" s="51"/>
      <c r="NF71" s="51"/>
      <c r="NG71" s="51"/>
      <c r="NH71" s="51"/>
      <c r="NI71" s="51"/>
      <c r="NJ71" s="51"/>
      <c r="NK71" s="51"/>
      <c r="NL71" s="51"/>
      <c r="NM71" s="51"/>
      <c r="NN71" s="51"/>
      <c r="NO71" s="51"/>
      <c r="NP71" s="51"/>
      <c r="NQ71" s="51"/>
      <c r="NR71" s="51"/>
      <c r="NS71" s="51"/>
      <c r="NT71" s="51"/>
      <c r="NU71" s="51"/>
      <c r="NV71" s="51"/>
      <c r="NW71" s="51"/>
      <c r="NX71" s="73"/>
      <c r="NY71" s="73"/>
      <c r="NZ71" s="73"/>
      <c r="OA71" s="73"/>
      <c r="OB71" s="73"/>
      <c r="OC71" s="73"/>
    </row>
    <row r="72" spans="293:393" x14ac:dyDescent="0.3">
      <c r="KG72">
        <f t="shared" si="231"/>
        <v>0</v>
      </c>
      <c r="KH72" s="35">
        <f t="shared" si="230"/>
        <v>0</v>
      </c>
      <c r="LX72" s="51"/>
      <c r="LY72" s="51"/>
      <c r="LZ72" s="51"/>
      <c r="MA72" s="51"/>
      <c r="MB72" s="51"/>
      <c r="MC72" s="51"/>
      <c r="MD72" s="51"/>
      <c r="ME72" s="51"/>
      <c r="MF72" s="51"/>
      <c r="MG72" s="51"/>
      <c r="MH72" s="51"/>
      <c r="MI72" s="51"/>
      <c r="MJ72" s="51"/>
      <c r="MK72" s="51"/>
      <c r="ML72" s="51"/>
      <c r="MM72" s="51"/>
      <c r="MN72" s="51"/>
      <c r="MO72" s="51"/>
      <c r="MP72" s="51"/>
      <c r="MQ72" s="51"/>
      <c r="MR72" s="51"/>
      <c r="MS72" s="51"/>
      <c r="MT72" s="51"/>
      <c r="MU72" s="51"/>
      <c r="MV72" s="51"/>
      <c r="MW72" s="51"/>
      <c r="MX72" s="51"/>
      <c r="MY72" s="51"/>
      <c r="MZ72" s="51"/>
      <c r="NA72" s="51"/>
      <c r="NB72" s="51"/>
      <c r="NC72" s="51"/>
      <c r="ND72" s="51"/>
      <c r="NE72" s="51"/>
      <c r="NF72" s="51"/>
      <c r="NG72" s="51"/>
      <c r="NH72" s="51"/>
      <c r="NI72" s="51"/>
      <c r="NJ72" s="51"/>
      <c r="NK72" s="51"/>
      <c r="NL72" s="51"/>
      <c r="NM72" s="51"/>
      <c r="NN72" s="51"/>
      <c r="NO72" s="51"/>
      <c r="NP72" s="51"/>
      <c r="NQ72" s="51"/>
      <c r="NR72" s="51"/>
      <c r="NS72" s="51"/>
      <c r="NT72" s="51"/>
      <c r="NU72" s="51"/>
      <c r="NV72" s="51"/>
      <c r="NW72" s="51"/>
      <c r="NX72" s="73"/>
      <c r="NY72" s="73"/>
      <c r="NZ72" s="73"/>
      <c r="OA72" s="73"/>
      <c r="OB72" s="73"/>
      <c r="OC72" s="73"/>
    </row>
    <row r="73" spans="293:393" x14ac:dyDescent="0.3">
      <c r="KG73">
        <f t="shared" si="231"/>
        <v>0</v>
      </c>
      <c r="KH73" s="35">
        <f t="shared" si="230"/>
        <v>0</v>
      </c>
      <c r="LX73" s="51"/>
      <c r="LY73" s="51"/>
      <c r="LZ73" s="51"/>
      <c r="MA73" s="51"/>
      <c r="MB73" s="51"/>
      <c r="MC73" s="51"/>
      <c r="MD73" s="51"/>
      <c r="ME73" s="51"/>
      <c r="MF73" s="51"/>
      <c r="MG73" s="51"/>
      <c r="MH73" s="51"/>
      <c r="MI73" s="51"/>
      <c r="MJ73" s="51"/>
      <c r="MK73" s="51"/>
      <c r="ML73" s="51"/>
      <c r="MM73" s="51"/>
      <c r="MN73" s="51"/>
      <c r="MO73" s="51"/>
      <c r="MP73" s="51"/>
      <c r="MQ73" s="51"/>
      <c r="MR73" s="51"/>
      <c r="MS73" s="51"/>
      <c r="MT73" s="51"/>
      <c r="MU73" s="51"/>
      <c r="MV73" s="51"/>
      <c r="MW73" s="51"/>
      <c r="MX73" s="51"/>
      <c r="MY73" s="51"/>
      <c r="MZ73" s="51"/>
      <c r="NA73" s="51"/>
      <c r="NB73" s="51"/>
      <c r="NC73" s="51"/>
      <c r="ND73" s="51"/>
      <c r="NE73" s="51"/>
      <c r="NF73" s="51"/>
      <c r="NG73" s="51"/>
      <c r="NH73" s="51"/>
      <c r="NI73" s="51"/>
      <c r="NJ73" s="51"/>
      <c r="NK73" s="51"/>
      <c r="NL73" s="51"/>
      <c r="NM73" s="51"/>
      <c r="NN73" s="51"/>
      <c r="NO73" s="51"/>
      <c r="NP73" s="51"/>
      <c r="NQ73" s="51"/>
      <c r="NR73" s="51"/>
      <c r="NS73" s="51"/>
      <c r="NT73" s="51"/>
      <c r="NU73" s="51"/>
      <c r="NV73" s="51"/>
      <c r="NW73" s="51"/>
      <c r="NX73" s="73"/>
      <c r="NY73" s="73"/>
      <c r="NZ73" s="73"/>
      <c r="OA73" s="73"/>
      <c r="OB73" s="73"/>
      <c r="OC73" s="73"/>
    </row>
    <row r="74" spans="293:393" x14ac:dyDescent="0.3">
      <c r="KG74">
        <f t="shared" si="231"/>
        <v>0</v>
      </c>
      <c r="KH74" s="35">
        <f t="shared" si="230"/>
        <v>0</v>
      </c>
      <c r="LX74" s="51"/>
      <c r="LY74" s="51"/>
      <c r="LZ74" s="51"/>
      <c r="MA74" s="51"/>
      <c r="MB74" s="51"/>
      <c r="MC74" s="51"/>
      <c r="MD74" s="51"/>
      <c r="ME74" s="51"/>
      <c r="MF74" s="51"/>
      <c r="MG74" s="51"/>
      <c r="MH74" s="51"/>
      <c r="MI74" s="51"/>
      <c r="MJ74" s="51"/>
      <c r="MK74" s="51"/>
      <c r="ML74" s="51"/>
      <c r="MM74" s="51"/>
      <c r="MN74" s="51"/>
      <c r="MO74" s="51"/>
      <c r="MP74" s="51"/>
      <c r="MQ74" s="51"/>
      <c r="MR74" s="51"/>
      <c r="MS74" s="51"/>
      <c r="MT74" s="51"/>
      <c r="MU74" s="51"/>
      <c r="MV74" s="51"/>
      <c r="MW74" s="51"/>
      <c r="MX74" s="51"/>
      <c r="MY74" s="51"/>
      <c r="MZ74" s="51"/>
      <c r="NA74" s="51"/>
      <c r="NB74" s="51"/>
      <c r="NC74" s="51"/>
      <c r="ND74" s="51"/>
      <c r="NE74" s="51"/>
      <c r="NF74" s="51"/>
      <c r="NG74" s="51"/>
      <c r="NH74" s="51"/>
      <c r="NI74" s="51"/>
      <c r="NJ74" s="51"/>
      <c r="NK74" s="51"/>
      <c r="NL74" s="51"/>
      <c r="NM74" s="51"/>
      <c r="NN74" s="51"/>
      <c r="NO74" s="51"/>
      <c r="NP74" s="51"/>
      <c r="NQ74" s="51"/>
      <c r="NR74" s="51"/>
      <c r="NS74" s="51"/>
      <c r="NT74" s="51"/>
      <c r="NU74" s="51"/>
      <c r="NV74" s="51"/>
      <c r="NW74" s="51"/>
      <c r="NX74" s="73"/>
      <c r="NY74" s="73"/>
      <c r="NZ74" s="73"/>
      <c r="OA74" s="73"/>
      <c r="OB74" s="73"/>
      <c r="OC74" s="73"/>
    </row>
    <row r="75" spans="293:393" x14ac:dyDescent="0.3">
      <c r="KG75">
        <f t="shared" si="231"/>
        <v>0</v>
      </c>
      <c r="KH75" s="35">
        <f t="shared" si="230"/>
        <v>0</v>
      </c>
      <c r="LX75" s="51"/>
      <c r="LY75" s="51"/>
      <c r="LZ75" s="51"/>
      <c r="MA75" s="51"/>
      <c r="MB75" s="51"/>
      <c r="MC75" s="51"/>
      <c r="MD75" s="51"/>
      <c r="ME75" s="51"/>
      <c r="MF75" s="51"/>
      <c r="MG75" s="51"/>
      <c r="MH75" s="51"/>
      <c r="MI75" s="51"/>
      <c r="MJ75" s="51"/>
      <c r="MK75" s="51"/>
      <c r="ML75" s="51"/>
      <c r="MM75" s="51"/>
      <c r="MN75" s="51"/>
      <c r="MO75" s="51"/>
      <c r="MP75" s="51"/>
      <c r="MQ75" s="51"/>
      <c r="MR75" s="51"/>
      <c r="MS75" s="51"/>
      <c r="MT75" s="51"/>
      <c r="MU75" s="51"/>
      <c r="MV75" s="51"/>
      <c r="MW75" s="51"/>
      <c r="MX75" s="51"/>
      <c r="MY75" s="51"/>
      <c r="MZ75" s="51"/>
      <c r="NA75" s="51"/>
      <c r="NB75" s="51"/>
      <c r="NC75" s="51"/>
      <c r="ND75" s="51"/>
      <c r="NE75" s="51"/>
      <c r="NF75" s="51"/>
      <c r="NG75" s="51"/>
      <c r="NH75" s="51"/>
      <c r="NI75" s="51"/>
      <c r="NJ75" s="51"/>
      <c r="NK75" s="51"/>
      <c r="NL75" s="51"/>
      <c r="NM75" s="51"/>
      <c r="NN75" s="51"/>
      <c r="NO75" s="51"/>
      <c r="NP75" s="51"/>
      <c r="NQ75" s="51"/>
      <c r="NR75" s="51"/>
      <c r="NS75" s="51"/>
      <c r="NT75" s="51"/>
      <c r="NU75" s="51"/>
      <c r="NV75" s="51"/>
      <c r="NW75" s="51"/>
      <c r="NX75" s="73"/>
      <c r="NY75" s="73"/>
      <c r="NZ75" s="73"/>
      <c r="OA75" s="73"/>
      <c r="OB75" s="73"/>
      <c r="OC75" s="73"/>
    </row>
    <row r="76" spans="293:393" x14ac:dyDescent="0.3">
      <c r="KG76">
        <f t="shared" si="231"/>
        <v>0</v>
      </c>
      <c r="KH76" s="35">
        <f t="shared" si="230"/>
        <v>0</v>
      </c>
      <c r="LX76" s="73"/>
      <c r="LY76" s="73"/>
      <c r="LZ76" s="73"/>
      <c r="MA76" s="73"/>
      <c r="MB76" s="73"/>
      <c r="MC76" s="73"/>
      <c r="MD76" s="73"/>
      <c r="ME76" s="73"/>
      <c r="MF76" s="73"/>
      <c r="MG76" s="73"/>
      <c r="MH76" s="73"/>
      <c r="MI76" s="73"/>
      <c r="MJ76" s="73"/>
      <c r="MK76" s="73"/>
      <c r="ML76" s="73"/>
      <c r="MM76" s="73"/>
      <c r="MN76" s="73"/>
      <c r="MO76" s="73"/>
      <c r="MP76" s="73"/>
      <c r="MQ76" s="73"/>
      <c r="MR76" s="73"/>
      <c r="MS76" s="73"/>
      <c r="MT76" s="73"/>
      <c r="MU76" s="73"/>
      <c r="MV76" s="73"/>
      <c r="MW76" s="73"/>
      <c r="MX76" s="73"/>
      <c r="MY76" s="73"/>
      <c r="MZ76" s="73"/>
      <c r="NA76" s="73"/>
      <c r="NB76" s="73"/>
      <c r="NC76" s="73"/>
      <c r="ND76" s="73"/>
      <c r="NE76" s="73"/>
      <c r="NF76" s="73"/>
      <c r="NG76" s="73"/>
      <c r="NH76" s="73"/>
      <c r="NI76" s="73"/>
      <c r="NJ76" s="73"/>
      <c r="NK76" s="73"/>
      <c r="NL76" s="73"/>
      <c r="NM76" s="73"/>
      <c r="NN76" s="73"/>
      <c r="NO76" s="73"/>
      <c r="NP76" s="73"/>
      <c r="NQ76" s="73"/>
      <c r="NR76" s="73"/>
      <c r="NS76" s="73"/>
      <c r="NT76" s="73"/>
      <c r="NU76" s="73"/>
      <c r="NV76" s="73"/>
      <c r="NW76" s="73"/>
      <c r="NX76" s="73"/>
      <c r="NY76" s="73"/>
      <c r="NZ76" s="73"/>
      <c r="OA76" s="73"/>
      <c r="OB76" s="73"/>
      <c r="OC76" s="73"/>
    </row>
    <row r="77" spans="293:393" x14ac:dyDescent="0.3">
      <c r="KG77">
        <f t="shared" si="231"/>
        <v>0</v>
      </c>
      <c r="KH77" s="35">
        <f t="shared" ref="KH77:KH112" si="232">IF(KD5=0,0,(CONCATENATE($KA5," come ",KD5," della scala ",$JZ5)))</f>
        <v>0</v>
      </c>
      <c r="LX77" s="73"/>
      <c r="LY77" s="73"/>
      <c r="LZ77" s="73"/>
      <c r="MA77" s="73"/>
      <c r="MB77" s="73"/>
      <c r="MC77" s="73"/>
      <c r="MD77" s="73"/>
      <c r="ME77" s="73"/>
      <c r="MF77" s="73"/>
      <c r="MG77" s="73"/>
      <c r="MH77" s="73"/>
      <c r="MI77" s="73"/>
      <c r="MJ77" s="73"/>
      <c r="MK77" s="73"/>
      <c r="ML77" s="73"/>
      <c r="MM77" s="73"/>
      <c r="MN77" s="73"/>
      <c r="MO77" s="73"/>
      <c r="MP77" s="73"/>
      <c r="MQ77" s="73"/>
      <c r="MR77" s="73"/>
      <c r="MS77" s="73"/>
      <c r="MT77" s="73"/>
      <c r="MU77" s="73"/>
      <c r="MV77" s="73"/>
      <c r="MW77" s="73"/>
      <c r="MX77" s="73"/>
      <c r="MY77" s="73"/>
      <c r="MZ77" s="73"/>
      <c r="NA77" s="73"/>
      <c r="NB77" s="73"/>
      <c r="NC77" s="73"/>
      <c r="ND77" s="73"/>
      <c r="NE77" s="73"/>
      <c r="NF77" s="73"/>
      <c r="NG77" s="73"/>
      <c r="NH77" s="73"/>
      <c r="NI77" s="73"/>
      <c r="NJ77" s="73"/>
      <c r="NK77" s="73"/>
      <c r="NL77" s="73"/>
      <c r="NM77" s="73"/>
      <c r="NN77" s="73"/>
      <c r="NO77" s="73"/>
      <c r="NP77" s="73"/>
      <c r="NQ77" s="73"/>
      <c r="NR77" s="73"/>
      <c r="NS77" s="73"/>
      <c r="NT77" s="73"/>
      <c r="NU77" s="73"/>
      <c r="NV77" s="73"/>
      <c r="NW77" s="73"/>
      <c r="NX77" s="73"/>
      <c r="NY77" s="73"/>
      <c r="NZ77" s="73"/>
      <c r="OA77" s="73"/>
      <c r="OB77" s="73"/>
      <c r="OC77" s="73"/>
    </row>
    <row r="78" spans="293:393" x14ac:dyDescent="0.3">
      <c r="KG78">
        <f t="shared" si="231"/>
        <v>0</v>
      </c>
      <c r="KH78" s="35">
        <f t="shared" si="232"/>
        <v>0</v>
      </c>
    </row>
    <row r="79" spans="293:393" x14ac:dyDescent="0.3">
      <c r="KG79">
        <f t="shared" si="231"/>
        <v>0</v>
      </c>
      <c r="KH79" s="35">
        <f t="shared" si="232"/>
        <v>0</v>
      </c>
    </row>
    <row r="80" spans="293:393" x14ac:dyDescent="0.3">
      <c r="KG80">
        <f t="shared" si="231"/>
        <v>0</v>
      </c>
      <c r="KH80" s="35">
        <f t="shared" si="232"/>
        <v>0</v>
      </c>
    </row>
    <row r="81" spans="293:294" x14ac:dyDescent="0.3">
      <c r="KG81">
        <f t="shared" si="231"/>
        <v>0</v>
      </c>
      <c r="KH81" s="35">
        <f t="shared" si="232"/>
        <v>0</v>
      </c>
    </row>
    <row r="82" spans="293:294" x14ac:dyDescent="0.3">
      <c r="KG82">
        <f t="shared" si="231"/>
        <v>0</v>
      </c>
      <c r="KH82" s="35">
        <f t="shared" si="232"/>
        <v>0</v>
      </c>
    </row>
    <row r="83" spans="293:294" x14ac:dyDescent="0.3">
      <c r="KG83">
        <f t="shared" si="231"/>
        <v>0</v>
      </c>
      <c r="KH83" s="35">
        <f t="shared" si="232"/>
        <v>0</v>
      </c>
    </row>
    <row r="84" spans="293:294" x14ac:dyDescent="0.3">
      <c r="KG84">
        <f t="shared" si="231"/>
        <v>0</v>
      </c>
      <c r="KH84" s="35">
        <f t="shared" si="232"/>
        <v>0</v>
      </c>
    </row>
    <row r="85" spans="293:294" x14ac:dyDescent="0.3">
      <c r="KG85">
        <f t="shared" si="231"/>
        <v>0</v>
      </c>
      <c r="KH85" s="35">
        <f t="shared" si="232"/>
        <v>0</v>
      </c>
    </row>
    <row r="86" spans="293:294" x14ac:dyDescent="0.3">
      <c r="KG86">
        <f t="shared" si="231"/>
        <v>0</v>
      </c>
      <c r="KH86" s="35">
        <f t="shared" si="232"/>
        <v>0</v>
      </c>
    </row>
    <row r="87" spans="293:294" x14ac:dyDescent="0.3">
      <c r="KG87">
        <f t="shared" si="231"/>
        <v>0</v>
      </c>
      <c r="KH87" s="35">
        <f t="shared" si="232"/>
        <v>0</v>
      </c>
    </row>
    <row r="88" spans="293:294" x14ac:dyDescent="0.3">
      <c r="KG88">
        <f t="shared" si="231"/>
        <v>0</v>
      </c>
      <c r="KH88" s="35">
        <f t="shared" si="232"/>
        <v>0</v>
      </c>
    </row>
    <row r="89" spans="293:294" x14ac:dyDescent="0.3">
      <c r="KG89">
        <f t="shared" si="231"/>
        <v>0</v>
      </c>
      <c r="KH89" s="35">
        <f t="shared" si="232"/>
        <v>0</v>
      </c>
    </row>
    <row r="90" spans="293:294" x14ac:dyDescent="0.3">
      <c r="KG90">
        <f t="shared" si="231"/>
        <v>0</v>
      </c>
      <c r="KH90" s="35">
        <f t="shared" si="232"/>
        <v>0</v>
      </c>
    </row>
    <row r="91" spans="293:294" x14ac:dyDescent="0.3">
      <c r="KG91">
        <f t="shared" si="231"/>
        <v>0</v>
      </c>
      <c r="KH91" s="35">
        <f t="shared" si="232"/>
        <v>0</v>
      </c>
    </row>
    <row r="92" spans="293:294" x14ac:dyDescent="0.3">
      <c r="KG92">
        <f t="shared" si="231"/>
        <v>0</v>
      </c>
      <c r="KH92" s="35">
        <f t="shared" si="232"/>
        <v>0</v>
      </c>
    </row>
    <row r="93" spans="293:294" x14ac:dyDescent="0.3">
      <c r="KG93">
        <f t="shared" si="231"/>
        <v>0</v>
      </c>
      <c r="KH93" s="35">
        <f t="shared" si="232"/>
        <v>0</v>
      </c>
    </row>
    <row r="94" spans="293:294" x14ac:dyDescent="0.3">
      <c r="KG94">
        <f t="shared" si="231"/>
        <v>0</v>
      </c>
      <c r="KH94" s="35">
        <f t="shared" si="232"/>
        <v>0</v>
      </c>
    </row>
    <row r="95" spans="293:294" x14ac:dyDescent="0.3">
      <c r="KG95">
        <f t="shared" si="231"/>
        <v>0</v>
      </c>
      <c r="KH95" s="35">
        <f t="shared" si="232"/>
        <v>0</v>
      </c>
    </row>
    <row r="96" spans="293:294" x14ac:dyDescent="0.3">
      <c r="KG96">
        <f t="shared" si="231"/>
        <v>0</v>
      </c>
      <c r="KH96" s="35">
        <f t="shared" si="232"/>
        <v>0</v>
      </c>
    </row>
    <row r="97" spans="293:294" x14ac:dyDescent="0.3">
      <c r="KG97">
        <f t="shared" si="231"/>
        <v>0</v>
      </c>
      <c r="KH97" s="35">
        <f t="shared" si="232"/>
        <v>0</v>
      </c>
    </row>
    <row r="98" spans="293:294" x14ac:dyDescent="0.3">
      <c r="KG98">
        <f t="shared" si="231"/>
        <v>0</v>
      </c>
      <c r="KH98" s="35">
        <f t="shared" si="232"/>
        <v>0</v>
      </c>
    </row>
    <row r="99" spans="293:294" x14ac:dyDescent="0.3">
      <c r="KG99">
        <f t="shared" si="231"/>
        <v>0</v>
      </c>
      <c r="KH99" s="35">
        <f t="shared" si="232"/>
        <v>0</v>
      </c>
    </row>
    <row r="100" spans="293:294" x14ac:dyDescent="0.3">
      <c r="KG100">
        <f t="shared" si="231"/>
        <v>0</v>
      </c>
      <c r="KH100" s="35">
        <f t="shared" si="232"/>
        <v>0</v>
      </c>
    </row>
    <row r="101" spans="293:294" x14ac:dyDescent="0.3">
      <c r="KG101">
        <f t="shared" si="231"/>
        <v>0</v>
      </c>
      <c r="KH101" s="35">
        <f t="shared" si="232"/>
        <v>0</v>
      </c>
    </row>
    <row r="102" spans="293:294" x14ac:dyDescent="0.3">
      <c r="KG102">
        <f t="shared" si="231"/>
        <v>0</v>
      </c>
      <c r="KH102" s="35">
        <f t="shared" si="232"/>
        <v>0</v>
      </c>
    </row>
    <row r="103" spans="293:294" x14ac:dyDescent="0.3">
      <c r="KG103">
        <f t="shared" si="231"/>
        <v>0</v>
      </c>
      <c r="KH103" s="35">
        <f t="shared" si="232"/>
        <v>0</v>
      </c>
    </row>
    <row r="104" spans="293:294" x14ac:dyDescent="0.3">
      <c r="KG104">
        <f t="shared" si="231"/>
        <v>0</v>
      </c>
      <c r="KH104" s="35">
        <f t="shared" si="232"/>
        <v>0</v>
      </c>
    </row>
    <row r="105" spans="293:294" x14ac:dyDescent="0.3">
      <c r="KG105">
        <f t="shared" si="231"/>
        <v>0</v>
      </c>
      <c r="KH105" s="35">
        <f t="shared" si="232"/>
        <v>0</v>
      </c>
    </row>
    <row r="106" spans="293:294" x14ac:dyDescent="0.3">
      <c r="KG106">
        <f t="shared" si="231"/>
        <v>0</v>
      </c>
      <c r="KH106" s="35">
        <f t="shared" si="232"/>
        <v>0</v>
      </c>
    </row>
    <row r="107" spans="293:294" x14ac:dyDescent="0.3">
      <c r="KG107">
        <f t="shared" si="231"/>
        <v>0</v>
      </c>
      <c r="KH107" s="35">
        <f t="shared" si="232"/>
        <v>0</v>
      </c>
    </row>
    <row r="108" spans="293:294" x14ac:dyDescent="0.3">
      <c r="KG108">
        <f t="shared" si="231"/>
        <v>0</v>
      </c>
      <c r="KH108" s="35">
        <f t="shared" si="232"/>
        <v>0</v>
      </c>
    </row>
    <row r="109" spans="293:294" x14ac:dyDescent="0.3">
      <c r="KG109">
        <f t="shared" si="231"/>
        <v>0</v>
      </c>
      <c r="KH109" s="35">
        <f t="shared" si="232"/>
        <v>0</v>
      </c>
    </row>
    <row r="110" spans="293:294" x14ac:dyDescent="0.3">
      <c r="KG110">
        <f t="shared" si="231"/>
        <v>0</v>
      </c>
      <c r="KH110" s="35">
        <f t="shared" si="232"/>
        <v>0</v>
      </c>
    </row>
    <row r="111" spans="293:294" x14ac:dyDescent="0.3">
      <c r="KG111">
        <f t="shared" si="231"/>
        <v>0</v>
      </c>
      <c r="KH111" s="35">
        <f t="shared" si="232"/>
        <v>0</v>
      </c>
    </row>
    <row r="112" spans="293:294" x14ac:dyDescent="0.3">
      <c r="KG112">
        <f t="shared" si="231"/>
        <v>0</v>
      </c>
      <c r="KH112" s="35">
        <f t="shared" si="232"/>
        <v>0</v>
      </c>
    </row>
    <row r="113" spans="293:294" x14ac:dyDescent="0.3">
      <c r="KG113">
        <f t="shared" si="231"/>
        <v>0</v>
      </c>
      <c r="KH113" s="35">
        <f t="shared" ref="KH113:KH148" si="233">IF(KE5=0,0,(CONCATENATE($KA5," come ",KE5," della scala ",$JZ5)))</f>
        <v>0</v>
      </c>
    </row>
    <row r="114" spans="293:294" x14ac:dyDescent="0.3">
      <c r="KG114">
        <f t="shared" si="231"/>
        <v>0</v>
      </c>
      <c r="KH114" s="35">
        <f t="shared" si="233"/>
        <v>0</v>
      </c>
    </row>
    <row r="115" spans="293:294" x14ac:dyDescent="0.3">
      <c r="KG115">
        <f t="shared" si="231"/>
        <v>0</v>
      </c>
      <c r="KH115" s="35">
        <f t="shared" si="233"/>
        <v>0</v>
      </c>
    </row>
    <row r="116" spans="293:294" x14ac:dyDescent="0.3">
      <c r="KG116">
        <f t="shared" si="231"/>
        <v>0</v>
      </c>
      <c r="KH116" s="35">
        <f t="shared" si="233"/>
        <v>0</v>
      </c>
    </row>
    <row r="117" spans="293:294" x14ac:dyDescent="0.3">
      <c r="KG117">
        <f t="shared" si="231"/>
        <v>0</v>
      </c>
      <c r="KH117" s="35">
        <f t="shared" si="233"/>
        <v>0</v>
      </c>
    </row>
    <row r="118" spans="293:294" x14ac:dyDescent="0.3">
      <c r="KG118">
        <f t="shared" si="231"/>
        <v>0</v>
      </c>
      <c r="KH118" s="35">
        <f t="shared" si="233"/>
        <v>0</v>
      </c>
    </row>
    <row r="119" spans="293:294" x14ac:dyDescent="0.3">
      <c r="KG119">
        <f t="shared" si="231"/>
        <v>0</v>
      </c>
      <c r="KH119" s="35">
        <f t="shared" si="233"/>
        <v>0</v>
      </c>
    </row>
    <row r="120" spans="293:294" x14ac:dyDescent="0.3">
      <c r="KG120">
        <f t="shared" si="231"/>
        <v>0</v>
      </c>
      <c r="KH120" s="35">
        <f t="shared" si="233"/>
        <v>0</v>
      </c>
    </row>
    <row r="121" spans="293:294" x14ac:dyDescent="0.3">
      <c r="KG121">
        <f t="shared" si="231"/>
        <v>0</v>
      </c>
      <c r="KH121" s="35">
        <f t="shared" si="233"/>
        <v>0</v>
      </c>
    </row>
    <row r="122" spans="293:294" x14ac:dyDescent="0.3">
      <c r="KG122">
        <f t="shared" si="231"/>
        <v>0</v>
      </c>
      <c r="KH122" s="35">
        <f t="shared" si="233"/>
        <v>0</v>
      </c>
    </row>
    <row r="123" spans="293:294" x14ac:dyDescent="0.3">
      <c r="KG123">
        <f t="shared" si="231"/>
        <v>0</v>
      </c>
      <c r="KH123" s="35">
        <f t="shared" si="233"/>
        <v>0</v>
      </c>
    </row>
    <row r="124" spans="293:294" x14ac:dyDescent="0.3">
      <c r="KG124">
        <f t="shared" si="231"/>
        <v>0</v>
      </c>
      <c r="KH124" s="35">
        <f t="shared" si="233"/>
        <v>0</v>
      </c>
    </row>
    <row r="125" spans="293:294" x14ac:dyDescent="0.3">
      <c r="KG125">
        <f t="shared" si="231"/>
        <v>0</v>
      </c>
      <c r="KH125" s="35">
        <f t="shared" si="233"/>
        <v>0</v>
      </c>
    </row>
    <row r="126" spans="293:294" x14ac:dyDescent="0.3">
      <c r="KG126">
        <f t="shared" si="231"/>
        <v>0</v>
      </c>
      <c r="KH126" s="35">
        <f t="shared" si="233"/>
        <v>0</v>
      </c>
    </row>
    <row r="127" spans="293:294" x14ac:dyDescent="0.3">
      <c r="KG127">
        <f t="shared" si="231"/>
        <v>0</v>
      </c>
      <c r="KH127" s="35">
        <f t="shared" si="233"/>
        <v>0</v>
      </c>
    </row>
    <row r="128" spans="293:294" x14ac:dyDescent="0.3">
      <c r="KG128">
        <f t="shared" si="231"/>
        <v>0</v>
      </c>
      <c r="KH128" s="35">
        <f t="shared" si="233"/>
        <v>0</v>
      </c>
    </row>
    <row r="129" spans="293:294" x14ac:dyDescent="0.3">
      <c r="KG129">
        <f t="shared" si="231"/>
        <v>0</v>
      </c>
      <c r="KH129" s="35">
        <f t="shared" si="233"/>
        <v>0</v>
      </c>
    </row>
    <row r="130" spans="293:294" x14ac:dyDescent="0.3">
      <c r="KG130">
        <f t="shared" si="231"/>
        <v>0</v>
      </c>
      <c r="KH130" s="35">
        <f t="shared" si="233"/>
        <v>0</v>
      </c>
    </row>
    <row r="131" spans="293:294" x14ac:dyDescent="0.3">
      <c r="KG131">
        <f t="shared" si="231"/>
        <v>0</v>
      </c>
      <c r="KH131" s="35">
        <f t="shared" si="233"/>
        <v>0</v>
      </c>
    </row>
    <row r="132" spans="293:294" x14ac:dyDescent="0.3">
      <c r="KG132">
        <f t="shared" si="231"/>
        <v>0</v>
      </c>
      <c r="KH132" s="35">
        <f t="shared" si="233"/>
        <v>0</v>
      </c>
    </row>
    <row r="133" spans="293:294" x14ac:dyDescent="0.3">
      <c r="KG133">
        <f t="shared" si="231"/>
        <v>0</v>
      </c>
      <c r="KH133" s="35">
        <f t="shared" si="233"/>
        <v>0</v>
      </c>
    </row>
    <row r="134" spans="293:294" x14ac:dyDescent="0.3">
      <c r="KG134">
        <f t="shared" ref="KG134:KG184" si="234">IF(KH134=0,KG133,KG133+1)</f>
        <v>0</v>
      </c>
      <c r="KH134" s="35">
        <f t="shared" si="233"/>
        <v>0</v>
      </c>
    </row>
    <row r="135" spans="293:294" x14ac:dyDescent="0.3">
      <c r="KG135">
        <f t="shared" si="234"/>
        <v>0</v>
      </c>
      <c r="KH135" s="35">
        <f t="shared" si="233"/>
        <v>0</v>
      </c>
    </row>
    <row r="136" spans="293:294" x14ac:dyDescent="0.3">
      <c r="KG136">
        <f t="shared" si="234"/>
        <v>0</v>
      </c>
      <c r="KH136" s="35">
        <f t="shared" si="233"/>
        <v>0</v>
      </c>
    </row>
    <row r="137" spans="293:294" x14ac:dyDescent="0.3">
      <c r="KG137">
        <f t="shared" si="234"/>
        <v>0</v>
      </c>
      <c r="KH137" s="35">
        <f t="shared" si="233"/>
        <v>0</v>
      </c>
    </row>
    <row r="138" spans="293:294" x14ac:dyDescent="0.3">
      <c r="KG138">
        <f t="shared" si="234"/>
        <v>0</v>
      </c>
      <c r="KH138" s="35">
        <f t="shared" si="233"/>
        <v>0</v>
      </c>
    </row>
    <row r="139" spans="293:294" x14ac:dyDescent="0.3">
      <c r="KG139">
        <f t="shared" si="234"/>
        <v>0</v>
      </c>
      <c r="KH139" s="35">
        <f t="shared" si="233"/>
        <v>0</v>
      </c>
    </row>
    <row r="140" spans="293:294" x14ac:dyDescent="0.3">
      <c r="KG140">
        <f t="shared" si="234"/>
        <v>0</v>
      </c>
      <c r="KH140" s="35">
        <f t="shared" si="233"/>
        <v>0</v>
      </c>
    </row>
    <row r="141" spans="293:294" x14ac:dyDescent="0.3">
      <c r="KG141">
        <f t="shared" si="234"/>
        <v>0</v>
      </c>
      <c r="KH141" s="35">
        <f t="shared" si="233"/>
        <v>0</v>
      </c>
    </row>
    <row r="142" spans="293:294" x14ac:dyDescent="0.3">
      <c r="KG142">
        <f t="shared" si="234"/>
        <v>0</v>
      </c>
      <c r="KH142" s="35">
        <f t="shared" si="233"/>
        <v>0</v>
      </c>
    </row>
    <row r="143" spans="293:294" x14ac:dyDescent="0.3">
      <c r="KG143">
        <f t="shared" si="234"/>
        <v>0</v>
      </c>
      <c r="KH143" s="35">
        <f t="shared" si="233"/>
        <v>0</v>
      </c>
    </row>
    <row r="144" spans="293:294" x14ac:dyDescent="0.3">
      <c r="KG144">
        <f t="shared" si="234"/>
        <v>0</v>
      </c>
      <c r="KH144" s="35">
        <f t="shared" si="233"/>
        <v>0</v>
      </c>
    </row>
    <row r="145" spans="293:294" x14ac:dyDescent="0.3">
      <c r="KG145">
        <f t="shared" si="234"/>
        <v>0</v>
      </c>
      <c r="KH145" s="35">
        <f t="shared" si="233"/>
        <v>0</v>
      </c>
    </row>
    <row r="146" spans="293:294" x14ac:dyDescent="0.3">
      <c r="KG146">
        <f t="shared" si="234"/>
        <v>0</v>
      </c>
      <c r="KH146" s="35">
        <f t="shared" si="233"/>
        <v>0</v>
      </c>
    </row>
    <row r="147" spans="293:294" x14ac:dyDescent="0.3">
      <c r="KG147">
        <f t="shared" si="234"/>
        <v>0</v>
      </c>
      <c r="KH147" s="35">
        <f t="shared" si="233"/>
        <v>0</v>
      </c>
    </row>
    <row r="148" spans="293:294" x14ac:dyDescent="0.3">
      <c r="KG148">
        <f t="shared" si="234"/>
        <v>0</v>
      </c>
      <c r="KH148" s="35">
        <f t="shared" si="233"/>
        <v>0</v>
      </c>
    </row>
    <row r="149" spans="293:294" x14ac:dyDescent="0.3">
      <c r="KG149">
        <f t="shared" si="234"/>
        <v>0</v>
      </c>
      <c r="KH149" s="35">
        <f t="shared" ref="KH149:KH184" si="235">IF(KF5=0,0,(CONCATENATE($KA5," come ",KF5," della scala ",$JZ5)))</f>
        <v>0</v>
      </c>
    </row>
    <row r="150" spans="293:294" x14ac:dyDescent="0.3">
      <c r="KG150">
        <f t="shared" si="234"/>
        <v>0</v>
      </c>
      <c r="KH150" s="35">
        <f t="shared" si="235"/>
        <v>0</v>
      </c>
    </row>
    <row r="151" spans="293:294" x14ac:dyDescent="0.3">
      <c r="KG151">
        <f t="shared" si="234"/>
        <v>0</v>
      </c>
      <c r="KH151" s="35">
        <f t="shared" si="235"/>
        <v>0</v>
      </c>
    </row>
    <row r="152" spans="293:294" x14ac:dyDescent="0.3">
      <c r="KG152">
        <f t="shared" si="234"/>
        <v>0</v>
      </c>
      <c r="KH152" s="35">
        <f t="shared" si="235"/>
        <v>0</v>
      </c>
    </row>
    <row r="153" spans="293:294" x14ac:dyDescent="0.3">
      <c r="KG153">
        <f t="shared" si="234"/>
        <v>0</v>
      </c>
      <c r="KH153" s="35">
        <f t="shared" si="235"/>
        <v>0</v>
      </c>
    </row>
    <row r="154" spans="293:294" x14ac:dyDescent="0.3">
      <c r="KG154">
        <f t="shared" si="234"/>
        <v>0</v>
      </c>
      <c r="KH154" s="35">
        <f t="shared" si="235"/>
        <v>0</v>
      </c>
    </row>
    <row r="155" spans="293:294" x14ac:dyDescent="0.3">
      <c r="KG155">
        <f t="shared" si="234"/>
        <v>0</v>
      </c>
      <c r="KH155" s="35">
        <f t="shared" si="235"/>
        <v>0</v>
      </c>
    </row>
    <row r="156" spans="293:294" x14ac:dyDescent="0.3">
      <c r="KG156">
        <f t="shared" si="234"/>
        <v>0</v>
      </c>
      <c r="KH156" s="35">
        <f t="shared" si="235"/>
        <v>0</v>
      </c>
    </row>
    <row r="157" spans="293:294" x14ac:dyDescent="0.3">
      <c r="KG157">
        <f t="shared" si="234"/>
        <v>0</v>
      </c>
      <c r="KH157" s="35">
        <f t="shared" si="235"/>
        <v>0</v>
      </c>
    </row>
    <row r="158" spans="293:294" x14ac:dyDescent="0.3">
      <c r="KG158">
        <f t="shared" si="234"/>
        <v>0</v>
      </c>
      <c r="KH158" s="35">
        <f t="shared" si="235"/>
        <v>0</v>
      </c>
    </row>
    <row r="159" spans="293:294" x14ac:dyDescent="0.3">
      <c r="KG159">
        <f t="shared" si="234"/>
        <v>0</v>
      </c>
      <c r="KH159" s="35">
        <f t="shared" si="235"/>
        <v>0</v>
      </c>
    </row>
    <row r="160" spans="293:294" x14ac:dyDescent="0.3">
      <c r="KG160">
        <f t="shared" si="234"/>
        <v>0</v>
      </c>
      <c r="KH160" s="35">
        <f t="shared" si="235"/>
        <v>0</v>
      </c>
    </row>
    <row r="161" spans="293:294" x14ac:dyDescent="0.3">
      <c r="KG161">
        <f t="shared" si="234"/>
        <v>0</v>
      </c>
      <c r="KH161" s="35">
        <f t="shared" si="235"/>
        <v>0</v>
      </c>
    </row>
    <row r="162" spans="293:294" x14ac:dyDescent="0.3">
      <c r="KG162">
        <f t="shared" si="234"/>
        <v>0</v>
      </c>
      <c r="KH162" s="35">
        <f t="shared" si="235"/>
        <v>0</v>
      </c>
    </row>
    <row r="163" spans="293:294" x14ac:dyDescent="0.3">
      <c r="KG163">
        <f t="shared" si="234"/>
        <v>0</v>
      </c>
      <c r="KH163" s="35">
        <f t="shared" si="235"/>
        <v>0</v>
      </c>
    </row>
    <row r="164" spans="293:294" x14ac:dyDescent="0.3">
      <c r="KG164">
        <f t="shared" si="234"/>
        <v>0</v>
      </c>
      <c r="KH164" s="35">
        <f t="shared" si="235"/>
        <v>0</v>
      </c>
    </row>
    <row r="165" spans="293:294" x14ac:dyDescent="0.3">
      <c r="KG165">
        <f t="shared" si="234"/>
        <v>0</v>
      </c>
      <c r="KH165" s="35">
        <f t="shared" si="235"/>
        <v>0</v>
      </c>
    </row>
    <row r="166" spans="293:294" x14ac:dyDescent="0.3">
      <c r="KG166">
        <f t="shared" si="234"/>
        <v>0</v>
      </c>
      <c r="KH166" s="35">
        <f t="shared" si="235"/>
        <v>0</v>
      </c>
    </row>
    <row r="167" spans="293:294" x14ac:dyDescent="0.3">
      <c r="KG167">
        <f t="shared" si="234"/>
        <v>0</v>
      </c>
      <c r="KH167" s="35">
        <f t="shared" si="235"/>
        <v>0</v>
      </c>
    </row>
    <row r="168" spans="293:294" x14ac:dyDescent="0.3">
      <c r="KG168">
        <f t="shared" si="234"/>
        <v>0</v>
      </c>
      <c r="KH168" s="35">
        <f t="shared" si="235"/>
        <v>0</v>
      </c>
    </row>
    <row r="169" spans="293:294" x14ac:dyDescent="0.3">
      <c r="KG169">
        <f t="shared" si="234"/>
        <v>0</v>
      </c>
      <c r="KH169" s="35">
        <f t="shared" si="235"/>
        <v>0</v>
      </c>
    </row>
    <row r="170" spans="293:294" x14ac:dyDescent="0.3">
      <c r="KG170">
        <f t="shared" si="234"/>
        <v>0</v>
      </c>
      <c r="KH170" s="35">
        <f t="shared" si="235"/>
        <v>0</v>
      </c>
    </row>
    <row r="171" spans="293:294" x14ac:dyDescent="0.3">
      <c r="KG171">
        <f t="shared" si="234"/>
        <v>0</v>
      </c>
      <c r="KH171" s="35">
        <f t="shared" si="235"/>
        <v>0</v>
      </c>
    </row>
    <row r="172" spans="293:294" x14ac:dyDescent="0.3">
      <c r="KG172">
        <f t="shared" si="234"/>
        <v>0</v>
      </c>
      <c r="KH172" s="35">
        <f t="shared" si="235"/>
        <v>0</v>
      </c>
    </row>
    <row r="173" spans="293:294" x14ac:dyDescent="0.3">
      <c r="KG173">
        <f t="shared" si="234"/>
        <v>0</v>
      </c>
      <c r="KH173" s="35">
        <f t="shared" si="235"/>
        <v>0</v>
      </c>
    </row>
    <row r="174" spans="293:294" x14ac:dyDescent="0.3">
      <c r="KG174">
        <f t="shared" si="234"/>
        <v>0</v>
      </c>
      <c r="KH174" s="35">
        <f t="shared" si="235"/>
        <v>0</v>
      </c>
    </row>
    <row r="175" spans="293:294" x14ac:dyDescent="0.3">
      <c r="KG175">
        <f t="shared" si="234"/>
        <v>0</v>
      </c>
      <c r="KH175" s="35">
        <f t="shared" si="235"/>
        <v>0</v>
      </c>
    </row>
    <row r="176" spans="293:294" x14ac:dyDescent="0.3">
      <c r="KG176">
        <f t="shared" si="234"/>
        <v>0</v>
      </c>
      <c r="KH176" s="35">
        <f t="shared" si="235"/>
        <v>0</v>
      </c>
    </row>
    <row r="177" spans="293:294" x14ac:dyDescent="0.3">
      <c r="KG177">
        <f t="shared" si="234"/>
        <v>0</v>
      </c>
      <c r="KH177" s="35">
        <f t="shared" si="235"/>
        <v>0</v>
      </c>
    </row>
    <row r="178" spans="293:294" x14ac:dyDescent="0.3">
      <c r="KG178">
        <f t="shared" si="234"/>
        <v>0</v>
      </c>
      <c r="KH178" s="35">
        <f t="shared" si="235"/>
        <v>0</v>
      </c>
    </row>
    <row r="179" spans="293:294" x14ac:dyDescent="0.3">
      <c r="KG179">
        <f t="shared" si="234"/>
        <v>0</v>
      </c>
      <c r="KH179" s="35">
        <f t="shared" si="235"/>
        <v>0</v>
      </c>
    </row>
    <row r="180" spans="293:294" x14ac:dyDescent="0.3">
      <c r="KG180">
        <f t="shared" si="234"/>
        <v>0</v>
      </c>
      <c r="KH180" s="35">
        <f t="shared" si="235"/>
        <v>0</v>
      </c>
    </row>
    <row r="181" spans="293:294" x14ac:dyDescent="0.3">
      <c r="KG181">
        <f t="shared" si="234"/>
        <v>0</v>
      </c>
      <c r="KH181" s="35">
        <f t="shared" si="235"/>
        <v>0</v>
      </c>
    </row>
    <row r="182" spans="293:294" x14ac:dyDescent="0.3">
      <c r="KG182">
        <f t="shared" si="234"/>
        <v>0</v>
      </c>
      <c r="KH182" s="35">
        <f t="shared" si="235"/>
        <v>0</v>
      </c>
    </row>
    <row r="183" spans="293:294" x14ac:dyDescent="0.3">
      <c r="KG183">
        <f t="shared" si="234"/>
        <v>0</v>
      </c>
      <c r="KH183" s="35">
        <f t="shared" si="235"/>
        <v>0</v>
      </c>
    </row>
    <row r="184" spans="293:294" x14ac:dyDescent="0.3">
      <c r="KG184">
        <f t="shared" si="234"/>
        <v>0</v>
      </c>
      <c r="KH184" s="35">
        <f t="shared" si="235"/>
        <v>0</v>
      </c>
    </row>
  </sheetData>
  <sheetProtection algorithmName="SHA-512" hashValue="RwrWy9mGzs/5yzMkhm/NpgbJgz+vAYQfBtpQFCOg4NrKIshyRy7Cmm1iBQtdZbYgBkpkteuS8QXo74n/I18PDQ==" saltValue="1uQwsUDkIXu2fDSKhi9COA==" spinCount="100000" sheet="1" objects="1" scenarios="1"/>
  <mergeCells count="11">
    <mergeCell ref="LX1:MT26"/>
    <mergeCell ref="EZ3:FR3"/>
    <mergeCell ref="A5:A16"/>
    <mergeCell ref="A17:A28"/>
    <mergeCell ref="A29:A40"/>
    <mergeCell ref="AJ3:BB3"/>
    <mergeCell ref="BD3:BV3"/>
    <mergeCell ref="BX3:CP3"/>
    <mergeCell ref="CR3:DJ3"/>
    <mergeCell ref="DL3:ED3"/>
    <mergeCell ref="EF3:EX3"/>
  </mergeCells>
  <hyperlinks>
    <hyperlink ref="LX1" r:id="rId1" display="www.laltromanualedibasso.com" xr:uid="{B391281E-7E87-44E2-94EE-6362D016F0E9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C4C54-3D1E-41FE-A14A-4B06BFE153DF}">
  <dimension ref="A1:PB184"/>
  <sheetViews>
    <sheetView showGridLines="0" showRowColHeaders="0" topLeftCell="LZ1" workbookViewId="0">
      <selection activeCell="MW8" sqref="MW8"/>
    </sheetView>
  </sheetViews>
  <sheetFormatPr defaultRowHeight="14.4" x14ac:dyDescent="0.3"/>
  <cols>
    <col min="1" max="35" width="9.5546875" hidden="1" customWidth="1"/>
    <col min="36" max="54" width="9.5546875" style="2" hidden="1" customWidth="1"/>
    <col min="55" max="55" width="9.5546875" hidden="1" customWidth="1"/>
    <col min="56" max="74" width="9.5546875" style="2" hidden="1" customWidth="1"/>
    <col min="75" max="75" width="9.5546875" hidden="1" customWidth="1"/>
    <col min="76" max="94" width="9.5546875" style="2" hidden="1" customWidth="1"/>
    <col min="95" max="95" width="9.5546875" hidden="1" customWidth="1"/>
    <col min="96" max="114" width="9.5546875" style="2" hidden="1" customWidth="1"/>
    <col min="115" max="115" width="9.5546875" hidden="1" customWidth="1"/>
    <col min="116" max="134" width="9.5546875" style="2" hidden="1" customWidth="1"/>
    <col min="135" max="135" width="9.5546875" hidden="1" customWidth="1"/>
    <col min="136" max="154" width="9.5546875" style="2" hidden="1" customWidth="1"/>
    <col min="155" max="155" width="9.5546875" hidden="1" customWidth="1"/>
    <col min="156" max="174" width="9.5546875" style="2" hidden="1" customWidth="1"/>
    <col min="175" max="298" width="9.5546875" hidden="1" customWidth="1"/>
    <col min="299" max="306" width="9.5546875" style="2" hidden="1" customWidth="1"/>
    <col min="307" max="337" width="9.5546875" hidden="1" customWidth="1"/>
    <col min="338" max="358" width="9.5546875" customWidth="1"/>
  </cols>
  <sheetData>
    <row r="1" spans="1:418" x14ac:dyDescent="0.3">
      <c r="HE1" t="str">
        <f>CONCATENATE(HE3,"° Grado")</f>
        <v>1° Grado</v>
      </c>
      <c r="HF1" t="str">
        <f t="shared" ref="HF1:IM1" si="0">CONCATENATE(HF3,"° Grado")</f>
        <v>2° Grado</v>
      </c>
      <c r="HG1" t="str">
        <f t="shared" si="0"/>
        <v>3° Grado</v>
      </c>
      <c r="HH1" t="str">
        <f t="shared" si="0"/>
        <v>4° Grado</v>
      </c>
      <c r="HI1" t="str">
        <f t="shared" si="0"/>
        <v>5° Grado</v>
      </c>
      <c r="HJ1" t="str">
        <f t="shared" si="0"/>
        <v>6° Grado</v>
      </c>
      <c r="HK1" t="str">
        <f t="shared" si="0"/>
        <v>7° Grado</v>
      </c>
      <c r="HL1" t="str">
        <f t="shared" si="0"/>
        <v>1° Grado</v>
      </c>
      <c r="HM1" t="str">
        <f t="shared" si="0"/>
        <v>2° Grado</v>
      </c>
      <c r="HN1" t="str">
        <f t="shared" si="0"/>
        <v>3° Grado</v>
      </c>
      <c r="HO1" t="str">
        <f t="shared" si="0"/>
        <v>4° Grado</v>
      </c>
      <c r="HP1" t="str">
        <f t="shared" si="0"/>
        <v>5° Grado</v>
      </c>
      <c r="HQ1" t="str">
        <f t="shared" si="0"/>
        <v>6° Grado</v>
      </c>
      <c r="HR1" t="str">
        <f t="shared" si="0"/>
        <v>7° Grado</v>
      </c>
      <c r="HS1" t="str">
        <f t="shared" si="0"/>
        <v>1° Grado</v>
      </c>
      <c r="HT1" t="str">
        <f t="shared" si="0"/>
        <v>2° Grado</v>
      </c>
      <c r="HU1" t="str">
        <f t="shared" si="0"/>
        <v>3° Grado</v>
      </c>
      <c r="HV1" t="str">
        <f t="shared" si="0"/>
        <v>4° Grado</v>
      </c>
      <c r="HW1" t="str">
        <f t="shared" si="0"/>
        <v>5° Grado</v>
      </c>
      <c r="HX1" t="str">
        <f t="shared" si="0"/>
        <v>6° Grado</v>
      </c>
      <c r="HY1" t="str">
        <f t="shared" si="0"/>
        <v>7° Grado</v>
      </c>
      <c r="HZ1" t="str">
        <f t="shared" si="0"/>
        <v>1° Grado</v>
      </c>
      <c r="IA1" t="str">
        <f t="shared" si="0"/>
        <v>2° Grado</v>
      </c>
      <c r="IB1" t="str">
        <f t="shared" si="0"/>
        <v>3° Grado</v>
      </c>
      <c r="IC1" t="str">
        <f t="shared" si="0"/>
        <v>4° Grado</v>
      </c>
      <c r="ID1" t="str">
        <f t="shared" si="0"/>
        <v>5° Grado</v>
      </c>
      <c r="IE1" t="str">
        <f t="shared" si="0"/>
        <v>6° Grado</v>
      </c>
      <c r="IF1" t="str">
        <f t="shared" si="0"/>
        <v>7° Grado</v>
      </c>
      <c r="IG1" t="str">
        <f t="shared" si="0"/>
        <v>1° Grado</v>
      </c>
      <c r="IH1" t="str">
        <f t="shared" si="0"/>
        <v>2° Grado</v>
      </c>
      <c r="II1" t="str">
        <f t="shared" si="0"/>
        <v>3° Grado</v>
      </c>
      <c r="IJ1" t="str">
        <f t="shared" si="0"/>
        <v>4° Grado</v>
      </c>
      <c r="IK1" t="str">
        <f t="shared" si="0"/>
        <v>5° Grado</v>
      </c>
      <c r="IL1" t="str">
        <f t="shared" si="0"/>
        <v>6° Grado</v>
      </c>
      <c r="IM1" t="str">
        <f t="shared" si="0"/>
        <v>7° Grado</v>
      </c>
      <c r="LX1" s="179" t="s">
        <v>139</v>
      </c>
      <c r="LY1" s="180"/>
      <c r="LZ1" s="180"/>
      <c r="MA1" s="180"/>
      <c r="MB1" s="180"/>
      <c r="MC1" s="180"/>
      <c r="MD1" s="180"/>
      <c r="ME1" s="180"/>
      <c r="MF1" s="180"/>
      <c r="MG1" s="180"/>
      <c r="MH1" s="180"/>
      <c r="MI1" s="180"/>
      <c r="MJ1" s="180"/>
      <c r="MK1" s="180"/>
      <c r="ML1" s="180"/>
      <c r="MM1" s="180"/>
      <c r="MN1" s="180"/>
      <c r="MO1" s="180"/>
      <c r="MP1" s="180"/>
      <c r="MQ1" s="180"/>
      <c r="MR1" s="180"/>
      <c r="MS1" s="180"/>
      <c r="MT1" s="180"/>
      <c r="MU1" s="51"/>
      <c r="MV1" s="51"/>
      <c r="MW1" s="51"/>
      <c r="MX1" s="51"/>
      <c r="MY1" s="51"/>
      <c r="MZ1" s="51"/>
      <c r="NA1" s="51"/>
      <c r="NB1" s="51"/>
      <c r="NC1" s="51"/>
      <c r="ND1" s="51"/>
      <c r="NE1" s="51"/>
      <c r="NF1" s="51"/>
      <c r="NG1" s="51"/>
      <c r="NH1" s="51"/>
      <c r="NI1" s="51"/>
      <c r="NJ1" s="51"/>
      <c r="NK1" s="51"/>
      <c r="NL1" s="51"/>
      <c r="NM1" s="51"/>
      <c r="NN1" s="51"/>
      <c r="NO1" s="73"/>
      <c r="NP1" s="73"/>
      <c r="NQ1" s="73"/>
      <c r="NR1" s="73"/>
      <c r="NS1" s="73"/>
      <c r="NT1" s="73"/>
      <c r="NU1" s="73"/>
      <c r="NV1" s="73"/>
      <c r="NW1" s="73"/>
      <c r="NX1" s="73"/>
      <c r="NY1" s="73"/>
      <c r="NZ1" s="73"/>
      <c r="OA1" s="73"/>
      <c r="OB1" s="73"/>
      <c r="OC1" s="73"/>
      <c r="OD1" s="73"/>
      <c r="OE1" s="73"/>
      <c r="OF1" s="73"/>
      <c r="OG1" s="73"/>
      <c r="OH1" s="73"/>
      <c r="OI1" s="73"/>
      <c r="OJ1" s="73"/>
      <c r="OK1" s="73"/>
      <c r="OL1" s="73"/>
      <c r="OM1" s="73"/>
      <c r="ON1" s="73"/>
      <c r="OO1" s="73"/>
      <c r="OP1" s="73"/>
      <c r="OQ1" s="73"/>
      <c r="OR1" s="73"/>
      <c r="OS1" s="73"/>
      <c r="OT1" s="73"/>
      <c r="OU1" s="73"/>
      <c r="OV1" s="73"/>
      <c r="OW1" s="73"/>
      <c r="OX1" s="73"/>
      <c r="OY1" s="73"/>
      <c r="OZ1" s="73"/>
      <c r="PA1" s="73"/>
      <c r="PB1" s="73"/>
    </row>
    <row r="2" spans="1:418" x14ac:dyDescent="0.3">
      <c r="J2" s="55"/>
      <c r="K2" s="2"/>
      <c r="L2" s="55"/>
      <c r="M2" s="55"/>
      <c r="N2" s="55"/>
      <c r="O2" s="55"/>
      <c r="P2" s="55">
        <v>1</v>
      </c>
      <c r="Q2" s="55">
        <f t="shared" ref="Q2:AH2" si="1">IF(O2=0,0,O2+2)</f>
        <v>0</v>
      </c>
      <c r="R2" s="55">
        <f t="shared" si="1"/>
        <v>3</v>
      </c>
      <c r="S2" s="55">
        <f t="shared" si="1"/>
        <v>0</v>
      </c>
      <c r="T2" s="55">
        <f t="shared" si="1"/>
        <v>5</v>
      </c>
      <c r="U2" s="55">
        <f t="shared" si="1"/>
        <v>0</v>
      </c>
      <c r="V2" s="55">
        <f t="shared" si="1"/>
        <v>7</v>
      </c>
      <c r="W2" s="55">
        <f t="shared" si="1"/>
        <v>0</v>
      </c>
      <c r="X2" s="55">
        <f t="shared" si="1"/>
        <v>9</v>
      </c>
      <c r="Y2" s="55">
        <f t="shared" si="1"/>
        <v>0</v>
      </c>
      <c r="Z2" s="55">
        <f t="shared" si="1"/>
        <v>11</v>
      </c>
      <c r="AA2" s="55">
        <f t="shared" si="1"/>
        <v>0</v>
      </c>
      <c r="AB2" s="55">
        <f t="shared" si="1"/>
        <v>13</v>
      </c>
      <c r="AC2" s="55">
        <f t="shared" si="1"/>
        <v>0</v>
      </c>
      <c r="AD2" s="55">
        <f t="shared" si="1"/>
        <v>15</v>
      </c>
      <c r="AE2" s="55">
        <f t="shared" si="1"/>
        <v>0</v>
      </c>
      <c r="AF2" s="55">
        <f t="shared" si="1"/>
        <v>17</v>
      </c>
      <c r="AG2" s="55">
        <f t="shared" si="1"/>
        <v>0</v>
      </c>
      <c r="AH2" s="55">
        <f t="shared" si="1"/>
        <v>19</v>
      </c>
      <c r="HE2">
        <f>FT3</f>
        <v>1</v>
      </c>
      <c r="HF2">
        <f t="shared" ref="HF2:IM2" si="2">FU3</f>
        <v>2</v>
      </c>
      <c r="HG2">
        <f t="shared" si="2"/>
        <v>3</v>
      </c>
      <c r="HH2">
        <f t="shared" si="2"/>
        <v>4</v>
      </c>
      <c r="HI2">
        <f t="shared" si="2"/>
        <v>5</v>
      </c>
      <c r="HJ2">
        <f t="shared" si="2"/>
        <v>6</v>
      </c>
      <c r="HK2">
        <f t="shared" si="2"/>
        <v>7</v>
      </c>
      <c r="HL2">
        <f t="shared" si="2"/>
        <v>8</v>
      </c>
      <c r="HM2">
        <f t="shared" si="2"/>
        <v>9</v>
      </c>
      <c r="HN2">
        <f t="shared" si="2"/>
        <v>10</v>
      </c>
      <c r="HO2">
        <f t="shared" si="2"/>
        <v>11</v>
      </c>
      <c r="HP2">
        <f t="shared" si="2"/>
        <v>12</v>
      </c>
      <c r="HQ2">
        <f t="shared" si="2"/>
        <v>13</v>
      </c>
      <c r="HR2">
        <f t="shared" si="2"/>
        <v>14</v>
      </c>
      <c r="HS2">
        <f t="shared" si="2"/>
        <v>15</v>
      </c>
      <c r="HT2">
        <f t="shared" si="2"/>
        <v>16</v>
      </c>
      <c r="HU2">
        <f t="shared" si="2"/>
        <v>17</v>
      </c>
      <c r="HV2">
        <f t="shared" si="2"/>
        <v>18</v>
      </c>
      <c r="HW2">
        <f t="shared" si="2"/>
        <v>19</v>
      </c>
      <c r="HX2">
        <f t="shared" si="2"/>
        <v>20</v>
      </c>
      <c r="HY2">
        <f t="shared" si="2"/>
        <v>21</v>
      </c>
      <c r="HZ2">
        <f t="shared" si="2"/>
        <v>22</v>
      </c>
      <c r="IA2">
        <f t="shared" si="2"/>
        <v>23</v>
      </c>
      <c r="IB2">
        <f t="shared" si="2"/>
        <v>24</v>
      </c>
      <c r="IC2">
        <f t="shared" si="2"/>
        <v>25</v>
      </c>
      <c r="ID2">
        <f t="shared" si="2"/>
        <v>26</v>
      </c>
      <c r="IE2">
        <f t="shared" si="2"/>
        <v>27</v>
      </c>
      <c r="IF2">
        <f t="shared" si="2"/>
        <v>28</v>
      </c>
      <c r="IG2">
        <f t="shared" si="2"/>
        <v>29</v>
      </c>
      <c r="IH2">
        <f t="shared" si="2"/>
        <v>30</v>
      </c>
      <c r="II2">
        <f t="shared" si="2"/>
        <v>31</v>
      </c>
      <c r="IJ2">
        <f t="shared" si="2"/>
        <v>32</v>
      </c>
      <c r="IK2">
        <f t="shared" si="2"/>
        <v>33</v>
      </c>
      <c r="IL2">
        <f t="shared" si="2"/>
        <v>34</v>
      </c>
      <c r="IM2">
        <f t="shared" si="2"/>
        <v>35</v>
      </c>
      <c r="IN2" t="s">
        <v>117</v>
      </c>
      <c r="JY2" t="s">
        <v>117</v>
      </c>
      <c r="KA2">
        <f>'ACCORDI E RISULTATI'!X12</f>
        <v>0</v>
      </c>
      <c r="LX2" s="180"/>
      <c r="LY2" s="180"/>
      <c r="LZ2" s="180"/>
      <c r="MA2" s="180"/>
      <c r="MB2" s="180"/>
      <c r="MC2" s="180"/>
      <c r="MD2" s="180"/>
      <c r="ME2" s="180"/>
      <c r="MF2" s="180"/>
      <c r="MG2" s="180"/>
      <c r="MH2" s="180"/>
      <c r="MI2" s="180"/>
      <c r="MJ2" s="180"/>
      <c r="MK2" s="180"/>
      <c r="ML2" s="180"/>
      <c r="MM2" s="180"/>
      <c r="MN2" s="180"/>
      <c r="MO2" s="180"/>
      <c r="MP2" s="180"/>
      <c r="MQ2" s="180"/>
      <c r="MR2" s="180"/>
      <c r="MS2" s="180"/>
      <c r="MT2" s="180"/>
      <c r="MU2" s="51"/>
      <c r="MV2" s="51"/>
      <c r="MW2" s="51"/>
      <c r="MX2" s="51"/>
      <c r="MY2" s="51"/>
      <c r="MZ2" s="51"/>
      <c r="NA2" s="51"/>
      <c r="NB2" s="51"/>
      <c r="NC2" s="51"/>
      <c r="ND2" s="51"/>
      <c r="NE2" s="51"/>
      <c r="NF2" s="51"/>
      <c r="NG2" s="51"/>
      <c r="NH2" s="51"/>
      <c r="NI2" s="51"/>
      <c r="NJ2" s="51"/>
      <c r="NK2" s="51"/>
      <c r="NL2" s="51"/>
      <c r="NM2" s="51"/>
      <c r="NN2" s="51"/>
      <c r="NO2" s="73"/>
      <c r="NP2" s="73"/>
      <c r="NQ2" s="73"/>
      <c r="NR2" s="73"/>
      <c r="NS2" s="73"/>
      <c r="NT2" s="73"/>
      <c r="NU2" s="73"/>
      <c r="NV2" s="73"/>
      <c r="NW2" s="73"/>
      <c r="NX2" s="73"/>
      <c r="NY2" s="73"/>
      <c r="NZ2" s="73"/>
      <c r="OA2" s="73"/>
      <c r="OB2" s="73"/>
      <c r="OC2" s="73"/>
      <c r="OD2" s="73"/>
      <c r="OE2" s="73"/>
      <c r="OF2" s="73"/>
      <c r="OG2" s="73"/>
      <c r="OH2" s="73"/>
      <c r="OI2" s="73"/>
      <c r="OJ2" s="73"/>
      <c r="OK2" s="73"/>
      <c r="OL2" s="73"/>
      <c r="OM2" s="73"/>
      <c r="ON2" s="73"/>
      <c r="OO2" s="73"/>
      <c r="OP2" s="73"/>
      <c r="OQ2" s="73"/>
      <c r="OR2" s="73"/>
      <c r="OS2" s="73"/>
      <c r="OT2" s="73"/>
      <c r="OU2" s="73"/>
      <c r="OV2" s="73"/>
      <c r="OW2" s="73"/>
      <c r="OX2" s="73"/>
      <c r="OY2" s="73"/>
      <c r="OZ2" s="73"/>
      <c r="PA2" s="73"/>
      <c r="PB2" s="73"/>
    </row>
    <row r="3" spans="1:418" x14ac:dyDescent="0.3">
      <c r="J3" s="2" t="s">
        <v>31</v>
      </c>
      <c r="K3" s="2" t="s">
        <v>1</v>
      </c>
      <c r="L3" s="2" t="s">
        <v>3</v>
      </c>
      <c r="M3" s="2" t="s">
        <v>32</v>
      </c>
      <c r="N3" s="2" t="s">
        <v>0</v>
      </c>
      <c r="O3" s="2" t="s">
        <v>2</v>
      </c>
      <c r="P3" s="2" t="s">
        <v>4</v>
      </c>
      <c r="Q3" s="2" t="s">
        <v>31</v>
      </c>
      <c r="R3" s="2" t="s">
        <v>1</v>
      </c>
      <c r="S3" s="2" t="s">
        <v>3</v>
      </c>
      <c r="T3" s="2" t="s">
        <v>32</v>
      </c>
      <c r="U3" s="2" t="s">
        <v>0</v>
      </c>
      <c r="V3" s="2" t="s">
        <v>2</v>
      </c>
      <c r="W3" s="2" t="s">
        <v>4</v>
      </c>
      <c r="X3" s="2" t="s">
        <v>31</v>
      </c>
      <c r="Y3" s="2" t="s">
        <v>1</v>
      </c>
      <c r="Z3" s="2" t="s">
        <v>3</v>
      </c>
      <c r="AA3" s="2" t="s">
        <v>32</v>
      </c>
      <c r="AB3" s="2" t="s">
        <v>0</v>
      </c>
      <c r="AC3" s="2" t="s">
        <v>2</v>
      </c>
      <c r="AD3" s="2" t="s">
        <v>4</v>
      </c>
      <c r="AE3" s="2" t="s">
        <v>31</v>
      </c>
      <c r="AF3" s="2" t="s">
        <v>1</v>
      </c>
      <c r="AG3" s="2" t="s">
        <v>3</v>
      </c>
      <c r="AH3" s="2" t="s">
        <v>32</v>
      </c>
      <c r="AJ3" s="181" t="s">
        <v>106</v>
      </c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D3" s="181" t="s">
        <v>107</v>
      </c>
      <c r="BE3" s="181"/>
      <c r="BF3" s="181"/>
      <c r="BG3" s="181"/>
      <c r="BH3" s="181"/>
      <c r="BI3" s="181"/>
      <c r="BJ3" s="181"/>
      <c r="BK3" s="181"/>
      <c r="BL3" s="181"/>
      <c r="BM3" s="181"/>
      <c r="BN3" s="181"/>
      <c r="BO3" s="181"/>
      <c r="BP3" s="181"/>
      <c r="BQ3" s="181"/>
      <c r="BR3" s="181"/>
      <c r="BS3" s="181"/>
      <c r="BT3" s="181"/>
      <c r="BU3" s="181"/>
      <c r="BV3" s="181"/>
      <c r="BX3" s="181" t="s">
        <v>108</v>
      </c>
      <c r="BY3" s="181"/>
      <c r="BZ3" s="181"/>
      <c r="CA3" s="181"/>
      <c r="CB3" s="181"/>
      <c r="CC3" s="181"/>
      <c r="CD3" s="181"/>
      <c r="CE3" s="181"/>
      <c r="CF3" s="181"/>
      <c r="CG3" s="181"/>
      <c r="CH3" s="181"/>
      <c r="CI3" s="181"/>
      <c r="CJ3" s="181"/>
      <c r="CK3" s="181"/>
      <c r="CL3" s="181"/>
      <c r="CM3" s="181"/>
      <c r="CN3" s="181"/>
      <c r="CO3" s="181"/>
      <c r="CP3" s="181"/>
      <c r="CR3" s="181" t="s">
        <v>113</v>
      </c>
      <c r="CS3" s="181"/>
      <c r="CT3" s="181"/>
      <c r="CU3" s="181"/>
      <c r="CV3" s="181"/>
      <c r="CW3" s="181"/>
      <c r="CX3" s="181"/>
      <c r="CY3" s="181"/>
      <c r="CZ3" s="181"/>
      <c r="DA3" s="181"/>
      <c r="DB3" s="181"/>
      <c r="DC3" s="181"/>
      <c r="DD3" s="181"/>
      <c r="DE3" s="181"/>
      <c r="DF3" s="181"/>
      <c r="DG3" s="181"/>
      <c r="DH3" s="181"/>
      <c r="DI3" s="181"/>
      <c r="DJ3" s="181"/>
      <c r="DL3" s="181" t="s">
        <v>114</v>
      </c>
      <c r="DM3" s="181"/>
      <c r="DN3" s="181"/>
      <c r="DO3" s="181"/>
      <c r="DP3" s="181"/>
      <c r="DQ3" s="181"/>
      <c r="DR3" s="181"/>
      <c r="DS3" s="181"/>
      <c r="DT3" s="181"/>
      <c r="DU3" s="181"/>
      <c r="DV3" s="181"/>
      <c r="DW3" s="181"/>
      <c r="DX3" s="181"/>
      <c r="DY3" s="181"/>
      <c r="DZ3" s="181"/>
      <c r="EA3" s="181"/>
      <c r="EB3" s="181"/>
      <c r="EC3" s="181"/>
      <c r="ED3" s="181"/>
      <c r="EF3" s="181" t="s">
        <v>115</v>
      </c>
      <c r="EG3" s="181"/>
      <c r="EH3" s="181"/>
      <c r="EI3" s="181"/>
      <c r="EJ3" s="181"/>
      <c r="EK3" s="181"/>
      <c r="EL3" s="181"/>
      <c r="EM3" s="181"/>
      <c r="EN3" s="181"/>
      <c r="EO3" s="181"/>
      <c r="EP3" s="181"/>
      <c r="EQ3" s="181"/>
      <c r="ER3" s="181"/>
      <c r="ES3" s="181"/>
      <c r="ET3" s="181"/>
      <c r="EU3" s="181"/>
      <c r="EV3" s="181"/>
      <c r="EW3" s="181"/>
      <c r="EX3" s="181"/>
      <c r="EZ3" s="181" t="s">
        <v>116</v>
      </c>
      <c r="FA3" s="181"/>
      <c r="FB3" s="181"/>
      <c r="FC3" s="181"/>
      <c r="FD3" s="181"/>
      <c r="FE3" s="181"/>
      <c r="FF3" s="181"/>
      <c r="FG3" s="181"/>
      <c r="FH3" s="181"/>
      <c r="FI3" s="181"/>
      <c r="FJ3" s="181"/>
      <c r="FK3" s="181"/>
      <c r="FL3" s="181"/>
      <c r="FM3" s="181"/>
      <c r="FN3" s="181"/>
      <c r="FO3" s="181"/>
      <c r="FP3" s="181"/>
      <c r="FQ3" s="181"/>
      <c r="FR3" s="181"/>
      <c r="FT3" s="2">
        <v>1</v>
      </c>
      <c r="FU3" s="2">
        <f>FT3+1</f>
        <v>2</v>
      </c>
      <c r="FV3" s="2">
        <f t="shared" ref="FV3:HB3" si="3">FU3+1</f>
        <v>3</v>
      </c>
      <c r="FW3" s="2">
        <f t="shared" si="3"/>
        <v>4</v>
      </c>
      <c r="FX3" s="2">
        <f t="shared" si="3"/>
        <v>5</v>
      </c>
      <c r="FY3" s="2">
        <f t="shared" si="3"/>
        <v>6</v>
      </c>
      <c r="FZ3" s="2">
        <f t="shared" si="3"/>
        <v>7</v>
      </c>
      <c r="GA3" s="2">
        <f t="shared" si="3"/>
        <v>8</v>
      </c>
      <c r="GB3" s="2">
        <f t="shared" si="3"/>
        <v>9</v>
      </c>
      <c r="GC3" s="2">
        <f t="shared" si="3"/>
        <v>10</v>
      </c>
      <c r="GD3" s="2">
        <f t="shared" si="3"/>
        <v>11</v>
      </c>
      <c r="GE3" s="2">
        <f t="shared" si="3"/>
        <v>12</v>
      </c>
      <c r="GF3" s="2">
        <f t="shared" si="3"/>
        <v>13</v>
      </c>
      <c r="GG3" s="2">
        <f t="shared" si="3"/>
        <v>14</v>
      </c>
      <c r="GH3" s="2">
        <f t="shared" si="3"/>
        <v>15</v>
      </c>
      <c r="GI3" s="2">
        <f t="shared" si="3"/>
        <v>16</v>
      </c>
      <c r="GJ3" s="2">
        <f t="shared" si="3"/>
        <v>17</v>
      </c>
      <c r="GK3" s="2">
        <f t="shared" si="3"/>
        <v>18</v>
      </c>
      <c r="GL3" s="2">
        <f t="shared" si="3"/>
        <v>19</v>
      </c>
      <c r="GM3" s="2">
        <f t="shared" si="3"/>
        <v>20</v>
      </c>
      <c r="GN3" s="2">
        <f t="shared" si="3"/>
        <v>21</v>
      </c>
      <c r="GO3" s="2">
        <f t="shared" si="3"/>
        <v>22</v>
      </c>
      <c r="GP3" s="2">
        <f t="shared" si="3"/>
        <v>23</v>
      </c>
      <c r="GQ3" s="2">
        <f t="shared" si="3"/>
        <v>24</v>
      </c>
      <c r="GR3" s="2">
        <f t="shared" si="3"/>
        <v>25</v>
      </c>
      <c r="GS3" s="2">
        <f t="shared" si="3"/>
        <v>26</v>
      </c>
      <c r="GT3" s="2">
        <f t="shared" si="3"/>
        <v>27</v>
      </c>
      <c r="GU3" s="2">
        <f t="shared" si="3"/>
        <v>28</v>
      </c>
      <c r="GV3" s="2">
        <f t="shared" si="3"/>
        <v>29</v>
      </c>
      <c r="GW3" s="2">
        <f t="shared" si="3"/>
        <v>30</v>
      </c>
      <c r="GX3" s="2">
        <f t="shared" si="3"/>
        <v>31</v>
      </c>
      <c r="GY3" s="2">
        <f t="shared" si="3"/>
        <v>32</v>
      </c>
      <c r="GZ3" s="2">
        <f t="shared" si="3"/>
        <v>33</v>
      </c>
      <c r="HA3" s="2">
        <f t="shared" si="3"/>
        <v>34</v>
      </c>
      <c r="HB3" s="2">
        <f t="shared" si="3"/>
        <v>35</v>
      </c>
      <c r="HE3">
        <v>1</v>
      </c>
      <c r="HF3">
        <f>HE3+1</f>
        <v>2</v>
      </c>
      <c r="HG3">
        <f t="shared" ref="HG3:HK3" si="4">HF3+1</f>
        <v>3</v>
      </c>
      <c r="HH3">
        <f t="shared" si="4"/>
        <v>4</v>
      </c>
      <c r="HI3">
        <f t="shared" si="4"/>
        <v>5</v>
      </c>
      <c r="HJ3">
        <f t="shared" si="4"/>
        <v>6</v>
      </c>
      <c r="HK3">
        <f t="shared" si="4"/>
        <v>7</v>
      </c>
      <c r="HL3">
        <f>HE3</f>
        <v>1</v>
      </c>
      <c r="HM3">
        <f t="shared" ref="HM3:IM3" si="5">HF3</f>
        <v>2</v>
      </c>
      <c r="HN3">
        <f t="shared" si="5"/>
        <v>3</v>
      </c>
      <c r="HO3">
        <f t="shared" si="5"/>
        <v>4</v>
      </c>
      <c r="HP3">
        <f t="shared" si="5"/>
        <v>5</v>
      </c>
      <c r="HQ3">
        <f t="shared" si="5"/>
        <v>6</v>
      </c>
      <c r="HR3">
        <f t="shared" si="5"/>
        <v>7</v>
      </c>
      <c r="HS3">
        <f t="shared" si="5"/>
        <v>1</v>
      </c>
      <c r="HT3">
        <f t="shared" si="5"/>
        <v>2</v>
      </c>
      <c r="HU3">
        <f t="shared" si="5"/>
        <v>3</v>
      </c>
      <c r="HV3">
        <f t="shared" si="5"/>
        <v>4</v>
      </c>
      <c r="HW3">
        <f t="shared" si="5"/>
        <v>5</v>
      </c>
      <c r="HX3">
        <f t="shared" si="5"/>
        <v>6</v>
      </c>
      <c r="HY3">
        <f t="shared" si="5"/>
        <v>7</v>
      </c>
      <c r="HZ3">
        <f t="shared" si="5"/>
        <v>1</v>
      </c>
      <c r="IA3">
        <f t="shared" si="5"/>
        <v>2</v>
      </c>
      <c r="IB3">
        <f t="shared" si="5"/>
        <v>3</v>
      </c>
      <c r="IC3">
        <f t="shared" si="5"/>
        <v>4</v>
      </c>
      <c r="ID3">
        <f t="shared" si="5"/>
        <v>5</v>
      </c>
      <c r="IE3">
        <f t="shared" si="5"/>
        <v>6</v>
      </c>
      <c r="IF3">
        <f t="shared" si="5"/>
        <v>7</v>
      </c>
      <c r="IG3">
        <f t="shared" si="5"/>
        <v>1</v>
      </c>
      <c r="IH3">
        <f t="shared" si="5"/>
        <v>2</v>
      </c>
      <c r="II3">
        <f t="shared" si="5"/>
        <v>3</v>
      </c>
      <c r="IJ3">
        <f t="shared" si="5"/>
        <v>4</v>
      </c>
      <c r="IK3">
        <f t="shared" si="5"/>
        <v>5</v>
      </c>
      <c r="IL3">
        <f t="shared" si="5"/>
        <v>6</v>
      </c>
      <c r="IM3">
        <f t="shared" si="5"/>
        <v>7</v>
      </c>
      <c r="IN3" t="s">
        <v>117</v>
      </c>
      <c r="JY3" t="s">
        <v>117</v>
      </c>
      <c r="KA3">
        <f>KA2</f>
        <v>0</v>
      </c>
      <c r="LX3" s="180"/>
      <c r="LY3" s="180"/>
      <c r="LZ3" s="180"/>
      <c r="MA3" s="180"/>
      <c r="MB3" s="180"/>
      <c r="MC3" s="180"/>
      <c r="MD3" s="180"/>
      <c r="ME3" s="180"/>
      <c r="MF3" s="180"/>
      <c r="MG3" s="180"/>
      <c r="MH3" s="180"/>
      <c r="MI3" s="180"/>
      <c r="MJ3" s="180"/>
      <c r="MK3" s="180"/>
      <c r="ML3" s="180"/>
      <c r="MM3" s="180"/>
      <c r="MN3" s="180"/>
      <c r="MO3" s="180"/>
      <c r="MP3" s="180"/>
      <c r="MQ3" s="180"/>
      <c r="MR3" s="180"/>
      <c r="MS3" s="180"/>
      <c r="MT3" s="180"/>
      <c r="MU3" s="51"/>
      <c r="MV3" s="51"/>
      <c r="MW3" s="51"/>
      <c r="MX3" s="51"/>
      <c r="MY3" s="51"/>
      <c r="MZ3" s="51"/>
      <c r="NA3" s="51"/>
      <c r="NB3" s="51"/>
      <c r="NC3" s="51"/>
      <c r="ND3" s="51"/>
      <c r="NE3" s="51"/>
      <c r="NF3" s="51"/>
      <c r="NG3" s="51"/>
      <c r="NH3" s="51"/>
      <c r="NI3" s="51"/>
      <c r="NJ3" s="51"/>
      <c r="NK3" s="51"/>
      <c r="NL3" s="51"/>
      <c r="NM3" s="51"/>
      <c r="NN3" s="51"/>
      <c r="NO3" s="73"/>
      <c r="NP3" s="73"/>
      <c r="NQ3" s="73"/>
      <c r="NR3" s="73"/>
      <c r="NS3" s="73"/>
      <c r="NT3" s="73"/>
      <c r="NU3" s="73"/>
      <c r="NV3" s="73"/>
      <c r="NW3" s="73"/>
      <c r="NX3" s="73"/>
      <c r="NY3" s="73"/>
      <c r="NZ3" s="73"/>
      <c r="OA3" s="73"/>
      <c r="OB3" s="73"/>
      <c r="OC3" s="73"/>
      <c r="OD3" s="73"/>
      <c r="OE3" s="73"/>
      <c r="OF3" s="73"/>
      <c r="OG3" s="73"/>
      <c r="OH3" s="73"/>
      <c r="OI3" s="73"/>
      <c r="OJ3" s="73"/>
      <c r="OK3" s="73"/>
      <c r="OL3" s="73"/>
      <c r="OM3" s="73"/>
      <c r="ON3" s="73"/>
      <c r="OO3" s="73"/>
      <c r="OP3" s="73"/>
      <c r="OQ3" s="73"/>
      <c r="OR3" s="73"/>
      <c r="OS3" s="73"/>
      <c r="OT3" s="73"/>
      <c r="OU3" s="73"/>
      <c r="OV3" s="73"/>
      <c r="OW3" s="73"/>
      <c r="OX3" s="73"/>
      <c r="OY3" s="73"/>
      <c r="OZ3" s="73"/>
      <c r="PA3" s="73"/>
      <c r="PB3" s="73"/>
    </row>
    <row r="4" spans="1:418" x14ac:dyDescent="0.3">
      <c r="B4" s="2">
        <v>1</v>
      </c>
      <c r="C4" s="2">
        <f>B4+1</f>
        <v>2</v>
      </c>
      <c r="D4" s="2">
        <f t="shared" ref="D4:I4" si="6">C4+1</f>
        <v>3</v>
      </c>
      <c r="E4" s="2">
        <f t="shared" si="6"/>
        <v>4</v>
      </c>
      <c r="F4" s="2">
        <f t="shared" si="6"/>
        <v>5</v>
      </c>
      <c r="G4" s="2">
        <f t="shared" si="6"/>
        <v>6</v>
      </c>
      <c r="H4" s="2">
        <f t="shared" si="6"/>
        <v>7</v>
      </c>
      <c r="I4" s="2">
        <f t="shared" si="6"/>
        <v>8</v>
      </c>
      <c r="J4" s="56">
        <f>B4</f>
        <v>1</v>
      </c>
      <c r="K4" s="56">
        <f>J4+1</f>
        <v>2</v>
      </c>
      <c r="L4" s="56">
        <f t="shared" ref="L4:AH4" si="7">K4+1</f>
        <v>3</v>
      </c>
      <c r="M4" s="56">
        <f t="shared" si="7"/>
        <v>4</v>
      </c>
      <c r="N4" s="56">
        <f t="shared" si="7"/>
        <v>5</v>
      </c>
      <c r="O4" s="56">
        <f t="shared" si="7"/>
        <v>6</v>
      </c>
      <c r="P4" s="56">
        <f t="shared" si="7"/>
        <v>7</v>
      </c>
      <c r="Q4" s="56">
        <f t="shared" si="7"/>
        <v>8</v>
      </c>
      <c r="R4" s="56">
        <f t="shared" si="7"/>
        <v>9</v>
      </c>
      <c r="S4" s="56">
        <f t="shared" si="7"/>
        <v>10</v>
      </c>
      <c r="T4" s="56">
        <f t="shared" si="7"/>
        <v>11</v>
      </c>
      <c r="U4" s="56">
        <f t="shared" si="7"/>
        <v>12</v>
      </c>
      <c r="V4" s="56">
        <f t="shared" si="7"/>
        <v>13</v>
      </c>
      <c r="W4" s="56">
        <f t="shared" si="7"/>
        <v>14</v>
      </c>
      <c r="X4" s="56">
        <f t="shared" si="7"/>
        <v>15</v>
      </c>
      <c r="Y4" s="56">
        <f t="shared" si="7"/>
        <v>16</v>
      </c>
      <c r="Z4" s="56">
        <f t="shared" si="7"/>
        <v>17</v>
      </c>
      <c r="AA4" s="56">
        <f t="shared" si="7"/>
        <v>18</v>
      </c>
      <c r="AB4" s="56">
        <f t="shared" si="7"/>
        <v>19</v>
      </c>
      <c r="AC4" s="56">
        <f t="shared" si="7"/>
        <v>20</v>
      </c>
      <c r="AD4" s="56">
        <f t="shared" si="7"/>
        <v>21</v>
      </c>
      <c r="AE4" s="56">
        <f t="shared" si="7"/>
        <v>22</v>
      </c>
      <c r="AF4" s="56">
        <f t="shared" si="7"/>
        <v>23</v>
      </c>
      <c r="AG4" s="56">
        <f t="shared" si="7"/>
        <v>24</v>
      </c>
      <c r="AH4" s="56">
        <f t="shared" si="7"/>
        <v>25</v>
      </c>
      <c r="AI4" s="2"/>
      <c r="AJ4" s="2" t="s">
        <v>100</v>
      </c>
      <c r="AK4" s="2" t="s">
        <v>101</v>
      </c>
      <c r="AL4" s="2" t="s">
        <v>102</v>
      </c>
      <c r="AM4" s="2" t="s">
        <v>103</v>
      </c>
      <c r="AN4" s="2" t="s">
        <v>109</v>
      </c>
      <c r="AO4" s="2" t="s">
        <v>110</v>
      </c>
      <c r="AP4" s="2" t="s">
        <v>111</v>
      </c>
      <c r="AQ4" s="2" t="s">
        <v>104</v>
      </c>
      <c r="AR4" s="2" t="s">
        <v>101</v>
      </c>
      <c r="AS4" s="2" t="s">
        <v>102</v>
      </c>
      <c r="AT4" s="2" t="s">
        <v>103</v>
      </c>
      <c r="AU4" s="2" t="s">
        <v>109</v>
      </c>
      <c r="AV4" s="2" t="s">
        <v>110</v>
      </c>
      <c r="AW4" s="2" t="s">
        <v>111</v>
      </c>
      <c r="AX4" s="2" t="s">
        <v>105</v>
      </c>
      <c r="AY4" s="2" t="s">
        <v>105</v>
      </c>
      <c r="AZ4" s="2" t="s">
        <v>105</v>
      </c>
      <c r="BA4" s="2" t="s">
        <v>105</v>
      </c>
      <c r="BB4" s="2" t="s">
        <v>105</v>
      </c>
      <c r="BD4" s="2" t="s">
        <v>100</v>
      </c>
      <c r="BE4" s="2" t="s">
        <v>101</v>
      </c>
      <c r="BF4" s="2" t="s">
        <v>102</v>
      </c>
      <c r="BG4" s="2" t="s">
        <v>103</v>
      </c>
      <c r="BH4" s="2" t="s">
        <v>109</v>
      </c>
      <c r="BI4" s="2" t="s">
        <v>110</v>
      </c>
      <c r="BJ4" s="2" t="s">
        <v>111</v>
      </c>
      <c r="BK4" s="2" t="s">
        <v>104</v>
      </c>
      <c r="BL4" s="2" t="s">
        <v>101</v>
      </c>
      <c r="BM4" s="2" t="s">
        <v>102</v>
      </c>
      <c r="BN4" s="2" t="s">
        <v>103</v>
      </c>
      <c r="BO4" s="2" t="s">
        <v>109</v>
      </c>
      <c r="BP4" s="2" t="s">
        <v>110</v>
      </c>
      <c r="BQ4" s="2" t="s">
        <v>111</v>
      </c>
      <c r="BR4" s="2" t="s">
        <v>105</v>
      </c>
      <c r="BS4" s="2" t="s">
        <v>105</v>
      </c>
      <c r="BT4" s="2" t="s">
        <v>105</v>
      </c>
      <c r="BU4" s="2" t="s">
        <v>105</v>
      </c>
      <c r="BV4" s="2" t="s">
        <v>105</v>
      </c>
      <c r="BX4" s="2" t="s">
        <v>100</v>
      </c>
      <c r="BY4" s="2" t="s">
        <v>101</v>
      </c>
      <c r="BZ4" s="2" t="s">
        <v>102</v>
      </c>
      <c r="CA4" s="2" t="s">
        <v>103</v>
      </c>
      <c r="CB4" s="2" t="s">
        <v>109</v>
      </c>
      <c r="CC4" s="2" t="s">
        <v>110</v>
      </c>
      <c r="CD4" s="2" t="s">
        <v>111</v>
      </c>
      <c r="CE4" s="2" t="s">
        <v>104</v>
      </c>
      <c r="CF4" s="2" t="s">
        <v>101</v>
      </c>
      <c r="CG4" s="2" t="s">
        <v>102</v>
      </c>
      <c r="CH4" s="2" t="s">
        <v>103</v>
      </c>
      <c r="CI4" s="2" t="s">
        <v>109</v>
      </c>
      <c r="CJ4" s="2" t="s">
        <v>110</v>
      </c>
      <c r="CK4" s="2" t="s">
        <v>111</v>
      </c>
      <c r="CL4" s="2" t="s">
        <v>105</v>
      </c>
      <c r="CM4" s="2" t="s">
        <v>105</v>
      </c>
      <c r="CN4" s="2" t="s">
        <v>105</v>
      </c>
      <c r="CO4" s="2" t="s">
        <v>105</v>
      </c>
      <c r="CP4" s="2" t="s">
        <v>105</v>
      </c>
      <c r="CR4" s="2" t="s">
        <v>100</v>
      </c>
      <c r="CS4" s="2" t="s">
        <v>101</v>
      </c>
      <c r="CT4" s="2" t="s">
        <v>102</v>
      </c>
      <c r="CU4" s="2" t="s">
        <v>103</v>
      </c>
      <c r="CV4" s="2" t="s">
        <v>109</v>
      </c>
      <c r="CW4" s="2" t="s">
        <v>110</v>
      </c>
      <c r="CX4" s="2" t="s">
        <v>111</v>
      </c>
      <c r="CY4" s="2" t="s">
        <v>104</v>
      </c>
      <c r="CZ4" s="2" t="s">
        <v>101</v>
      </c>
      <c r="DA4" s="2" t="s">
        <v>102</v>
      </c>
      <c r="DB4" s="2" t="s">
        <v>103</v>
      </c>
      <c r="DC4" s="2" t="s">
        <v>109</v>
      </c>
      <c r="DD4" s="2" t="s">
        <v>110</v>
      </c>
      <c r="DE4" s="2" t="s">
        <v>111</v>
      </c>
      <c r="DF4" s="2" t="s">
        <v>105</v>
      </c>
      <c r="DG4" s="2" t="s">
        <v>105</v>
      </c>
      <c r="DH4" s="2" t="s">
        <v>105</v>
      </c>
      <c r="DI4" s="2" t="s">
        <v>105</v>
      </c>
      <c r="DJ4" s="2" t="s">
        <v>105</v>
      </c>
      <c r="DL4" s="2" t="s">
        <v>100</v>
      </c>
      <c r="DM4" s="2" t="s">
        <v>101</v>
      </c>
      <c r="DN4" s="2" t="s">
        <v>102</v>
      </c>
      <c r="DO4" s="2" t="s">
        <v>103</v>
      </c>
      <c r="DP4" s="2" t="s">
        <v>109</v>
      </c>
      <c r="DQ4" s="2" t="s">
        <v>110</v>
      </c>
      <c r="DR4" s="2" t="s">
        <v>111</v>
      </c>
      <c r="DS4" s="2" t="s">
        <v>104</v>
      </c>
      <c r="DT4" s="2" t="s">
        <v>101</v>
      </c>
      <c r="DU4" s="2" t="s">
        <v>102</v>
      </c>
      <c r="DV4" s="2" t="s">
        <v>103</v>
      </c>
      <c r="DW4" s="2" t="s">
        <v>109</v>
      </c>
      <c r="DX4" s="2" t="s">
        <v>110</v>
      </c>
      <c r="DY4" s="2" t="s">
        <v>111</v>
      </c>
      <c r="DZ4" s="2" t="s">
        <v>105</v>
      </c>
      <c r="EA4" s="2" t="s">
        <v>105</v>
      </c>
      <c r="EB4" s="2" t="s">
        <v>105</v>
      </c>
      <c r="EC4" s="2" t="s">
        <v>105</v>
      </c>
      <c r="ED4" s="2" t="s">
        <v>105</v>
      </c>
      <c r="EF4" s="2" t="s">
        <v>100</v>
      </c>
      <c r="EG4" s="2" t="s">
        <v>101</v>
      </c>
      <c r="EH4" s="2" t="s">
        <v>102</v>
      </c>
      <c r="EI4" s="2" t="s">
        <v>103</v>
      </c>
      <c r="EJ4" s="2" t="s">
        <v>109</v>
      </c>
      <c r="EK4" s="2" t="s">
        <v>110</v>
      </c>
      <c r="EL4" s="2" t="s">
        <v>111</v>
      </c>
      <c r="EM4" s="2" t="s">
        <v>104</v>
      </c>
      <c r="EN4" s="2" t="s">
        <v>101</v>
      </c>
      <c r="EO4" s="2" t="s">
        <v>102</v>
      </c>
      <c r="EP4" s="2" t="s">
        <v>103</v>
      </c>
      <c r="EQ4" s="2" t="s">
        <v>109</v>
      </c>
      <c r="ER4" s="2" t="s">
        <v>110</v>
      </c>
      <c r="ES4" s="2" t="s">
        <v>111</v>
      </c>
      <c r="ET4" s="2" t="s">
        <v>105</v>
      </c>
      <c r="EU4" s="2" t="s">
        <v>105</v>
      </c>
      <c r="EV4" s="2" t="s">
        <v>105</v>
      </c>
      <c r="EW4" s="2" t="s">
        <v>105</v>
      </c>
      <c r="EX4" s="2" t="s">
        <v>105</v>
      </c>
      <c r="EZ4" s="2" t="s">
        <v>100</v>
      </c>
      <c r="FA4" s="2" t="s">
        <v>101</v>
      </c>
      <c r="FB4" s="2" t="s">
        <v>102</v>
      </c>
      <c r="FC4" s="2" t="s">
        <v>103</v>
      </c>
      <c r="FD4" s="2" t="s">
        <v>109</v>
      </c>
      <c r="FE4" s="2" t="s">
        <v>110</v>
      </c>
      <c r="FF4" s="2" t="s">
        <v>111</v>
      </c>
      <c r="FG4" s="2" t="s">
        <v>104</v>
      </c>
      <c r="FH4" s="2" t="s">
        <v>101</v>
      </c>
      <c r="FI4" s="2" t="s">
        <v>102</v>
      </c>
      <c r="FJ4" s="2" t="s">
        <v>103</v>
      </c>
      <c r="FK4" s="2" t="s">
        <v>109</v>
      </c>
      <c r="FL4" s="2" t="s">
        <v>110</v>
      </c>
      <c r="FM4" s="2" t="s">
        <v>111</v>
      </c>
      <c r="FN4" s="2" t="s">
        <v>105</v>
      </c>
      <c r="FO4" s="2" t="s">
        <v>105</v>
      </c>
      <c r="FP4" s="2" t="s">
        <v>105</v>
      </c>
      <c r="FQ4" s="2" t="s">
        <v>105</v>
      </c>
      <c r="FR4" s="2" t="s">
        <v>105</v>
      </c>
      <c r="FT4" s="2">
        <v>1</v>
      </c>
      <c r="FU4" s="2">
        <f>FT4</f>
        <v>1</v>
      </c>
      <c r="FV4" s="2">
        <f t="shared" ref="FV4:FX4" si="8">FU4</f>
        <v>1</v>
      </c>
      <c r="FW4" s="2">
        <f t="shared" si="8"/>
        <v>1</v>
      </c>
      <c r="FX4" s="2">
        <f t="shared" si="8"/>
        <v>1</v>
      </c>
      <c r="FY4" s="2">
        <f>FT4+1</f>
        <v>2</v>
      </c>
      <c r="FZ4" s="2">
        <f t="shared" ref="FZ4:GC4" si="9">FU4+1</f>
        <v>2</v>
      </c>
      <c r="GA4" s="2">
        <f t="shared" si="9"/>
        <v>2</v>
      </c>
      <c r="GB4" s="2">
        <f t="shared" si="9"/>
        <v>2</v>
      </c>
      <c r="GC4" s="2">
        <f t="shared" si="9"/>
        <v>2</v>
      </c>
      <c r="GD4" s="2">
        <f>FY4+1</f>
        <v>3</v>
      </c>
      <c r="GE4" s="2">
        <f t="shared" ref="GE4:GH4" si="10">FZ4+1</f>
        <v>3</v>
      </c>
      <c r="GF4" s="2">
        <f t="shared" si="10"/>
        <v>3</v>
      </c>
      <c r="GG4" s="2">
        <f t="shared" si="10"/>
        <v>3</v>
      </c>
      <c r="GH4" s="2">
        <f t="shared" si="10"/>
        <v>3</v>
      </c>
      <c r="GI4" s="2">
        <f>GD4+1</f>
        <v>4</v>
      </c>
      <c r="GJ4" s="2">
        <f t="shared" ref="GJ4:GM4" si="11">GE4+1</f>
        <v>4</v>
      </c>
      <c r="GK4" s="2">
        <f t="shared" si="11"/>
        <v>4</v>
      </c>
      <c r="GL4" s="2">
        <f t="shared" si="11"/>
        <v>4</v>
      </c>
      <c r="GM4" s="2">
        <f t="shared" si="11"/>
        <v>4</v>
      </c>
      <c r="GN4" s="2">
        <f>GI4+1</f>
        <v>5</v>
      </c>
      <c r="GO4" s="2">
        <f t="shared" ref="GO4:GR4" si="12">GJ4+1</f>
        <v>5</v>
      </c>
      <c r="GP4" s="2">
        <f t="shared" si="12"/>
        <v>5</v>
      </c>
      <c r="GQ4" s="2">
        <f t="shared" si="12"/>
        <v>5</v>
      </c>
      <c r="GR4" s="2">
        <f t="shared" si="12"/>
        <v>5</v>
      </c>
      <c r="GS4" s="2">
        <f>GN4+1</f>
        <v>6</v>
      </c>
      <c r="GT4" s="2">
        <f t="shared" ref="GT4:GW4" si="13">GO4+1</f>
        <v>6</v>
      </c>
      <c r="GU4" s="2">
        <f t="shared" si="13"/>
        <v>6</v>
      </c>
      <c r="GV4" s="2">
        <f t="shared" si="13"/>
        <v>6</v>
      </c>
      <c r="GW4" s="2">
        <f t="shared" si="13"/>
        <v>6</v>
      </c>
      <c r="GX4" s="2">
        <f>GS4+1</f>
        <v>7</v>
      </c>
      <c r="GY4" s="2">
        <f t="shared" ref="GY4:HB4" si="14">GT4+1</f>
        <v>7</v>
      </c>
      <c r="GZ4" s="2">
        <f t="shared" si="14"/>
        <v>7</v>
      </c>
      <c r="HA4" s="2">
        <f t="shared" si="14"/>
        <v>7</v>
      </c>
      <c r="HB4" s="2">
        <f t="shared" si="14"/>
        <v>7</v>
      </c>
      <c r="IN4" t="s">
        <v>117</v>
      </c>
      <c r="IP4">
        <f t="shared" ref="IP4:JX4" si="15">HE3</f>
        <v>1</v>
      </c>
      <c r="IQ4">
        <f t="shared" si="15"/>
        <v>2</v>
      </c>
      <c r="IR4">
        <f t="shared" si="15"/>
        <v>3</v>
      </c>
      <c r="IS4">
        <f t="shared" si="15"/>
        <v>4</v>
      </c>
      <c r="IT4">
        <f t="shared" si="15"/>
        <v>5</v>
      </c>
      <c r="IU4">
        <f t="shared" si="15"/>
        <v>6</v>
      </c>
      <c r="IV4">
        <f t="shared" si="15"/>
        <v>7</v>
      </c>
      <c r="IW4">
        <f t="shared" si="15"/>
        <v>1</v>
      </c>
      <c r="IX4">
        <f t="shared" si="15"/>
        <v>2</v>
      </c>
      <c r="IY4">
        <f t="shared" si="15"/>
        <v>3</v>
      </c>
      <c r="IZ4">
        <f t="shared" si="15"/>
        <v>4</v>
      </c>
      <c r="JA4">
        <f t="shared" si="15"/>
        <v>5</v>
      </c>
      <c r="JB4">
        <f t="shared" si="15"/>
        <v>6</v>
      </c>
      <c r="JC4">
        <f t="shared" si="15"/>
        <v>7</v>
      </c>
      <c r="JD4">
        <f t="shared" si="15"/>
        <v>1</v>
      </c>
      <c r="JE4">
        <f t="shared" si="15"/>
        <v>2</v>
      </c>
      <c r="JF4">
        <f t="shared" si="15"/>
        <v>3</v>
      </c>
      <c r="JG4">
        <f t="shared" si="15"/>
        <v>4</v>
      </c>
      <c r="JH4">
        <f t="shared" si="15"/>
        <v>5</v>
      </c>
      <c r="JI4">
        <f t="shared" si="15"/>
        <v>6</v>
      </c>
      <c r="JJ4">
        <f t="shared" si="15"/>
        <v>7</v>
      </c>
      <c r="JK4">
        <f t="shared" si="15"/>
        <v>1</v>
      </c>
      <c r="JL4">
        <f t="shared" si="15"/>
        <v>2</v>
      </c>
      <c r="JM4">
        <f t="shared" si="15"/>
        <v>3</v>
      </c>
      <c r="JN4">
        <f t="shared" si="15"/>
        <v>4</v>
      </c>
      <c r="JO4">
        <f t="shared" si="15"/>
        <v>5</v>
      </c>
      <c r="JP4">
        <f t="shared" si="15"/>
        <v>6</v>
      </c>
      <c r="JQ4">
        <f t="shared" si="15"/>
        <v>7</v>
      </c>
      <c r="JR4">
        <f t="shared" si="15"/>
        <v>1</v>
      </c>
      <c r="JS4">
        <f t="shared" si="15"/>
        <v>2</v>
      </c>
      <c r="JT4">
        <f t="shared" si="15"/>
        <v>3</v>
      </c>
      <c r="JU4">
        <f t="shared" si="15"/>
        <v>4</v>
      </c>
      <c r="JV4">
        <f t="shared" si="15"/>
        <v>5</v>
      </c>
      <c r="JW4">
        <f t="shared" si="15"/>
        <v>6</v>
      </c>
      <c r="JX4">
        <f t="shared" si="15"/>
        <v>7</v>
      </c>
      <c r="JY4" t="s">
        <v>117</v>
      </c>
      <c r="KA4">
        <f t="shared" ref="KA4:KA40" si="16">KA3</f>
        <v>0</v>
      </c>
      <c r="KM4" s="2">
        <v>8</v>
      </c>
      <c r="KN4" s="2">
        <f>KM4-1</f>
        <v>7</v>
      </c>
      <c r="KO4" s="2">
        <f t="shared" ref="KO4:KS4" si="17">KN4-1</f>
        <v>6</v>
      </c>
      <c r="KP4" s="2">
        <f t="shared" si="17"/>
        <v>5</v>
      </c>
      <c r="KQ4" s="2">
        <f t="shared" si="17"/>
        <v>4</v>
      </c>
      <c r="KR4" s="2">
        <f t="shared" si="17"/>
        <v>3</v>
      </c>
      <c r="KS4" s="2">
        <f t="shared" si="17"/>
        <v>2</v>
      </c>
      <c r="KT4" s="2">
        <v>1</v>
      </c>
      <c r="KU4" s="2"/>
      <c r="KV4" s="2"/>
      <c r="KW4" s="2"/>
      <c r="KX4" s="2">
        <f>KM4</f>
        <v>8</v>
      </c>
      <c r="KY4" s="2">
        <f t="shared" ref="KY4:LD4" si="18">KN4</f>
        <v>7</v>
      </c>
      <c r="KZ4" s="2">
        <f t="shared" si="18"/>
        <v>6</v>
      </c>
      <c r="LA4" s="2">
        <f t="shared" si="18"/>
        <v>5</v>
      </c>
      <c r="LB4" s="2">
        <f t="shared" si="18"/>
        <v>4</v>
      </c>
      <c r="LC4" s="2">
        <f t="shared" si="18"/>
        <v>3</v>
      </c>
      <c r="LD4" s="2">
        <f t="shared" si="18"/>
        <v>2</v>
      </c>
      <c r="LF4" s="2">
        <f>KX4</f>
        <v>8</v>
      </c>
      <c r="LG4" s="2">
        <f t="shared" ref="LG4:LL4" si="19">KY4</f>
        <v>7</v>
      </c>
      <c r="LH4" s="2">
        <f t="shared" si="19"/>
        <v>6</v>
      </c>
      <c r="LI4" s="2">
        <f t="shared" si="19"/>
        <v>5</v>
      </c>
      <c r="LJ4" s="2">
        <f t="shared" si="19"/>
        <v>4</v>
      </c>
      <c r="LK4" s="2">
        <f t="shared" si="19"/>
        <v>3</v>
      </c>
      <c r="LL4" s="2">
        <f t="shared" si="19"/>
        <v>2</v>
      </c>
      <c r="LM4" s="2">
        <f>LF4</f>
        <v>8</v>
      </c>
      <c r="LN4" s="2">
        <f t="shared" ref="LN4:LS4" si="20">LG4</f>
        <v>7</v>
      </c>
      <c r="LO4" s="2">
        <f t="shared" si="20"/>
        <v>6</v>
      </c>
      <c r="LP4" s="2">
        <f t="shared" si="20"/>
        <v>5</v>
      </c>
      <c r="LQ4" s="2">
        <f t="shared" si="20"/>
        <v>4</v>
      </c>
      <c r="LR4" s="2">
        <f t="shared" si="20"/>
        <v>3</v>
      </c>
      <c r="LS4" s="2">
        <f t="shared" si="20"/>
        <v>2</v>
      </c>
      <c r="LX4" s="180"/>
      <c r="LY4" s="180"/>
      <c r="LZ4" s="180"/>
      <c r="MA4" s="180"/>
      <c r="MB4" s="180"/>
      <c r="MC4" s="180"/>
      <c r="MD4" s="180"/>
      <c r="ME4" s="180"/>
      <c r="MF4" s="180"/>
      <c r="MG4" s="180"/>
      <c r="MH4" s="180"/>
      <c r="MI4" s="180"/>
      <c r="MJ4" s="180"/>
      <c r="MK4" s="180"/>
      <c r="ML4" s="180"/>
      <c r="MM4" s="180"/>
      <c r="MN4" s="180"/>
      <c r="MO4" s="180"/>
      <c r="MP4" s="180"/>
      <c r="MQ4" s="180"/>
      <c r="MR4" s="180"/>
      <c r="MS4" s="180"/>
      <c r="MT4" s="180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</row>
    <row r="5" spans="1:418" x14ac:dyDescent="0.3">
      <c r="A5" s="190" t="s">
        <v>36</v>
      </c>
      <c r="B5" t="s">
        <v>31</v>
      </c>
      <c r="C5" s="16" t="s">
        <v>37</v>
      </c>
      <c r="D5" s="16" t="s">
        <v>37</v>
      </c>
      <c r="E5" s="16" t="s">
        <v>38</v>
      </c>
      <c r="F5" s="16" t="s">
        <v>37</v>
      </c>
      <c r="G5" s="16" t="s">
        <v>37</v>
      </c>
      <c r="H5" s="16" t="s">
        <v>37</v>
      </c>
      <c r="I5" s="16" t="s">
        <v>38</v>
      </c>
      <c r="J5" s="4">
        <f t="shared" ref="J5:J16" si="21">IF(TYPE((VLOOKUP(B5,POZZO,2,FALSE)))=16,(VLOOKUP(B5,POZZOB,2,FALSE)),(VLOOKUP(B5,POZZO,2,FALSE)))</f>
        <v>1</v>
      </c>
      <c r="K5" s="57">
        <f>(IF($C5="t",J5+2,(IF($C5="S",J5+1,(IF($C5="t,5",J5+3,0))))))</f>
        <v>3</v>
      </c>
      <c r="L5" s="57">
        <f>(IF($D5="t",K5+2,(IF($D5="S",K5+1,(IF($D5="t,5",K5+3,0))))))</f>
        <v>5</v>
      </c>
      <c r="M5" s="57">
        <f>(IF($E5="t",L5+2,(IF($E5="S",L5+1,(IF($E5="t,5",L5+3,0))))))</f>
        <v>6</v>
      </c>
      <c r="N5" s="57">
        <f>(IF($F5="t",M5+2,(IF($F5="S",M5+1,(IF($F5="t,5",M5+3,0))))))</f>
        <v>8</v>
      </c>
      <c r="O5" s="57">
        <f>(IF($G5="t",N5+2,(IF($G5="S",N5+1,(IF($G5="t,5",N5+3,0))))))</f>
        <v>10</v>
      </c>
      <c r="P5" s="57">
        <f>(IF($H5="t",O5+2,(IF($H5="S",O5+1,(IF($H5="t,5",O5+3,0))))))</f>
        <v>12</v>
      </c>
      <c r="Q5" s="57">
        <f>(IF($I5="t",P5+2,(IF($I5="S",P5+1,(IF($I5="t,5",P5+3,0))))))</f>
        <v>13</v>
      </c>
      <c r="R5" s="57">
        <f>(IF($C5="t",Q5+2,(IF($C5="S",Q5+1,(IF($C5="t,5",Q5+3,0))))))</f>
        <v>15</v>
      </c>
      <c r="S5" s="57">
        <f>(IF($D5="t",R5+2,(IF($D5="S",R5+1,(IF($D5="t,5",R5+3,0))))))</f>
        <v>17</v>
      </c>
      <c r="T5" s="57">
        <f>(IF($E5="t",S5+2,(IF($E5="S",S5+1,(IF($E5="t,5",S5+3,0))))))</f>
        <v>18</v>
      </c>
      <c r="U5" s="57">
        <f>(IF($F5="t",T5+2,(IF($F5="S",T5+1,(IF($F5="t,5",T5+3,0))))))</f>
        <v>20</v>
      </c>
      <c r="V5" s="57">
        <f>(IF($G5="t",U5+2,(IF($G5="S",U5+1,(IF($G5="t,5",U5+3,0))))))</f>
        <v>22</v>
      </c>
      <c r="W5" s="57">
        <f>(IF($H5="t",V5+2,(IF($H5="S",V5+1,(IF($H5="t,5",V5+3,0))))))</f>
        <v>24</v>
      </c>
      <c r="X5" s="57">
        <f>(IF($I5="t",W5+2,(IF($I5="S",W5+1,(IF($I5="t,5",W5+3,0))))))</f>
        <v>25</v>
      </c>
      <c r="Y5" s="57">
        <f>(IF($C5="t",X5+2,(IF($C5="S",X5+1,(IF($C5="t,5",X5+3,0))))))</f>
        <v>27</v>
      </c>
      <c r="Z5" s="57">
        <f>(IF($D5="t",Y5+2,(IF($D5="S",Y5+1,(IF($D5="t,5",Y5+3,0))))))</f>
        <v>29</v>
      </c>
      <c r="AA5" s="57">
        <f>(IF($E5="t",Z5+2,(IF($E5="S",Z5+1,(IF($E5="t,5",Z5+3,0))))))</f>
        <v>30</v>
      </c>
      <c r="AB5" s="57">
        <f>(IF($F5="t",AA5+2,(IF($F5="S",AA5+1,(IF($F5="t,5",AA5+3,0))))))</f>
        <v>32</v>
      </c>
      <c r="AC5" s="57">
        <f>(IF($G5="t",AB5+2,(IF($G5="S",AB5+1,(IF($G5="t,5",AB5+3,0))))))</f>
        <v>34</v>
      </c>
      <c r="AD5" s="57">
        <f>(IF($H5="t",AC5+2,(IF($H5="S",AC5+1,(IF($H5="t,5",AC5+3,0))))))</f>
        <v>36</v>
      </c>
      <c r="AE5" s="57">
        <f>(IF($I5="t",AD5+2,(IF($I5="S",AD5+1,(IF($I5="t,5",AD5+3,0))))))</f>
        <v>37</v>
      </c>
      <c r="AF5" s="57">
        <f>(IF($C5="t",AE5+2,(IF($C5="S",AE5+1,(IF($C5="t,5",AE5+3,0))))))</f>
        <v>39</v>
      </c>
      <c r="AG5" s="57">
        <f>(IF($D5="t",AF5+2,(IF($D5="S",AF5+1,(IF($D5="t,5",AF5+3,0))))))</f>
        <v>41</v>
      </c>
      <c r="AH5" s="57">
        <f>(IF($E5="t",AG5+2,(IF($E5="S",AG5+1,(IF($E5="t,5",AG5+3,0))))))</f>
        <v>42</v>
      </c>
      <c r="AI5" s="57"/>
      <c r="AJ5" s="57">
        <f>1</f>
        <v>1</v>
      </c>
      <c r="AK5" s="57">
        <f>L5-$J5</f>
        <v>4</v>
      </c>
      <c r="AL5" s="57">
        <f>N5-$J5</f>
        <v>7</v>
      </c>
      <c r="AM5" s="57">
        <f>P5-$J5</f>
        <v>11</v>
      </c>
      <c r="AN5" s="57">
        <f>R5-$J5</f>
        <v>14</v>
      </c>
      <c r="AO5" s="57">
        <f>T5-$J5</f>
        <v>17</v>
      </c>
      <c r="AP5" s="57">
        <f>V5-$J5</f>
        <v>21</v>
      </c>
      <c r="AQ5" s="57" t="str">
        <f>$B5</f>
        <v>DO</v>
      </c>
      <c r="AR5" s="57" t="str">
        <f>IF(AK5=4,"","m")</f>
        <v/>
      </c>
      <c r="AS5" s="57" t="str">
        <f>(IF(AL5=7,"",(IF(AL5=6,"5b",(IF(AL5=8,"5#",))))))</f>
        <v/>
      </c>
      <c r="AT5" s="57" t="str">
        <f>(IF(AM5=11,"Δ",(IF(AM5=10,"7",(IF(AM5=9,"dim",0))))))</f>
        <v>Δ</v>
      </c>
      <c r="AU5" s="57" t="str">
        <f>(IF(AN5=14,"9",(IF(AN5=13,"9b",(IF(AN5=15,"9+",0))))))</f>
        <v>9</v>
      </c>
      <c r="AV5" s="57" t="str">
        <f>(IF(AO5=17,"11",(IF(AO5=16,"11b",(IF(AO5=18,"11+",0))))))</f>
        <v>11</v>
      </c>
      <c r="AW5" s="57" t="str">
        <f>(IF(AP5=21,"13",(IF(AP5=20,"13b",0))))</f>
        <v>13</v>
      </c>
      <c r="AX5" s="57" t="str">
        <f>CONCATENATE(AQ5,AR5,AS5)</f>
        <v>DO</v>
      </c>
      <c r="AY5" s="57" t="str">
        <f>CONCATENATE(AQ5,AR5,AS5,AT5)</f>
        <v>DOΔ</v>
      </c>
      <c r="AZ5" s="57" t="str">
        <f>CONCATENATE(AQ5,AR5,AS5,AU5)</f>
        <v>DO9</v>
      </c>
      <c r="BA5" s="57" t="str">
        <f>CONCATENATE(AQ5,AR5,AS5,AV5)</f>
        <v>DO11</v>
      </c>
      <c r="BB5" s="57" t="str">
        <f>CONCATENATE(AQ5,AR5,AS5,AW5)</f>
        <v>DO13</v>
      </c>
      <c r="BD5" s="57">
        <f>1</f>
        <v>1</v>
      </c>
      <c r="BE5" s="57">
        <f>M5-$K5</f>
        <v>3</v>
      </c>
      <c r="BF5" s="57">
        <f>O5-$K5</f>
        <v>7</v>
      </c>
      <c r="BG5" s="57">
        <f>Q5-$K5</f>
        <v>10</v>
      </c>
      <c r="BH5" s="57">
        <f>S5-$K5</f>
        <v>14</v>
      </c>
      <c r="BI5" s="57">
        <f>U5-$K5</f>
        <v>17</v>
      </c>
      <c r="BJ5" s="57">
        <f>W5-$K5</f>
        <v>21</v>
      </c>
      <c r="BK5" s="57" t="str">
        <f>$B5</f>
        <v>DO</v>
      </c>
      <c r="BL5" s="57" t="str">
        <f>IF(BE5=4,"","m")</f>
        <v>m</v>
      </c>
      <c r="BM5" s="57" t="str">
        <f>(IF(BF5=7,"",(IF(BF5=6,"5b",(IF(BF5=8,"5#",))))))</f>
        <v/>
      </c>
      <c r="BN5" s="57" t="str">
        <f>(IF(BG5=11,"Δ",(IF(BG5=10,"7",(IF(BG5=9,"dim",0))))))</f>
        <v>7</v>
      </c>
      <c r="BO5" s="57" t="str">
        <f>(IF(BH5=14,"9",(IF(BH5=13,"9b",(IF(BH5=15,"9+",0))))))</f>
        <v>9</v>
      </c>
      <c r="BP5" s="57" t="str">
        <f>(IF(BI5=17,"11",(IF(BI5=16,"11b",(IF(BI5=18,"11+",0))))))</f>
        <v>11</v>
      </c>
      <c r="BQ5" s="57" t="str">
        <f>(IF(BJ5=21,"13",(IF(BJ5=20,"13b",0))))</f>
        <v>13</v>
      </c>
      <c r="BR5" s="57" t="str">
        <f>CONCATENATE(BK5,BL5,BM5)</f>
        <v>DOm</v>
      </c>
      <c r="BS5" s="57" t="str">
        <f>CONCATENATE(BK5,BL5,BM5,BN5)</f>
        <v>DOm7</v>
      </c>
      <c r="BT5" s="57" t="str">
        <f>CONCATENATE(BK5,BL5,BM5,BO5)</f>
        <v>DOm9</v>
      </c>
      <c r="BU5" s="57" t="str">
        <f>CONCATENATE(BK5,BL5,BM5,BP5)</f>
        <v>DOm11</v>
      </c>
      <c r="BV5" s="57" t="str">
        <f>CONCATENATE(BK5,BL5,BM5,BQ5)</f>
        <v>DOm13</v>
      </c>
      <c r="BX5" s="57">
        <f>1</f>
        <v>1</v>
      </c>
      <c r="BY5" s="57">
        <f>N5-$L5</f>
        <v>3</v>
      </c>
      <c r="BZ5" s="57">
        <f>P5-$L5</f>
        <v>7</v>
      </c>
      <c r="CA5" s="57">
        <f>R5-$L5</f>
        <v>10</v>
      </c>
      <c r="CB5" s="57">
        <f>T5-$L5</f>
        <v>13</v>
      </c>
      <c r="CC5" s="57">
        <f>V5-$L5</f>
        <v>17</v>
      </c>
      <c r="CD5" s="57">
        <f>X5-$L5</f>
        <v>20</v>
      </c>
      <c r="CE5" s="57" t="str">
        <f>$B5</f>
        <v>DO</v>
      </c>
      <c r="CF5" s="57" t="str">
        <f>IF(BY5=4,"","m")</f>
        <v>m</v>
      </c>
      <c r="CG5" s="57" t="str">
        <f>(IF(BZ5=7,"",(IF(BZ5=6,"5b",(IF(BZ5=8,"5#",))))))</f>
        <v/>
      </c>
      <c r="CH5" s="57" t="str">
        <f>(IF(CA5=11,"Δ",(IF(CA5=10,"7",(IF(CA5=9,"dim",0))))))</f>
        <v>7</v>
      </c>
      <c r="CI5" s="57" t="str">
        <f>(IF(CB5=14,"9",(IF(CB5=13,"9b",(IF(CB5=15,"9+",0))))))</f>
        <v>9b</v>
      </c>
      <c r="CJ5" s="57" t="str">
        <f>(IF(CC5=17,"11",(IF(CC5=16,"11b",(IF(CC5=18,"11+",0))))))</f>
        <v>11</v>
      </c>
      <c r="CK5" s="57" t="str">
        <f>(IF(CD5=21,"13",(IF(CD5=20,"13b",0))))</f>
        <v>13b</v>
      </c>
      <c r="CL5" s="57" t="str">
        <f>CONCATENATE(CE5,CF5,CG5)</f>
        <v>DOm</v>
      </c>
      <c r="CM5" s="57" t="str">
        <f>CONCATENATE(CE5,CF5,CG5,CH5)</f>
        <v>DOm7</v>
      </c>
      <c r="CN5" s="57" t="str">
        <f>CONCATENATE(CE5,CF5,CG5,CI5)</f>
        <v>DOm9b</v>
      </c>
      <c r="CO5" s="57" t="str">
        <f>CONCATENATE(CE5,CF5,CG5,CJ5)</f>
        <v>DOm11</v>
      </c>
      <c r="CP5" s="57" t="str">
        <f>CONCATENATE(CE5,CF5,CG5,CK5)</f>
        <v>DOm13b</v>
      </c>
      <c r="CR5" s="57">
        <f>1</f>
        <v>1</v>
      </c>
      <c r="CS5" s="57">
        <f>O5-$M5</f>
        <v>4</v>
      </c>
      <c r="CT5" s="57">
        <f>Q5-$M5</f>
        <v>7</v>
      </c>
      <c r="CU5" s="57">
        <f>S5-$M5</f>
        <v>11</v>
      </c>
      <c r="CV5" s="57">
        <f>U5-$M5</f>
        <v>14</v>
      </c>
      <c r="CW5" s="57">
        <f>W5-$M5</f>
        <v>18</v>
      </c>
      <c r="CX5" s="57">
        <f>Y5-$M5</f>
        <v>21</v>
      </c>
      <c r="CY5" s="57" t="str">
        <f>$B5</f>
        <v>DO</v>
      </c>
      <c r="CZ5" s="57" t="str">
        <f>IF(CS5=4,"","m")</f>
        <v/>
      </c>
      <c r="DA5" s="57" t="str">
        <f>(IF(CT5=7,"",(IF(CT5=6,"5b",(IF(CT5=8,"5#",))))))</f>
        <v/>
      </c>
      <c r="DB5" s="57" t="str">
        <f>(IF(CU5=11,"Δ",(IF(CU5=10,"7",(IF(CU5=9,"dim",0))))))</f>
        <v>Δ</v>
      </c>
      <c r="DC5" s="57" t="str">
        <f>(IF(CV5=14,"9",(IF(CV5=13,"9b",(IF(CV5=15,"9+",0))))))</f>
        <v>9</v>
      </c>
      <c r="DD5" s="57" t="str">
        <f>(IF(CW5=17,"11",(IF(CW5=16,"11b",(IF(CW5=18,"11+",0))))))</f>
        <v>11+</v>
      </c>
      <c r="DE5" s="57" t="str">
        <f>(IF(CX5=21,"13",(IF(CX5=20,"13b",0))))</f>
        <v>13</v>
      </c>
      <c r="DF5" s="57" t="str">
        <f>CONCATENATE(CY5,CZ5,DA5)</f>
        <v>DO</v>
      </c>
      <c r="DG5" s="57" t="str">
        <f>CONCATENATE(CY5,CZ5,DA5,DB5)</f>
        <v>DOΔ</v>
      </c>
      <c r="DH5" s="57" t="str">
        <f>CONCATENATE(CY5,CZ5,DA5,DC5)</f>
        <v>DO9</v>
      </c>
      <c r="DI5" s="57" t="str">
        <f>CONCATENATE(CY5,CZ5,DA5,DD5)</f>
        <v>DO11+</v>
      </c>
      <c r="DJ5" s="57" t="str">
        <f>CONCATENATE(CY5,CZ5,DA5,DE5)</f>
        <v>DO13</v>
      </c>
      <c r="DL5" s="57">
        <f>1</f>
        <v>1</v>
      </c>
      <c r="DM5" s="57">
        <f>P5-$N5</f>
        <v>4</v>
      </c>
      <c r="DN5" s="57">
        <f>R5-$N5</f>
        <v>7</v>
      </c>
      <c r="DO5" s="57">
        <f>T5-$N5</f>
        <v>10</v>
      </c>
      <c r="DP5" s="57">
        <f>V5-$N5</f>
        <v>14</v>
      </c>
      <c r="DQ5" s="57">
        <f>X5-$N5</f>
        <v>17</v>
      </c>
      <c r="DR5" s="57">
        <f>Z5-$N5</f>
        <v>21</v>
      </c>
      <c r="DS5" s="57" t="str">
        <f>$B5</f>
        <v>DO</v>
      </c>
      <c r="DT5" s="57" t="str">
        <f>IF(DM5=4,"","m")</f>
        <v/>
      </c>
      <c r="DU5" s="57" t="str">
        <f>(IF(DN5=7,"",(IF(DN5=6,"5b",(IF(DN5=8,"5#",))))))</f>
        <v/>
      </c>
      <c r="DV5" s="57" t="str">
        <f>(IF(DO5=11,"Δ",(IF(DO5=10,"7",(IF(DO5=9,"dim",0))))))</f>
        <v>7</v>
      </c>
      <c r="DW5" s="57" t="str">
        <f>(IF(DP5=14,"9",(IF(DP5=13,"9b",(IF(DP5=15,"9+",0))))))</f>
        <v>9</v>
      </c>
      <c r="DX5" s="57" t="str">
        <f>(IF(DQ5=17,"11",(IF(DQ5=16,"11b",(IF(DQ5=18,"11+",0))))))</f>
        <v>11</v>
      </c>
      <c r="DY5" s="57" t="str">
        <f>(IF(DR5=21,"13",(IF(DR5=20,"13b",0))))</f>
        <v>13</v>
      </c>
      <c r="DZ5" s="57" t="str">
        <f>CONCATENATE(DS5,DT5,DU5)</f>
        <v>DO</v>
      </c>
      <c r="EA5" s="57" t="str">
        <f>CONCATENATE(DS5,DT5,DU5,DV5)</f>
        <v>DO7</v>
      </c>
      <c r="EB5" s="57" t="str">
        <f>CONCATENATE(DS5,DT5,DU5,DW5)</f>
        <v>DO9</v>
      </c>
      <c r="EC5" s="57" t="str">
        <f>CONCATENATE(DS5,DT5,DU5,DX5)</f>
        <v>DO11</v>
      </c>
      <c r="ED5" s="57" t="str">
        <f>CONCATENATE(DS5,DT5,DU5,DY5)</f>
        <v>DO13</v>
      </c>
      <c r="EF5" s="57">
        <f>1</f>
        <v>1</v>
      </c>
      <c r="EG5" s="57">
        <f>Q5-$O5</f>
        <v>3</v>
      </c>
      <c r="EH5" s="57">
        <f>S5-$O5</f>
        <v>7</v>
      </c>
      <c r="EI5" s="57">
        <f>U5-$O5</f>
        <v>10</v>
      </c>
      <c r="EJ5" s="57">
        <f>W5-$O5</f>
        <v>14</v>
      </c>
      <c r="EK5" s="57">
        <f>Y5-$O5</f>
        <v>17</v>
      </c>
      <c r="EL5" s="57">
        <f>AA5-$O5</f>
        <v>20</v>
      </c>
      <c r="EM5" s="57" t="str">
        <f>$B5</f>
        <v>DO</v>
      </c>
      <c r="EN5" s="57" t="str">
        <f>IF(EG5=4,"","m")</f>
        <v>m</v>
      </c>
      <c r="EO5" s="57" t="str">
        <f>(IF(EH5=7,"",(IF(EH5=6,"5b",(IF(EH5=8,"5#",))))))</f>
        <v/>
      </c>
      <c r="EP5" s="57" t="str">
        <f>(IF(EI5=11,"Δ",(IF(EI5=10,"7",(IF(EI5=9,"dim",0))))))</f>
        <v>7</v>
      </c>
      <c r="EQ5" s="57" t="str">
        <f>(IF(EJ5=14,"9",(IF(EJ5=13,"9b",(IF(EJ5=15,"9+",0))))))</f>
        <v>9</v>
      </c>
      <c r="ER5" s="57" t="str">
        <f>(IF(EK5=17,"11",(IF(EK5=16,"11b",(IF(EK5=18,"11+",0))))))</f>
        <v>11</v>
      </c>
      <c r="ES5" s="57" t="str">
        <f>(IF(EL5=21,"13",(IF(EL5=20,"13b",0))))</f>
        <v>13b</v>
      </c>
      <c r="ET5" s="57" t="str">
        <f>CONCATENATE(EM5,EN5,EO5)</f>
        <v>DOm</v>
      </c>
      <c r="EU5" s="57" t="str">
        <f>CONCATENATE(EM5,EN5,EO5,EP5)</f>
        <v>DOm7</v>
      </c>
      <c r="EV5" s="57" t="str">
        <f>CONCATENATE(EM5,EN5,EO5,EQ5)</f>
        <v>DOm9</v>
      </c>
      <c r="EW5" s="57" t="str">
        <f>CONCATENATE(EM5,EN5,EO5,ER5)</f>
        <v>DOm11</v>
      </c>
      <c r="EX5" s="57" t="str">
        <f>CONCATENATE(EM5,EN5,EO5,ES5)</f>
        <v>DOm13b</v>
      </c>
      <c r="EZ5" s="57">
        <f>1</f>
        <v>1</v>
      </c>
      <c r="FA5" s="57">
        <f>R5-$P5</f>
        <v>3</v>
      </c>
      <c r="FB5" s="57">
        <f>T5-$P5</f>
        <v>6</v>
      </c>
      <c r="FC5" s="57">
        <f>V5-$P5</f>
        <v>10</v>
      </c>
      <c r="FD5" s="57">
        <f>X5-$P5</f>
        <v>13</v>
      </c>
      <c r="FE5" s="57">
        <f>Z5-$P5</f>
        <v>17</v>
      </c>
      <c r="FF5" s="57">
        <f>AB5-$P5</f>
        <v>20</v>
      </c>
      <c r="FG5" s="57" t="str">
        <f>$B5</f>
        <v>DO</v>
      </c>
      <c r="FH5" s="57" t="str">
        <f>IF(FA5=4,"","m")</f>
        <v>m</v>
      </c>
      <c r="FI5" s="57" t="str">
        <f>(IF(FB5=7,"",(IF(FB5=6,"5b",(IF(FB5=8,"5#",))))))</f>
        <v>5b</v>
      </c>
      <c r="FJ5" s="57" t="str">
        <f>(IF(FC5=11,"Δ",(IF(FC5=10,"7",(IF(FC5=9,"dim",0))))))</f>
        <v>7</v>
      </c>
      <c r="FK5" s="57" t="str">
        <f>(IF(FD5=14,"9",(IF(FD5=13,"9b",(IF(FD5=15,"9+",0))))))</f>
        <v>9b</v>
      </c>
      <c r="FL5" s="57" t="str">
        <f>(IF(FE5=17,"11",(IF(FE5=16,"11b",(IF(FE5=18,"11+",0))))))</f>
        <v>11</v>
      </c>
      <c r="FM5" s="57" t="str">
        <f>(IF(FF5=21,"13",(IF(FF5=20,"13b",0))))</f>
        <v>13b</v>
      </c>
      <c r="FN5" s="57" t="str">
        <f>CONCATENATE(FG5,FH5,FI5)</f>
        <v>DOm5b</v>
      </c>
      <c r="FO5" s="57" t="str">
        <f>CONCATENATE(FG5,FH5,FI5,FJ5)</f>
        <v>DOm5b7</v>
      </c>
      <c r="FP5" s="57" t="str">
        <f>CONCATENATE(FG5,FH5,FI5,FK5)</f>
        <v>DOm5b9b</v>
      </c>
      <c r="FQ5" s="57" t="str">
        <f>CONCATENATE(FG5,FH5,FI5,FL5)</f>
        <v>DOm5b11</v>
      </c>
      <c r="FR5" s="57" t="str">
        <f>CONCATENATE(FG5,FH5,FI5,FM5)</f>
        <v>DOm5b13b</v>
      </c>
      <c r="FT5" s="2" t="str">
        <f>AX5</f>
        <v>DO</v>
      </c>
      <c r="FU5" s="2" t="str">
        <f t="shared" ref="FU5:FX20" si="22">AY5</f>
        <v>DOΔ</v>
      </c>
      <c r="FV5" s="2" t="str">
        <f t="shared" si="22"/>
        <v>DO9</v>
      </c>
      <c r="FW5" s="2" t="str">
        <f t="shared" si="22"/>
        <v>DO11</v>
      </c>
      <c r="FX5" s="2" t="str">
        <f t="shared" si="22"/>
        <v>DO13</v>
      </c>
      <c r="FY5" s="2" t="str">
        <f>BR5</f>
        <v>DOm</v>
      </c>
      <c r="FZ5" s="2" t="str">
        <f t="shared" ref="FZ5:GC20" si="23">BS5</f>
        <v>DOm7</v>
      </c>
      <c r="GA5" s="2" t="str">
        <f t="shared" si="23"/>
        <v>DOm9</v>
      </c>
      <c r="GB5" s="2" t="str">
        <f t="shared" si="23"/>
        <v>DOm11</v>
      </c>
      <c r="GC5" s="2" t="str">
        <f t="shared" si="23"/>
        <v>DOm13</v>
      </c>
      <c r="GD5" s="2" t="str">
        <f>CL5</f>
        <v>DOm</v>
      </c>
      <c r="GE5" s="2" t="str">
        <f t="shared" ref="GE5:GH20" si="24">CM5</f>
        <v>DOm7</v>
      </c>
      <c r="GF5" s="2" t="str">
        <f t="shared" si="24"/>
        <v>DOm9b</v>
      </c>
      <c r="GG5" s="2" t="str">
        <f t="shared" si="24"/>
        <v>DOm11</v>
      </c>
      <c r="GH5" s="2" t="str">
        <f t="shared" si="24"/>
        <v>DOm13b</v>
      </c>
      <c r="GI5" s="2" t="str">
        <f>DF5</f>
        <v>DO</v>
      </c>
      <c r="GJ5" s="2" t="str">
        <f t="shared" ref="GJ5:GM20" si="25">DG5</f>
        <v>DOΔ</v>
      </c>
      <c r="GK5" s="2" t="str">
        <f t="shared" si="25"/>
        <v>DO9</v>
      </c>
      <c r="GL5" s="2" t="str">
        <f t="shared" si="25"/>
        <v>DO11+</v>
      </c>
      <c r="GM5" s="2" t="str">
        <f t="shared" si="25"/>
        <v>DO13</v>
      </c>
      <c r="GN5" s="2" t="str">
        <f>DZ5</f>
        <v>DO</v>
      </c>
      <c r="GO5" s="2" t="str">
        <f t="shared" ref="GO5:GR20" si="26">EA5</f>
        <v>DO7</v>
      </c>
      <c r="GP5" s="2" t="str">
        <f t="shared" si="26"/>
        <v>DO9</v>
      </c>
      <c r="GQ5" s="2" t="str">
        <f t="shared" si="26"/>
        <v>DO11</v>
      </c>
      <c r="GR5" s="2" t="str">
        <f t="shared" si="26"/>
        <v>DO13</v>
      </c>
      <c r="GS5" s="2" t="str">
        <f>ET5</f>
        <v>DOm</v>
      </c>
      <c r="GT5" s="2" t="str">
        <f t="shared" ref="GT5:GW20" si="27">EU5</f>
        <v>DOm7</v>
      </c>
      <c r="GU5" s="2" t="str">
        <f t="shared" si="27"/>
        <v>DOm9</v>
      </c>
      <c r="GV5" s="2" t="str">
        <f t="shared" si="27"/>
        <v>DOm11</v>
      </c>
      <c r="GW5" s="2" t="str">
        <f t="shared" si="27"/>
        <v>DOm13b</v>
      </c>
      <c r="GX5" s="2" t="str">
        <f>FN5</f>
        <v>DOm5b</v>
      </c>
      <c r="GY5" s="2" t="str">
        <f t="shared" ref="GY5:HB20" si="28">FO5</f>
        <v>DOm5b7</v>
      </c>
      <c r="GZ5" s="2" t="str">
        <f t="shared" si="28"/>
        <v>DOm5b9b</v>
      </c>
      <c r="HA5" s="2" t="str">
        <f t="shared" si="28"/>
        <v>DOm5b11</v>
      </c>
      <c r="HB5" s="2" t="str">
        <f t="shared" si="28"/>
        <v>DOm5b13b</v>
      </c>
      <c r="HD5" s="2">
        <v>1</v>
      </c>
      <c r="HE5" s="2" t="str" cm="1">
        <f t="array" ref="HE5">INDEX(patti,$HD5,IP5)</f>
        <v>DO</v>
      </c>
      <c r="HF5" s="2" t="str" cm="1">
        <f t="array" ref="HF5">INDEX(patti,$HD5,IQ5)</f>
        <v>DOm</v>
      </c>
      <c r="HG5" s="2" t="str" cm="1">
        <f t="array" ref="HG5">INDEX(patti,$HD5,IR5)</f>
        <v>DOm</v>
      </c>
      <c r="HH5" s="2" t="str" cm="1">
        <f t="array" ref="HH5">INDEX(patti,$HD5,IS5)</f>
        <v>DO</v>
      </c>
      <c r="HI5" s="2" t="str" cm="1">
        <f t="array" ref="HI5">INDEX(patti,$HD5,IT5)</f>
        <v>DO</v>
      </c>
      <c r="HJ5" s="2" t="str" cm="1">
        <f t="array" ref="HJ5">INDEX(patti,$HD5,IU5)</f>
        <v>DOm</v>
      </c>
      <c r="HK5" s="2" t="str" cm="1">
        <f t="array" ref="HK5">INDEX(patti,$HD5,IV5)</f>
        <v>DOm5b</v>
      </c>
      <c r="HL5" s="2" t="str" cm="1">
        <f t="array" ref="HL5">INDEX(patti,$HD5,IW5)</f>
        <v>DOΔ</v>
      </c>
      <c r="HM5" s="2" t="str" cm="1">
        <f t="array" ref="HM5">INDEX(patti,$HD5,IX5)</f>
        <v>DOm7</v>
      </c>
      <c r="HN5" s="2" t="str" cm="1">
        <f t="array" ref="HN5">INDEX(patti,$HD5,IY5)</f>
        <v>DOm7</v>
      </c>
      <c r="HO5" s="2" t="str" cm="1">
        <f t="array" ref="HO5">INDEX(patti,$HD5,IZ5)</f>
        <v>DOΔ</v>
      </c>
      <c r="HP5" s="2" t="str" cm="1">
        <f t="array" ref="HP5">INDEX(patti,$HD5,JA5)</f>
        <v>DO7</v>
      </c>
      <c r="HQ5" s="2" t="str" cm="1">
        <f t="array" ref="HQ5">INDEX(patti,$HD5,JB5)</f>
        <v>DOm7</v>
      </c>
      <c r="HR5" s="2" t="str" cm="1">
        <f t="array" ref="HR5">INDEX(patti,$HD5,JC5)</f>
        <v>DOm5b7</v>
      </c>
      <c r="HS5" s="2" t="str" cm="1">
        <f t="array" ref="HS5">INDEX(patti,$HD5,JD5)</f>
        <v>DO9</v>
      </c>
      <c r="HT5" s="2" t="str" cm="1">
        <f t="array" ref="HT5">INDEX(patti,$HD5,JE5)</f>
        <v>DOm9</v>
      </c>
      <c r="HU5" s="2" t="str" cm="1">
        <f t="array" ref="HU5">INDEX(patti,$HD5,JF5)</f>
        <v>DOm9b</v>
      </c>
      <c r="HV5" s="2" t="str" cm="1">
        <f t="array" ref="HV5">INDEX(patti,$HD5,JG5)</f>
        <v>DO9</v>
      </c>
      <c r="HW5" s="2" t="str" cm="1">
        <f t="array" ref="HW5">INDEX(patti,$HD5,JH5)</f>
        <v>DO9</v>
      </c>
      <c r="HX5" s="2" t="str" cm="1">
        <f t="array" ref="HX5">INDEX(patti,$HD5,JI5)</f>
        <v>DOm9</v>
      </c>
      <c r="HY5" s="2" t="str" cm="1">
        <f t="array" ref="HY5">INDEX(patti,$HD5,JJ5)</f>
        <v>DOm5b9b</v>
      </c>
      <c r="HZ5" s="2" t="str" cm="1">
        <f t="array" ref="HZ5">INDEX(patti,$HD5,JK5)</f>
        <v>DO11</v>
      </c>
      <c r="IA5" s="2" t="str" cm="1">
        <f t="array" ref="IA5">INDEX(patti,$HD5,JL5)</f>
        <v>DOm11</v>
      </c>
      <c r="IB5" s="2" t="str" cm="1">
        <f t="array" ref="IB5">INDEX(patti,$HD5,JM5)</f>
        <v>DOm11</v>
      </c>
      <c r="IC5" s="2" t="str" cm="1">
        <f t="array" ref="IC5">INDEX(patti,$HD5,JN5)</f>
        <v>DO11+</v>
      </c>
      <c r="ID5" s="2" t="str" cm="1">
        <f t="array" ref="ID5">INDEX(patti,$HD5,JO5)</f>
        <v>DO11</v>
      </c>
      <c r="IE5" s="2" t="str" cm="1">
        <f t="array" ref="IE5">INDEX(patti,$HD5,JP5)</f>
        <v>DOm11</v>
      </c>
      <c r="IF5" s="2" t="str" cm="1">
        <f t="array" ref="IF5">INDEX(patti,$HD5,JQ5)</f>
        <v>DOm5b11</v>
      </c>
      <c r="IG5" s="2" t="str" cm="1">
        <f t="array" ref="IG5">INDEX(patti,$HD5,JR5)</f>
        <v>DO13</v>
      </c>
      <c r="IH5" s="2" t="str" cm="1">
        <f t="array" ref="IH5">INDEX(patti,$HD5,JS5)</f>
        <v>DOm13</v>
      </c>
      <c r="II5" s="2" t="str" cm="1">
        <f t="array" ref="II5">INDEX(patti,$HD5,JT5)</f>
        <v>DOm13b</v>
      </c>
      <c r="IJ5" s="2" t="str" cm="1">
        <f t="array" ref="IJ5">INDEX(patti,$HD5,JU5)</f>
        <v>DO13</v>
      </c>
      <c r="IK5" s="2" t="str" cm="1">
        <f t="array" ref="IK5">INDEX(patti,$HD5,JV5)</f>
        <v>DO13</v>
      </c>
      <c r="IL5" s="2" t="str" cm="1">
        <f t="array" ref="IL5">INDEX(patti,$HD5,JW5)</f>
        <v>DOm13b</v>
      </c>
      <c r="IM5" s="2" t="str" cm="1">
        <f t="array" ref="IM5">INDEX(patti,$HD5,JX5)</f>
        <v>DOm5b13b</v>
      </c>
      <c r="IN5" t="s">
        <v>117</v>
      </c>
      <c r="IP5">
        <v>1</v>
      </c>
      <c r="IQ5">
        <f>IP5+5</f>
        <v>6</v>
      </c>
      <c r="IR5">
        <f t="shared" ref="IR5:IV5" si="29">IQ5+5</f>
        <v>11</v>
      </c>
      <c r="IS5">
        <f t="shared" si="29"/>
        <v>16</v>
      </c>
      <c r="IT5">
        <f t="shared" si="29"/>
        <v>21</v>
      </c>
      <c r="IU5">
        <f t="shared" si="29"/>
        <v>26</v>
      </c>
      <c r="IV5">
        <f t="shared" si="29"/>
        <v>31</v>
      </c>
      <c r="IW5">
        <f>IP5+1</f>
        <v>2</v>
      </c>
      <c r="IX5">
        <f t="shared" ref="IX5:JM20" si="30">IQ5+1</f>
        <v>7</v>
      </c>
      <c r="IY5">
        <f t="shared" si="30"/>
        <v>12</v>
      </c>
      <c r="IZ5">
        <f t="shared" si="30"/>
        <v>17</v>
      </c>
      <c r="JA5">
        <f t="shared" si="30"/>
        <v>22</v>
      </c>
      <c r="JB5">
        <f t="shared" si="30"/>
        <v>27</v>
      </c>
      <c r="JC5">
        <f t="shared" si="30"/>
        <v>32</v>
      </c>
      <c r="JD5">
        <f t="shared" si="30"/>
        <v>3</v>
      </c>
      <c r="JE5">
        <f t="shared" si="30"/>
        <v>8</v>
      </c>
      <c r="JF5">
        <f t="shared" si="30"/>
        <v>13</v>
      </c>
      <c r="JG5">
        <f t="shared" si="30"/>
        <v>18</v>
      </c>
      <c r="JH5">
        <f t="shared" si="30"/>
        <v>23</v>
      </c>
      <c r="JI5">
        <f t="shared" si="30"/>
        <v>28</v>
      </c>
      <c r="JJ5">
        <f t="shared" si="30"/>
        <v>33</v>
      </c>
      <c r="JK5">
        <f t="shared" si="30"/>
        <v>4</v>
      </c>
      <c r="JL5">
        <f t="shared" si="30"/>
        <v>9</v>
      </c>
      <c r="JM5">
        <f t="shared" si="30"/>
        <v>14</v>
      </c>
      <c r="JN5">
        <f t="shared" ref="JN5:JX20" si="31">JG5+1</f>
        <v>19</v>
      </c>
      <c r="JO5">
        <f t="shared" si="31"/>
        <v>24</v>
      </c>
      <c r="JP5">
        <f t="shared" si="31"/>
        <v>29</v>
      </c>
      <c r="JQ5">
        <f t="shared" si="31"/>
        <v>34</v>
      </c>
      <c r="JR5">
        <f t="shared" si="31"/>
        <v>5</v>
      </c>
      <c r="JS5">
        <f t="shared" si="31"/>
        <v>10</v>
      </c>
      <c r="JT5">
        <f t="shared" si="31"/>
        <v>15</v>
      </c>
      <c r="JU5">
        <f t="shared" si="31"/>
        <v>20</v>
      </c>
      <c r="JV5">
        <f t="shared" si="31"/>
        <v>25</v>
      </c>
      <c r="JW5">
        <f t="shared" si="31"/>
        <v>30</v>
      </c>
      <c r="JX5">
        <f t="shared" si="31"/>
        <v>35</v>
      </c>
      <c r="JY5" t="s">
        <v>117</v>
      </c>
      <c r="JZ5" t="str">
        <f>A5</f>
        <v>MAGGIORE</v>
      </c>
      <c r="KA5">
        <f t="shared" si="16"/>
        <v>0</v>
      </c>
      <c r="KB5" cm="1">
        <f t="array" ref="KB5">IF(TYPE(_xlfn._xlws.FILTER(HE$1:IM$1,HE5:IM5=KA5))=16,0,_xlfn._xlws.FILTER(HE$1:IM$1,HE5:IM5=KA5))</f>
        <v>0</v>
      </c>
      <c r="KG5">
        <f>IF(KH5=0,KG4,KG4+1)</f>
        <v>0</v>
      </c>
      <c r="KH5" s="35">
        <f t="shared" ref="KH5:KH21" si="32">IF(KB5=0,0,(CONCATENATE($KA5," come ",KB5," della scala ",$JZ5)))</f>
        <v>0</v>
      </c>
      <c r="KI5">
        <v>1</v>
      </c>
      <c r="KJ5">
        <f t="shared" ref="KJ5:KJ20" si="33">IF(TYPE(VLOOKUP(KI5,come4,2,FALSE))=16,0,VLOOKUP(KI5,come4,2,FALSE))</f>
        <v>0</v>
      </c>
      <c r="KK5">
        <f t="shared" ref="KK5:KK8" si="34">IF(TYPE(_xlfn.TEXTAFTER(KJ5,"scala "))=16,0,_xlfn.TEXTAFTER(KJ5,"scala "))</f>
        <v>0</v>
      </c>
      <c r="KL5">
        <f>(LEFT(IF(TYPE(_xlfn.TEXTAFTER(KJ5,"come "))=16,0,_xlfn.TEXTAFTER(KJ5,"come ")),1))+1-1</f>
        <v>0</v>
      </c>
      <c r="KM5" s="2">
        <f t="shared" ref="KM5:KS20" si="35">IF(TYPE(HLOOKUP($KK5,tona,KM$4,FALSE))=16,0,HLOOKUP($KK5,tona,KM$4,FALSE))</f>
        <v>0</v>
      </c>
      <c r="KN5" s="2">
        <f t="shared" si="35"/>
        <v>0</v>
      </c>
      <c r="KO5" s="2">
        <f t="shared" si="35"/>
        <v>0</v>
      </c>
      <c r="KP5" s="2">
        <f t="shared" si="35"/>
        <v>0</v>
      </c>
      <c r="KQ5" s="2">
        <f t="shared" si="35"/>
        <v>0</v>
      </c>
      <c r="KR5" s="2">
        <f t="shared" si="35"/>
        <v>0</v>
      </c>
      <c r="KS5" s="2">
        <f t="shared" si="35"/>
        <v>0</v>
      </c>
      <c r="KT5" s="2" t="str">
        <f>LEFT(KJ5,4)</f>
        <v>0</v>
      </c>
      <c r="KU5" s="2" t="str">
        <f>LEFT(KT5,2)</f>
        <v>0</v>
      </c>
      <c r="KV5" s="2" t="str">
        <f>LEFT(KT5,3)</f>
        <v>0</v>
      </c>
      <c r="KW5" s="55" t="str">
        <f>(IF((RIGHT(KV5,1))="b",KV5,(IF((RIGHT(KV5,1))="#",KV5,(IF(RIGHT(KV5,1)="l",KV5,KU5))))))</f>
        <v>0</v>
      </c>
      <c r="KX5" s="60">
        <f>IF($KW5=0,0,IF(KM$4&gt;$KL5,0,KM$4))</f>
        <v>0</v>
      </c>
      <c r="KY5" s="60">
        <f t="shared" ref="KY5:LD20" si="36">IF($KW5=0,0,IF(KN$4&gt;$KL5,0,KN$4))</f>
        <v>0</v>
      </c>
      <c r="KZ5" s="60">
        <f t="shared" si="36"/>
        <v>0</v>
      </c>
      <c r="LA5" s="60">
        <f t="shared" si="36"/>
        <v>0</v>
      </c>
      <c r="LB5" s="60">
        <f t="shared" si="36"/>
        <v>0</v>
      </c>
      <c r="LC5" s="60">
        <f t="shared" si="36"/>
        <v>0</v>
      </c>
      <c r="LD5" s="60">
        <f t="shared" si="36"/>
        <v>0</v>
      </c>
      <c r="LE5" s="64">
        <f t="shared" ref="LE5:LE20" si="37">IF(TYPE(VLOOKUP(KW5,appoggio,2,FALSE))=16,0,VLOOKUP(KW5,appoggio,2,FALSE))</f>
        <v>0</v>
      </c>
      <c r="LF5" s="55">
        <f t="shared" ref="LF5:LF20" si="38">(IF(KM5="s",1,(IF(KM5="t",2,(IF(KM5="t,5",3,0))))))</f>
        <v>0</v>
      </c>
      <c r="LG5" s="55">
        <f t="shared" ref="LG5:LG20" si="39">(IF(KN5="s",1,(IF(KN5="t",2,(IF(KN5="t,5",3,0))))))</f>
        <v>0</v>
      </c>
      <c r="LH5" s="55">
        <f t="shared" ref="LH5:LH20" si="40">(IF(KO5="s",1,(IF(KO5="t",2,(IF(KO5="t,5",3,0))))))</f>
        <v>0</v>
      </c>
      <c r="LI5" s="55">
        <f t="shared" ref="LI5:LI20" si="41">(IF(KP5="s",1,(IF(KP5="t",2,(IF(KP5="t,5",3,0))))))</f>
        <v>0</v>
      </c>
      <c r="LJ5" s="55">
        <f t="shared" ref="LJ5:LJ20" si="42">(IF(KQ5="s",1,(IF(KQ5="t",2,(IF(KQ5="t,5",3,0))))))</f>
        <v>0</v>
      </c>
      <c r="LK5" s="55">
        <f t="shared" ref="LK5:LK20" si="43">(IF(KR5="s",1,(IF(KR5="t",2,(IF(KR5="t,5",3,0))))))</f>
        <v>0</v>
      </c>
      <c r="LL5" s="55">
        <f t="shared" ref="LL5:LL20" si="44">(IF(KS5="s",1,(IF(KS5="t",2,(IF(KS5="t,5",3,0))))))</f>
        <v>0</v>
      </c>
      <c r="LM5" s="64">
        <f>IF(KX5=0,0,LF5)</f>
        <v>0</v>
      </c>
      <c r="LN5" s="64">
        <f t="shared" ref="LN5:LS20" si="45">IF(KY5=0,0,LG5)</f>
        <v>0</v>
      </c>
      <c r="LO5" s="64">
        <f t="shared" si="45"/>
        <v>0</v>
      </c>
      <c r="LP5" s="64">
        <f t="shared" si="45"/>
        <v>0</v>
      </c>
      <c r="LQ5" s="64">
        <f t="shared" si="45"/>
        <v>0</v>
      </c>
      <c r="LR5" s="64">
        <f t="shared" si="45"/>
        <v>0</v>
      </c>
      <c r="LS5" s="64">
        <f t="shared" si="45"/>
        <v>0</v>
      </c>
      <c r="LT5" s="60">
        <f>SUM(LM5:LS5)+LE5</f>
        <v>0</v>
      </c>
      <c r="LU5" s="60">
        <f t="shared" ref="LU5:LU20" si="46">IF(TYPE(VLOOKUP(LT5,torna,2,FALSE))=16,0,VLOOKUP(LT5,torna,2,FALSE))</f>
        <v>0</v>
      </c>
      <c r="LV5" s="60">
        <f t="shared" ref="LV5:LV20" si="47">IF(LU5=0,0,CONCATENATE(KJ5," di ",LU5))</f>
        <v>0</v>
      </c>
      <c r="LX5" s="180"/>
      <c r="LY5" s="180"/>
      <c r="LZ5" s="180"/>
      <c r="MA5" s="180"/>
      <c r="MB5" s="180"/>
      <c r="MC5" s="180"/>
      <c r="MD5" s="180"/>
      <c r="ME5" s="180"/>
      <c r="MF5" s="180"/>
      <c r="MG5" s="180"/>
      <c r="MH5" s="180"/>
      <c r="MI5" s="180"/>
      <c r="MJ5" s="180"/>
      <c r="MK5" s="180"/>
      <c r="ML5" s="180"/>
      <c r="MM5" s="180"/>
      <c r="MN5" s="180"/>
      <c r="MO5" s="180"/>
      <c r="MP5" s="180"/>
      <c r="MQ5" s="180"/>
      <c r="MR5" s="180"/>
      <c r="MS5" s="180"/>
      <c r="MT5" s="180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</row>
    <row r="6" spans="1:418" x14ac:dyDescent="0.3">
      <c r="A6" s="190"/>
      <c r="B6" t="s">
        <v>96</v>
      </c>
      <c r="C6" s="16" t="s">
        <v>37</v>
      </c>
      <c r="D6" s="16" t="s">
        <v>37</v>
      </c>
      <c r="E6" s="16" t="s">
        <v>38</v>
      </c>
      <c r="F6" s="16" t="s">
        <v>37</v>
      </c>
      <c r="G6" s="16" t="s">
        <v>37</v>
      </c>
      <c r="H6" s="16" t="s">
        <v>37</v>
      </c>
      <c r="I6" s="16" t="s">
        <v>38</v>
      </c>
      <c r="J6" s="4">
        <f t="shared" si="21"/>
        <v>2</v>
      </c>
      <c r="K6" s="57">
        <f t="shared" ref="K6:K40" si="48">(IF($C6="t",J6+2,(IF($C6="S",J6+1,(IF($C6="t,5",J6+3,0))))))</f>
        <v>4</v>
      </c>
      <c r="L6" s="57">
        <f t="shared" ref="L6:L40" si="49">(IF($D6="t",K6+2,(IF($D6="S",K6+1,(IF($D6="t,5",K6+3,0))))))</f>
        <v>6</v>
      </c>
      <c r="M6" s="57">
        <f t="shared" ref="M6:M40" si="50">(IF($E6="t",L6+2,(IF($E6="S",L6+1,(IF($E6="t,5",L6+3,0))))))</f>
        <v>7</v>
      </c>
      <c r="N6" s="57">
        <f t="shared" ref="N6:N40" si="51">(IF($F6="t",M6+2,(IF($F6="S",M6+1,(IF($F6="t,5",M6+3,0))))))</f>
        <v>9</v>
      </c>
      <c r="O6" s="57">
        <f t="shared" ref="O6:O40" si="52">(IF($G6="t",N6+2,(IF($G6="S",N6+1,(IF($G6="t,5",N6+3,0))))))</f>
        <v>11</v>
      </c>
      <c r="P6" s="57">
        <f t="shared" ref="P6:P40" si="53">(IF($H6="t",O6+2,(IF($H6="S",O6+1,(IF($H6="t,5",O6+3,0))))))</f>
        <v>13</v>
      </c>
      <c r="Q6" s="57">
        <f t="shared" ref="Q6:Q40" si="54">(IF($I6="t",P6+2,(IF($I6="S",P6+1,(IF($I6="t,5",P6+3,0))))))</f>
        <v>14</v>
      </c>
      <c r="R6" s="57">
        <f t="shared" ref="R6:R40" si="55">(IF($C6="t",Q6+2,(IF($C6="S",Q6+1,(IF($C6="t,5",Q6+3,0))))))</f>
        <v>16</v>
      </c>
      <c r="S6" s="57">
        <f t="shared" ref="S6:S40" si="56">(IF($D6="t",R6+2,(IF($D6="S",R6+1,(IF($D6="t,5",R6+3,0))))))</f>
        <v>18</v>
      </c>
      <c r="T6" s="57">
        <f t="shared" ref="T6:T40" si="57">(IF($E6="t",S6+2,(IF($E6="S",S6+1,(IF($E6="t,5",S6+3,0))))))</f>
        <v>19</v>
      </c>
      <c r="U6" s="57">
        <f t="shared" ref="U6:U40" si="58">(IF($F6="t",T6+2,(IF($F6="S",T6+1,(IF($F6="t,5",T6+3,0))))))</f>
        <v>21</v>
      </c>
      <c r="V6" s="57">
        <f t="shared" ref="V6:V40" si="59">(IF($G6="t",U6+2,(IF($G6="S",U6+1,(IF($G6="t,5",U6+3,0))))))</f>
        <v>23</v>
      </c>
      <c r="W6" s="57">
        <f t="shared" ref="W6:W40" si="60">(IF($H6="t",V6+2,(IF($H6="S",V6+1,(IF($H6="t,5",V6+3,0))))))</f>
        <v>25</v>
      </c>
      <c r="X6" s="57">
        <f t="shared" ref="X6:X40" si="61">(IF($I6="t",W6+2,(IF($I6="S",W6+1,(IF($I6="t,5",W6+3,0))))))</f>
        <v>26</v>
      </c>
      <c r="Y6" s="57">
        <f t="shared" ref="Y6:Y40" si="62">(IF($C6="t",X6+2,(IF($C6="S",X6+1,(IF($C6="t,5",X6+3,0))))))</f>
        <v>28</v>
      </c>
      <c r="Z6" s="57">
        <f t="shared" ref="Z6:Z40" si="63">(IF($D6="t",Y6+2,(IF($D6="S",Y6+1,(IF($D6="t,5",Y6+3,0))))))</f>
        <v>30</v>
      </c>
      <c r="AA6" s="57">
        <f t="shared" ref="AA6:AA40" si="64">(IF($E6="t",Z6+2,(IF($E6="S",Z6+1,(IF($E6="t,5",Z6+3,0))))))</f>
        <v>31</v>
      </c>
      <c r="AB6" s="57">
        <f t="shared" ref="AB6:AB40" si="65">(IF($F6="t",AA6+2,(IF($F6="S",AA6+1,(IF($F6="t,5",AA6+3,0))))))</f>
        <v>33</v>
      </c>
      <c r="AC6" s="57">
        <f t="shared" ref="AC6:AC40" si="66">(IF($G6="t",AB6+2,(IF($G6="S",AB6+1,(IF($G6="t,5",AB6+3,0))))))</f>
        <v>35</v>
      </c>
      <c r="AD6" s="57">
        <f t="shared" ref="AD6:AD40" si="67">(IF($H6="t",AC6+2,(IF($H6="S",AC6+1,(IF($H6="t,5",AC6+3,0))))))</f>
        <v>37</v>
      </c>
      <c r="AE6" s="57">
        <f t="shared" ref="AE6:AE40" si="68">(IF($I6="t",AD6+2,(IF($I6="S",AD6+1,(IF($I6="t,5",AD6+3,0))))))</f>
        <v>38</v>
      </c>
      <c r="AF6" s="57">
        <f t="shared" ref="AF6:AF40" si="69">(IF($C6="t",AE6+2,(IF($C6="S",AE6+1,(IF($C6="t,5",AE6+3,0))))))</f>
        <v>40</v>
      </c>
      <c r="AG6" s="57">
        <f t="shared" ref="AG6:AG40" si="70">(IF($D6="t",AF6+2,(IF($D6="S",AF6+1,(IF($D6="t,5",AF6+3,0))))))</f>
        <v>42</v>
      </c>
      <c r="AH6" s="57">
        <f t="shared" ref="AH6:AH40" si="71">(IF($E6="t",AG6+2,(IF($E6="S",AG6+1,(IF($E6="t,5",AG6+3,0))))))</f>
        <v>43</v>
      </c>
      <c r="AI6" s="57"/>
      <c r="AJ6" s="57">
        <f>1</f>
        <v>1</v>
      </c>
      <c r="AK6" s="57">
        <f t="shared" ref="AK6:AK40" si="72">L6-$J6</f>
        <v>4</v>
      </c>
      <c r="AL6" s="57">
        <f t="shared" ref="AL6:AL40" si="73">N6-$J6</f>
        <v>7</v>
      </c>
      <c r="AM6" s="57">
        <f t="shared" ref="AM6:AM40" si="74">P6-$J6</f>
        <v>11</v>
      </c>
      <c r="AN6" s="57">
        <f t="shared" ref="AN6:AN40" si="75">R6-$J6</f>
        <v>14</v>
      </c>
      <c r="AO6" s="57">
        <f t="shared" ref="AO6:AO40" si="76">T6-$J6</f>
        <v>17</v>
      </c>
      <c r="AP6" s="57">
        <f t="shared" ref="AP6:AP40" si="77">V6-$J6</f>
        <v>21</v>
      </c>
      <c r="AQ6" s="57" t="str">
        <f>$B6</f>
        <v>DO#</v>
      </c>
      <c r="AR6" s="57" t="str">
        <f t="shared" ref="AR6:AR40" si="78">IF(AK6=4,"","m")</f>
        <v/>
      </c>
      <c r="AS6" s="57" t="str">
        <f t="shared" ref="AS6:AS40" si="79">(IF(AL6=7,"",(IF(AL6=6,"5b",(IF(AL6=8,"5#",))))))</f>
        <v/>
      </c>
      <c r="AT6" s="57" t="str">
        <f t="shared" ref="AT6:AT40" si="80">(IF(AM6=11,"Δ",(IF(AM6=10,"7",(IF(AM6=9,"dim",0))))))</f>
        <v>Δ</v>
      </c>
      <c r="AU6" s="57" t="str">
        <f t="shared" ref="AU6:AU40" si="81">(IF(AN6=14,"9",(IF(AN6=13,"9b",(IF(AN6=15,"9+",0))))))</f>
        <v>9</v>
      </c>
      <c r="AV6" s="57" t="str">
        <f t="shared" ref="AV6:AV40" si="82">(IF(AO6=17,"11",(IF(AO6=16,"11b",(IF(AO6=18,"11+",0))))))</f>
        <v>11</v>
      </c>
      <c r="AW6" s="57" t="str">
        <f t="shared" ref="AW6:AW40" si="83">(IF(AP6=21,"13",(IF(AP6=20,"13b",0))))</f>
        <v>13</v>
      </c>
      <c r="AX6" s="57" t="str">
        <f t="shared" ref="AX6:AX40" si="84">CONCATENATE(AQ6,AR6,AS6)</f>
        <v>DO#</v>
      </c>
      <c r="AY6" s="57" t="str">
        <f t="shared" ref="AY6:AY40" si="85">CONCATENATE(AQ6,AR6,AS6,AT6)</f>
        <v>DO#Δ</v>
      </c>
      <c r="AZ6" s="57" t="str">
        <f t="shared" ref="AZ6:AZ40" si="86">CONCATENATE(AQ6,AR6,AS6,AU6)</f>
        <v>DO#9</v>
      </c>
      <c r="BA6" s="57" t="str">
        <f t="shared" ref="BA6:BA40" si="87">CONCATENATE(AQ6,AR6,AS6,AV6)</f>
        <v>DO#11</v>
      </c>
      <c r="BB6" s="57" t="str">
        <f t="shared" ref="BB6:BB40" si="88">CONCATENATE(AQ6,AR6,AS6,AW6)</f>
        <v>DO#13</v>
      </c>
      <c r="BD6" s="57">
        <f>1</f>
        <v>1</v>
      </c>
      <c r="BE6" s="57">
        <f t="shared" ref="BE6:BE40" si="89">M6-$K6</f>
        <v>3</v>
      </c>
      <c r="BF6" s="57">
        <f t="shared" ref="BF6:BF40" si="90">O6-$K6</f>
        <v>7</v>
      </c>
      <c r="BG6" s="57">
        <f t="shared" ref="BG6:BG40" si="91">Q6-$K6</f>
        <v>10</v>
      </c>
      <c r="BH6" s="57">
        <f t="shared" ref="BH6:BH40" si="92">S6-$K6</f>
        <v>14</v>
      </c>
      <c r="BI6" s="57">
        <f t="shared" ref="BI6:BI40" si="93">U6-$K6</f>
        <v>17</v>
      </c>
      <c r="BJ6" s="57">
        <f t="shared" ref="BJ6:BJ40" si="94">W6-$K6</f>
        <v>21</v>
      </c>
      <c r="BK6" s="57" t="str">
        <f t="shared" ref="BK6:BK40" si="95">$B6</f>
        <v>DO#</v>
      </c>
      <c r="BL6" s="57" t="str">
        <f t="shared" ref="BL6:BL40" si="96">IF(BE6=4,"","m")</f>
        <v>m</v>
      </c>
      <c r="BM6" s="57" t="str">
        <f t="shared" ref="BM6:BM40" si="97">(IF(BF6=7,"",(IF(BF6=6,"5b",(IF(BF6=8,"5#",))))))</f>
        <v/>
      </c>
      <c r="BN6" s="57" t="str">
        <f t="shared" ref="BN6:BN40" si="98">(IF(BG6=11,"Δ",(IF(BG6=10,"7",(IF(BG6=9,"dim",0))))))</f>
        <v>7</v>
      </c>
      <c r="BO6" s="57" t="str">
        <f t="shared" ref="BO6:BO40" si="99">(IF(BH6=14,"9",(IF(BH6=13,"9b",(IF(BH6=15,"9+",0))))))</f>
        <v>9</v>
      </c>
      <c r="BP6" s="57" t="str">
        <f t="shared" ref="BP6:BP40" si="100">(IF(BI6=17,"11",(IF(BI6=16,"11b",(IF(BI6=18,"11+",0))))))</f>
        <v>11</v>
      </c>
      <c r="BQ6" s="57" t="str">
        <f t="shared" ref="BQ6:BQ40" si="101">(IF(BJ6=21,"13",(IF(BJ6=20,"13b",0))))</f>
        <v>13</v>
      </c>
      <c r="BR6" s="57" t="str">
        <f t="shared" ref="BR6:BR40" si="102">CONCATENATE(BK6,BL6,BM6)</f>
        <v>DO#m</v>
      </c>
      <c r="BS6" s="57" t="str">
        <f t="shared" ref="BS6:BS40" si="103">CONCATENATE(BK6,BL6,BM6,BN6)</f>
        <v>DO#m7</v>
      </c>
      <c r="BT6" s="57" t="str">
        <f t="shared" ref="BT6:BT40" si="104">CONCATENATE(BK6,BL6,BM6,BO6)</f>
        <v>DO#m9</v>
      </c>
      <c r="BU6" s="57" t="str">
        <f t="shared" ref="BU6:BU40" si="105">CONCATENATE(BK6,BL6,BM6,BP6)</f>
        <v>DO#m11</v>
      </c>
      <c r="BV6" s="57" t="str">
        <f t="shared" ref="BV6:BV40" si="106">CONCATENATE(BK6,BL6,BM6,BQ6)</f>
        <v>DO#m13</v>
      </c>
      <c r="BX6" s="57">
        <f>1</f>
        <v>1</v>
      </c>
      <c r="BY6" s="57">
        <f t="shared" ref="BY6:BY40" si="107">N6-$L6</f>
        <v>3</v>
      </c>
      <c r="BZ6" s="57">
        <f t="shared" ref="BZ6:BZ40" si="108">P6-$L6</f>
        <v>7</v>
      </c>
      <c r="CA6" s="57">
        <f t="shared" ref="CA6:CA40" si="109">R6-$L6</f>
        <v>10</v>
      </c>
      <c r="CB6" s="57">
        <f t="shared" ref="CB6:CB40" si="110">T6-$L6</f>
        <v>13</v>
      </c>
      <c r="CC6" s="57">
        <f t="shared" ref="CC6:CC40" si="111">V6-$L6</f>
        <v>17</v>
      </c>
      <c r="CD6" s="57">
        <f t="shared" ref="CD6:CD40" si="112">X6-$L6</f>
        <v>20</v>
      </c>
      <c r="CE6" s="57" t="str">
        <f t="shared" ref="CE6:CE40" si="113">$B6</f>
        <v>DO#</v>
      </c>
      <c r="CF6" s="57" t="str">
        <f t="shared" ref="CF6:CF40" si="114">IF(BY6=4,"","m")</f>
        <v>m</v>
      </c>
      <c r="CG6" s="57" t="str">
        <f t="shared" ref="CG6:CG40" si="115">(IF(BZ6=7,"",(IF(BZ6=6,"5b",(IF(BZ6=8,"5#",))))))</f>
        <v/>
      </c>
      <c r="CH6" s="57" t="str">
        <f t="shared" ref="CH6:CH40" si="116">(IF(CA6=11,"Δ",(IF(CA6=10,"7",(IF(CA6=9,"dim",0))))))</f>
        <v>7</v>
      </c>
      <c r="CI6" s="57" t="str">
        <f t="shared" ref="CI6:CI40" si="117">(IF(CB6=14,"9",(IF(CB6=13,"9b",(IF(CB6=15,"9+",0))))))</f>
        <v>9b</v>
      </c>
      <c r="CJ6" s="57" t="str">
        <f t="shared" ref="CJ6:CJ40" si="118">(IF(CC6=17,"11",(IF(CC6=16,"11b",(IF(CC6=18,"11+",0))))))</f>
        <v>11</v>
      </c>
      <c r="CK6" s="57" t="str">
        <f t="shared" ref="CK6:CK40" si="119">(IF(CD6=21,"13",(IF(CD6=20,"13b",0))))</f>
        <v>13b</v>
      </c>
      <c r="CL6" s="57" t="str">
        <f t="shared" ref="CL6:CL40" si="120">CONCATENATE(CE6,CF6,CG6)</f>
        <v>DO#m</v>
      </c>
      <c r="CM6" s="57" t="str">
        <f t="shared" ref="CM6:CM40" si="121">CONCATENATE(CE6,CF6,CG6,CH6)</f>
        <v>DO#m7</v>
      </c>
      <c r="CN6" s="57" t="str">
        <f t="shared" ref="CN6:CN40" si="122">CONCATENATE(CE6,CF6,CG6,CI6)</f>
        <v>DO#m9b</v>
      </c>
      <c r="CO6" s="57" t="str">
        <f t="shared" ref="CO6:CO40" si="123">CONCATENATE(CE6,CF6,CG6,CJ6)</f>
        <v>DO#m11</v>
      </c>
      <c r="CP6" s="57" t="str">
        <f t="shared" ref="CP6:CP40" si="124">CONCATENATE(CE6,CF6,CG6,CK6)</f>
        <v>DO#m13b</v>
      </c>
      <c r="CR6" s="57">
        <f>1</f>
        <v>1</v>
      </c>
      <c r="CS6" s="57">
        <f t="shared" ref="CS6:CS40" si="125">O6-$M6</f>
        <v>4</v>
      </c>
      <c r="CT6" s="57">
        <f t="shared" ref="CT6:CT40" si="126">Q6-$M6</f>
        <v>7</v>
      </c>
      <c r="CU6" s="57">
        <f t="shared" ref="CU6:CU40" si="127">S6-$M6</f>
        <v>11</v>
      </c>
      <c r="CV6" s="57">
        <f t="shared" ref="CV6:CV40" si="128">U6-$M6</f>
        <v>14</v>
      </c>
      <c r="CW6" s="57">
        <f t="shared" ref="CW6:CW40" si="129">W6-$M6</f>
        <v>18</v>
      </c>
      <c r="CX6" s="57">
        <f t="shared" ref="CX6:CX40" si="130">Y6-$M6</f>
        <v>21</v>
      </c>
      <c r="CY6" s="57" t="str">
        <f t="shared" ref="CY6:CY40" si="131">$B6</f>
        <v>DO#</v>
      </c>
      <c r="CZ6" s="57" t="str">
        <f t="shared" ref="CZ6:CZ40" si="132">IF(CS6=4,"","m")</f>
        <v/>
      </c>
      <c r="DA6" s="57" t="str">
        <f t="shared" ref="DA6:DA40" si="133">(IF(CT6=7,"",(IF(CT6=6,"5b",(IF(CT6=8,"5#",))))))</f>
        <v/>
      </c>
      <c r="DB6" s="57" t="str">
        <f t="shared" ref="DB6:DB40" si="134">(IF(CU6=11,"Δ",(IF(CU6=10,"7",(IF(CU6=9,"dim",0))))))</f>
        <v>Δ</v>
      </c>
      <c r="DC6" s="57" t="str">
        <f t="shared" ref="DC6:DC40" si="135">(IF(CV6=14,"9",(IF(CV6=13,"9b",(IF(CV6=15,"9+",0))))))</f>
        <v>9</v>
      </c>
      <c r="DD6" s="57" t="str">
        <f t="shared" ref="DD6:DD40" si="136">(IF(CW6=17,"11",(IF(CW6=16,"11b",(IF(CW6=18,"11+",0))))))</f>
        <v>11+</v>
      </c>
      <c r="DE6" s="57" t="str">
        <f t="shared" ref="DE6:DE40" si="137">(IF(CX6=21,"13",(IF(CX6=20,"13b",0))))</f>
        <v>13</v>
      </c>
      <c r="DF6" s="57" t="str">
        <f t="shared" ref="DF6:DF40" si="138">CONCATENATE(CY6,CZ6,DA6)</f>
        <v>DO#</v>
      </c>
      <c r="DG6" s="57" t="str">
        <f t="shared" ref="DG6:DG40" si="139">CONCATENATE(CY6,CZ6,DA6,DB6)</f>
        <v>DO#Δ</v>
      </c>
      <c r="DH6" s="57" t="str">
        <f t="shared" ref="DH6:DH40" si="140">CONCATENATE(CY6,CZ6,DA6,DC6)</f>
        <v>DO#9</v>
      </c>
      <c r="DI6" s="57" t="str">
        <f t="shared" ref="DI6:DI40" si="141">CONCATENATE(CY6,CZ6,DA6,DD6)</f>
        <v>DO#11+</v>
      </c>
      <c r="DJ6" s="57" t="str">
        <f t="shared" ref="DJ6:DJ40" si="142">CONCATENATE(CY6,CZ6,DA6,DE6)</f>
        <v>DO#13</v>
      </c>
      <c r="DL6" s="57">
        <f>1</f>
        <v>1</v>
      </c>
      <c r="DM6" s="57">
        <f t="shared" ref="DM6:DM40" si="143">P6-$N6</f>
        <v>4</v>
      </c>
      <c r="DN6" s="57">
        <f t="shared" ref="DN6:DN40" si="144">R6-$N6</f>
        <v>7</v>
      </c>
      <c r="DO6" s="57">
        <f t="shared" ref="DO6:DO40" si="145">T6-$N6</f>
        <v>10</v>
      </c>
      <c r="DP6" s="57">
        <f t="shared" ref="DP6:DP40" si="146">V6-$N6</f>
        <v>14</v>
      </c>
      <c r="DQ6" s="57">
        <f t="shared" ref="DQ6:DQ40" si="147">X6-$N6</f>
        <v>17</v>
      </c>
      <c r="DR6" s="57">
        <f t="shared" ref="DR6:DR40" si="148">Z6-$N6</f>
        <v>21</v>
      </c>
      <c r="DS6" s="57" t="str">
        <f t="shared" ref="DS6:DS40" si="149">$B6</f>
        <v>DO#</v>
      </c>
      <c r="DT6" s="57" t="str">
        <f t="shared" ref="DT6:DT40" si="150">IF(DM6=4,"","m")</f>
        <v/>
      </c>
      <c r="DU6" s="57" t="str">
        <f t="shared" ref="DU6:DU40" si="151">(IF(DN6=7,"",(IF(DN6=6,"5b",(IF(DN6=8,"5#",))))))</f>
        <v/>
      </c>
      <c r="DV6" s="57" t="str">
        <f t="shared" ref="DV6:DV40" si="152">(IF(DO6=11,"Δ",(IF(DO6=10,"7",(IF(DO6=9,"dim",0))))))</f>
        <v>7</v>
      </c>
      <c r="DW6" s="57" t="str">
        <f t="shared" ref="DW6:DW40" si="153">(IF(DP6=14,"9",(IF(DP6=13,"9b",(IF(DP6=15,"9+",0))))))</f>
        <v>9</v>
      </c>
      <c r="DX6" s="57" t="str">
        <f t="shared" ref="DX6:DX40" si="154">(IF(DQ6=17,"11",(IF(DQ6=16,"11b",(IF(DQ6=18,"11+",0))))))</f>
        <v>11</v>
      </c>
      <c r="DY6" s="57" t="str">
        <f t="shared" ref="DY6:DY40" si="155">(IF(DR6=21,"13",(IF(DR6=20,"13b",0))))</f>
        <v>13</v>
      </c>
      <c r="DZ6" s="57" t="str">
        <f t="shared" ref="DZ6:DZ40" si="156">CONCATENATE(DS6,DT6,DU6)</f>
        <v>DO#</v>
      </c>
      <c r="EA6" s="57" t="str">
        <f t="shared" ref="EA6:EA40" si="157">CONCATENATE(DS6,DT6,DU6,DV6)</f>
        <v>DO#7</v>
      </c>
      <c r="EB6" s="57" t="str">
        <f t="shared" ref="EB6:EB40" si="158">CONCATENATE(DS6,DT6,DU6,DW6)</f>
        <v>DO#9</v>
      </c>
      <c r="EC6" s="57" t="str">
        <f t="shared" ref="EC6:EC40" si="159">CONCATENATE(DS6,DT6,DU6,DX6)</f>
        <v>DO#11</v>
      </c>
      <c r="ED6" s="57" t="str">
        <f t="shared" ref="ED6:ED40" si="160">CONCATENATE(DS6,DT6,DU6,DY6)</f>
        <v>DO#13</v>
      </c>
      <c r="EF6" s="57">
        <f>1</f>
        <v>1</v>
      </c>
      <c r="EG6" s="57">
        <f t="shared" ref="EG6:EG40" si="161">Q6-$O6</f>
        <v>3</v>
      </c>
      <c r="EH6" s="57">
        <f t="shared" ref="EH6:EH40" si="162">S6-$O6</f>
        <v>7</v>
      </c>
      <c r="EI6" s="57">
        <f t="shared" ref="EI6:EI40" si="163">U6-$O6</f>
        <v>10</v>
      </c>
      <c r="EJ6" s="57">
        <f t="shared" ref="EJ6:EJ40" si="164">W6-$O6</f>
        <v>14</v>
      </c>
      <c r="EK6" s="57">
        <f t="shared" ref="EK6:EK40" si="165">Y6-$O6</f>
        <v>17</v>
      </c>
      <c r="EL6" s="57">
        <f t="shared" ref="EL6:EL40" si="166">AA6-$O6</f>
        <v>20</v>
      </c>
      <c r="EM6" s="57" t="str">
        <f t="shared" ref="EM6:EM40" si="167">$B6</f>
        <v>DO#</v>
      </c>
      <c r="EN6" s="57" t="str">
        <f t="shared" ref="EN6:EN40" si="168">IF(EG6=4,"","m")</f>
        <v>m</v>
      </c>
      <c r="EO6" s="57" t="str">
        <f t="shared" ref="EO6:EO40" si="169">(IF(EH6=7,"",(IF(EH6=6,"5b",(IF(EH6=8,"5#",))))))</f>
        <v/>
      </c>
      <c r="EP6" s="57" t="str">
        <f t="shared" ref="EP6:EP40" si="170">(IF(EI6=11,"Δ",(IF(EI6=10,"7",(IF(EI6=9,"dim",0))))))</f>
        <v>7</v>
      </c>
      <c r="EQ6" s="57" t="str">
        <f t="shared" ref="EQ6:EQ40" si="171">(IF(EJ6=14,"9",(IF(EJ6=13,"9b",(IF(EJ6=15,"9+",0))))))</f>
        <v>9</v>
      </c>
      <c r="ER6" s="57" t="str">
        <f t="shared" ref="ER6:ER40" si="172">(IF(EK6=17,"11",(IF(EK6=16,"11b",(IF(EK6=18,"11+",0))))))</f>
        <v>11</v>
      </c>
      <c r="ES6" s="57" t="str">
        <f t="shared" ref="ES6:ES40" si="173">(IF(EL6=21,"13",(IF(EL6=20,"13b",0))))</f>
        <v>13b</v>
      </c>
      <c r="ET6" s="57" t="str">
        <f t="shared" ref="ET6:ET40" si="174">CONCATENATE(EM6,EN6,EO6)</f>
        <v>DO#m</v>
      </c>
      <c r="EU6" s="57" t="str">
        <f t="shared" ref="EU6:EU40" si="175">CONCATENATE(EM6,EN6,EO6,EP6)</f>
        <v>DO#m7</v>
      </c>
      <c r="EV6" s="57" t="str">
        <f t="shared" ref="EV6:EV40" si="176">CONCATENATE(EM6,EN6,EO6,EQ6)</f>
        <v>DO#m9</v>
      </c>
      <c r="EW6" s="57" t="str">
        <f t="shared" ref="EW6:EW40" si="177">CONCATENATE(EM6,EN6,EO6,ER6)</f>
        <v>DO#m11</v>
      </c>
      <c r="EX6" s="57" t="str">
        <f t="shared" ref="EX6:EX40" si="178">CONCATENATE(EM6,EN6,EO6,ES6)</f>
        <v>DO#m13b</v>
      </c>
      <c r="EZ6" s="57">
        <f>1</f>
        <v>1</v>
      </c>
      <c r="FA6" s="57">
        <f t="shared" ref="FA6:FA40" si="179">R6-$P6</f>
        <v>3</v>
      </c>
      <c r="FB6" s="57">
        <f t="shared" ref="FB6:FB40" si="180">T6-$P6</f>
        <v>6</v>
      </c>
      <c r="FC6" s="57">
        <f t="shared" ref="FC6:FC40" si="181">V6-$P6</f>
        <v>10</v>
      </c>
      <c r="FD6" s="57">
        <f t="shared" ref="FD6:FD40" si="182">X6-$P6</f>
        <v>13</v>
      </c>
      <c r="FE6" s="57">
        <f t="shared" ref="FE6:FE40" si="183">Z6-$P6</f>
        <v>17</v>
      </c>
      <c r="FF6" s="57">
        <f t="shared" ref="FF6:FF40" si="184">AB6-$P6</f>
        <v>20</v>
      </c>
      <c r="FG6" s="57" t="str">
        <f t="shared" ref="FG6:FG40" si="185">$B6</f>
        <v>DO#</v>
      </c>
      <c r="FH6" s="57" t="str">
        <f t="shared" ref="FH6:FH40" si="186">IF(FA6=4,"","m")</f>
        <v>m</v>
      </c>
      <c r="FI6" s="57" t="str">
        <f t="shared" ref="FI6:FI40" si="187">(IF(FB6=7,"",(IF(FB6=6,"5b",(IF(FB6=8,"5#",))))))</f>
        <v>5b</v>
      </c>
      <c r="FJ6" s="57" t="str">
        <f t="shared" ref="FJ6:FJ40" si="188">(IF(FC6=11,"Δ",(IF(FC6=10,"7",(IF(FC6=9,"dim",0))))))</f>
        <v>7</v>
      </c>
      <c r="FK6" s="57" t="str">
        <f t="shared" ref="FK6:FK40" si="189">(IF(FD6=14,"9",(IF(FD6=13,"9b",(IF(FD6=15,"9+",0))))))</f>
        <v>9b</v>
      </c>
      <c r="FL6" s="57" t="str">
        <f t="shared" ref="FL6:FL40" si="190">(IF(FE6=17,"11",(IF(FE6=16,"11b",(IF(FE6=18,"11+",0))))))</f>
        <v>11</v>
      </c>
      <c r="FM6" s="57" t="str">
        <f t="shared" ref="FM6:FM40" si="191">(IF(FF6=21,"13",(IF(FF6=20,"13b",0))))</f>
        <v>13b</v>
      </c>
      <c r="FN6" s="57" t="str">
        <f t="shared" ref="FN6:FN40" si="192">CONCATENATE(FG6,FH6,FI6)</f>
        <v>DO#m5b</v>
      </c>
      <c r="FO6" s="57" t="str">
        <f t="shared" ref="FO6:FO40" si="193">CONCATENATE(FG6,FH6,FI6,FJ6)</f>
        <v>DO#m5b7</v>
      </c>
      <c r="FP6" s="57" t="str">
        <f t="shared" ref="FP6:FP40" si="194">CONCATENATE(FG6,FH6,FI6,FK6)</f>
        <v>DO#m5b9b</v>
      </c>
      <c r="FQ6" s="57" t="str">
        <f t="shared" ref="FQ6:FQ40" si="195">CONCATENATE(FG6,FH6,FI6,FL6)</f>
        <v>DO#m5b11</v>
      </c>
      <c r="FR6" s="57" t="str">
        <f t="shared" ref="FR6:FR40" si="196">CONCATENATE(FG6,FH6,FI6,FM6)</f>
        <v>DO#m5b13b</v>
      </c>
      <c r="FT6" s="2" t="str">
        <f t="shared" ref="FT6:FX40" si="197">AX6</f>
        <v>DO#</v>
      </c>
      <c r="FU6" s="2" t="str">
        <f t="shared" si="22"/>
        <v>DO#Δ</v>
      </c>
      <c r="FV6" s="2" t="str">
        <f t="shared" si="22"/>
        <v>DO#9</v>
      </c>
      <c r="FW6" s="2" t="str">
        <f t="shared" si="22"/>
        <v>DO#11</v>
      </c>
      <c r="FX6" s="2" t="str">
        <f t="shared" si="22"/>
        <v>DO#13</v>
      </c>
      <c r="FY6" s="2" t="str">
        <f t="shared" ref="FY6:GC40" si="198">BR6</f>
        <v>DO#m</v>
      </c>
      <c r="FZ6" s="2" t="str">
        <f t="shared" si="23"/>
        <v>DO#m7</v>
      </c>
      <c r="GA6" s="2" t="str">
        <f t="shared" si="23"/>
        <v>DO#m9</v>
      </c>
      <c r="GB6" s="2" t="str">
        <f t="shared" si="23"/>
        <v>DO#m11</v>
      </c>
      <c r="GC6" s="2" t="str">
        <f t="shared" si="23"/>
        <v>DO#m13</v>
      </c>
      <c r="GD6" s="2" t="str">
        <f t="shared" ref="GD6:GH40" si="199">CL6</f>
        <v>DO#m</v>
      </c>
      <c r="GE6" s="2" t="str">
        <f t="shared" si="24"/>
        <v>DO#m7</v>
      </c>
      <c r="GF6" s="2" t="str">
        <f t="shared" si="24"/>
        <v>DO#m9b</v>
      </c>
      <c r="GG6" s="2" t="str">
        <f t="shared" si="24"/>
        <v>DO#m11</v>
      </c>
      <c r="GH6" s="2" t="str">
        <f t="shared" si="24"/>
        <v>DO#m13b</v>
      </c>
      <c r="GI6" s="2" t="str">
        <f t="shared" ref="GI6:GM40" si="200">DF6</f>
        <v>DO#</v>
      </c>
      <c r="GJ6" s="2" t="str">
        <f t="shared" si="25"/>
        <v>DO#Δ</v>
      </c>
      <c r="GK6" s="2" t="str">
        <f t="shared" si="25"/>
        <v>DO#9</v>
      </c>
      <c r="GL6" s="2" t="str">
        <f t="shared" si="25"/>
        <v>DO#11+</v>
      </c>
      <c r="GM6" s="2" t="str">
        <f t="shared" si="25"/>
        <v>DO#13</v>
      </c>
      <c r="GN6" s="2" t="str">
        <f t="shared" ref="GN6:GR40" si="201">DZ6</f>
        <v>DO#</v>
      </c>
      <c r="GO6" s="2" t="str">
        <f t="shared" si="26"/>
        <v>DO#7</v>
      </c>
      <c r="GP6" s="2" t="str">
        <f t="shared" si="26"/>
        <v>DO#9</v>
      </c>
      <c r="GQ6" s="2" t="str">
        <f t="shared" si="26"/>
        <v>DO#11</v>
      </c>
      <c r="GR6" s="2" t="str">
        <f t="shared" si="26"/>
        <v>DO#13</v>
      </c>
      <c r="GS6" s="2" t="str">
        <f t="shared" ref="GS6:GW40" si="202">ET6</f>
        <v>DO#m</v>
      </c>
      <c r="GT6" s="2" t="str">
        <f t="shared" si="27"/>
        <v>DO#m7</v>
      </c>
      <c r="GU6" s="2" t="str">
        <f t="shared" si="27"/>
        <v>DO#m9</v>
      </c>
      <c r="GV6" s="2" t="str">
        <f t="shared" si="27"/>
        <v>DO#m11</v>
      </c>
      <c r="GW6" s="2" t="str">
        <f t="shared" si="27"/>
        <v>DO#m13b</v>
      </c>
      <c r="GX6" s="2" t="str">
        <f t="shared" ref="GX6:HB40" si="203">FN6</f>
        <v>DO#m5b</v>
      </c>
      <c r="GY6" s="2" t="str">
        <f t="shared" si="28"/>
        <v>DO#m5b7</v>
      </c>
      <c r="GZ6" s="2" t="str">
        <f t="shared" si="28"/>
        <v>DO#m5b9b</v>
      </c>
      <c r="HA6" s="2" t="str">
        <f t="shared" si="28"/>
        <v>DO#m5b11</v>
      </c>
      <c r="HB6" s="2" t="str">
        <f t="shared" si="28"/>
        <v>DO#m5b13b</v>
      </c>
      <c r="HD6" s="2">
        <f>HD5+1</f>
        <v>2</v>
      </c>
      <c r="HE6" s="2" t="str" cm="1">
        <f t="array" ref="HE6">INDEX(patti,$HD6,IP6)</f>
        <v>DO#</v>
      </c>
      <c r="HF6" s="2" t="str" cm="1">
        <f t="array" ref="HF6">INDEX(patti,$HD6,IQ6)</f>
        <v>DO#m</v>
      </c>
      <c r="HG6" s="2" t="str" cm="1">
        <f t="array" ref="HG6">INDEX(patti,$HD6,IR6)</f>
        <v>DO#m</v>
      </c>
      <c r="HH6" s="2" t="str" cm="1">
        <f t="array" ref="HH6">INDEX(patti,$HD6,IS6)</f>
        <v>DO#</v>
      </c>
      <c r="HI6" s="2" t="str" cm="1">
        <f t="array" ref="HI6">INDEX(patti,$HD6,IT6)</f>
        <v>DO#</v>
      </c>
      <c r="HJ6" s="2" t="str" cm="1">
        <f t="array" ref="HJ6">INDEX(patti,$HD6,IU6)</f>
        <v>DO#m</v>
      </c>
      <c r="HK6" s="2" t="str" cm="1">
        <f t="array" ref="HK6">INDEX(patti,$HD6,IV6)</f>
        <v>DO#m5b</v>
      </c>
      <c r="HL6" s="2" t="str" cm="1">
        <f t="array" ref="HL6">INDEX(patti,$HD6,IW6)</f>
        <v>DO#Δ</v>
      </c>
      <c r="HM6" s="2" t="str" cm="1">
        <f t="array" ref="HM6">INDEX(patti,$HD6,IX6)</f>
        <v>DO#m7</v>
      </c>
      <c r="HN6" s="2" t="str" cm="1">
        <f t="array" ref="HN6">INDEX(patti,$HD6,IY6)</f>
        <v>DO#m7</v>
      </c>
      <c r="HO6" s="2" t="str" cm="1">
        <f t="array" ref="HO6">INDEX(patti,$HD6,IZ6)</f>
        <v>DO#Δ</v>
      </c>
      <c r="HP6" s="2" t="str" cm="1">
        <f t="array" ref="HP6">INDEX(patti,$HD6,JA6)</f>
        <v>DO#7</v>
      </c>
      <c r="HQ6" s="2" t="str" cm="1">
        <f t="array" ref="HQ6">INDEX(patti,$HD6,JB6)</f>
        <v>DO#m7</v>
      </c>
      <c r="HR6" s="2" t="str" cm="1">
        <f t="array" ref="HR6">INDEX(patti,$HD6,JC6)</f>
        <v>DO#m5b7</v>
      </c>
      <c r="HS6" s="2" t="str" cm="1">
        <f t="array" ref="HS6">INDEX(patti,$HD6,JD6)</f>
        <v>DO#9</v>
      </c>
      <c r="HT6" s="2" t="str" cm="1">
        <f t="array" ref="HT6">INDEX(patti,$HD6,JE6)</f>
        <v>DO#m9</v>
      </c>
      <c r="HU6" s="2" t="str" cm="1">
        <f t="array" ref="HU6">INDEX(patti,$HD6,JF6)</f>
        <v>DO#m9b</v>
      </c>
      <c r="HV6" s="2" t="str" cm="1">
        <f t="array" ref="HV6">INDEX(patti,$HD6,JG6)</f>
        <v>DO#9</v>
      </c>
      <c r="HW6" s="2" t="str" cm="1">
        <f t="array" ref="HW6">INDEX(patti,$HD6,JH6)</f>
        <v>DO#9</v>
      </c>
      <c r="HX6" s="2" t="str" cm="1">
        <f t="array" ref="HX6">INDEX(patti,$HD6,JI6)</f>
        <v>DO#m9</v>
      </c>
      <c r="HY6" s="2" t="str" cm="1">
        <f t="array" ref="HY6">INDEX(patti,$HD6,JJ6)</f>
        <v>DO#m5b9b</v>
      </c>
      <c r="HZ6" s="2" t="str" cm="1">
        <f t="array" ref="HZ6">INDEX(patti,$HD6,JK6)</f>
        <v>DO#11</v>
      </c>
      <c r="IA6" s="2" t="str" cm="1">
        <f t="array" ref="IA6">INDEX(patti,$HD6,JL6)</f>
        <v>DO#m11</v>
      </c>
      <c r="IB6" s="2" t="str" cm="1">
        <f t="array" ref="IB6">INDEX(patti,$HD6,JM6)</f>
        <v>DO#m11</v>
      </c>
      <c r="IC6" s="2" t="str" cm="1">
        <f t="array" ref="IC6">INDEX(patti,$HD6,JN6)</f>
        <v>DO#11+</v>
      </c>
      <c r="ID6" s="2" t="str" cm="1">
        <f t="array" ref="ID6">INDEX(patti,$HD6,JO6)</f>
        <v>DO#11</v>
      </c>
      <c r="IE6" s="2" t="str" cm="1">
        <f t="array" ref="IE6">INDEX(patti,$HD6,JP6)</f>
        <v>DO#m11</v>
      </c>
      <c r="IF6" s="2" t="str" cm="1">
        <f t="array" ref="IF6">INDEX(patti,$HD6,JQ6)</f>
        <v>DO#m5b11</v>
      </c>
      <c r="IG6" s="2" t="str" cm="1">
        <f t="array" ref="IG6">INDEX(patti,$HD6,JR6)</f>
        <v>DO#13</v>
      </c>
      <c r="IH6" s="2" t="str" cm="1">
        <f t="array" ref="IH6">INDEX(patti,$HD6,JS6)</f>
        <v>DO#m13</v>
      </c>
      <c r="II6" s="2" t="str" cm="1">
        <f t="array" ref="II6">INDEX(patti,$HD6,JT6)</f>
        <v>DO#m13b</v>
      </c>
      <c r="IJ6" s="2" t="str" cm="1">
        <f t="array" ref="IJ6">INDEX(patti,$HD6,JU6)</f>
        <v>DO#13</v>
      </c>
      <c r="IK6" s="2" t="str" cm="1">
        <f t="array" ref="IK6">INDEX(patti,$HD6,JV6)</f>
        <v>DO#13</v>
      </c>
      <c r="IL6" s="2" t="str" cm="1">
        <f t="array" ref="IL6">INDEX(patti,$HD6,JW6)</f>
        <v>DO#m13b</v>
      </c>
      <c r="IM6" s="2" t="str" cm="1">
        <f t="array" ref="IM6">INDEX(patti,$HD6,JX6)</f>
        <v>DO#m5b13b</v>
      </c>
      <c r="IN6" t="s">
        <v>117</v>
      </c>
      <c r="IP6">
        <v>1</v>
      </c>
      <c r="IQ6">
        <f t="shared" ref="IQ6:IV21" si="204">IP6+5</f>
        <v>6</v>
      </c>
      <c r="IR6">
        <f t="shared" si="204"/>
        <v>11</v>
      </c>
      <c r="IS6">
        <f t="shared" si="204"/>
        <v>16</v>
      </c>
      <c r="IT6">
        <f t="shared" si="204"/>
        <v>21</v>
      </c>
      <c r="IU6">
        <f t="shared" si="204"/>
        <v>26</v>
      </c>
      <c r="IV6">
        <f t="shared" si="204"/>
        <v>31</v>
      </c>
      <c r="IW6">
        <f t="shared" ref="IW6:JL31" si="205">IP6+1</f>
        <v>2</v>
      </c>
      <c r="IX6">
        <f t="shared" si="30"/>
        <v>7</v>
      </c>
      <c r="IY6">
        <f t="shared" si="30"/>
        <v>12</v>
      </c>
      <c r="IZ6">
        <f t="shared" si="30"/>
        <v>17</v>
      </c>
      <c r="JA6">
        <f t="shared" si="30"/>
        <v>22</v>
      </c>
      <c r="JB6">
        <f t="shared" si="30"/>
        <v>27</v>
      </c>
      <c r="JC6">
        <f t="shared" si="30"/>
        <v>32</v>
      </c>
      <c r="JD6">
        <f t="shared" si="30"/>
        <v>3</v>
      </c>
      <c r="JE6">
        <f t="shared" si="30"/>
        <v>8</v>
      </c>
      <c r="JF6">
        <f t="shared" si="30"/>
        <v>13</v>
      </c>
      <c r="JG6">
        <f t="shared" si="30"/>
        <v>18</v>
      </c>
      <c r="JH6">
        <f t="shared" si="30"/>
        <v>23</v>
      </c>
      <c r="JI6">
        <f t="shared" si="30"/>
        <v>28</v>
      </c>
      <c r="JJ6">
        <f t="shared" si="30"/>
        <v>33</v>
      </c>
      <c r="JK6">
        <f t="shared" si="30"/>
        <v>4</v>
      </c>
      <c r="JL6">
        <f t="shared" si="30"/>
        <v>9</v>
      </c>
      <c r="JM6">
        <f t="shared" si="30"/>
        <v>14</v>
      </c>
      <c r="JN6">
        <f t="shared" si="31"/>
        <v>19</v>
      </c>
      <c r="JO6">
        <f t="shared" si="31"/>
        <v>24</v>
      </c>
      <c r="JP6">
        <f t="shared" si="31"/>
        <v>29</v>
      </c>
      <c r="JQ6">
        <f t="shared" si="31"/>
        <v>34</v>
      </c>
      <c r="JR6">
        <f t="shared" si="31"/>
        <v>5</v>
      </c>
      <c r="JS6">
        <f t="shared" si="31"/>
        <v>10</v>
      </c>
      <c r="JT6">
        <f t="shared" si="31"/>
        <v>15</v>
      </c>
      <c r="JU6">
        <f t="shared" si="31"/>
        <v>20</v>
      </c>
      <c r="JV6">
        <f t="shared" si="31"/>
        <v>25</v>
      </c>
      <c r="JW6">
        <f t="shared" si="31"/>
        <v>30</v>
      </c>
      <c r="JX6">
        <f t="shared" si="31"/>
        <v>35</v>
      </c>
      <c r="JY6" t="s">
        <v>117</v>
      </c>
      <c r="JZ6" t="str">
        <f>JZ5</f>
        <v>MAGGIORE</v>
      </c>
      <c r="KA6">
        <f t="shared" si="16"/>
        <v>0</v>
      </c>
      <c r="KB6" cm="1">
        <f t="array" ref="KB6">IF(TYPE(_xlfn._xlws.FILTER(HE$1:IM$1,HE6:IM6=KA6))=16,0,_xlfn._xlws.FILTER(HE$1:IM$1,HE6:IM6=KA6))</f>
        <v>0</v>
      </c>
      <c r="KG6">
        <f t="shared" ref="KG6:KG69" si="206">IF(KH6=0,KG5,KG5+1)</f>
        <v>0</v>
      </c>
      <c r="KH6" s="35">
        <f t="shared" si="32"/>
        <v>0</v>
      </c>
      <c r="KI6">
        <f>KI5+1</f>
        <v>2</v>
      </c>
      <c r="KJ6">
        <f t="shared" si="33"/>
        <v>0</v>
      </c>
      <c r="KK6">
        <f t="shared" si="34"/>
        <v>0</v>
      </c>
      <c r="KL6">
        <f t="shared" ref="KL6:KL20" si="207">(LEFT(IF(TYPE(_xlfn.TEXTAFTER(KJ6,"come "))=16,0,_xlfn.TEXTAFTER(KJ6,"come ")),1))+1-1</f>
        <v>0</v>
      </c>
      <c r="KM6" s="2">
        <f t="shared" si="35"/>
        <v>0</v>
      </c>
      <c r="KN6" s="2">
        <f t="shared" si="35"/>
        <v>0</v>
      </c>
      <c r="KO6" s="2">
        <f t="shared" si="35"/>
        <v>0</v>
      </c>
      <c r="KP6" s="2">
        <f t="shared" si="35"/>
        <v>0</v>
      </c>
      <c r="KQ6" s="2">
        <f t="shared" si="35"/>
        <v>0</v>
      </c>
      <c r="KR6" s="2">
        <f t="shared" si="35"/>
        <v>0</v>
      </c>
      <c r="KS6" s="2">
        <f t="shared" si="35"/>
        <v>0</v>
      </c>
      <c r="KT6" s="2" t="str">
        <f t="shared" ref="KT6:KT20" si="208">LEFT(KJ6,4)</f>
        <v>0</v>
      </c>
      <c r="KU6" s="2" t="str">
        <f t="shared" ref="KU6:KU20" si="209">LEFT(KT6,2)</f>
        <v>0</v>
      </c>
      <c r="KV6" s="2" t="str">
        <f t="shared" ref="KV6:KV20" si="210">LEFT(KT6,3)</f>
        <v>0</v>
      </c>
      <c r="KW6" s="55" t="str">
        <f t="shared" ref="KW6:KW20" si="211">(IF((RIGHT(KV6,1))="b",KV6,(IF((RIGHT(KV6,1))="#",KV6,(IF(RIGHT(KV6,1)="l",KV6,KU6))))))</f>
        <v>0</v>
      </c>
      <c r="KX6" s="60">
        <f t="shared" ref="KX6:KX20" si="212">IF($KW6=0,0,IF(KM$4&gt;$KL6,0,KM$4))</f>
        <v>0</v>
      </c>
      <c r="KY6" s="60">
        <f t="shared" si="36"/>
        <v>0</v>
      </c>
      <c r="KZ6" s="60">
        <f t="shared" si="36"/>
        <v>0</v>
      </c>
      <c r="LA6" s="60">
        <f t="shared" si="36"/>
        <v>0</v>
      </c>
      <c r="LB6" s="60">
        <f t="shared" si="36"/>
        <v>0</v>
      </c>
      <c r="LC6" s="60">
        <f t="shared" si="36"/>
        <v>0</v>
      </c>
      <c r="LD6" s="60">
        <f t="shared" si="36"/>
        <v>0</v>
      </c>
      <c r="LE6" s="64">
        <f t="shared" si="37"/>
        <v>0</v>
      </c>
      <c r="LF6" s="55">
        <f t="shared" si="38"/>
        <v>0</v>
      </c>
      <c r="LG6" s="55">
        <f t="shared" si="39"/>
        <v>0</v>
      </c>
      <c r="LH6" s="55">
        <f t="shared" si="40"/>
        <v>0</v>
      </c>
      <c r="LI6" s="55">
        <f t="shared" si="41"/>
        <v>0</v>
      </c>
      <c r="LJ6" s="55">
        <f t="shared" si="42"/>
        <v>0</v>
      </c>
      <c r="LK6" s="55">
        <f t="shared" si="43"/>
        <v>0</v>
      </c>
      <c r="LL6" s="55">
        <f t="shared" si="44"/>
        <v>0</v>
      </c>
      <c r="LM6" s="64">
        <f t="shared" ref="LM6:LM20" si="213">IF(KX6=0,0,LF6)</f>
        <v>0</v>
      </c>
      <c r="LN6" s="64">
        <f t="shared" si="45"/>
        <v>0</v>
      </c>
      <c r="LO6" s="64">
        <f t="shared" si="45"/>
        <v>0</v>
      </c>
      <c r="LP6" s="64">
        <f t="shared" si="45"/>
        <v>0</v>
      </c>
      <c r="LQ6" s="64">
        <f t="shared" si="45"/>
        <v>0</v>
      </c>
      <c r="LR6" s="64">
        <f t="shared" si="45"/>
        <v>0</v>
      </c>
      <c r="LS6" s="64">
        <f t="shared" si="45"/>
        <v>0</v>
      </c>
      <c r="LT6" s="60">
        <f t="shared" ref="LT6:LT20" si="214">SUM(LM6:LS6)+LE6</f>
        <v>0</v>
      </c>
      <c r="LU6" s="60">
        <f t="shared" si="46"/>
        <v>0</v>
      </c>
      <c r="LV6" s="60">
        <f t="shared" si="47"/>
        <v>0</v>
      </c>
      <c r="LX6" s="180"/>
      <c r="LY6" s="180"/>
      <c r="LZ6" s="180"/>
      <c r="MA6" s="180"/>
      <c r="MB6" s="180"/>
      <c r="MC6" s="180"/>
      <c r="MD6" s="180"/>
      <c r="ME6" s="180"/>
      <c r="MF6" s="180"/>
      <c r="MG6" s="180"/>
      <c r="MH6" s="180"/>
      <c r="MI6" s="180"/>
      <c r="MJ6" s="180"/>
      <c r="MK6" s="180"/>
      <c r="ML6" s="180"/>
      <c r="MM6" s="180"/>
      <c r="MN6" s="180"/>
      <c r="MO6" s="180"/>
      <c r="MP6" s="180"/>
      <c r="MQ6" s="180"/>
      <c r="MR6" s="180"/>
      <c r="MS6" s="180"/>
      <c r="MT6" s="180"/>
      <c r="MU6" s="5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73"/>
      <c r="NP6" s="73"/>
      <c r="NQ6" s="73"/>
      <c r="NR6" s="73"/>
      <c r="NS6" s="73"/>
      <c r="NT6" s="73"/>
      <c r="NU6" s="73"/>
      <c r="NV6" s="73"/>
      <c r="NW6" s="73"/>
      <c r="NX6" s="73"/>
      <c r="NY6" s="73"/>
      <c r="NZ6" s="73"/>
      <c r="OA6" s="73"/>
      <c r="OB6" s="73"/>
      <c r="OC6" s="73"/>
      <c r="OD6" s="73"/>
      <c r="OE6" s="73"/>
      <c r="OF6" s="73"/>
      <c r="OG6" s="73"/>
      <c r="OH6" s="73"/>
      <c r="OI6" s="73"/>
      <c r="OJ6" s="73"/>
      <c r="OK6" s="73"/>
      <c r="OL6" s="73"/>
      <c r="OM6" s="73"/>
      <c r="ON6" s="73"/>
      <c r="OO6" s="73"/>
      <c r="OP6" s="73"/>
      <c r="OQ6" s="73"/>
      <c r="OR6" s="73"/>
      <c r="OS6" s="73"/>
      <c r="OT6" s="73"/>
      <c r="OU6" s="73"/>
      <c r="OV6" s="73"/>
      <c r="OW6" s="73"/>
      <c r="OX6" s="73"/>
      <c r="OY6" s="73"/>
      <c r="OZ6" s="73"/>
      <c r="PA6" s="73"/>
      <c r="PB6" s="73"/>
    </row>
    <row r="7" spans="1:418" x14ac:dyDescent="0.3">
      <c r="A7" s="190"/>
      <c r="B7" t="s">
        <v>1</v>
      </c>
      <c r="C7" s="16" t="s">
        <v>37</v>
      </c>
      <c r="D7" s="16" t="s">
        <v>37</v>
      </c>
      <c r="E7" s="16" t="s">
        <v>38</v>
      </c>
      <c r="F7" s="16" t="s">
        <v>37</v>
      </c>
      <c r="G7" s="16" t="s">
        <v>37</v>
      </c>
      <c r="H7" s="16" t="s">
        <v>37</v>
      </c>
      <c r="I7" s="16" t="s">
        <v>38</v>
      </c>
      <c r="J7" s="4">
        <f t="shared" si="21"/>
        <v>3</v>
      </c>
      <c r="K7" s="57">
        <f t="shared" si="48"/>
        <v>5</v>
      </c>
      <c r="L7" s="57">
        <f t="shared" si="49"/>
        <v>7</v>
      </c>
      <c r="M7" s="57">
        <f t="shared" si="50"/>
        <v>8</v>
      </c>
      <c r="N7" s="57">
        <f t="shared" si="51"/>
        <v>10</v>
      </c>
      <c r="O7" s="57">
        <f t="shared" si="52"/>
        <v>12</v>
      </c>
      <c r="P7" s="57">
        <f t="shared" si="53"/>
        <v>14</v>
      </c>
      <c r="Q7" s="57">
        <f t="shared" si="54"/>
        <v>15</v>
      </c>
      <c r="R7" s="57">
        <f t="shared" si="55"/>
        <v>17</v>
      </c>
      <c r="S7" s="57">
        <f t="shared" si="56"/>
        <v>19</v>
      </c>
      <c r="T7" s="57">
        <f t="shared" si="57"/>
        <v>20</v>
      </c>
      <c r="U7" s="57">
        <f t="shared" si="58"/>
        <v>22</v>
      </c>
      <c r="V7" s="57">
        <f t="shared" si="59"/>
        <v>24</v>
      </c>
      <c r="W7" s="57">
        <f t="shared" si="60"/>
        <v>26</v>
      </c>
      <c r="X7" s="57">
        <f t="shared" si="61"/>
        <v>27</v>
      </c>
      <c r="Y7" s="57">
        <f t="shared" si="62"/>
        <v>29</v>
      </c>
      <c r="Z7" s="57">
        <f t="shared" si="63"/>
        <v>31</v>
      </c>
      <c r="AA7" s="57">
        <f t="shared" si="64"/>
        <v>32</v>
      </c>
      <c r="AB7" s="57">
        <f t="shared" si="65"/>
        <v>34</v>
      </c>
      <c r="AC7" s="57">
        <f t="shared" si="66"/>
        <v>36</v>
      </c>
      <c r="AD7" s="57">
        <f t="shared" si="67"/>
        <v>38</v>
      </c>
      <c r="AE7" s="57">
        <f t="shared" si="68"/>
        <v>39</v>
      </c>
      <c r="AF7" s="57">
        <f t="shared" si="69"/>
        <v>41</v>
      </c>
      <c r="AG7" s="57">
        <f t="shared" si="70"/>
        <v>43</v>
      </c>
      <c r="AH7" s="57">
        <f t="shared" si="71"/>
        <v>44</v>
      </c>
      <c r="AI7" s="57"/>
      <c r="AJ7" s="57">
        <f>1</f>
        <v>1</v>
      </c>
      <c r="AK7" s="57">
        <f t="shared" si="72"/>
        <v>4</v>
      </c>
      <c r="AL7" s="57">
        <f t="shared" si="73"/>
        <v>7</v>
      </c>
      <c r="AM7" s="57">
        <f t="shared" si="74"/>
        <v>11</v>
      </c>
      <c r="AN7" s="57">
        <f t="shared" si="75"/>
        <v>14</v>
      </c>
      <c r="AO7" s="57">
        <f t="shared" si="76"/>
        <v>17</v>
      </c>
      <c r="AP7" s="57">
        <f t="shared" si="77"/>
        <v>21</v>
      </c>
      <c r="AQ7" s="57" t="str">
        <f t="shared" ref="AQ7:AQ40" si="215">$B7</f>
        <v>RE</v>
      </c>
      <c r="AR7" s="57" t="str">
        <f t="shared" si="78"/>
        <v/>
      </c>
      <c r="AS7" s="57" t="str">
        <f t="shared" si="79"/>
        <v/>
      </c>
      <c r="AT7" s="57" t="str">
        <f t="shared" si="80"/>
        <v>Δ</v>
      </c>
      <c r="AU7" s="57" t="str">
        <f t="shared" si="81"/>
        <v>9</v>
      </c>
      <c r="AV7" s="57" t="str">
        <f t="shared" si="82"/>
        <v>11</v>
      </c>
      <c r="AW7" s="57" t="str">
        <f t="shared" si="83"/>
        <v>13</v>
      </c>
      <c r="AX7" s="57" t="str">
        <f t="shared" si="84"/>
        <v>RE</v>
      </c>
      <c r="AY7" s="57" t="str">
        <f t="shared" si="85"/>
        <v>REΔ</v>
      </c>
      <c r="AZ7" s="57" t="str">
        <f t="shared" si="86"/>
        <v>RE9</v>
      </c>
      <c r="BA7" s="57" t="str">
        <f t="shared" si="87"/>
        <v>RE11</v>
      </c>
      <c r="BB7" s="57" t="str">
        <f t="shared" si="88"/>
        <v>RE13</v>
      </c>
      <c r="BD7" s="57">
        <f>1</f>
        <v>1</v>
      </c>
      <c r="BE7" s="57">
        <f t="shared" si="89"/>
        <v>3</v>
      </c>
      <c r="BF7" s="57">
        <f t="shared" si="90"/>
        <v>7</v>
      </c>
      <c r="BG7" s="57">
        <f t="shared" si="91"/>
        <v>10</v>
      </c>
      <c r="BH7" s="57">
        <f t="shared" si="92"/>
        <v>14</v>
      </c>
      <c r="BI7" s="57">
        <f t="shared" si="93"/>
        <v>17</v>
      </c>
      <c r="BJ7" s="57">
        <f t="shared" si="94"/>
        <v>21</v>
      </c>
      <c r="BK7" s="57" t="str">
        <f t="shared" si="95"/>
        <v>RE</v>
      </c>
      <c r="BL7" s="57" t="str">
        <f t="shared" si="96"/>
        <v>m</v>
      </c>
      <c r="BM7" s="57" t="str">
        <f t="shared" si="97"/>
        <v/>
      </c>
      <c r="BN7" s="57" t="str">
        <f t="shared" si="98"/>
        <v>7</v>
      </c>
      <c r="BO7" s="57" t="str">
        <f t="shared" si="99"/>
        <v>9</v>
      </c>
      <c r="BP7" s="57" t="str">
        <f t="shared" si="100"/>
        <v>11</v>
      </c>
      <c r="BQ7" s="57" t="str">
        <f t="shared" si="101"/>
        <v>13</v>
      </c>
      <c r="BR7" s="57" t="str">
        <f t="shared" si="102"/>
        <v>REm</v>
      </c>
      <c r="BS7" s="57" t="str">
        <f t="shared" si="103"/>
        <v>REm7</v>
      </c>
      <c r="BT7" s="57" t="str">
        <f t="shared" si="104"/>
        <v>REm9</v>
      </c>
      <c r="BU7" s="57" t="str">
        <f t="shared" si="105"/>
        <v>REm11</v>
      </c>
      <c r="BV7" s="57" t="str">
        <f t="shared" si="106"/>
        <v>REm13</v>
      </c>
      <c r="BX7" s="57">
        <f>1</f>
        <v>1</v>
      </c>
      <c r="BY7" s="57">
        <f t="shared" si="107"/>
        <v>3</v>
      </c>
      <c r="BZ7" s="57">
        <f t="shared" si="108"/>
        <v>7</v>
      </c>
      <c r="CA7" s="57">
        <f t="shared" si="109"/>
        <v>10</v>
      </c>
      <c r="CB7" s="57">
        <f t="shared" si="110"/>
        <v>13</v>
      </c>
      <c r="CC7" s="57">
        <f t="shared" si="111"/>
        <v>17</v>
      </c>
      <c r="CD7" s="57">
        <f t="shared" si="112"/>
        <v>20</v>
      </c>
      <c r="CE7" s="57" t="str">
        <f t="shared" si="113"/>
        <v>RE</v>
      </c>
      <c r="CF7" s="57" t="str">
        <f t="shared" si="114"/>
        <v>m</v>
      </c>
      <c r="CG7" s="57" t="str">
        <f t="shared" si="115"/>
        <v/>
      </c>
      <c r="CH7" s="57" t="str">
        <f t="shared" si="116"/>
        <v>7</v>
      </c>
      <c r="CI7" s="57" t="str">
        <f t="shared" si="117"/>
        <v>9b</v>
      </c>
      <c r="CJ7" s="57" t="str">
        <f t="shared" si="118"/>
        <v>11</v>
      </c>
      <c r="CK7" s="57" t="str">
        <f t="shared" si="119"/>
        <v>13b</v>
      </c>
      <c r="CL7" s="57" t="str">
        <f t="shared" si="120"/>
        <v>REm</v>
      </c>
      <c r="CM7" s="57" t="str">
        <f t="shared" si="121"/>
        <v>REm7</v>
      </c>
      <c r="CN7" s="57" t="str">
        <f t="shared" si="122"/>
        <v>REm9b</v>
      </c>
      <c r="CO7" s="57" t="str">
        <f t="shared" si="123"/>
        <v>REm11</v>
      </c>
      <c r="CP7" s="57" t="str">
        <f t="shared" si="124"/>
        <v>REm13b</v>
      </c>
      <c r="CR7" s="57">
        <f>1</f>
        <v>1</v>
      </c>
      <c r="CS7" s="57">
        <f t="shared" si="125"/>
        <v>4</v>
      </c>
      <c r="CT7" s="57">
        <f t="shared" si="126"/>
        <v>7</v>
      </c>
      <c r="CU7" s="57">
        <f t="shared" si="127"/>
        <v>11</v>
      </c>
      <c r="CV7" s="57">
        <f t="shared" si="128"/>
        <v>14</v>
      </c>
      <c r="CW7" s="57">
        <f t="shared" si="129"/>
        <v>18</v>
      </c>
      <c r="CX7" s="57">
        <f t="shared" si="130"/>
        <v>21</v>
      </c>
      <c r="CY7" s="57" t="str">
        <f t="shared" si="131"/>
        <v>RE</v>
      </c>
      <c r="CZ7" s="57" t="str">
        <f t="shared" si="132"/>
        <v/>
      </c>
      <c r="DA7" s="57" t="str">
        <f t="shared" si="133"/>
        <v/>
      </c>
      <c r="DB7" s="57" t="str">
        <f t="shared" si="134"/>
        <v>Δ</v>
      </c>
      <c r="DC7" s="57" t="str">
        <f t="shared" si="135"/>
        <v>9</v>
      </c>
      <c r="DD7" s="57" t="str">
        <f t="shared" si="136"/>
        <v>11+</v>
      </c>
      <c r="DE7" s="57" t="str">
        <f t="shared" si="137"/>
        <v>13</v>
      </c>
      <c r="DF7" s="57" t="str">
        <f t="shared" si="138"/>
        <v>RE</v>
      </c>
      <c r="DG7" s="57" t="str">
        <f t="shared" si="139"/>
        <v>REΔ</v>
      </c>
      <c r="DH7" s="57" t="str">
        <f t="shared" si="140"/>
        <v>RE9</v>
      </c>
      <c r="DI7" s="57" t="str">
        <f t="shared" si="141"/>
        <v>RE11+</v>
      </c>
      <c r="DJ7" s="57" t="str">
        <f t="shared" si="142"/>
        <v>RE13</v>
      </c>
      <c r="DL7" s="57">
        <f>1</f>
        <v>1</v>
      </c>
      <c r="DM7" s="57">
        <f t="shared" si="143"/>
        <v>4</v>
      </c>
      <c r="DN7" s="57">
        <f t="shared" si="144"/>
        <v>7</v>
      </c>
      <c r="DO7" s="57">
        <f t="shared" si="145"/>
        <v>10</v>
      </c>
      <c r="DP7" s="57">
        <f t="shared" si="146"/>
        <v>14</v>
      </c>
      <c r="DQ7" s="57">
        <f t="shared" si="147"/>
        <v>17</v>
      </c>
      <c r="DR7" s="57">
        <f t="shared" si="148"/>
        <v>21</v>
      </c>
      <c r="DS7" s="57" t="str">
        <f t="shared" si="149"/>
        <v>RE</v>
      </c>
      <c r="DT7" s="57" t="str">
        <f t="shared" si="150"/>
        <v/>
      </c>
      <c r="DU7" s="57" t="str">
        <f t="shared" si="151"/>
        <v/>
      </c>
      <c r="DV7" s="57" t="str">
        <f t="shared" si="152"/>
        <v>7</v>
      </c>
      <c r="DW7" s="57" t="str">
        <f t="shared" si="153"/>
        <v>9</v>
      </c>
      <c r="DX7" s="57" t="str">
        <f t="shared" si="154"/>
        <v>11</v>
      </c>
      <c r="DY7" s="57" t="str">
        <f t="shared" si="155"/>
        <v>13</v>
      </c>
      <c r="DZ7" s="57" t="str">
        <f t="shared" si="156"/>
        <v>RE</v>
      </c>
      <c r="EA7" s="57" t="str">
        <f t="shared" si="157"/>
        <v>RE7</v>
      </c>
      <c r="EB7" s="57" t="str">
        <f t="shared" si="158"/>
        <v>RE9</v>
      </c>
      <c r="EC7" s="57" t="str">
        <f t="shared" si="159"/>
        <v>RE11</v>
      </c>
      <c r="ED7" s="57" t="str">
        <f t="shared" si="160"/>
        <v>RE13</v>
      </c>
      <c r="EF7" s="57">
        <f>1</f>
        <v>1</v>
      </c>
      <c r="EG7" s="57">
        <f t="shared" si="161"/>
        <v>3</v>
      </c>
      <c r="EH7" s="57">
        <f t="shared" si="162"/>
        <v>7</v>
      </c>
      <c r="EI7" s="57">
        <f t="shared" si="163"/>
        <v>10</v>
      </c>
      <c r="EJ7" s="57">
        <f t="shared" si="164"/>
        <v>14</v>
      </c>
      <c r="EK7" s="57">
        <f t="shared" si="165"/>
        <v>17</v>
      </c>
      <c r="EL7" s="57">
        <f t="shared" si="166"/>
        <v>20</v>
      </c>
      <c r="EM7" s="57" t="str">
        <f t="shared" si="167"/>
        <v>RE</v>
      </c>
      <c r="EN7" s="57" t="str">
        <f t="shared" si="168"/>
        <v>m</v>
      </c>
      <c r="EO7" s="57" t="str">
        <f t="shared" si="169"/>
        <v/>
      </c>
      <c r="EP7" s="57" t="str">
        <f t="shared" si="170"/>
        <v>7</v>
      </c>
      <c r="EQ7" s="57" t="str">
        <f t="shared" si="171"/>
        <v>9</v>
      </c>
      <c r="ER7" s="57" t="str">
        <f t="shared" si="172"/>
        <v>11</v>
      </c>
      <c r="ES7" s="57" t="str">
        <f t="shared" si="173"/>
        <v>13b</v>
      </c>
      <c r="ET7" s="57" t="str">
        <f t="shared" si="174"/>
        <v>REm</v>
      </c>
      <c r="EU7" s="57" t="str">
        <f t="shared" si="175"/>
        <v>REm7</v>
      </c>
      <c r="EV7" s="57" t="str">
        <f t="shared" si="176"/>
        <v>REm9</v>
      </c>
      <c r="EW7" s="57" t="str">
        <f t="shared" si="177"/>
        <v>REm11</v>
      </c>
      <c r="EX7" s="57" t="str">
        <f t="shared" si="178"/>
        <v>REm13b</v>
      </c>
      <c r="EZ7" s="57">
        <f>1</f>
        <v>1</v>
      </c>
      <c r="FA7" s="57">
        <f t="shared" si="179"/>
        <v>3</v>
      </c>
      <c r="FB7" s="57">
        <f t="shared" si="180"/>
        <v>6</v>
      </c>
      <c r="FC7" s="57">
        <f t="shared" si="181"/>
        <v>10</v>
      </c>
      <c r="FD7" s="57">
        <f t="shared" si="182"/>
        <v>13</v>
      </c>
      <c r="FE7" s="57">
        <f t="shared" si="183"/>
        <v>17</v>
      </c>
      <c r="FF7" s="57">
        <f t="shared" si="184"/>
        <v>20</v>
      </c>
      <c r="FG7" s="57" t="str">
        <f t="shared" si="185"/>
        <v>RE</v>
      </c>
      <c r="FH7" s="57" t="str">
        <f t="shared" si="186"/>
        <v>m</v>
      </c>
      <c r="FI7" s="57" t="str">
        <f t="shared" si="187"/>
        <v>5b</v>
      </c>
      <c r="FJ7" s="57" t="str">
        <f t="shared" si="188"/>
        <v>7</v>
      </c>
      <c r="FK7" s="57" t="str">
        <f t="shared" si="189"/>
        <v>9b</v>
      </c>
      <c r="FL7" s="57" t="str">
        <f t="shared" si="190"/>
        <v>11</v>
      </c>
      <c r="FM7" s="57" t="str">
        <f t="shared" si="191"/>
        <v>13b</v>
      </c>
      <c r="FN7" s="57" t="str">
        <f t="shared" si="192"/>
        <v>REm5b</v>
      </c>
      <c r="FO7" s="57" t="str">
        <f t="shared" si="193"/>
        <v>REm5b7</v>
      </c>
      <c r="FP7" s="57" t="str">
        <f t="shared" si="194"/>
        <v>REm5b9b</v>
      </c>
      <c r="FQ7" s="57" t="str">
        <f t="shared" si="195"/>
        <v>REm5b11</v>
      </c>
      <c r="FR7" s="57" t="str">
        <f t="shared" si="196"/>
        <v>REm5b13b</v>
      </c>
      <c r="FT7" s="2" t="str">
        <f t="shared" si="197"/>
        <v>RE</v>
      </c>
      <c r="FU7" s="2" t="str">
        <f t="shared" si="22"/>
        <v>REΔ</v>
      </c>
      <c r="FV7" s="2" t="str">
        <f t="shared" si="22"/>
        <v>RE9</v>
      </c>
      <c r="FW7" s="2" t="str">
        <f t="shared" si="22"/>
        <v>RE11</v>
      </c>
      <c r="FX7" s="2" t="str">
        <f t="shared" si="22"/>
        <v>RE13</v>
      </c>
      <c r="FY7" s="2" t="str">
        <f t="shared" si="198"/>
        <v>REm</v>
      </c>
      <c r="FZ7" s="2" t="str">
        <f t="shared" si="23"/>
        <v>REm7</v>
      </c>
      <c r="GA7" s="2" t="str">
        <f t="shared" si="23"/>
        <v>REm9</v>
      </c>
      <c r="GB7" s="2" t="str">
        <f t="shared" si="23"/>
        <v>REm11</v>
      </c>
      <c r="GC7" s="2" t="str">
        <f t="shared" si="23"/>
        <v>REm13</v>
      </c>
      <c r="GD7" s="2" t="str">
        <f t="shared" si="199"/>
        <v>REm</v>
      </c>
      <c r="GE7" s="2" t="str">
        <f t="shared" si="24"/>
        <v>REm7</v>
      </c>
      <c r="GF7" s="2" t="str">
        <f t="shared" si="24"/>
        <v>REm9b</v>
      </c>
      <c r="GG7" s="2" t="str">
        <f t="shared" si="24"/>
        <v>REm11</v>
      </c>
      <c r="GH7" s="2" t="str">
        <f t="shared" si="24"/>
        <v>REm13b</v>
      </c>
      <c r="GI7" s="2" t="str">
        <f t="shared" si="200"/>
        <v>RE</v>
      </c>
      <c r="GJ7" s="2" t="str">
        <f t="shared" si="25"/>
        <v>REΔ</v>
      </c>
      <c r="GK7" s="2" t="str">
        <f t="shared" si="25"/>
        <v>RE9</v>
      </c>
      <c r="GL7" s="2" t="str">
        <f t="shared" si="25"/>
        <v>RE11+</v>
      </c>
      <c r="GM7" s="2" t="str">
        <f t="shared" si="25"/>
        <v>RE13</v>
      </c>
      <c r="GN7" s="2" t="str">
        <f t="shared" si="201"/>
        <v>RE</v>
      </c>
      <c r="GO7" s="2" t="str">
        <f t="shared" si="26"/>
        <v>RE7</v>
      </c>
      <c r="GP7" s="2" t="str">
        <f t="shared" si="26"/>
        <v>RE9</v>
      </c>
      <c r="GQ7" s="2" t="str">
        <f t="shared" si="26"/>
        <v>RE11</v>
      </c>
      <c r="GR7" s="2" t="str">
        <f t="shared" si="26"/>
        <v>RE13</v>
      </c>
      <c r="GS7" s="2" t="str">
        <f t="shared" si="202"/>
        <v>REm</v>
      </c>
      <c r="GT7" s="2" t="str">
        <f t="shared" si="27"/>
        <v>REm7</v>
      </c>
      <c r="GU7" s="2" t="str">
        <f t="shared" si="27"/>
        <v>REm9</v>
      </c>
      <c r="GV7" s="2" t="str">
        <f t="shared" si="27"/>
        <v>REm11</v>
      </c>
      <c r="GW7" s="2" t="str">
        <f t="shared" si="27"/>
        <v>REm13b</v>
      </c>
      <c r="GX7" s="2" t="str">
        <f t="shared" si="203"/>
        <v>REm5b</v>
      </c>
      <c r="GY7" s="2" t="str">
        <f t="shared" si="28"/>
        <v>REm5b7</v>
      </c>
      <c r="GZ7" s="2" t="str">
        <f t="shared" si="28"/>
        <v>REm5b9b</v>
      </c>
      <c r="HA7" s="2" t="str">
        <f t="shared" si="28"/>
        <v>REm5b11</v>
      </c>
      <c r="HB7" s="2" t="str">
        <f t="shared" si="28"/>
        <v>REm5b13b</v>
      </c>
      <c r="HD7" s="2">
        <f t="shared" ref="HD7:HD40" si="216">HD6+1</f>
        <v>3</v>
      </c>
      <c r="HE7" s="2" t="str" cm="1">
        <f t="array" ref="HE7">INDEX(patti,$HD7,IP7)</f>
        <v>RE</v>
      </c>
      <c r="HF7" s="2" t="str" cm="1">
        <f t="array" ref="HF7">INDEX(patti,$HD7,IQ7)</f>
        <v>REm</v>
      </c>
      <c r="HG7" s="2" t="str" cm="1">
        <f t="array" ref="HG7">INDEX(patti,$HD7,IR7)</f>
        <v>REm</v>
      </c>
      <c r="HH7" s="2" t="str" cm="1">
        <f t="array" ref="HH7">INDEX(patti,$HD7,IS7)</f>
        <v>RE</v>
      </c>
      <c r="HI7" s="2" t="str" cm="1">
        <f t="array" ref="HI7">INDEX(patti,$HD7,IT7)</f>
        <v>RE</v>
      </c>
      <c r="HJ7" s="2" t="str" cm="1">
        <f t="array" ref="HJ7">INDEX(patti,$HD7,IU7)</f>
        <v>REm</v>
      </c>
      <c r="HK7" s="2" t="str" cm="1">
        <f t="array" ref="HK7">INDEX(patti,$HD7,IV7)</f>
        <v>REm5b</v>
      </c>
      <c r="HL7" s="2" t="str" cm="1">
        <f t="array" ref="HL7">INDEX(patti,$HD7,IW7)</f>
        <v>REΔ</v>
      </c>
      <c r="HM7" s="2" t="str" cm="1">
        <f t="array" ref="HM7">INDEX(patti,$HD7,IX7)</f>
        <v>REm7</v>
      </c>
      <c r="HN7" s="2" t="str" cm="1">
        <f t="array" ref="HN7">INDEX(patti,$HD7,IY7)</f>
        <v>REm7</v>
      </c>
      <c r="HO7" s="2" t="str" cm="1">
        <f t="array" ref="HO7">INDEX(patti,$HD7,IZ7)</f>
        <v>REΔ</v>
      </c>
      <c r="HP7" s="2" t="str" cm="1">
        <f t="array" ref="HP7">INDEX(patti,$HD7,JA7)</f>
        <v>RE7</v>
      </c>
      <c r="HQ7" s="2" t="str" cm="1">
        <f t="array" ref="HQ7">INDEX(patti,$HD7,JB7)</f>
        <v>REm7</v>
      </c>
      <c r="HR7" s="2" t="str" cm="1">
        <f t="array" ref="HR7">INDEX(patti,$HD7,JC7)</f>
        <v>REm5b7</v>
      </c>
      <c r="HS7" s="2" t="str" cm="1">
        <f t="array" ref="HS7">INDEX(patti,$HD7,JD7)</f>
        <v>RE9</v>
      </c>
      <c r="HT7" s="2" t="str" cm="1">
        <f t="array" ref="HT7">INDEX(patti,$HD7,JE7)</f>
        <v>REm9</v>
      </c>
      <c r="HU7" s="2" t="str" cm="1">
        <f t="array" ref="HU7">INDEX(patti,$HD7,JF7)</f>
        <v>REm9b</v>
      </c>
      <c r="HV7" s="2" t="str" cm="1">
        <f t="array" ref="HV7">INDEX(patti,$HD7,JG7)</f>
        <v>RE9</v>
      </c>
      <c r="HW7" s="2" t="str" cm="1">
        <f t="array" ref="HW7">INDEX(patti,$HD7,JH7)</f>
        <v>RE9</v>
      </c>
      <c r="HX7" s="2" t="str" cm="1">
        <f t="array" ref="HX7">INDEX(patti,$HD7,JI7)</f>
        <v>REm9</v>
      </c>
      <c r="HY7" s="2" t="str" cm="1">
        <f t="array" ref="HY7">INDEX(patti,$HD7,JJ7)</f>
        <v>REm5b9b</v>
      </c>
      <c r="HZ7" s="2" t="str" cm="1">
        <f t="array" ref="HZ7">INDEX(patti,$HD7,JK7)</f>
        <v>RE11</v>
      </c>
      <c r="IA7" s="2" t="str" cm="1">
        <f t="array" ref="IA7">INDEX(patti,$HD7,JL7)</f>
        <v>REm11</v>
      </c>
      <c r="IB7" s="2" t="str" cm="1">
        <f t="array" ref="IB7">INDEX(patti,$HD7,JM7)</f>
        <v>REm11</v>
      </c>
      <c r="IC7" s="2" t="str" cm="1">
        <f t="array" ref="IC7">INDEX(patti,$HD7,JN7)</f>
        <v>RE11+</v>
      </c>
      <c r="ID7" s="2" t="str" cm="1">
        <f t="array" ref="ID7">INDEX(patti,$HD7,JO7)</f>
        <v>RE11</v>
      </c>
      <c r="IE7" s="2" t="str" cm="1">
        <f t="array" ref="IE7">INDEX(patti,$HD7,JP7)</f>
        <v>REm11</v>
      </c>
      <c r="IF7" s="2" t="str" cm="1">
        <f t="array" ref="IF7">INDEX(patti,$HD7,JQ7)</f>
        <v>REm5b11</v>
      </c>
      <c r="IG7" s="2" t="str" cm="1">
        <f t="array" ref="IG7">INDEX(patti,$HD7,JR7)</f>
        <v>RE13</v>
      </c>
      <c r="IH7" s="2" t="str" cm="1">
        <f t="array" ref="IH7">INDEX(patti,$HD7,JS7)</f>
        <v>REm13</v>
      </c>
      <c r="II7" s="2" t="str" cm="1">
        <f t="array" ref="II7">INDEX(patti,$HD7,JT7)</f>
        <v>REm13b</v>
      </c>
      <c r="IJ7" s="2" t="str" cm="1">
        <f t="array" ref="IJ7">INDEX(patti,$HD7,JU7)</f>
        <v>RE13</v>
      </c>
      <c r="IK7" s="2" t="str" cm="1">
        <f t="array" ref="IK7">INDEX(patti,$HD7,JV7)</f>
        <v>RE13</v>
      </c>
      <c r="IL7" s="2" t="str" cm="1">
        <f t="array" ref="IL7">INDEX(patti,$HD7,JW7)</f>
        <v>REm13b</v>
      </c>
      <c r="IM7" s="2" t="str" cm="1">
        <f t="array" ref="IM7">INDEX(patti,$HD7,JX7)</f>
        <v>REm5b13b</v>
      </c>
      <c r="IN7" t="s">
        <v>117</v>
      </c>
      <c r="IP7">
        <v>1</v>
      </c>
      <c r="IQ7">
        <f t="shared" si="204"/>
        <v>6</v>
      </c>
      <c r="IR7">
        <f t="shared" si="204"/>
        <v>11</v>
      </c>
      <c r="IS7">
        <f t="shared" si="204"/>
        <v>16</v>
      </c>
      <c r="IT7">
        <f t="shared" si="204"/>
        <v>21</v>
      </c>
      <c r="IU7">
        <f t="shared" si="204"/>
        <v>26</v>
      </c>
      <c r="IV7">
        <f t="shared" si="204"/>
        <v>31</v>
      </c>
      <c r="IW7">
        <f t="shared" si="205"/>
        <v>2</v>
      </c>
      <c r="IX7">
        <f t="shared" si="30"/>
        <v>7</v>
      </c>
      <c r="IY7">
        <f t="shared" si="30"/>
        <v>12</v>
      </c>
      <c r="IZ7">
        <f t="shared" si="30"/>
        <v>17</v>
      </c>
      <c r="JA7">
        <f t="shared" si="30"/>
        <v>22</v>
      </c>
      <c r="JB7">
        <f t="shared" si="30"/>
        <v>27</v>
      </c>
      <c r="JC7">
        <f t="shared" si="30"/>
        <v>32</v>
      </c>
      <c r="JD7">
        <f t="shared" si="30"/>
        <v>3</v>
      </c>
      <c r="JE7">
        <f t="shared" si="30"/>
        <v>8</v>
      </c>
      <c r="JF7">
        <f t="shared" si="30"/>
        <v>13</v>
      </c>
      <c r="JG7">
        <f t="shared" si="30"/>
        <v>18</v>
      </c>
      <c r="JH7">
        <f t="shared" si="30"/>
        <v>23</v>
      </c>
      <c r="JI7">
        <f t="shared" si="30"/>
        <v>28</v>
      </c>
      <c r="JJ7">
        <f t="shared" si="30"/>
        <v>33</v>
      </c>
      <c r="JK7">
        <f t="shared" si="30"/>
        <v>4</v>
      </c>
      <c r="JL7">
        <f t="shared" si="30"/>
        <v>9</v>
      </c>
      <c r="JM7">
        <f t="shared" si="30"/>
        <v>14</v>
      </c>
      <c r="JN7">
        <f t="shared" si="31"/>
        <v>19</v>
      </c>
      <c r="JO7">
        <f t="shared" si="31"/>
        <v>24</v>
      </c>
      <c r="JP7">
        <f t="shared" si="31"/>
        <v>29</v>
      </c>
      <c r="JQ7">
        <f t="shared" si="31"/>
        <v>34</v>
      </c>
      <c r="JR7">
        <f t="shared" si="31"/>
        <v>5</v>
      </c>
      <c r="JS7">
        <f t="shared" si="31"/>
        <v>10</v>
      </c>
      <c r="JT7">
        <f t="shared" si="31"/>
        <v>15</v>
      </c>
      <c r="JU7">
        <f t="shared" si="31"/>
        <v>20</v>
      </c>
      <c r="JV7">
        <f t="shared" si="31"/>
        <v>25</v>
      </c>
      <c r="JW7">
        <f t="shared" si="31"/>
        <v>30</v>
      </c>
      <c r="JX7">
        <f t="shared" si="31"/>
        <v>35</v>
      </c>
      <c r="JY7" t="s">
        <v>117</v>
      </c>
      <c r="JZ7" t="str">
        <f t="shared" ref="JZ7:JZ16" si="217">JZ6</f>
        <v>MAGGIORE</v>
      </c>
      <c r="KA7">
        <f t="shared" si="16"/>
        <v>0</v>
      </c>
      <c r="KB7" cm="1">
        <f t="array" ref="KB7">IF(TYPE(_xlfn._xlws.FILTER(HE$1:IM$1,HE7:IM7=KA7))=16,0,_xlfn._xlws.FILTER(HE$1:IM$1,HE7:IM7=KA7))</f>
        <v>0</v>
      </c>
      <c r="KG7">
        <f t="shared" si="206"/>
        <v>0</v>
      </c>
      <c r="KH7" s="35">
        <f t="shared" si="32"/>
        <v>0</v>
      </c>
      <c r="KI7">
        <f t="shared" ref="KI7:KI20" si="218">KI6+1</f>
        <v>3</v>
      </c>
      <c r="KJ7">
        <f t="shared" si="33"/>
        <v>0</v>
      </c>
      <c r="KK7">
        <f t="shared" si="34"/>
        <v>0</v>
      </c>
      <c r="KL7">
        <f t="shared" si="207"/>
        <v>0</v>
      </c>
      <c r="KM7" s="2">
        <f t="shared" si="35"/>
        <v>0</v>
      </c>
      <c r="KN7" s="2">
        <f t="shared" si="35"/>
        <v>0</v>
      </c>
      <c r="KO7" s="2">
        <f t="shared" si="35"/>
        <v>0</v>
      </c>
      <c r="KP7" s="2">
        <f t="shared" si="35"/>
        <v>0</v>
      </c>
      <c r="KQ7" s="2">
        <f t="shared" si="35"/>
        <v>0</v>
      </c>
      <c r="KR7" s="2">
        <f t="shared" si="35"/>
        <v>0</v>
      </c>
      <c r="KS7" s="2">
        <f t="shared" si="35"/>
        <v>0</v>
      </c>
      <c r="KT7" s="2" t="str">
        <f t="shared" si="208"/>
        <v>0</v>
      </c>
      <c r="KU7" s="2" t="str">
        <f t="shared" si="209"/>
        <v>0</v>
      </c>
      <c r="KV7" s="2" t="str">
        <f t="shared" si="210"/>
        <v>0</v>
      </c>
      <c r="KW7" s="55" t="str">
        <f t="shared" si="211"/>
        <v>0</v>
      </c>
      <c r="KX7" s="60">
        <f t="shared" si="212"/>
        <v>0</v>
      </c>
      <c r="KY7" s="60">
        <f t="shared" si="36"/>
        <v>0</v>
      </c>
      <c r="KZ7" s="60">
        <f t="shared" si="36"/>
        <v>0</v>
      </c>
      <c r="LA7" s="60">
        <f t="shared" si="36"/>
        <v>0</v>
      </c>
      <c r="LB7" s="60">
        <f t="shared" si="36"/>
        <v>0</v>
      </c>
      <c r="LC7" s="60">
        <f t="shared" si="36"/>
        <v>0</v>
      </c>
      <c r="LD7" s="60">
        <f t="shared" si="36"/>
        <v>0</v>
      </c>
      <c r="LE7" s="64">
        <f t="shared" si="37"/>
        <v>0</v>
      </c>
      <c r="LF7" s="55">
        <f t="shared" si="38"/>
        <v>0</v>
      </c>
      <c r="LG7" s="55">
        <f t="shared" si="39"/>
        <v>0</v>
      </c>
      <c r="LH7" s="55">
        <f t="shared" si="40"/>
        <v>0</v>
      </c>
      <c r="LI7" s="55">
        <f t="shared" si="41"/>
        <v>0</v>
      </c>
      <c r="LJ7" s="55">
        <f t="shared" si="42"/>
        <v>0</v>
      </c>
      <c r="LK7" s="55">
        <f t="shared" si="43"/>
        <v>0</v>
      </c>
      <c r="LL7" s="55">
        <f t="shared" si="44"/>
        <v>0</v>
      </c>
      <c r="LM7" s="64">
        <f t="shared" si="213"/>
        <v>0</v>
      </c>
      <c r="LN7" s="64">
        <f t="shared" si="45"/>
        <v>0</v>
      </c>
      <c r="LO7" s="64">
        <f t="shared" si="45"/>
        <v>0</v>
      </c>
      <c r="LP7" s="64">
        <f t="shared" si="45"/>
        <v>0</v>
      </c>
      <c r="LQ7" s="64">
        <f t="shared" si="45"/>
        <v>0</v>
      </c>
      <c r="LR7" s="64">
        <f t="shared" si="45"/>
        <v>0</v>
      </c>
      <c r="LS7" s="64">
        <f t="shared" si="45"/>
        <v>0</v>
      </c>
      <c r="LT7" s="60">
        <f t="shared" si="214"/>
        <v>0</v>
      </c>
      <c r="LU7" s="60">
        <f t="shared" si="46"/>
        <v>0</v>
      </c>
      <c r="LV7" s="60">
        <f t="shared" si="47"/>
        <v>0</v>
      </c>
      <c r="LX7" s="180"/>
      <c r="LY7" s="180"/>
      <c r="LZ7" s="180"/>
      <c r="MA7" s="180"/>
      <c r="MB7" s="180"/>
      <c r="MC7" s="180"/>
      <c r="MD7" s="180"/>
      <c r="ME7" s="180"/>
      <c r="MF7" s="180"/>
      <c r="MG7" s="180"/>
      <c r="MH7" s="180"/>
      <c r="MI7" s="180"/>
      <c r="MJ7" s="180"/>
      <c r="MK7" s="180"/>
      <c r="ML7" s="180"/>
      <c r="MM7" s="180"/>
      <c r="MN7" s="180"/>
      <c r="MO7" s="180"/>
      <c r="MP7" s="180"/>
      <c r="MQ7" s="180"/>
      <c r="MR7" s="180"/>
      <c r="MS7" s="180"/>
      <c r="MT7" s="180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73"/>
      <c r="NP7" s="73"/>
      <c r="NQ7" s="73"/>
      <c r="NR7" s="73"/>
      <c r="NS7" s="73"/>
      <c r="NT7" s="73"/>
      <c r="NU7" s="73"/>
      <c r="NV7" s="73"/>
      <c r="NW7" s="73"/>
      <c r="NX7" s="73"/>
      <c r="NY7" s="73"/>
      <c r="NZ7" s="73"/>
      <c r="OA7" s="73"/>
      <c r="OB7" s="73"/>
      <c r="OC7" s="73"/>
      <c r="OD7" s="73"/>
      <c r="OE7" s="73"/>
      <c r="OF7" s="73"/>
      <c r="OG7" s="73"/>
      <c r="OH7" s="73"/>
      <c r="OI7" s="73"/>
      <c r="OJ7" s="73"/>
      <c r="OK7" s="73"/>
      <c r="OL7" s="73"/>
      <c r="OM7" s="73"/>
      <c r="ON7" s="73"/>
      <c r="OO7" s="73"/>
      <c r="OP7" s="73"/>
      <c r="OQ7" s="73"/>
      <c r="OR7" s="73"/>
      <c r="OS7" s="73"/>
      <c r="OT7" s="73"/>
      <c r="OU7" s="73"/>
      <c r="OV7" s="73"/>
      <c r="OW7" s="73"/>
      <c r="OX7" s="73"/>
      <c r="OY7" s="73"/>
      <c r="OZ7" s="73"/>
      <c r="PA7" s="73"/>
      <c r="PB7" s="73"/>
    </row>
    <row r="8" spans="1:418" x14ac:dyDescent="0.3">
      <c r="A8" s="190"/>
      <c r="B8" t="s">
        <v>18</v>
      </c>
      <c r="C8" s="16" t="s">
        <v>37</v>
      </c>
      <c r="D8" s="16" t="s">
        <v>37</v>
      </c>
      <c r="E8" s="16" t="s">
        <v>38</v>
      </c>
      <c r="F8" s="16" t="s">
        <v>37</v>
      </c>
      <c r="G8" s="16" t="s">
        <v>37</v>
      </c>
      <c r="H8" s="16" t="s">
        <v>37</v>
      </c>
      <c r="I8" s="16" t="s">
        <v>38</v>
      </c>
      <c r="J8" s="4">
        <f t="shared" si="21"/>
        <v>4</v>
      </c>
      <c r="K8" s="57">
        <f t="shared" si="48"/>
        <v>6</v>
      </c>
      <c r="L8" s="57">
        <f t="shared" si="49"/>
        <v>8</v>
      </c>
      <c r="M8" s="57">
        <f t="shared" si="50"/>
        <v>9</v>
      </c>
      <c r="N8" s="57">
        <f t="shared" si="51"/>
        <v>11</v>
      </c>
      <c r="O8" s="57">
        <f t="shared" si="52"/>
        <v>13</v>
      </c>
      <c r="P8" s="57">
        <f t="shared" si="53"/>
        <v>15</v>
      </c>
      <c r="Q8" s="57">
        <f t="shared" si="54"/>
        <v>16</v>
      </c>
      <c r="R8" s="57">
        <f t="shared" si="55"/>
        <v>18</v>
      </c>
      <c r="S8" s="57">
        <f t="shared" si="56"/>
        <v>20</v>
      </c>
      <c r="T8" s="57">
        <f t="shared" si="57"/>
        <v>21</v>
      </c>
      <c r="U8" s="57">
        <f t="shared" si="58"/>
        <v>23</v>
      </c>
      <c r="V8" s="57">
        <f t="shared" si="59"/>
        <v>25</v>
      </c>
      <c r="W8" s="57">
        <f t="shared" si="60"/>
        <v>27</v>
      </c>
      <c r="X8" s="57">
        <f t="shared" si="61"/>
        <v>28</v>
      </c>
      <c r="Y8" s="57">
        <f t="shared" si="62"/>
        <v>30</v>
      </c>
      <c r="Z8" s="57">
        <f t="shared" si="63"/>
        <v>32</v>
      </c>
      <c r="AA8" s="57">
        <f t="shared" si="64"/>
        <v>33</v>
      </c>
      <c r="AB8" s="57">
        <f t="shared" si="65"/>
        <v>35</v>
      </c>
      <c r="AC8" s="57">
        <f t="shared" si="66"/>
        <v>37</v>
      </c>
      <c r="AD8" s="57">
        <f t="shared" si="67"/>
        <v>39</v>
      </c>
      <c r="AE8" s="57">
        <f t="shared" si="68"/>
        <v>40</v>
      </c>
      <c r="AF8" s="57">
        <f t="shared" si="69"/>
        <v>42</v>
      </c>
      <c r="AG8" s="57">
        <f t="shared" si="70"/>
        <v>44</v>
      </c>
      <c r="AH8" s="57">
        <f t="shared" si="71"/>
        <v>45</v>
      </c>
      <c r="AI8" s="57"/>
      <c r="AJ8" s="57">
        <f>1</f>
        <v>1</v>
      </c>
      <c r="AK8" s="57">
        <f t="shared" si="72"/>
        <v>4</v>
      </c>
      <c r="AL8" s="57">
        <f t="shared" si="73"/>
        <v>7</v>
      </c>
      <c r="AM8" s="57">
        <f t="shared" si="74"/>
        <v>11</v>
      </c>
      <c r="AN8" s="57">
        <f t="shared" si="75"/>
        <v>14</v>
      </c>
      <c r="AO8" s="57">
        <f t="shared" si="76"/>
        <v>17</v>
      </c>
      <c r="AP8" s="57">
        <f t="shared" si="77"/>
        <v>21</v>
      </c>
      <c r="AQ8" s="57" t="str">
        <f t="shared" si="215"/>
        <v>Mib</v>
      </c>
      <c r="AR8" s="57" t="str">
        <f t="shared" si="78"/>
        <v/>
      </c>
      <c r="AS8" s="57" t="str">
        <f t="shared" si="79"/>
        <v/>
      </c>
      <c r="AT8" s="57" t="str">
        <f t="shared" si="80"/>
        <v>Δ</v>
      </c>
      <c r="AU8" s="57" t="str">
        <f t="shared" si="81"/>
        <v>9</v>
      </c>
      <c r="AV8" s="57" t="str">
        <f t="shared" si="82"/>
        <v>11</v>
      </c>
      <c r="AW8" s="57" t="str">
        <f t="shared" si="83"/>
        <v>13</v>
      </c>
      <c r="AX8" s="57" t="str">
        <f t="shared" si="84"/>
        <v>Mib</v>
      </c>
      <c r="AY8" s="57" t="str">
        <f t="shared" si="85"/>
        <v>MibΔ</v>
      </c>
      <c r="AZ8" s="57" t="str">
        <f t="shared" si="86"/>
        <v>Mib9</v>
      </c>
      <c r="BA8" s="57" t="str">
        <f t="shared" si="87"/>
        <v>Mib11</v>
      </c>
      <c r="BB8" s="57" t="str">
        <f t="shared" si="88"/>
        <v>Mib13</v>
      </c>
      <c r="BD8" s="57">
        <f>1</f>
        <v>1</v>
      </c>
      <c r="BE8" s="57">
        <f t="shared" si="89"/>
        <v>3</v>
      </c>
      <c r="BF8" s="57">
        <f t="shared" si="90"/>
        <v>7</v>
      </c>
      <c r="BG8" s="57">
        <f t="shared" si="91"/>
        <v>10</v>
      </c>
      <c r="BH8" s="57">
        <f t="shared" si="92"/>
        <v>14</v>
      </c>
      <c r="BI8" s="57">
        <f t="shared" si="93"/>
        <v>17</v>
      </c>
      <c r="BJ8" s="57">
        <f t="shared" si="94"/>
        <v>21</v>
      </c>
      <c r="BK8" s="57" t="str">
        <f t="shared" si="95"/>
        <v>Mib</v>
      </c>
      <c r="BL8" s="57" t="str">
        <f t="shared" si="96"/>
        <v>m</v>
      </c>
      <c r="BM8" s="57" t="str">
        <f t="shared" si="97"/>
        <v/>
      </c>
      <c r="BN8" s="57" t="str">
        <f t="shared" si="98"/>
        <v>7</v>
      </c>
      <c r="BO8" s="57" t="str">
        <f t="shared" si="99"/>
        <v>9</v>
      </c>
      <c r="BP8" s="57" t="str">
        <f t="shared" si="100"/>
        <v>11</v>
      </c>
      <c r="BQ8" s="57" t="str">
        <f t="shared" si="101"/>
        <v>13</v>
      </c>
      <c r="BR8" s="57" t="str">
        <f t="shared" si="102"/>
        <v>Mibm</v>
      </c>
      <c r="BS8" s="57" t="str">
        <f t="shared" si="103"/>
        <v>Mibm7</v>
      </c>
      <c r="BT8" s="57" t="str">
        <f t="shared" si="104"/>
        <v>Mibm9</v>
      </c>
      <c r="BU8" s="57" t="str">
        <f t="shared" si="105"/>
        <v>Mibm11</v>
      </c>
      <c r="BV8" s="57" t="str">
        <f t="shared" si="106"/>
        <v>Mibm13</v>
      </c>
      <c r="BX8" s="57">
        <f>1</f>
        <v>1</v>
      </c>
      <c r="BY8" s="57">
        <f t="shared" si="107"/>
        <v>3</v>
      </c>
      <c r="BZ8" s="57">
        <f t="shared" si="108"/>
        <v>7</v>
      </c>
      <c r="CA8" s="57">
        <f t="shared" si="109"/>
        <v>10</v>
      </c>
      <c r="CB8" s="57">
        <f t="shared" si="110"/>
        <v>13</v>
      </c>
      <c r="CC8" s="57">
        <f t="shared" si="111"/>
        <v>17</v>
      </c>
      <c r="CD8" s="57">
        <f t="shared" si="112"/>
        <v>20</v>
      </c>
      <c r="CE8" s="57" t="str">
        <f t="shared" si="113"/>
        <v>Mib</v>
      </c>
      <c r="CF8" s="57" t="str">
        <f t="shared" si="114"/>
        <v>m</v>
      </c>
      <c r="CG8" s="57" t="str">
        <f t="shared" si="115"/>
        <v/>
      </c>
      <c r="CH8" s="57" t="str">
        <f t="shared" si="116"/>
        <v>7</v>
      </c>
      <c r="CI8" s="57" t="str">
        <f t="shared" si="117"/>
        <v>9b</v>
      </c>
      <c r="CJ8" s="57" t="str">
        <f t="shared" si="118"/>
        <v>11</v>
      </c>
      <c r="CK8" s="57" t="str">
        <f t="shared" si="119"/>
        <v>13b</v>
      </c>
      <c r="CL8" s="57" t="str">
        <f t="shared" si="120"/>
        <v>Mibm</v>
      </c>
      <c r="CM8" s="57" t="str">
        <f t="shared" si="121"/>
        <v>Mibm7</v>
      </c>
      <c r="CN8" s="57" t="str">
        <f t="shared" si="122"/>
        <v>Mibm9b</v>
      </c>
      <c r="CO8" s="57" t="str">
        <f t="shared" si="123"/>
        <v>Mibm11</v>
      </c>
      <c r="CP8" s="57" t="str">
        <f t="shared" si="124"/>
        <v>Mibm13b</v>
      </c>
      <c r="CR8" s="57">
        <f>1</f>
        <v>1</v>
      </c>
      <c r="CS8" s="57">
        <f t="shared" si="125"/>
        <v>4</v>
      </c>
      <c r="CT8" s="57">
        <f t="shared" si="126"/>
        <v>7</v>
      </c>
      <c r="CU8" s="57">
        <f t="shared" si="127"/>
        <v>11</v>
      </c>
      <c r="CV8" s="57">
        <f t="shared" si="128"/>
        <v>14</v>
      </c>
      <c r="CW8" s="57">
        <f t="shared" si="129"/>
        <v>18</v>
      </c>
      <c r="CX8" s="57">
        <f t="shared" si="130"/>
        <v>21</v>
      </c>
      <c r="CY8" s="57" t="str">
        <f t="shared" si="131"/>
        <v>Mib</v>
      </c>
      <c r="CZ8" s="57" t="str">
        <f t="shared" si="132"/>
        <v/>
      </c>
      <c r="DA8" s="57" t="str">
        <f t="shared" si="133"/>
        <v/>
      </c>
      <c r="DB8" s="57" t="str">
        <f t="shared" si="134"/>
        <v>Δ</v>
      </c>
      <c r="DC8" s="57" t="str">
        <f t="shared" si="135"/>
        <v>9</v>
      </c>
      <c r="DD8" s="57" t="str">
        <f t="shared" si="136"/>
        <v>11+</v>
      </c>
      <c r="DE8" s="57" t="str">
        <f t="shared" si="137"/>
        <v>13</v>
      </c>
      <c r="DF8" s="57" t="str">
        <f t="shared" si="138"/>
        <v>Mib</v>
      </c>
      <c r="DG8" s="57" t="str">
        <f t="shared" si="139"/>
        <v>MibΔ</v>
      </c>
      <c r="DH8" s="57" t="str">
        <f t="shared" si="140"/>
        <v>Mib9</v>
      </c>
      <c r="DI8" s="57" t="str">
        <f t="shared" si="141"/>
        <v>Mib11+</v>
      </c>
      <c r="DJ8" s="57" t="str">
        <f t="shared" si="142"/>
        <v>Mib13</v>
      </c>
      <c r="DL8" s="57">
        <f>1</f>
        <v>1</v>
      </c>
      <c r="DM8" s="57">
        <f t="shared" si="143"/>
        <v>4</v>
      </c>
      <c r="DN8" s="57">
        <f t="shared" si="144"/>
        <v>7</v>
      </c>
      <c r="DO8" s="57">
        <f t="shared" si="145"/>
        <v>10</v>
      </c>
      <c r="DP8" s="57">
        <f t="shared" si="146"/>
        <v>14</v>
      </c>
      <c r="DQ8" s="57">
        <f t="shared" si="147"/>
        <v>17</v>
      </c>
      <c r="DR8" s="57">
        <f t="shared" si="148"/>
        <v>21</v>
      </c>
      <c r="DS8" s="57" t="str">
        <f t="shared" si="149"/>
        <v>Mib</v>
      </c>
      <c r="DT8" s="57" t="str">
        <f t="shared" si="150"/>
        <v/>
      </c>
      <c r="DU8" s="57" t="str">
        <f t="shared" si="151"/>
        <v/>
      </c>
      <c r="DV8" s="57" t="str">
        <f t="shared" si="152"/>
        <v>7</v>
      </c>
      <c r="DW8" s="57" t="str">
        <f t="shared" si="153"/>
        <v>9</v>
      </c>
      <c r="DX8" s="57" t="str">
        <f t="shared" si="154"/>
        <v>11</v>
      </c>
      <c r="DY8" s="57" t="str">
        <f t="shared" si="155"/>
        <v>13</v>
      </c>
      <c r="DZ8" s="57" t="str">
        <f t="shared" si="156"/>
        <v>Mib</v>
      </c>
      <c r="EA8" s="57" t="str">
        <f t="shared" si="157"/>
        <v>Mib7</v>
      </c>
      <c r="EB8" s="57" t="str">
        <f t="shared" si="158"/>
        <v>Mib9</v>
      </c>
      <c r="EC8" s="57" t="str">
        <f t="shared" si="159"/>
        <v>Mib11</v>
      </c>
      <c r="ED8" s="57" t="str">
        <f t="shared" si="160"/>
        <v>Mib13</v>
      </c>
      <c r="EF8" s="57">
        <f>1</f>
        <v>1</v>
      </c>
      <c r="EG8" s="57">
        <f t="shared" si="161"/>
        <v>3</v>
      </c>
      <c r="EH8" s="57">
        <f t="shared" si="162"/>
        <v>7</v>
      </c>
      <c r="EI8" s="57">
        <f t="shared" si="163"/>
        <v>10</v>
      </c>
      <c r="EJ8" s="57">
        <f t="shared" si="164"/>
        <v>14</v>
      </c>
      <c r="EK8" s="57">
        <f t="shared" si="165"/>
        <v>17</v>
      </c>
      <c r="EL8" s="57">
        <f t="shared" si="166"/>
        <v>20</v>
      </c>
      <c r="EM8" s="57" t="str">
        <f t="shared" si="167"/>
        <v>Mib</v>
      </c>
      <c r="EN8" s="57" t="str">
        <f t="shared" si="168"/>
        <v>m</v>
      </c>
      <c r="EO8" s="57" t="str">
        <f t="shared" si="169"/>
        <v/>
      </c>
      <c r="EP8" s="57" t="str">
        <f t="shared" si="170"/>
        <v>7</v>
      </c>
      <c r="EQ8" s="57" t="str">
        <f t="shared" si="171"/>
        <v>9</v>
      </c>
      <c r="ER8" s="57" t="str">
        <f t="shared" si="172"/>
        <v>11</v>
      </c>
      <c r="ES8" s="57" t="str">
        <f t="shared" si="173"/>
        <v>13b</v>
      </c>
      <c r="ET8" s="57" t="str">
        <f t="shared" si="174"/>
        <v>Mibm</v>
      </c>
      <c r="EU8" s="57" t="str">
        <f t="shared" si="175"/>
        <v>Mibm7</v>
      </c>
      <c r="EV8" s="57" t="str">
        <f t="shared" si="176"/>
        <v>Mibm9</v>
      </c>
      <c r="EW8" s="57" t="str">
        <f t="shared" si="177"/>
        <v>Mibm11</v>
      </c>
      <c r="EX8" s="57" t="str">
        <f t="shared" si="178"/>
        <v>Mibm13b</v>
      </c>
      <c r="EZ8" s="57">
        <f>1</f>
        <v>1</v>
      </c>
      <c r="FA8" s="57">
        <f t="shared" si="179"/>
        <v>3</v>
      </c>
      <c r="FB8" s="57">
        <f t="shared" si="180"/>
        <v>6</v>
      </c>
      <c r="FC8" s="57">
        <f t="shared" si="181"/>
        <v>10</v>
      </c>
      <c r="FD8" s="57">
        <f t="shared" si="182"/>
        <v>13</v>
      </c>
      <c r="FE8" s="57">
        <f t="shared" si="183"/>
        <v>17</v>
      </c>
      <c r="FF8" s="57">
        <f t="shared" si="184"/>
        <v>20</v>
      </c>
      <c r="FG8" s="57" t="str">
        <f t="shared" si="185"/>
        <v>Mib</v>
      </c>
      <c r="FH8" s="57" t="str">
        <f t="shared" si="186"/>
        <v>m</v>
      </c>
      <c r="FI8" s="57" t="str">
        <f t="shared" si="187"/>
        <v>5b</v>
      </c>
      <c r="FJ8" s="57" t="str">
        <f t="shared" si="188"/>
        <v>7</v>
      </c>
      <c r="FK8" s="57" t="str">
        <f t="shared" si="189"/>
        <v>9b</v>
      </c>
      <c r="FL8" s="57" t="str">
        <f t="shared" si="190"/>
        <v>11</v>
      </c>
      <c r="FM8" s="57" t="str">
        <f t="shared" si="191"/>
        <v>13b</v>
      </c>
      <c r="FN8" s="57" t="str">
        <f t="shared" si="192"/>
        <v>Mibm5b</v>
      </c>
      <c r="FO8" s="57" t="str">
        <f t="shared" si="193"/>
        <v>Mibm5b7</v>
      </c>
      <c r="FP8" s="57" t="str">
        <f t="shared" si="194"/>
        <v>Mibm5b9b</v>
      </c>
      <c r="FQ8" s="57" t="str">
        <f t="shared" si="195"/>
        <v>Mibm5b11</v>
      </c>
      <c r="FR8" s="57" t="str">
        <f t="shared" si="196"/>
        <v>Mibm5b13b</v>
      </c>
      <c r="FT8" s="2" t="str">
        <f t="shared" si="197"/>
        <v>Mib</v>
      </c>
      <c r="FU8" s="2" t="str">
        <f t="shared" si="22"/>
        <v>MibΔ</v>
      </c>
      <c r="FV8" s="2" t="str">
        <f t="shared" si="22"/>
        <v>Mib9</v>
      </c>
      <c r="FW8" s="2" t="str">
        <f t="shared" si="22"/>
        <v>Mib11</v>
      </c>
      <c r="FX8" s="2" t="str">
        <f t="shared" si="22"/>
        <v>Mib13</v>
      </c>
      <c r="FY8" s="2" t="str">
        <f t="shared" si="198"/>
        <v>Mibm</v>
      </c>
      <c r="FZ8" s="2" t="str">
        <f t="shared" si="23"/>
        <v>Mibm7</v>
      </c>
      <c r="GA8" s="2" t="str">
        <f t="shared" si="23"/>
        <v>Mibm9</v>
      </c>
      <c r="GB8" s="2" t="str">
        <f t="shared" si="23"/>
        <v>Mibm11</v>
      </c>
      <c r="GC8" s="2" t="str">
        <f t="shared" si="23"/>
        <v>Mibm13</v>
      </c>
      <c r="GD8" s="2" t="str">
        <f t="shared" si="199"/>
        <v>Mibm</v>
      </c>
      <c r="GE8" s="2" t="str">
        <f t="shared" si="24"/>
        <v>Mibm7</v>
      </c>
      <c r="GF8" s="2" t="str">
        <f t="shared" si="24"/>
        <v>Mibm9b</v>
      </c>
      <c r="GG8" s="2" t="str">
        <f t="shared" si="24"/>
        <v>Mibm11</v>
      </c>
      <c r="GH8" s="2" t="str">
        <f t="shared" si="24"/>
        <v>Mibm13b</v>
      </c>
      <c r="GI8" s="2" t="str">
        <f t="shared" si="200"/>
        <v>Mib</v>
      </c>
      <c r="GJ8" s="2" t="str">
        <f t="shared" si="25"/>
        <v>MibΔ</v>
      </c>
      <c r="GK8" s="2" t="str">
        <f t="shared" si="25"/>
        <v>Mib9</v>
      </c>
      <c r="GL8" s="2" t="str">
        <f t="shared" si="25"/>
        <v>Mib11+</v>
      </c>
      <c r="GM8" s="2" t="str">
        <f t="shared" si="25"/>
        <v>Mib13</v>
      </c>
      <c r="GN8" s="2" t="str">
        <f t="shared" si="201"/>
        <v>Mib</v>
      </c>
      <c r="GO8" s="2" t="str">
        <f t="shared" si="26"/>
        <v>Mib7</v>
      </c>
      <c r="GP8" s="2" t="str">
        <f t="shared" si="26"/>
        <v>Mib9</v>
      </c>
      <c r="GQ8" s="2" t="str">
        <f t="shared" si="26"/>
        <v>Mib11</v>
      </c>
      <c r="GR8" s="2" t="str">
        <f t="shared" si="26"/>
        <v>Mib13</v>
      </c>
      <c r="GS8" s="2" t="str">
        <f t="shared" si="202"/>
        <v>Mibm</v>
      </c>
      <c r="GT8" s="2" t="str">
        <f t="shared" si="27"/>
        <v>Mibm7</v>
      </c>
      <c r="GU8" s="2" t="str">
        <f t="shared" si="27"/>
        <v>Mibm9</v>
      </c>
      <c r="GV8" s="2" t="str">
        <f t="shared" si="27"/>
        <v>Mibm11</v>
      </c>
      <c r="GW8" s="2" t="str">
        <f t="shared" si="27"/>
        <v>Mibm13b</v>
      </c>
      <c r="GX8" s="2" t="str">
        <f t="shared" si="203"/>
        <v>Mibm5b</v>
      </c>
      <c r="GY8" s="2" t="str">
        <f t="shared" si="28"/>
        <v>Mibm5b7</v>
      </c>
      <c r="GZ8" s="2" t="str">
        <f t="shared" si="28"/>
        <v>Mibm5b9b</v>
      </c>
      <c r="HA8" s="2" t="str">
        <f t="shared" si="28"/>
        <v>Mibm5b11</v>
      </c>
      <c r="HB8" s="2" t="str">
        <f t="shared" si="28"/>
        <v>Mibm5b13b</v>
      </c>
      <c r="HD8" s="2">
        <f t="shared" si="216"/>
        <v>4</v>
      </c>
      <c r="HE8" s="2" t="str" cm="1">
        <f t="array" ref="HE8">INDEX(patti,$HD8,IP8)</f>
        <v>Mib</v>
      </c>
      <c r="HF8" s="2" t="str" cm="1">
        <f t="array" ref="HF8">INDEX(patti,$HD8,IQ8)</f>
        <v>Mibm</v>
      </c>
      <c r="HG8" s="2" t="str" cm="1">
        <f t="array" ref="HG8">INDEX(patti,$HD8,IR8)</f>
        <v>Mibm</v>
      </c>
      <c r="HH8" s="2" t="str" cm="1">
        <f t="array" ref="HH8">INDEX(patti,$HD8,IS8)</f>
        <v>Mib</v>
      </c>
      <c r="HI8" s="2" t="str" cm="1">
        <f t="array" ref="HI8">INDEX(patti,$HD8,IT8)</f>
        <v>Mib</v>
      </c>
      <c r="HJ8" s="2" t="str" cm="1">
        <f t="array" ref="HJ8">INDEX(patti,$HD8,IU8)</f>
        <v>Mibm</v>
      </c>
      <c r="HK8" s="2" t="str" cm="1">
        <f t="array" ref="HK8">INDEX(patti,$HD8,IV8)</f>
        <v>Mibm5b</v>
      </c>
      <c r="HL8" s="2" t="str" cm="1">
        <f t="array" ref="HL8">INDEX(patti,$HD8,IW8)</f>
        <v>MibΔ</v>
      </c>
      <c r="HM8" s="2" t="str" cm="1">
        <f t="array" ref="HM8">INDEX(patti,$HD8,IX8)</f>
        <v>Mibm7</v>
      </c>
      <c r="HN8" s="2" t="str" cm="1">
        <f t="array" ref="HN8">INDEX(patti,$HD8,IY8)</f>
        <v>Mibm7</v>
      </c>
      <c r="HO8" s="2" t="str" cm="1">
        <f t="array" ref="HO8">INDEX(patti,$HD8,IZ8)</f>
        <v>MibΔ</v>
      </c>
      <c r="HP8" s="2" t="str" cm="1">
        <f t="array" ref="HP8">INDEX(patti,$HD8,JA8)</f>
        <v>Mib7</v>
      </c>
      <c r="HQ8" s="2" t="str" cm="1">
        <f t="array" ref="HQ8">INDEX(patti,$HD8,JB8)</f>
        <v>Mibm7</v>
      </c>
      <c r="HR8" s="2" t="str" cm="1">
        <f t="array" ref="HR8">INDEX(patti,$HD8,JC8)</f>
        <v>Mibm5b7</v>
      </c>
      <c r="HS8" s="2" t="str" cm="1">
        <f t="array" ref="HS8">INDEX(patti,$HD8,JD8)</f>
        <v>Mib9</v>
      </c>
      <c r="HT8" s="2" t="str" cm="1">
        <f t="array" ref="HT8">INDEX(patti,$HD8,JE8)</f>
        <v>Mibm9</v>
      </c>
      <c r="HU8" s="2" t="str" cm="1">
        <f t="array" ref="HU8">INDEX(patti,$HD8,JF8)</f>
        <v>Mibm9b</v>
      </c>
      <c r="HV8" s="2" t="str" cm="1">
        <f t="array" ref="HV8">INDEX(patti,$HD8,JG8)</f>
        <v>Mib9</v>
      </c>
      <c r="HW8" s="2" t="str" cm="1">
        <f t="array" ref="HW8">INDEX(patti,$HD8,JH8)</f>
        <v>Mib9</v>
      </c>
      <c r="HX8" s="2" t="str" cm="1">
        <f t="array" ref="HX8">INDEX(patti,$HD8,JI8)</f>
        <v>Mibm9</v>
      </c>
      <c r="HY8" s="2" t="str" cm="1">
        <f t="array" ref="HY8">INDEX(patti,$HD8,JJ8)</f>
        <v>Mibm5b9b</v>
      </c>
      <c r="HZ8" s="2" t="str" cm="1">
        <f t="array" ref="HZ8">INDEX(patti,$HD8,JK8)</f>
        <v>Mib11</v>
      </c>
      <c r="IA8" s="2" t="str" cm="1">
        <f t="array" ref="IA8">INDEX(patti,$HD8,JL8)</f>
        <v>Mibm11</v>
      </c>
      <c r="IB8" s="2" t="str" cm="1">
        <f t="array" ref="IB8">INDEX(patti,$HD8,JM8)</f>
        <v>Mibm11</v>
      </c>
      <c r="IC8" s="2" t="str" cm="1">
        <f t="array" ref="IC8">INDEX(patti,$HD8,JN8)</f>
        <v>Mib11+</v>
      </c>
      <c r="ID8" s="2" t="str" cm="1">
        <f t="array" ref="ID8">INDEX(patti,$HD8,JO8)</f>
        <v>Mib11</v>
      </c>
      <c r="IE8" s="2" t="str" cm="1">
        <f t="array" ref="IE8">INDEX(patti,$HD8,JP8)</f>
        <v>Mibm11</v>
      </c>
      <c r="IF8" s="2" t="str" cm="1">
        <f t="array" ref="IF8">INDEX(patti,$HD8,JQ8)</f>
        <v>Mibm5b11</v>
      </c>
      <c r="IG8" s="2" t="str" cm="1">
        <f t="array" ref="IG8">INDEX(patti,$HD8,JR8)</f>
        <v>Mib13</v>
      </c>
      <c r="IH8" s="2" t="str" cm="1">
        <f t="array" ref="IH8">INDEX(patti,$HD8,JS8)</f>
        <v>Mibm13</v>
      </c>
      <c r="II8" s="2" t="str" cm="1">
        <f t="array" ref="II8">INDEX(patti,$HD8,JT8)</f>
        <v>Mibm13b</v>
      </c>
      <c r="IJ8" s="2" t="str" cm="1">
        <f t="array" ref="IJ8">INDEX(patti,$HD8,JU8)</f>
        <v>Mib13</v>
      </c>
      <c r="IK8" s="2" t="str" cm="1">
        <f t="array" ref="IK8">INDEX(patti,$HD8,JV8)</f>
        <v>Mib13</v>
      </c>
      <c r="IL8" s="2" t="str" cm="1">
        <f t="array" ref="IL8">INDEX(patti,$HD8,JW8)</f>
        <v>Mibm13b</v>
      </c>
      <c r="IM8" s="2" t="str" cm="1">
        <f t="array" ref="IM8">INDEX(patti,$HD8,JX8)</f>
        <v>Mibm5b13b</v>
      </c>
      <c r="IN8" t="s">
        <v>117</v>
      </c>
      <c r="IP8">
        <v>1</v>
      </c>
      <c r="IQ8">
        <f t="shared" si="204"/>
        <v>6</v>
      </c>
      <c r="IR8">
        <f t="shared" si="204"/>
        <v>11</v>
      </c>
      <c r="IS8">
        <f t="shared" si="204"/>
        <v>16</v>
      </c>
      <c r="IT8">
        <f t="shared" si="204"/>
        <v>21</v>
      </c>
      <c r="IU8">
        <f t="shared" si="204"/>
        <v>26</v>
      </c>
      <c r="IV8">
        <f t="shared" si="204"/>
        <v>31</v>
      </c>
      <c r="IW8">
        <f t="shared" si="205"/>
        <v>2</v>
      </c>
      <c r="IX8">
        <f t="shared" si="30"/>
        <v>7</v>
      </c>
      <c r="IY8">
        <f t="shared" si="30"/>
        <v>12</v>
      </c>
      <c r="IZ8">
        <f t="shared" si="30"/>
        <v>17</v>
      </c>
      <c r="JA8">
        <f t="shared" si="30"/>
        <v>22</v>
      </c>
      <c r="JB8">
        <f t="shared" si="30"/>
        <v>27</v>
      </c>
      <c r="JC8">
        <f t="shared" si="30"/>
        <v>32</v>
      </c>
      <c r="JD8">
        <f t="shared" si="30"/>
        <v>3</v>
      </c>
      <c r="JE8">
        <f t="shared" si="30"/>
        <v>8</v>
      </c>
      <c r="JF8">
        <f t="shared" si="30"/>
        <v>13</v>
      </c>
      <c r="JG8">
        <f t="shared" si="30"/>
        <v>18</v>
      </c>
      <c r="JH8">
        <f t="shared" si="30"/>
        <v>23</v>
      </c>
      <c r="JI8">
        <f t="shared" si="30"/>
        <v>28</v>
      </c>
      <c r="JJ8">
        <f t="shared" si="30"/>
        <v>33</v>
      </c>
      <c r="JK8">
        <f t="shared" si="30"/>
        <v>4</v>
      </c>
      <c r="JL8">
        <f t="shared" si="30"/>
        <v>9</v>
      </c>
      <c r="JM8">
        <f t="shared" si="30"/>
        <v>14</v>
      </c>
      <c r="JN8">
        <f t="shared" si="31"/>
        <v>19</v>
      </c>
      <c r="JO8">
        <f t="shared" si="31"/>
        <v>24</v>
      </c>
      <c r="JP8">
        <f t="shared" si="31"/>
        <v>29</v>
      </c>
      <c r="JQ8">
        <f t="shared" si="31"/>
        <v>34</v>
      </c>
      <c r="JR8">
        <f t="shared" si="31"/>
        <v>5</v>
      </c>
      <c r="JS8">
        <f t="shared" si="31"/>
        <v>10</v>
      </c>
      <c r="JT8">
        <f t="shared" si="31"/>
        <v>15</v>
      </c>
      <c r="JU8">
        <f t="shared" si="31"/>
        <v>20</v>
      </c>
      <c r="JV8">
        <f t="shared" si="31"/>
        <v>25</v>
      </c>
      <c r="JW8">
        <f t="shared" si="31"/>
        <v>30</v>
      </c>
      <c r="JX8">
        <f t="shared" si="31"/>
        <v>35</v>
      </c>
      <c r="JY8" t="s">
        <v>117</v>
      </c>
      <c r="JZ8" t="str">
        <f t="shared" si="217"/>
        <v>MAGGIORE</v>
      </c>
      <c r="KA8">
        <f t="shared" si="16"/>
        <v>0</v>
      </c>
      <c r="KB8" cm="1">
        <f t="array" ref="KB8">IF(TYPE(_xlfn._xlws.FILTER(HE$1:IM$1,HE8:IM8=KA8))=16,0,_xlfn._xlws.FILTER(HE$1:IM$1,HE8:IM8=KA8))</f>
        <v>0</v>
      </c>
      <c r="KG8">
        <f t="shared" si="206"/>
        <v>0</v>
      </c>
      <c r="KH8" s="35">
        <f t="shared" si="32"/>
        <v>0</v>
      </c>
      <c r="KI8">
        <f t="shared" si="218"/>
        <v>4</v>
      </c>
      <c r="KJ8">
        <f t="shared" si="33"/>
        <v>0</v>
      </c>
      <c r="KK8">
        <f t="shared" si="34"/>
        <v>0</v>
      </c>
      <c r="KL8">
        <f t="shared" si="207"/>
        <v>0</v>
      </c>
      <c r="KM8" s="2">
        <f t="shared" si="35"/>
        <v>0</v>
      </c>
      <c r="KN8" s="2">
        <f t="shared" si="35"/>
        <v>0</v>
      </c>
      <c r="KO8" s="2">
        <f t="shared" si="35"/>
        <v>0</v>
      </c>
      <c r="KP8" s="2">
        <f t="shared" si="35"/>
        <v>0</v>
      </c>
      <c r="KQ8" s="2">
        <f t="shared" si="35"/>
        <v>0</v>
      </c>
      <c r="KR8" s="2">
        <f t="shared" si="35"/>
        <v>0</v>
      </c>
      <c r="KS8" s="2">
        <f t="shared" si="35"/>
        <v>0</v>
      </c>
      <c r="KT8" s="2" t="str">
        <f t="shared" si="208"/>
        <v>0</v>
      </c>
      <c r="KU8" s="2" t="str">
        <f t="shared" si="209"/>
        <v>0</v>
      </c>
      <c r="KV8" s="2" t="str">
        <f t="shared" si="210"/>
        <v>0</v>
      </c>
      <c r="KW8" s="55" t="str">
        <f t="shared" si="211"/>
        <v>0</v>
      </c>
      <c r="KX8" s="60">
        <f t="shared" si="212"/>
        <v>0</v>
      </c>
      <c r="KY8" s="60">
        <f t="shared" si="36"/>
        <v>0</v>
      </c>
      <c r="KZ8" s="60">
        <f t="shared" si="36"/>
        <v>0</v>
      </c>
      <c r="LA8" s="60">
        <f t="shared" si="36"/>
        <v>0</v>
      </c>
      <c r="LB8" s="60">
        <f t="shared" si="36"/>
        <v>0</v>
      </c>
      <c r="LC8" s="60">
        <f t="shared" si="36"/>
        <v>0</v>
      </c>
      <c r="LD8" s="60">
        <f t="shared" si="36"/>
        <v>0</v>
      </c>
      <c r="LE8" s="64">
        <f t="shared" si="37"/>
        <v>0</v>
      </c>
      <c r="LF8" s="55">
        <f t="shared" si="38"/>
        <v>0</v>
      </c>
      <c r="LG8" s="55">
        <f t="shared" si="39"/>
        <v>0</v>
      </c>
      <c r="LH8" s="55">
        <f t="shared" si="40"/>
        <v>0</v>
      </c>
      <c r="LI8" s="55">
        <f t="shared" si="41"/>
        <v>0</v>
      </c>
      <c r="LJ8" s="55">
        <f t="shared" si="42"/>
        <v>0</v>
      </c>
      <c r="LK8" s="55">
        <f t="shared" si="43"/>
        <v>0</v>
      </c>
      <c r="LL8" s="55">
        <f t="shared" si="44"/>
        <v>0</v>
      </c>
      <c r="LM8" s="64">
        <f t="shared" si="213"/>
        <v>0</v>
      </c>
      <c r="LN8" s="64">
        <f t="shared" si="45"/>
        <v>0</v>
      </c>
      <c r="LO8" s="64">
        <f t="shared" si="45"/>
        <v>0</v>
      </c>
      <c r="LP8" s="64">
        <f t="shared" si="45"/>
        <v>0</v>
      </c>
      <c r="LQ8" s="64">
        <f t="shared" si="45"/>
        <v>0</v>
      </c>
      <c r="LR8" s="64">
        <f t="shared" si="45"/>
        <v>0</v>
      </c>
      <c r="LS8" s="64">
        <f t="shared" si="45"/>
        <v>0</v>
      </c>
      <c r="LT8" s="60">
        <f t="shared" si="214"/>
        <v>0</v>
      </c>
      <c r="LU8" s="60">
        <f t="shared" si="46"/>
        <v>0</v>
      </c>
      <c r="LV8" s="60">
        <f t="shared" si="47"/>
        <v>0</v>
      </c>
      <c r="LX8" s="180"/>
      <c r="LY8" s="180"/>
      <c r="LZ8" s="180"/>
      <c r="MA8" s="180"/>
      <c r="MB8" s="180"/>
      <c r="MC8" s="180"/>
      <c r="MD8" s="180"/>
      <c r="ME8" s="180"/>
      <c r="MF8" s="180"/>
      <c r="MG8" s="180"/>
      <c r="MH8" s="180"/>
      <c r="MI8" s="180"/>
      <c r="MJ8" s="180"/>
      <c r="MK8" s="180"/>
      <c r="ML8" s="180"/>
      <c r="MM8" s="180"/>
      <c r="MN8" s="180"/>
      <c r="MO8" s="180"/>
      <c r="MP8" s="180"/>
      <c r="MQ8" s="180"/>
      <c r="MR8" s="180"/>
      <c r="MS8" s="180"/>
      <c r="MT8" s="180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73"/>
      <c r="NP8" s="73"/>
      <c r="NQ8" s="73"/>
      <c r="NR8" s="73"/>
      <c r="NS8" s="73"/>
      <c r="NT8" s="73"/>
      <c r="NU8" s="73"/>
      <c r="NV8" s="73"/>
      <c r="NW8" s="73"/>
      <c r="NX8" s="73"/>
      <c r="NY8" s="73"/>
      <c r="NZ8" s="73"/>
      <c r="OA8" s="73"/>
      <c r="OB8" s="73"/>
      <c r="OC8" s="73"/>
      <c r="OD8" s="73"/>
      <c r="OE8" s="73"/>
      <c r="OF8" s="73"/>
      <c r="OG8" s="73"/>
      <c r="OH8" s="73"/>
      <c r="OI8" s="73"/>
      <c r="OJ8" s="73"/>
      <c r="OK8" s="73"/>
      <c r="OL8" s="73"/>
      <c r="OM8" s="73"/>
      <c r="ON8" s="73"/>
      <c r="OO8" s="73"/>
      <c r="OP8" s="73"/>
      <c r="OQ8" s="73"/>
      <c r="OR8" s="73"/>
      <c r="OS8" s="73"/>
      <c r="OT8" s="73"/>
      <c r="OU8" s="73"/>
      <c r="OV8" s="73"/>
      <c r="OW8" s="73"/>
      <c r="OX8" s="73"/>
      <c r="OY8" s="73"/>
      <c r="OZ8" s="73"/>
      <c r="PA8" s="73"/>
      <c r="PB8" s="73"/>
    </row>
    <row r="9" spans="1:418" x14ac:dyDescent="0.3">
      <c r="A9" s="190"/>
      <c r="B9" t="s">
        <v>3</v>
      </c>
      <c r="C9" s="16" t="s">
        <v>37</v>
      </c>
      <c r="D9" s="16" t="s">
        <v>37</v>
      </c>
      <c r="E9" s="16" t="s">
        <v>38</v>
      </c>
      <c r="F9" s="16" t="s">
        <v>37</v>
      </c>
      <c r="G9" s="16" t="s">
        <v>37</v>
      </c>
      <c r="H9" s="16" t="s">
        <v>37</v>
      </c>
      <c r="I9" s="16" t="s">
        <v>38</v>
      </c>
      <c r="J9" s="4">
        <f t="shared" si="21"/>
        <v>5</v>
      </c>
      <c r="K9" s="57">
        <f t="shared" si="48"/>
        <v>7</v>
      </c>
      <c r="L9" s="57">
        <f t="shared" si="49"/>
        <v>9</v>
      </c>
      <c r="M9" s="57">
        <f t="shared" si="50"/>
        <v>10</v>
      </c>
      <c r="N9" s="57">
        <f t="shared" si="51"/>
        <v>12</v>
      </c>
      <c r="O9" s="57">
        <f t="shared" si="52"/>
        <v>14</v>
      </c>
      <c r="P9" s="57">
        <f t="shared" si="53"/>
        <v>16</v>
      </c>
      <c r="Q9" s="57">
        <f t="shared" si="54"/>
        <v>17</v>
      </c>
      <c r="R9" s="57">
        <f t="shared" si="55"/>
        <v>19</v>
      </c>
      <c r="S9" s="57">
        <f t="shared" si="56"/>
        <v>21</v>
      </c>
      <c r="T9" s="57">
        <f t="shared" si="57"/>
        <v>22</v>
      </c>
      <c r="U9" s="57">
        <f t="shared" si="58"/>
        <v>24</v>
      </c>
      <c r="V9" s="57">
        <f t="shared" si="59"/>
        <v>26</v>
      </c>
      <c r="W9" s="57">
        <f t="shared" si="60"/>
        <v>28</v>
      </c>
      <c r="X9" s="57">
        <f t="shared" si="61"/>
        <v>29</v>
      </c>
      <c r="Y9" s="57">
        <f t="shared" si="62"/>
        <v>31</v>
      </c>
      <c r="Z9" s="57">
        <f t="shared" si="63"/>
        <v>33</v>
      </c>
      <c r="AA9" s="57">
        <f t="shared" si="64"/>
        <v>34</v>
      </c>
      <c r="AB9" s="57">
        <f t="shared" si="65"/>
        <v>36</v>
      </c>
      <c r="AC9" s="57">
        <f t="shared" si="66"/>
        <v>38</v>
      </c>
      <c r="AD9" s="57">
        <f t="shared" si="67"/>
        <v>40</v>
      </c>
      <c r="AE9" s="57">
        <f t="shared" si="68"/>
        <v>41</v>
      </c>
      <c r="AF9" s="57">
        <f t="shared" si="69"/>
        <v>43</v>
      </c>
      <c r="AG9" s="57">
        <f t="shared" si="70"/>
        <v>45</v>
      </c>
      <c r="AH9" s="57">
        <f t="shared" si="71"/>
        <v>46</v>
      </c>
      <c r="AI9" s="57"/>
      <c r="AJ9" s="57">
        <f>1</f>
        <v>1</v>
      </c>
      <c r="AK9" s="57">
        <f t="shared" si="72"/>
        <v>4</v>
      </c>
      <c r="AL9" s="57">
        <f t="shared" si="73"/>
        <v>7</v>
      </c>
      <c r="AM9" s="57">
        <f t="shared" si="74"/>
        <v>11</v>
      </c>
      <c r="AN9" s="57">
        <f t="shared" si="75"/>
        <v>14</v>
      </c>
      <c r="AO9" s="57">
        <f t="shared" si="76"/>
        <v>17</v>
      </c>
      <c r="AP9" s="57">
        <f t="shared" si="77"/>
        <v>21</v>
      </c>
      <c r="AQ9" s="57" t="str">
        <f t="shared" si="215"/>
        <v>MI</v>
      </c>
      <c r="AR9" s="57" t="str">
        <f t="shared" si="78"/>
        <v/>
      </c>
      <c r="AS9" s="57" t="str">
        <f t="shared" si="79"/>
        <v/>
      </c>
      <c r="AT9" s="57" t="str">
        <f t="shared" si="80"/>
        <v>Δ</v>
      </c>
      <c r="AU9" s="57" t="str">
        <f t="shared" si="81"/>
        <v>9</v>
      </c>
      <c r="AV9" s="57" t="str">
        <f t="shared" si="82"/>
        <v>11</v>
      </c>
      <c r="AW9" s="57" t="str">
        <f t="shared" si="83"/>
        <v>13</v>
      </c>
      <c r="AX9" s="57" t="str">
        <f t="shared" si="84"/>
        <v>MI</v>
      </c>
      <c r="AY9" s="57" t="str">
        <f t="shared" si="85"/>
        <v>MIΔ</v>
      </c>
      <c r="AZ9" s="57" t="str">
        <f t="shared" si="86"/>
        <v>MI9</v>
      </c>
      <c r="BA9" s="57" t="str">
        <f t="shared" si="87"/>
        <v>MI11</v>
      </c>
      <c r="BB9" s="57" t="str">
        <f t="shared" si="88"/>
        <v>MI13</v>
      </c>
      <c r="BD9" s="57">
        <f>1</f>
        <v>1</v>
      </c>
      <c r="BE9" s="57">
        <f t="shared" si="89"/>
        <v>3</v>
      </c>
      <c r="BF9" s="57">
        <f t="shared" si="90"/>
        <v>7</v>
      </c>
      <c r="BG9" s="57">
        <f t="shared" si="91"/>
        <v>10</v>
      </c>
      <c r="BH9" s="57">
        <f t="shared" si="92"/>
        <v>14</v>
      </c>
      <c r="BI9" s="57">
        <f t="shared" si="93"/>
        <v>17</v>
      </c>
      <c r="BJ9" s="57">
        <f t="shared" si="94"/>
        <v>21</v>
      </c>
      <c r="BK9" s="57" t="str">
        <f t="shared" si="95"/>
        <v>MI</v>
      </c>
      <c r="BL9" s="57" t="str">
        <f t="shared" si="96"/>
        <v>m</v>
      </c>
      <c r="BM9" s="57" t="str">
        <f t="shared" si="97"/>
        <v/>
      </c>
      <c r="BN9" s="57" t="str">
        <f t="shared" si="98"/>
        <v>7</v>
      </c>
      <c r="BO9" s="57" t="str">
        <f t="shared" si="99"/>
        <v>9</v>
      </c>
      <c r="BP9" s="57" t="str">
        <f t="shared" si="100"/>
        <v>11</v>
      </c>
      <c r="BQ9" s="57" t="str">
        <f t="shared" si="101"/>
        <v>13</v>
      </c>
      <c r="BR9" s="57" t="str">
        <f t="shared" si="102"/>
        <v>MIm</v>
      </c>
      <c r="BS9" s="57" t="str">
        <f t="shared" si="103"/>
        <v>MIm7</v>
      </c>
      <c r="BT9" s="57" t="str">
        <f t="shared" si="104"/>
        <v>MIm9</v>
      </c>
      <c r="BU9" s="57" t="str">
        <f t="shared" si="105"/>
        <v>MIm11</v>
      </c>
      <c r="BV9" s="57" t="str">
        <f t="shared" si="106"/>
        <v>MIm13</v>
      </c>
      <c r="BX9" s="57">
        <f>1</f>
        <v>1</v>
      </c>
      <c r="BY9" s="57">
        <f t="shared" si="107"/>
        <v>3</v>
      </c>
      <c r="BZ9" s="57">
        <f t="shared" si="108"/>
        <v>7</v>
      </c>
      <c r="CA9" s="57">
        <f t="shared" si="109"/>
        <v>10</v>
      </c>
      <c r="CB9" s="57">
        <f t="shared" si="110"/>
        <v>13</v>
      </c>
      <c r="CC9" s="57">
        <f t="shared" si="111"/>
        <v>17</v>
      </c>
      <c r="CD9" s="57">
        <f t="shared" si="112"/>
        <v>20</v>
      </c>
      <c r="CE9" s="57" t="str">
        <f t="shared" si="113"/>
        <v>MI</v>
      </c>
      <c r="CF9" s="57" t="str">
        <f t="shared" si="114"/>
        <v>m</v>
      </c>
      <c r="CG9" s="57" t="str">
        <f t="shared" si="115"/>
        <v/>
      </c>
      <c r="CH9" s="57" t="str">
        <f t="shared" si="116"/>
        <v>7</v>
      </c>
      <c r="CI9" s="57" t="str">
        <f t="shared" si="117"/>
        <v>9b</v>
      </c>
      <c r="CJ9" s="57" t="str">
        <f t="shared" si="118"/>
        <v>11</v>
      </c>
      <c r="CK9" s="57" t="str">
        <f t="shared" si="119"/>
        <v>13b</v>
      </c>
      <c r="CL9" s="57" t="str">
        <f t="shared" si="120"/>
        <v>MIm</v>
      </c>
      <c r="CM9" s="57" t="str">
        <f t="shared" si="121"/>
        <v>MIm7</v>
      </c>
      <c r="CN9" s="57" t="str">
        <f t="shared" si="122"/>
        <v>MIm9b</v>
      </c>
      <c r="CO9" s="57" t="str">
        <f t="shared" si="123"/>
        <v>MIm11</v>
      </c>
      <c r="CP9" s="57" t="str">
        <f t="shared" si="124"/>
        <v>MIm13b</v>
      </c>
      <c r="CR9" s="57">
        <f>1</f>
        <v>1</v>
      </c>
      <c r="CS9" s="57">
        <f t="shared" si="125"/>
        <v>4</v>
      </c>
      <c r="CT9" s="57">
        <f t="shared" si="126"/>
        <v>7</v>
      </c>
      <c r="CU9" s="57">
        <f t="shared" si="127"/>
        <v>11</v>
      </c>
      <c r="CV9" s="57">
        <f t="shared" si="128"/>
        <v>14</v>
      </c>
      <c r="CW9" s="57">
        <f t="shared" si="129"/>
        <v>18</v>
      </c>
      <c r="CX9" s="57">
        <f t="shared" si="130"/>
        <v>21</v>
      </c>
      <c r="CY9" s="57" t="str">
        <f t="shared" si="131"/>
        <v>MI</v>
      </c>
      <c r="CZ9" s="57" t="str">
        <f t="shared" si="132"/>
        <v/>
      </c>
      <c r="DA9" s="57" t="str">
        <f t="shared" si="133"/>
        <v/>
      </c>
      <c r="DB9" s="57" t="str">
        <f t="shared" si="134"/>
        <v>Δ</v>
      </c>
      <c r="DC9" s="57" t="str">
        <f t="shared" si="135"/>
        <v>9</v>
      </c>
      <c r="DD9" s="57" t="str">
        <f t="shared" si="136"/>
        <v>11+</v>
      </c>
      <c r="DE9" s="57" t="str">
        <f t="shared" si="137"/>
        <v>13</v>
      </c>
      <c r="DF9" s="57" t="str">
        <f t="shared" si="138"/>
        <v>MI</v>
      </c>
      <c r="DG9" s="57" t="str">
        <f t="shared" si="139"/>
        <v>MIΔ</v>
      </c>
      <c r="DH9" s="57" t="str">
        <f t="shared" si="140"/>
        <v>MI9</v>
      </c>
      <c r="DI9" s="57" t="str">
        <f t="shared" si="141"/>
        <v>MI11+</v>
      </c>
      <c r="DJ9" s="57" t="str">
        <f t="shared" si="142"/>
        <v>MI13</v>
      </c>
      <c r="DL9" s="57">
        <f>1</f>
        <v>1</v>
      </c>
      <c r="DM9" s="57">
        <f t="shared" si="143"/>
        <v>4</v>
      </c>
      <c r="DN9" s="57">
        <f t="shared" si="144"/>
        <v>7</v>
      </c>
      <c r="DO9" s="57">
        <f t="shared" si="145"/>
        <v>10</v>
      </c>
      <c r="DP9" s="57">
        <f t="shared" si="146"/>
        <v>14</v>
      </c>
      <c r="DQ9" s="57">
        <f t="shared" si="147"/>
        <v>17</v>
      </c>
      <c r="DR9" s="57">
        <f t="shared" si="148"/>
        <v>21</v>
      </c>
      <c r="DS9" s="57" t="str">
        <f t="shared" si="149"/>
        <v>MI</v>
      </c>
      <c r="DT9" s="57" t="str">
        <f t="shared" si="150"/>
        <v/>
      </c>
      <c r="DU9" s="57" t="str">
        <f t="shared" si="151"/>
        <v/>
      </c>
      <c r="DV9" s="57" t="str">
        <f t="shared" si="152"/>
        <v>7</v>
      </c>
      <c r="DW9" s="57" t="str">
        <f t="shared" si="153"/>
        <v>9</v>
      </c>
      <c r="DX9" s="57" t="str">
        <f t="shared" si="154"/>
        <v>11</v>
      </c>
      <c r="DY9" s="57" t="str">
        <f t="shared" si="155"/>
        <v>13</v>
      </c>
      <c r="DZ9" s="57" t="str">
        <f t="shared" si="156"/>
        <v>MI</v>
      </c>
      <c r="EA9" s="57" t="str">
        <f t="shared" si="157"/>
        <v>MI7</v>
      </c>
      <c r="EB9" s="57" t="str">
        <f t="shared" si="158"/>
        <v>MI9</v>
      </c>
      <c r="EC9" s="57" t="str">
        <f t="shared" si="159"/>
        <v>MI11</v>
      </c>
      <c r="ED9" s="57" t="str">
        <f t="shared" si="160"/>
        <v>MI13</v>
      </c>
      <c r="EF9" s="57">
        <f>1</f>
        <v>1</v>
      </c>
      <c r="EG9" s="57">
        <f t="shared" si="161"/>
        <v>3</v>
      </c>
      <c r="EH9" s="57">
        <f t="shared" si="162"/>
        <v>7</v>
      </c>
      <c r="EI9" s="57">
        <f t="shared" si="163"/>
        <v>10</v>
      </c>
      <c r="EJ9" s="57">
        <f t="shared" si="164"/>
        <v>14</v>
      </c>
      <c r="EK9" s="57">
        <f t="shared" si="165"/>
        <v>17</v>
      </c>
      <c r="EL9" s="57">
        <f t="shared" si="166"/>
        <v>20</v>
      </c>
      <c r="EM9" s="57" t="str">
        <f t="shared" si="167"/>
        <v>MI</v>
      </c>
      <c r="EN9" s="57" t="str">
        <f t="shared" si="168"/>
        <v>m</v>
      </c>
      <c r="EO9" s="57" t="str">
        <f t="shared" si="169"/>
        <v/>
      </c>
      <c r="EP9" s="57" t="str">
        <f t="shared" si="170"/>
        <v>7</v>
      </c>
      <c r="EQ9" s="57" t="str">
        <f t="shared" si="171"/>
        <v>9</v>
      </c>
      <c r="ER9" s="57" t="str">
        <f t="shared" si="172"/>
        <v>11</v>
      </c>
      <c r="ES9" s="57" t="str">
        <f t="shared" si="173"/>
        <v>13b</v>
      </c>
      <c r="ET9" s="57" t="str">
        <f t="shared" si="174"/>
        <v>MIm</v>
      </c>
      <c r="EU9" s="57" t="str">
        <f t="shared" si="175"/>
        <v>MIm7</v>
      </c>
      <c r="EV9" s="57" t="str">
        <f t="shared" si="176"/>
        <v>MIm9</v>
      </c>
      <c r="EW9" s="57" t="str">
        <f t="shared" si="177"/>
        <v>MIm11</v>
      </c>
      <c r="EX9" s="57" t="str">
        <f t="shared" si="178"/>
        <v>MIm13b</v>
      </c>
      <c r="EZ9" s="57">
        <f>1</f>
        <v>1</v>
      </c>
      <c r="FA9" s="57">
        <f t="shared" si="179"/>
        <v>3</v>
      </c>
      <c r="FB9" s="57">
        <f t="shared" si="180"/>
        <v>6</v>
      </c>
      <c r="FC9" s="57">
        <f t="shared" si="181"/>
        <v>10</v>
      </c>
      <c r="FD9" s="57">
        <f t="shared" si="182"/>
        <v>13</v>
      </c>
      <c r="FE9" s="57">
        <f t="shared" si="183"/>
        <v>17</v>
      </c>
      <c r="FF9" s="57">
        <f t="shared" si="184"/>
        <v>20</v>
      </c>
      <c r="FG9" s="57" t="str">
        <f t="shared" si="185"/>
        <v>MI</v>
      </c>
      <c r="FH9" s="57" t="str">
        <f t="shared" si="186"/>
        <v>m</v>
      </c>
      <c r="FI9" s="57" t="str">
        <f t="shared" si="187"/>
        <v>5b</v>
      </c>
      <c r="FJ9" s="57" t="str">
        <f t="shared" si="188"/>
        <v>7</v>
      </c>
      <c r="FK9" s="57" t="str">
        <f t="shared" si="189"/>
        <v>9b</v>
      </c>
      <c r="FL9" s="57" t="str">
        <f t="shared" si="190"/>
        <v>11</v>
      </c>
      <c r="FM9" s="57" t="str">
        <f t="shared" si="191"/>
        <v>13b</v>
      </c>
      <c r="FN9" s="57" t="str">
        <f t="shared" si="192"/>
        <v>MIm5b</v>
      </c>
      <c r="FO9" s="57" t="str">
        <f t="shared" si="193"/>
        <v>MIm5b7</v>
      </c>
      <c r="FP9" s="57" t="str">
        <f t="shared" si="194"/>
        <v>MIm5b9b</v>
      </c>
      <c r="FQ9" s="57" t="str">
        <f t="shared" si="195"/>
        <v>MIm5b11</v>
      </c>
      <c r="FR9" s="57" t="str">
        <f t="shared" si="196"/>
        <v>MIm5b13b</v>
      </c>
      <c r="FT9" s="2" t="str">
        <f t="shared" si="197"/>
        <v>MI</v>
      </c>
      <c r="FU9" s="2" t="str">
        <f t="shared" si="22"/>
        <v>MIΔ</v>
      </c>
      <c r="FV9" s="2" t="str">
        <f t="shared" si="22"/>
        <v>MI9</v>
      </c>
      <c r="FW9" s="2" t="str">
        <f t="shared" si="22"/>
        <v>MI11</v>
      </c>
      <c r="FX9" s="2" t="str">
        <f t="shared" si="22"/>
        <v>MI13</v>
      </c>
      <c r="FY9" s="2" t="str">
        <f t="shared" si="198"/>
        <v>MIm</v>
      </c>
      <c r="FZ9" s="2" t="str">
        <f t="shared" si="23"/>
        <v>MIm7</v>
      </c>
      <c r="GA9" s="2" t="str">
        <f t="shared" si="23"/>
        <v>MIm9</v>
      </c>
      <c r="GB9" s="2" t="str">
        <f t="shared" si="23"/>
        <v>MIm11</v>
      </c>
      <c r="GC9" s="2" t="str">
        <f t="shared" si="23"/>
        <v>MIm13</v>
      </c>
      <c r="GD9" s="2" t="str">
        <f t="shared" si="199"/>
        <v>MIm</v>
      </c>
      <c r="GE9" s="2" t="str">
        <f t="shared" si="24"/>
        <v>MIm7</v>
      </c>
      <c r="GF9" s="2" t="str">
        <f t="shared" si="24"/>
        <v>MIm9b</v>
      </c>
      <c r="GG9" s="2" t="str">
        <f t="shared" si="24"/>
        <v>MIm11</v>
      </c>
      <c r="GH9" s="2" t="str">
        <f t="shared" si="24"/>
        <v>MIm13b</v>
      </c>
      <c r="GI9" s="2" t="str">
        <f t="shared" si="200"/>
        <v>MI</v>
      </c>
      <c r="GJ9" s="2" t="str">
        <f t="shared" si="25"/>
        <v>MIΔ</v>
      </c>
      <c r="GK9" s="2" t="str">
        <f t="shared" si="25"/>
        <v>MI9</v>
      </c>
      <c r="GL9" s="2" t="str">
        <f t="shared" si="25"/>
        <v>MI11+</v>
      </c>
      <c r="GM9" s="2" t="str">
        <f t="shared" si="25"/>
        <v>MI13</v>
      </c>
      <c r="GN9" s="2" t="str">
        <f t="shared" si="201"/>
        <v>MI</v>
      </c>
      <c r="GO9" s="2" t="str">
        <f t="shared" si="26"/>
        <v>MI7</v>
      </c>
      <c r="GP9" s="2" t="str">
        <f t="shared" si="26"/>
        <v>MI9</v>
      </c>
      <c r="GQ9" s="2" t="str">
        <f t="shared" si="26"/>
        <v>MI11</v>
      </c>
      <c r="GR9" s="2" t="str">
        <f t="shared" si="26"/>
        <v>MI13</v>
      </c>
      <c r="GS9" s="2" t="str">
        <f t="shared" si="202"/>
        <v>MIm</v>
      </c>
      <c r="GT9" s="2" t="str">
        <f t="shared" si="27"/>
        <v>MIm7</v>
      </c>
      <c r="GU9" s="2" t="str">
        <f t="shared" si="27"/>
        <v>MIm9</v>
      </c>
      <c r="GV9" s="2" t="str">
        <f t="shared" si="27"/>
        <v>MIm11</v>
      </c>
      <c r="GW9" s="2" t="str">
        <f t="shared" si="27"/>
        <v>MIm13b</v>
      </c>
      <c r="GX9" s="2" t="str">
        <f t="shared" si="203"/>
        <v>MIm5b</v>
      </c>
      <c r="GY9" s="2" t="str">
        <f t="shared" si="28"/>
        <v>MIm5b7</v>
      </c>
      <c r="GZ9" s="2" t="str">
        <f t="shared" si="28"/>
        <v>MIm5b9b</v>
      </c>
      <c r="HA9" s="2" t="str">
        <f t="shared" si="28"/>
        <v>MIm5b11</v>
      </c>
      <c r="HB9" s="2" t="str">
        <f t="shared" si="28"/>
        <v>MIm5b13b</v>
      </c>
      <c r="HD9" s="2">
        <f t="shared" si="216"/>
        <v>5</v>
      </c>
      <c r="HE9" s="2" t="str" cm="1">
        <f t="array" ref="HE9">INDEX(patti,$HD9,IP9)</f>
        <v>MI</v>
      </c>
      <c r="HF9" s="2" t="str" cm="1">
        <f t="array" ref="HF9">INDEX(patti,$HD9,IQ9)</f>
        <v>MIm</v>
      </c>
      <c r="HG9" s="2" t="str" cm="1">
        <f t="array" ref="HG9">INDEX(patti,$HD9,IR9)</f>
        <v>MIm</v>
      </c>
      <c r="HH9" s="2" t="str" cm="1">
        <f t="array" ref="HH9">INDEX(patti,$HD9,IS9)</f>
        <v>MI</v>
      </c>
      <c r="HI9" s="2" t="str" cm="1">
        <f t="array" ref="HI9">INDEX(patti,$HD9,IT9)</f>
        <v>MI</v>
      </c>
      <c r="HJ9" s="2" t="str" cm="1">
        <f t="array" ref="HJ9">INDEX(patti,$HD9,IU9)</f>
        <v>MIm</v>
      </c>
      <c r="HK9" s="2" t="str" cm="1">
        <f t="array" ref="HK9">INDEX(patti,$HD9,IV9)</f>
        <v>MIm5b</v>
      </c>
      <c r="HL9" s="2" t="str" cm="1">
        <f t="array" ref="HL9">INDEX(patti,$HD9,IW9)</f>
        <v>MIΔ</v>
      </c>
      <c r="HM9" s="2" t="str" cm="1">
        <f t="array" ref="HM9">INDEX(patti,$HD9,IX9)</f>
        <v>MIm7</v>
      </c>
      <c r="HN9" s="2" t="str" cm="1">
        <f t="array" ref="HN9">INDEX(patti,$HD9,IY9)</f>
        <v>MIm7</v>
      </c>
      <c r="HO9" s="2" t="str" cm="1">
        <f t="array" ref="HO9">INDEX(patti,$HD9,IZ9)</f>
        <v>MIΔ</v>
      </c>
      <c r="HP9" s="2" t="str" cm="1">
        <f t="array" ref="HP9">INDEX(patti,$HD9,JA9)</f>
        <v>MI7</v>
      </c>
      <c r="HQ9" s="2" t="str" cm="1">
        <f t="array" ref="HQ9">INDEX(patti,$HD9,JB9)</f>
        <v>MIm7</v>
      </c>
      <c r="HR9" s="2" t="str" cm="1">
        <f t="array" ref="HR9">INDEX(patti,$HD9,JC9)</f>
        <v>MIm5b7</v>
      </c>
      <c r="HS9" s="2" t="str" cm="1">
        <f t="array" ref="HS9">INDEX(patti,$HD9,JD9)</f>
        <v>MI9</v>
      </c>
      <c r="HT9" s="2" t="str" cm="1">
        <f t="array" ref="HT9">INDEX(patti,$HD9,JE9)</f>
        <v>MIm9</v>
      </c>
      <c r="HU9" s="2" t="str" cm="1">
        <f t="array" ref="HU9">INDEX(patti,$HD9,JF9)</f>
        <v>MIm9b</v>
      </c>
      <c r="HV9" s="2" t="str" cm="1">
        <f t="array" ref="HV9">INDEX(patti,$HD9,JG9)</f>
        <v>MI9</v>
      </c>
      <c r="HW9" s="2" t="str" cm="1">
        <f t="array" ref="HW9">INDEX(patti,$HD9,JH9)</f>
        <v>MI9</v>
      </c>
      <c r="HX9" s="2" t="str" cm="1">
        <f t="array" ref="HX9">INDEX(patti,$HD9,JI9)</f>
        <v>MIm9</v>
      </c>
      <c r="HY9" s="2" t="str" cm="1">
        <f t="array" ref="HY9">INDEX(patti,$HD9,JJ9)</f>
        <v>MIm5b9b</v>
      </c>
      <c r="HZ9" s="2" t="str" cm="1">
        <f t="array" ref="HZ9">INDEX(patti,$HD9,JK9)</f>
        <v>MI11</v>
      </c>
      <c r="IA9" s="2" t="str" cm="1">
        <f t="array" ref="IA9">INDEX(patti,$HD9,JL9)</f>
        <v>MIm11</v>
      </c>
      <c r="IB9" s="2" t="str" cm="1">
        <f t="array" ref="IB9">INDEX(patti,$HD9,JM9)</f>
        <v>MIm11</v>
      </c>
      <c r="IC9" s="2" t="str" cm="1">
        <f t="array" ref="IC9">INDEX(patti,$HD9,JN9)</f>
        <v>MI11+</v>
      </c>
      <c r="ID9" s="2" t="str" cm="1">
        <f t="array" ref="ID9">INDEX(patti,$HD9,JO9)</f>
        <v>MI11</v>
      </c>
      <c r="IE9" s="2" t="str" cm="1">
        <f t="array" ref="IE9">INDEX(patti,$HD9,JP9)</f>
        <v>MIm11</v>
      </c>
      <c r="IF9" s="2" t="str" cm="1">
        <f t="array" ref="IF9">INDEX(patti,$HD9,JQ9)</f>
        <v>MIm5b11</v>
      </c>
      <c r="IG9" s="2" t="str" cm="1">
        <f t="array" ref="IG9">INDEX(patti,$HD9,JR9)</f>
        <v>MI13</v>
      </c>
      <c r="IH9" s="2" t="str" cm="1">
        <f t="array" ref="IH9">INDEX(patti,$HD9,JS9)</f>
        <v>MIm13</v>
      </c>
      <c r="II9" s="2" t="str" cm="1">
        <f t="array" ref="II9">INDEX(patti,$HD9,JT9)</f>
        <v>MIm13b</v>
      </c>
      <c r="IJ9" s="2" t="str" cm="1">
        <f t="array" ref="IJ9">INDEX(patti,$HD9,JU9)</f>
        <v>MI13</v>
      </c>
      <c r="IK9" s="2" t="str" cm="1">
        <f t="array" ref="IK9">INDEX(patti,$HD9,JV9)</f>
        <v>MI13</v>
      </c>
      <c r="IL9" s="2" t="str" cm="1">
        <f t="array" ref="IL9">INDEX(patti,$HD9,JW9)</f>
        <v>MIm13b</v>
      </c>
      <c r="IM9" s="2" t="str" cm="1">
        <f t="array" ref="IM9">INDEX(patti,$HD9,JX9)</f>
        <v>MIm5b13b</v>
      </c>
      <c r="IN9" t="s">
        <v>117</v>
      </c>
      <c r="IP9">
        <v>1</v>
      </c>
      <c r="IQ9">
        <f t="shared" si="204"/>
        <v>6</v>
      </c>
      <c r="IR9">
        <f t="shared" si="204"/>
        <v>11</v>
      </c>
      <c r="IS9">
        <f t="shared" si="204"/>
        <v>16</v>
      </c>
      <c r="IT9">
        <f t="shared" si="204"/>
        <v>21</v>
      </c>
      <c r="IU9">
        <f t="shared" si="204"/>
        <v>26</v>
      </c>
      <c r="IV9">
        <f t="shared" si="204"/>
        <v>31</v>
      </c>
      <c r="IW9">
        <f t="shared" si="205"/>
        <v>2</v>
      </c>
      <c r="IX9">
        <f t="shared" si="30"/>
        <v>7</v>
      </c>
      <c r="IY9">
        <f t="shared" si="30"/>
        <v>12</v>
      </c>
      <c r="IZ9">
        <f t="shared" si="30"/>
        <v>17</v>
      </c>
      <c r="JA9">
        <f t="shared" si="30"/>
        <v>22</v>
      </c>
      <c r="JB9">
        <f t="shared" si="30"/>
        <v>27</v>
      </c>
      <c r="JC9">
        <f t="shared" si="30"/>
        <v>32</v>
      </c>
      <c r="JD9">
        <f t="shared" si="30"/>
        <v>3</v>
      </c>
      <c r="JE9">
        <f t="shared" si="30"/>
        <v>8</v>
      </c>
      <c r="JF9">
        <f t="shared" si="30"/>
        <v>13</v>
      </c>
      <c r="JG9">
        <f t="shared" si="30"/>
        <v>18</v>
      </c>
      <c r="JH9">
        <f t="shared" si="30"/>
        <v>23</v>
      </c>
      <c r="JI9">
        <f t="shared" si="30"/>
        <v>28</v>
      </c>
      <c r="JJ9">
        <f t="shared" si="30"/>
        <v>33</v>
      </c>
      <c r="JK9">
        <f t="shared" si="30"/>
        <v>4</v>
      </c>
      <c r="JL9">
        <f t="shared" si="30"/>
        <v>9</v>
      </c>
      <c r="JM9">
        <f t="shared" si="30"/>
        <v>14</v>
      </c>
      <c r="JN9">
        <f t="shared" si="31"/>
        <v>19</v>
      </c>
      <c r="JO9">
        <f t="shared" si="31"/>
        <v>24</v>
      </c>
      <c r="JP9">
        <f t="shared" si="31"/>
        <v>29</v>
      </c>
      <c r="JQ9">
        <f t="shared" si="31"/>
        <v>34</v>
      </c>
      <c r="JR9">
        <f t="shared" si="31"/>
        <v>5</v>
      </c>
      <c r="JS9">
        <f t="shared" si="31"/>
        <v>10</v>
      </c>
      <c r="JT9">
        <f t="shared" si="31"/>
        <v>15</v>
      </c>
      <c r="JU9">
        <f t="shared" si="31"/>
        <v>20</v>
      </c>
      <c r="JV9">
        <f t="shared" si="31"/>
        <v>25</v>
      </c>
      <c r="JW9">
        <f t="shared" si="31"/>
        <v>30</v>
      </c>
      <c r="JX9">
        <f t="shared" si="31"/>
        <v>35</v>
      </c>
      <c r="JY9" t="s">
        <v>117</v>
      </c>
      <c r="JZ9" t="str">
        <f t="shared" si="217"/>
        <v>MAGGIORE</v>
      </c>
      <c r="KA9">
        <f t="shared" si="16"/>
        <v>0</v>
      </c>
      <c r="KB9" cm="1">
        <f t="array" ref="KB9">IF(TYPE(_xlfn._xlws.FILTER(HE$1:IM$1,HE9:IM9=KA9))=16,0,_xlfn._xlws.FILTER(HE$1:IM$1,HE9:IM9=KA9))</f>
        <v>0</v>
      </c>
      <c r="KG9">
        <f t="shared" si="206"/>
        <v>0</v>
      </c>
      <c r="KH9" s="35">
        <f t="shared" si="32"/>
        <v>0</v>
      </c>
      <c r="KI9">
        <f t="shared" si="218"/>
        <v>5</v>
      </c>
      <c r="KJ9">
        <f t="shared" si="33"/>
        <v>0</v>
      </c>
      <c r="KK9">
        <f>IF(TYPE(_xlfn.TEXTAFTER(KJ9,"scala "))=16,0,_xlfn.TEXTAFTER(KJ9,"scala "))</f>
        <v>0</v>
      </c>
      <c r="KL9">
        <f t="shared" si="207"/>
        <v>0</v>
      </c>
      <c r="KM9" s="2">
        <f t="shared" si="35"/>
        <v>0</v>
      </c>
      <c r="KN9" s="2">
        <f t="shared" si="35"/>
        <v>0</v>
      </c>
      <c r="KO9" s="2">
        <f t="shared" si="35"/>
        <v>0</v>
      </c>
      <c r="KP9" s="2">
        <f t="shared" si="35"/>
        <v>0</v>
      </c>
      <c r="KQ9" s="2">
        <f t="shared" si="35"/>
        <v>0</v>
      </c>
      <c r="KR9" s="2">
        <f t="shared" si="35"/>
        <v>0</v>
      </c>
      <c r="KS9" s="2">
        <f t="shared" si="35"/>
        <v>0</v>
      </c>
      <c r="KT9" s="2" t="str">
        <f t="shared" si="208"/>
        <v>0</v>
      </c>
      <c r="KU9" s="2" t="str">
        <f t="shared" si="209"/>
        <v>0</v>
      </c>
      <c r="KV9" s="2" t="str">
        <f t="shared" si="210"/>
        <v>0</v>
      </c>
      <c r="KW9" s="55" t="str">
        <f t="shared" si="211"/>
        <v>0</v>
      </c>
      <c r="KX9" s="60">
        <f t="shared" si="212"/>
        <v>0</v>
      </c>
      <c r="KY9" s="60">
        <f t="shared" si="36"/>
        <v>0</v>
      </c>
      <c r="KZ9" s="60">
        <f t="shared" si="36"/>
        <v>0</v>
      </c>
      <c r="LA9" s="60">
        <f t="shared" si="36"/>
        <v>0</v>
      </c>
      <c r="LB9" s="60">
        <f t="shared" si="36"/>
        <v>0</v>
      </c>
      <c r="LC9" s="60">
        <f t="shared" si="36"/>
        <v>0</v>
      </c>
      <c r="LD9" s="60">
        <f t="shared" si="36"/>
        <v>0</v>
      </c>
      <c r="LE9" s="64">
        <f t="shared" si="37"/>
        <v>0</v>
      </c>
      <c r="LF9" s="55">
        <f t="shared" si="38"/>
        <v>0</v>
      </c>
      <c r="LG9" s="55">
        <f t="shared" si="39"/>
        <v>0</v>
      </c>
      <c r="LH9" s="55">
        <f t="shared" si="40"/>
        <v>0</v>
      </c>
      <c r="LI9" s="55">
        <f t="shared" si="41"/>
        <v>0</v>
      </c>
      <c r="LJ9" s="55">
        <f t="shared" si="42"/>
        <v>0</v>
      </c>
      <c r="LK9" s="55">
        <f t="shared" si="43"/>
        <v>0</v>
      </c>
      <c r="LL9" s="55">
        <f t="shared" si="44"/>
        <v>0</v>
      </c>
      <c r="LM9" s="64">
        <f t="shared" si="213"/>
        <v>0</v>
      </c>
      <c r="LN9" s="64">
        <f t="shared" si="45"/>
        <v>0</v>
      </c>
      <c r="LO9" s="64">
        <f t="shared" si="45"/>
        <v>0</v>
      </c>
      <c r="LP9" s="64">
        <f t="shared" si="45"/>
        <v>0</v>
      </c>
      <c r="LQ9" s="64">
        <f t="shared" si="45"/>
        <v>0</v>
      </c>
      <c r="LR9" s="64">
        <f t="shared" si="45"/>
        <v>0</v>
      </c>
      <c r="LS9" s="64">
        <f t="shared" si="45"/>
        <v>0</v>
      </c>
      <c r="LT9" s="60">
        <f t="shared" si="214"/>
        <v>0</v>
      </c>
      <c r="LU9" s="60">
        <f t="shared" si="46"/>
        <v>0</v>
      </c>
      <c r="LV9" s="60">
        <f t="shared" si="47"/>
        <v>0</v>
      </c>
      <c r="LX9" s="180"/>
      <c r="LY9" s="180"/>
      <c r="LZ9" s="180"/>
      <c r="MA9" s="180"/>
      <c r="MB9" s="180"/>
      <c r="MC9" s="180"/>
      <c r="MD9" s="180"/>
      <c r="ME9" s="180"/>
      <c r="MF9" s="180"/>
      <c r="MG9" s="180"/>
      <c r="MH9" s="180"/>
      <c r="MI9" s="180"/>
      <c r="MJ9" s="180"/>
      <c r="MK9" s="180"/>
      <c r="ML9" s="180"/>
      <c r="MM9" s="180"/>
      <c r="MN9" s="180"/>
      <c r="MO9" s="180"/>
      <c r="MP9" s="180"/>
      <c r="MQ9" s="180"/>
      <c r="MR9" s="180"/>
      <c r="MS9" s="180"/>
      <c r="MT9" s="180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73"/>
      <c r="NP9" s="73"/>
      <c r="NQ9" s="73"/>
      <c r="NR9" s="73"/>
      <c r="NS9" s="73"/>
      <c r="NT9" s="73"/>
      <c r="NU9" s="73"/>
      <c r="NV9" s="73"/>
      <c r="NW9" s="73"/>
      <c r="NX9" s="73"/>
      <c r="NY9" s="73"/>
      <c r="NZ9" s="73"/>
      <c r="OA9" s="73"/>
      <c r="OB9" s="73"/>
      <c r="OC9" s="73"/>
      <c r="OD9" s="73"/>
      <c r="OE9" s="73"/>
      <c r="OF9" s="73"/>
      <c r="OG9" s="73"/>
      <c r="OH9" s="73"/>
      <c r="OI9" s="73"/>
      <c r="OJ9" s="73"/>
      <c r="OK9" s="73"/>
      <c r="OL9" s="73"/>
      <c r="OM9" s="73"/>
      <c r="ON9" s="73"/>
      <c r="OO9" s="73"/>
      <c r="OP9" s="73"/>
      <c r="OQ9" s="73"/>
      <c r="OR9" s="73"/>
      <c r="OS9" s="73"/>
      <c r="OT9" s="73"/>
      <c r="OU9" s="73"/>
      <c r="OV9" s="73"/>
      <c r="OW9" s="73"/>
      <c r="OX9" s="73"/>
      <c r="OY9" s="73"/>
      <c r="OZ9" s="73"/>
      <c r="PA9" s="73"/>
      <c r="PB9" s="73"/>
    </row>
    <row r="10" spans="1:418" x14ac:dyDescent="0.3">
      <c r="A10" s="190"/>
      <c r="B10" t="s">
        <v>32</v>
      </c>
      <c r="C10" s="16" t="s">
        <v>37</v>
      </c>
      <c r="D10" s="16" t="s">
        <v>37</v>
      </c>
      <c r="E10" s="16" t="s">
        <v>38</v>
      </c>
      <c r="F10" s="16" t="s">
        <v>37</v>
      </c>
      <c r="G10" s="16" t="s">
        <v>37</v>
      </c>
      <c r="H10" s="16" t="s">
        <v>37</v>
      </c>
      <c r="I10" s="16" t="s">
        <v>38</v>
      </c>
      <c r="J10" s="4">
        <f t="shared" si="21"/>
        <v>6</v>
      </c>
      <c r="K10" s="57">
        <f t="shared" si="48"/>
        <v>8</v>
      </c>
      <c r="L10" s="57">
        <f t="shared" si="49"/>
        <v>10</v>
      </c>
      <c r="M10" s="57">
        <f t="shared" si="50"/>
        <v>11</v>
      </c>
      <c r="N10" s="57">
        <f t="shared" si="51"/>
        <v>13</v>
      </c>
      <c r="O10" s="57">
        <f t="shared" si="52"/>
        <v>15</v>
      </c>
      <c r="P10" s="57">
        <f t="shared" si="53"/>
        <v>17</v>
      </c>
      <c r="Q10" s="57">
        <f t="shared" si="54"/>
        <v>18</v>
      </c>
      <c r="R10" s="57">
        <f t="shared" si="55"/>
        <v>20</v>
      </c>
      <c r="S10" s="57">
        <f t="shared" si="56"/>
        <v>22</v>
      </c>
      <c r="T10" s="57">
        <f t="shared" si="57"/>
        <v>23</v>
      </c>
      <c r="U10" s="57">
        <f t="shared" si="58"/>
        <v>25</v>
      </c>
      <c r="V10" s="57">
        <f t="shared" si="59"/>
        <v>27</v>
      </c>
      <c r="W10" s="57">
        <f t="shared" si="60"/>
        <v>29</v>
      </c>
      <c r="X10" s="57">
        <f t="shared" si="61"/>
        <v>30</v>
      </c>
      <c r="Y10" s="57">
        <f t="shared" si="62"/>
        <v>32</v>
      </c>
      <c r="Z10" s="57">
        <f t="shared" si="63"/>
        <v>34</v>
      </c>
      <c r="AA10" s="57">
        <f t="shared" si="64"/>
        <v>35</v>
      </c>
      <c r="AB10" s="57">
        <f t="shared" si="65"/>
        <v>37</v>
      </c>
      <c r="AC10" s="57">
        <f t="shared" si="66"/>
        <v>39</v>
      </c>
      <c r="AD10" s="57">
        <f t="shared" si="67"/>
        <v>41</v>
      </c>
      <c r="AE10" s="57">
        <f t="shared" si="68"/>
        <v>42</v>
      </c>
      <c r="AF10" s="57">
        <f t="shared" si="69"/>
        <v>44</v>
      </c>
      <c r="AG10" s="57">
        <f t="shared" si="70"/>
        <v>46</v>
      </c>
      <c r="AH10" s="57">
        <f t="shared" si="71"/>
        <v>47</v>
      </c>
      <c r="AI10" s="57"/>
      <c r="AJ10" s="57">
        <f>1</f>
        <v>1</v>
      </c>
      <c r="AK10" s="57">
        <f t="shared" si="72"/>
        <v>4</v>
      </c>
      <c r="AL10" s="57">
        <f t="shared" si="73"/>
        <v>7</v>
      </c>
      <c r="AM10" s="57">
        <f t="shared" si="74"/>
        <v>11</v>
      </c>
      <c r="AN10" s="57">
        <f t="shared" si="75"/>
        <v>14</v>
      </c>
      <c r="AO10" s="57">
        <f t="shared" si="76"/>
        <v>17</v>
      </c>
      <c r="AP10" s="57">
        <f t="shared" si="77"/>
        <v>21</v>
      </c>
      <c r="AQ10" s="57" t="str">
        <f t="shared" si="215"/>
        <v>FA</v>
      </c>
      <c r="AR10" s="57" t="str">
        <f t="shared" si="78"/>
        <v/>
      </c>
      <c r="AS10" s="57" t="str">
        <f t="shared" si="79"/>
        <v/>
      </c>
      <c r="AT10" s="57" t="str">
        <f t="shared" si="80"/>
        <v>Δ</v>
      </c>
      <c r="AU10" s="57" t="str">
        <f t="shared" si="81"/>
        <v>9</v>
      </c>
      <c r="AV10" s="57" t="str">
        <f t="shared" si="82"/>
        <v>11</v>
      </c>
      <c r="AW10" s="57" t="str">
        <f t="shared" si="83"/>
        <v>13</v>
      </c>
      <c r="AX10" s="57" t="str">
        <f t="shared" si="84"/>
        <v>FA</v>
      </c>
      <c r="AY10" s="57" t="str">
        <f t="shared" si="85"/>
        <v>FAΔ</v>
      </c>
      <c r="AZ10" s="57" t="str">
        <f t="shared" si="86"/>
        <v>FA9</v>
      </c>
      <c r="BA10" s="57" t="str">
        <f t="shared" si="87"/>
        <v>FA11</v>
      </c>
      <c r="BB10" s="57" t="str">
        <f t="shared" si="88"/>
        <v>FA13</v>
      </c>
      <c r="BD10" s="57">
        <f>1</f>
        <v>1</v>
      </c>
      <c r="BE10" s="57">
        <f t="shared" si="89"/>
        <v>3</v>
      </c>
      <c r="BF10" s="57">
        <f t="shared" si="90"/>
        <v>7</v>
      </c>
      <c r="BG10" s="57">
        <f t="shared" si="91"/>
        <v>10</v>
      </c>
      <c r="BH10" s="57">
        <f t="shared" si="92"/>
        <v>14</v>
      </c>
      <c r="BI10" s="57">
        <f t="shared" si="93"/>
        <v>17</v>
      </c>
      <c r="BJ10" s="57">
        <f t="shared" si="94"/>
        <v>21</v>
      </c>
      <c r="BK10" s="57" t="str">
        <f t="shared" si="95"/>
        <v>FA</v>
      </c>
      <c r="BL10" s="57" t="str">
        <f t="shared" si="96"/>
        <v>m</v>
      </c>
      <c r="BM10" s="57" t="str">
        <f t="shared" si="97"/>
        <v/>
      </c>
      <c r="BN10" s="57" t="str">
        <f t="shared" si="98"/>
        <v>7</v>
      </c>
      <c r="BO10" s="57" t="str">
        <f t="shared" si="99"/>
        <v>9</v>
      </c>
      <c r="BP10" s="57" t="str">
        <f t="shared" si="100"/>
        <v>11</v>
      </c>
      <c r="BQ10" s="57" t="str">
        <f t="shared" si="101"/>
        <v>13</v>
      </c>
      <c r="BR10" s="57" t="str">
        <f t="shared" si="102"/>
        <v>FAm</v>
      </c>
      <c r="BS10" s="57" t="str">
        <f t="shared" si="103"/>
        <v>FAm7</v>
      </c>
      <c r="BT10" s="57" t="str">
        <f t="shared" si="104"/>
        <v>FAm9</v>
      </c>
      <c r="BU10" s="57" t="str">
        <f t="shared" si="105"/>
        <v>FAm11</v>
      </c>
      <c r="BV10" s="57" t="str">
        <f t="shared" si="106"/>
        <v>FAm13</v>
      </c>
      <c r="BX10" s="57">
        <f>1</f>
        <v>1</v>
      </c>
      <c r="BY10" s="57">
        <f t="shared" si="107"/>
        <v>3</v>
      </c>
      <c r="BZ10" s="57">
        <f t="shared" si="108"/>
        <v>7</v>
      </c>
      <c r="CA10" s="57">
        <f t="shared" si="109"/>
        <v>10</v>
      </c>
      <c r="CB10" s="57">
        <f t="shared" si="110"/>
        <v>13</v>
      </c>
      <c r="CC10" s="57">
        <f t="shared" si="111"/>
        <v>17</v>
      </c>
      <c r="CD10" s="57">
        <f t="shared" si="112"/>
        <v>20</v>
      </c>
      <c r="CE10" s="57" t="str">
        <f t="shared" si="113"/>
        <v>FA</v>
      </c>
      <c r="CF10" s="57" t="str">
        <f t="shared" si="114"/>
        <v>m</v>
      </c>
      <c r="CG10" s="57" t="str">
        <f t="shared" si="115"/>
        <v/>
      </c>
      <c r="CH10" s="57" t="str">
        <f t="shared" si="116"/>
        <v>7</v>
      </c>
      <c r="CI10" s="57" t="str">
        <f t="shared" si="117"/>
        <v>9b</v>
      </c>
      <c r="CJ10" s="57" t="str">
        <f t="shared" si="118"/>
        <v>11</v>
      </c>
      <c r="CK10" s="57" t="str">
        <f t="shared" si="119"/>
        <v>13b</v>
      </c>
      <c r="CL10" s="57" t="str">
        <f t="shared" si="120"/>
        <v>FAm</v>
      </c>
      <c r="CM10" s="57" t="str">
        <f t="shared" si="121"/>
        <v>FAm7</v>
      </c>
      <c r="CN10" s="57" t="str">
        <f t="shared" si="122"/>
        <v>FAm9b</v>
      </c>
      <c r="CO10" s="57" t="str">
        <f t="shared" si="123"/>
        <v>FAm11</v>
      </c>
      <c r="CP10" s="57" t="str">
        <f t="shared" si="124"/>
        <v>FAm13b</v>
      </c>
      <c r="CR10" s="57">
        <f>1</f>
        <v>1</v>
      </c>
      <c r="CS10" s="57">
        <f t="shared" si="125"/>
        <v>4</v>
      </c>
      <c r="CT10" s="57">
        <f t="shared" si="126"/>
        <v>7</v>
      </c>
      <c r="CU10" s="57">
        <f t="shared" si="127"/>
        <v>11</v>
      </c>
      <c r="CV10" s="57">
        <f t="shared" si="128"/>
        <v>14</v>
      </c>
      <c r="CW10" s="57">
        <f t="shared" si="129"/>
        <v>18</v>
      </c>
      <c r="CX10" s="57">
        <f t="shared" si="130"/>
        <v>21</v>
      </c>
      <c r="CY10" s="57" t="str">
        <f t="shared" si="131"/>
        <v>FA</v>
      </c>
      <c r="CZ10" s="57" t="str">
        <f t="shared" si="132"/>
        <v/>
      </c>
      <c r="DA10" s="57" t="str">
        <f t="shared" si="133"/>
        <v/>
      </c>
      <c r="DB10" s="57" t="str">
        <f t="shared" si="134"/>
        <v>Δ</v>
      </c>
      <c r="DC10" s="57" t="str">
        <f t="shared" si="135"/>
        <v>9</v>
      </c>
      <c r="DD10" s="57" t="str">
        <f t="shared" si="136"/>
        <v>11+</v>
      </c>
      <c r="DE10" s="57" t="str">
        <f t="shared" si="137"/>
        <v>13</v>
      </c>
      <c r="DF10" s="57" t="str">
        <f t="shared" si="138"/>
        <v>FA</v>
      </c>
      <c r="DG10" s="57" t="str">
        <f t="shared" si="139"/>
        <v>FAΔ</v>
      </c>
      <c r="DH10" s="57" t="str">
        <f t="shared" si="140"/>
        <v>FA9</v>
      </c>
      <c r="DI10" s="57" t="str">
        <f t="shared" si="141"/>
        <v>FA11+</v>
      </c>
      <c r="DJ10" s="57" t="str">
        <f t="shared" si="142"/>
        <v>FA13</v>
      </c>
      <c r="DL10" s="57">
        <f>1</f>
        <v>1</v>
      </c>
      <c r="DM10" s="57">
        <f t="shared" si="143"/>
        <v>4</v>
      </c>
      <c r="DN10" s="57">
        <f t="shared" si="144"/>
        <v>7</v>
      </c>
      <c r="DO10" s="57">
        <f t="shared" si="145"/>
        <v>10</v>
      </c>
      <c r="DP10" s="57">
        <f t="shared" si="146"/>
        <v>14</v>
      </c>
      <c r="DQ10" s="57">
        <f t="shared" si="147"/>
        <v>17</v>
      </c>
      <c r="DR10" s="57">
        <f t="shared" si="148"/>
        <v>21</v>
      </c>
      <c r="DS10" s="57" t="str">
        <f t="shared" si="149"/>
        <v>FA</v>
      </c>
      <c r="DT10" s="57" t="str">
        <f t="shared" si="150"/>
        <v/>
      </c>
      <c r="DU10" s="57" t="str">
        <f t="shared" si="151"/>
        <v/>
      </c>
      <c r="DV10" s="57" t="str">
        <f t="shared" si="152"/>
        <v>7</v>
      </c>
      <c r="DW10" s="57" t="str">
        <f t="shared" si="153"/>
        <v>9</v>
      </c>
      <c r="DX10" s="57" t="str">
        <f t="shared" si="154"/>
        <v>11</v>
      </c>
      <c r="DY10" s="57" t="str">
        <f t="shared" si="155"/>
        <v>13</v>
      </c>
      <c r="DZ10" s="57" t="str">
        <f t="shared" si="156"/>
        <v>FA</v>
      </c>
      <c r="EA10" s="57" t="str">
        <f t="shared" si="157"/>
        <v>FA7</v>
      </c>
      <c r="EB10" s="57" t="str">
        <f t="shared" si="158"/>
        <v>FA9</v>
      </c>
      <c r="EC10" s="57" t="str">
        <f t="shared" si="159"/>
        <v>FA11</v>
      </c>
      <c r="ED10" s="57" t="str">
        <f t="shared" si="160"/>
        <v>FA13</v>
      </c>
      <c r="EF10" s="57">
        <f>1</f>
        <v>1</v>
      </c>
      <c r="EG10" s="57">
        <f t="shared" si="161"/>
        <v>3</v>
      </c>
      <c r="EH10" s="57">
        <f t="shared" si="162"/>
        <v>7</v>
      </c>
      <c r="EI10" s="57">
        <f t="shared" si="163"/>
        <v>10</v>
      </c>
      <c r="EJ10" s="57">
        <f t="shared" si="164"/>
        <v>14</v>
      </c>
      <c r="EK10" s="57">
        <f t="shared" si="165"/>
        <v>17</v>
      </c>
      <c r="EL10" s="57">
        <f t="shared" si="166"/>
        <v>20</v>
      </c>
      <c r="EM10" s="57" t="str">
        <f t="shared" si="167"/>
        <v>FA</v>
      </c>
      <c r="EN10" s="57" t="str">
        <f t="shared" si="168"/>
        <v>m</v>
      </c>
      <c r="EO10" s="57" t="str">
        <f t="shared" si="169"/>
        <v/>
      </c>
      <c r="EP10" s="57" t="str">
        <f t="shared" si="170"/>
        <v>7</v>
      </c>
      <c r="EQ10" s="57" t="str">
        <f t="shared" si="171"/>
        <v>9</v>
      </c>
      <c r="ER10" s="57" t="str">
        <f t="shared" si="172"/>
        <v>11</v>
      </c>
      <c r="ES10" s="57" t="str">
        <f t="shared" si="173"/>
        <v>13b</v>
      </c>
      <c r="ET10" s="57" t="str">
        <f t="shared" si="174"/>
        <v>FAm</v>
      </c>
      <c r="EU10" s="57" t="str">
        <f t="shared" si="175"/>
        <v>FAm7</v>
      </c>
      <c r="EV10" s="57" t="str">
        <f t="shared" si="176"/>
        <v>FAm9</v>
      </c>
      <c r="EW10" s="57" t="str">
        <f t="shared" si="177"/>
        <v>FAm11</v>
      </c>
      <c r="EX10" s="57" t="str">
        <f t="shared" si="178"/>
        <v>FAm13b</v>
      </c>
      <c r="EZ10" s="57">
        <f>1</f>
        <v>1</v>
      </c>
      <c r="FA10" s="57">
        <f t="shared" si="179"/>
        <v>3</v>
      </c>
      <c r="FB10" s="57">
        <f t="shared" si="180"/>
        <v>6</v>
      </c>
      <c r="FC10" s="57">
        <f t="shared" si="181"/>
        <v>10</v>
      </c>
      <c r="FD10" s="57">
        <f t="shared" si="182"/>
        <v>13</v>
      </c>
      <c r="FE10" s="57">
        <f t="shared" si="183"/>
        <v>17</v>
      </c>
      <c r="FF10" s="57">
        <f t="shared" si="184"/>
        <v>20</v>
      </c>
      <c r="FG10" s="57" t="str">
        <f t="shared" si="185"/>
        <v>FA</v>
      </c>
      <c r="FH10" s="57" t="str">
        <f t="shared" si="186"/>
        <v>m</v>
      </c>
      <c r="FI10" s="57" t="str">
        <f t="shared" si="187"/>
        <v>5b</v>
      </c>
      <c r="FJ10" s="57" t="str">
        <f t="shared" si="188"/>
        <v>7</v>
      </c>
      <c r="FK10" s="57" t="str">
        <f t="shared" si="189"/>
        <v>9b</v>
      </c>
      <c r="FL10" s="57" t="str">
        <f t="shared" si="190"/>
        <v>11</v>
      </c>
      <c r="FM10" s="57" t="str">
        <f t="shared" si="191"/>
        <v>13b</v>
      </c>
      <c r="FN10" s="57" t="str">
        <f t="shared" si="192"/>
        <v>FAm5b</v>
      </c>
      <c r="FO10" s="57" t="str">
        <f t="shared" si="193"/>
        <v>FAm5b7</v>
      </c>
      <c r="FP10" s="57" t="str">
        <f t="shared" si="194"/>
        <v>FAm5b9b</v>
      </c>
      <c r="FQ10" s="57" t="str">
        <f t="shared" si="195"/>
        <v>FAm5b11</v>
      </c>
      <c r="FR10" s="57" t="str">
        <f t="shared" si="196"/>
        <v>FAm5b13b</v>
      </c>
      <c r="FT10" s="2" t="str">
        <f t="shared" si="197"/>
        <v>FA</v>
      </c>
      <c r="FU10" s="2" t="str">
        <f t="shared" si="22"/>
        <v>FAΔ</v>
      </c>
      <c r="FV10" s="2" t="str">
        <f t="shared" si="22"/>
        <v>FA9</v>
      </c>
      <c r="FW10" s="2" t="str">
        <f t="shared" si="22"/>
        <v>FA11</v>
      </c>
      <c r="FX10" s="2" t="str">
        <f t="shared" si="22"/>
        <v>FA13</v>
      </c>
      <c r="FY10" s="2" t="str">
        <f t="shared" si="198"/>
        <v>FAm</v>
      </c>
      <c r="FZ10" s="2" t="str">
        <f t="shared" si="23"/>
        <v>FAm7</v>
      </c>
      <c r="GA10" s="2" t="str">
        <f t="shared" si="23"/>
        <v>FAm9</v>
      </c>
      <c r="GB10" s="2" t="str">
        <f t="shared" si="23"/>
        <v>FAm11</v>
      </c>
      <c r="GC10" s="2" t="str">
        <f t="shared" si="23"/>
        <v>FAm13</v>
      </c>
      <c r="GD10" s="2" t="str">
        <f t="shared" si="199"/>
        <v>FAm</v>
      </c>
      <c r="GE10" s="2" t="str">
        <f t="shared" si="24"/>
        <v>FAm7</v>
      </c>
      <c r="GF10" s="2" t="str">
        <f t="shared" si="24"/>
        <v>FAm9b</v>
      </c>
      <c r="GG10" s="2" t="str">
        <f t="shared" si="24"/>
        <v>FAm11</v>
      </c>
      <c r="GH10" s="2" t="str">
        <f t="shared" si="24"/>
        <v>FAm13b</v>
      </c>
      <c r="GI10" s="2" t="str">
        <f t="shared" si="200"/>
        <v>FA</v>
      </c>
      <c r="GJ10" s="2" t="str">
        <f t="shared" si="25"/>
        <v>FAΔ</v>
      </c>
      <c r="GK10" s="2" t="str">
        <f t="shared" si="25"/>
        <v>FA9</v>
      </c>
      <c r="GL10" s="2" t="str">
        <f t="shared" si="25"/>
        <v>FA11+</v>
      </c>
      <c r="GM10" s="2" t="str">
        <f t="shared" si="25"/>
        <v>FA13</v>
      </c>
      <c r="GN10" s="2" t="str">
        <f t="shared" si="201"/>
        <v>FA</v>
      </c>
      <c r="GO10" s="2" t="str">
        <f t="shared" si="26"/>
        <v>FA7</v>
      </c>
      <c r="GP10" s="2" t="str">
        <f t="shared" si="26"/>
        <v>FA9</v>
      </c>
      <c r="GQ10" s="2" t="str">
        <f t="shared" si="26"/>
        <v>FA11</v>
      </c>
      <c r="GR10" s="2" t="str">
        <f t="shared" si="26"/>
        <v>FA13</v>
      </c>
      <c r="GS10" s="2" t="str">
        <f t="shared" si="202"/>
        <v>FAm</v>
      </c>
      <c r="GT10" s="2" t="str">
        <f t="shared" si="27"/>
        <v>FAm7</v>
      </c>
      <c r="GU10" s="2" t="str">
        <f t="shared" si="27"/>
        <v>FAm9</v>
      </c>
      <c r="GV10" s="2" t="str">
        <f t="shared" si="27"/>
        <v>FAm11</v>
      </c>
      <c r="GW10" s="2" t="str">
        <f t="shared" si="27"/>
        <v>FAm13b</v>
      </c>
      <c r="GX10" s="2" t="str">
        <f t="shared" si="203"/>
        <v>FAm5b</v>
      </c>
      <c r="GY10" s="2" t="str">
        <f t="shared" si="28"/>
        <v>FAm5b7</v>
      </c>
      <c r="GZ10" s="2" t="str">
        <f t="shared" si="28"/>
        <v>FAm5b9b</v>
      </c>
      <c r="HA10" s="2" t="str">
        <f t="shared" si="28"/>
        <v>FAm5b11</v>
      </c>
      <c r="HB10" s="2" t="str">
        <f t="shared" si="28"/>
        <v>FAm5b13b</v>
      </c>
      <c r="HD10" s="2">
        <f t="shared" si="216"/>
        <v>6</v>
      </c>
      <c r="HE10" s="2" t="str" cm="1">
        <f t="array" ref="HE10">INDEX(patti,$HD10,IP10)</f>
        <v>FA</v>
      </c>
      <c r="HF10" s="2" t="str" cm="1">
        <f t="array" ref="HF10">INDEX(patti,$HD10,IQ10)</f>
        <v>FAm</v>
      </c>
      <c r="HG10" s="2" t="str" cm="1">
        <f t="array" ref="HG10">INDEX(patti,$HD10,IR10)</f>
        <v>FAm</v>
      </c>
      <c r="HH10" s="2" t="str" cm="1">
        <f t="array" ref="HH10">INDEX(patti,$HD10,IS10)</f>
        <v>FA</v>
      </c>
      <c r="HI10" s="2" t="str" cm="1">
        <f t="array" ref="HI10">INDEX(patti,$HD10,IT10)</f>
        <v>FA</v>
      </c>
      <c r="HJ10" s="2" t="str" cm="1">
        <f t="array" ref="HJ10">INDEX(patti,$HD10,IU10)</f>
        <v>FAm</v>
      </c>
      <c r="HK10" s="2" t="str" cm="1">
        <f t="array" ref="HK10">INDEX(patti,$HD10,IV10)</f>
        <v>FAm5b</v>
      </c>
      <c r="HL10" s="2" t="str" cm="1">
        <f t="array" ref="HL10">INDEX(patti,$HD10,IW10)</f>
        <v>FAΔ</v>
      </c>
      <c r="HM10" s="2" t="str" cm="1">
        <f t="array" ref="HM10">INDEX(patti,$HD10,IX10)</f>
        <v>FAm7</v>
      </c>
      <c r="HN10" s="2" t="str" cm="1">
        <f t="array" ref="HN10">INDEX(patti,$HD10,IY10)</f>
        <v>FAm7</v>
      </c>
      <c r="HO10" s="2" t="str" cm="1">
        <f t="array" ref="HO10">INDEX(patti,$HD10,IZ10)</f>
        <v>FAΔ</v>
      </c>
      <c r="HP10" s="2" t="str" cm="1">
        <f t="array" ref="HP10">INDEX(patti,$HD10,JA10)</f>
        <v>FA7</v>
      </c>
      <c r="HQ10" s="2" t="str" cm="1">
        <f t="array" ref="HQ10">INDEX(patti,$HD10,JB10)</f>
        <v>FAm7</v>
      </c>
      <c r="HR10" s="2" t="str" cm="1">
        <f t="array" ref="HR10">INDEX(patti,$HD10,JC10)</f>
        <v>FAm5b7</v>
      </c>
      <c r="HS10" s="2" t="str" cm="1">
        <f t="array" ref="HS10">INDEX(patti,$HD10,JD10)</f>
        <v>FA9</v>
      </c>
      <c r="HT10" s="2" t="str" cm="1">
        <f t="array" ref="HT10">INDEX(patti,$HD10,JE10)</f>
        <v>FAm9</v>
      </c>
      <c r="HU10" s="2" t="str" cm="1">
        <f t="array" ref="HU10">INDEX(patti,$HD10,JF10)</f>
        <v>FAm9b</v>
      </c>
      <c r="HV10" s="2" t="str" cm="1">
        <f t="array" ref="HV10">INDEX(patti,$HD10,JG10)</f>
        <v>FA9</v>
      </c>
      <c r="HW10" s="2" t="str" cm="1">
        <f t="array" ref="HW10">INDEX(patti,$HD10,JH10)</f>
        <v>FA9</v>
      </c>
      <c r="HX10" s="2" t="str" cm="1">
        <f t="array" ref="HX10">INDEX(patti,$HD10,JI10)</f>
        <v>FAm9</v>
      </c>
      <c r="HY10" s="2" t="str" cm="1">
        <f t="array" ref="HY10">INDEX(patti,$HD10,JJ10)</f>
        <v>FAm5b9b</v>
      </c>
      <c r="HZ10" s="2" t="str" cm="1">
        <f t="array" ref="HZ10">INDEX(patti,$HD10,JK10)</f>
        <v>FA11</v>
      </c>
      <c r="IA10" s="2" t="str" cm="1">
        <f t="array" ref="IA10">INDEX(patti,$HD10,JL10)</f>
        <v>FAm11</v>
      </c>
      <c r="IB10" s="2" t="str" cm="1">
        <f t="array" ref="IB10">INDEX(patti,$HD10,JM10)</f>
        <v>FAm11</v>
      </c>
      <c r="IC10" s="2" t="str" cm="1">
        <f t="array" ref="IC10">INDEX(patti,$HD10,JN10)</f>
        <v>FA11+</v>
      </c>
      <c r="ID10" s="2" t="str" cm="1">
        <f t="array" ref="ID10">INDEX(patti,$HD10,JO10)</f>
        <v>FA11</v>
      </c>
      <c r="IE10" s="2" t="str" cm="1">
        <f t="array" ref="IE10">INDEX(patti,$HD10,JP10)</f>
        <v>FAm11</v>
      </c>
      <c r="IF10" s="2" t="str" cm="1">
        <f t="array" ref="IF10">INDEX(patti,$HD10,JQ10)</f>
        <v>FAm5b11</v>
      </c>
      <c r="IG10" s="2" t="str" cm="1">
        <f t="array" ref="IG10">INDEX(patti,$HD10,JR10)</f>
        <v>FA13</v>
      </c>
      <c r="IH10" s="2" t="str" cm="1">
        <f t="array" ref="IH10">INDEX(patti,$HD10,JS10)</f>
        <v>FAm13</v>
      </c>
      <c r="II10" s="2" t="str" cm="1">
        <f t="array" ref="II10">INDEX(patti,$HD10,JT10)</f>
        <v>FAm13b</v>
      </c>
      <c r="IJ10" s="2" t="str" cm="1">
        <f t="array" ref="IJ10">INDEX(patti,$HD10,JU10)</f>
        <v>FA13</v>
      </c>
      <c r="IK10" s="2" t="str" cm="1">
        <f t="array" ref="IK10">INDEX(patti,$HD10,JV10)</f>
        <v>FA13</v>
      </c>
      <c r="IL10" s="2" t="str" cm="1">
        <f t="array" ref="IL10">INDEX(patti,$HD10,JW10)</f>
        <v>FAm13b</v>
      </c>
      <c r="IM10" s="2" t="str" cm="1">
        <f t="array" ref="IM10">INDEX(patti,$HD10,JX10)</f>
        <v>FAm5b13b</v>
      </c>
      <c r="IN10" t="s">
        <v>117</v>
      </c>
      <c r="IP10">
        <v>1</v>
      </c>
      <c r="IQ10">
        <f t="shared" si="204"/>
        <v>6</v>
      </c>
      <c r="IR10">
        <f t="shared" si="204"/>
        <v>11</v>
      </c>
      <c r="IS10">
        <f t="shared" si="204"/>
        <v>16</v>
      </c>
      <c r="IT10">
        <f t="shared" si="204"/>
        <v>21</v>
      </c>
      <c r="IU10">
        <f t="shared" si="204"/>
        <v>26</v>
      </c>
      <c r="IV10">
        <f t="shared" si="204"/>
        <v>31</v>
      </c>
      <c r="IW10">
        <f t="shared" si="205"/>
        <v>2</v>
      </c>
      <c r="IX10">
        <f t="shared" si="30"/>
        <v>7</v>
      </c>
      <c r="IY10">
        <f t="shared" si="30"/>
        <v>12</v>
      </c>
      <c r="IZ10">
        <f t="shared" si="30"/>
        <v>17</v>
      </c>
      <c r="JA10">
        <f t="shared" si="30"/>
        <v>22</v>
      </c>
      <c r="JB10">
        <f t="shared" si="30"/>
        <v>27</v>
      </c>
      <c r="JC10">
        <f t="shared" si="30"/>
        <v>32</v>
      </c>
      <c r="JD10">
        <f t="shared" si="30"/>
        <v>3</v>
      </c>
      <c r="JE10">
        <f t="shared" si="30"/>
        <v>8</v>
      </c>
      <c r="JF10">
        <f t="shared" si="30"/>
        <v>13</v>
      </c>
      <c r="JG10">
        <f t="shared" si="30"/>
        <v>18</v>
      </c>
      <c r="JH10">
        <f t="shared" si="30"/>
        <v>23</v>
      </c>
      <c r="JI10">
        <f t="shared" si="30"/>
        <v>28</v>
      </c>
      <c r="JJ10">
        <f t="shared" si="30"/>
        <v>33</v>
      </c>
      <c r="JK10">
        <f t="shared" si="30"/>
        <v>4</v>
      </c>
      <c r="JL10">
        <f t="shared" si="30"/>
        <v>9</v>
      </c>
      <c r="JM10">
        <f t="shared" si="30"/>
        <v>14</v>
      </c>
      <c r="JN10">
        <f t="shared" si="31"/>
        <v>19</v>
      </c>
      <c r="JO10">
        <f t="shared" si="31"/>
        <v>24</v>
      </c>
      <c r="JP10">
        <f t="shared" si="31"/>
        <v>29</v>
      </c>
      <c r="JQ10">
        <f t="shared" si="31"/>
        <v>34</v>
      </c>
      <c r="JR10">
        <f t="shared" si="31"/>
        <v>5</v>
      </c>
      <c r="JS10">
        <f t="shared" si="31"/>
        <v>10</v>
      </c>
      <c r="JT10">
        <f t="shared" si="31"/>
        <v>15</v>
      </c>
      <c r="JU10">
        <f t="shared" si="31"/>
        <v>20</v>
      </c>
      <c r="JV10">
        <f t="shared" si="31"/>
        <v>25</v>
      </c>
      <c r="JW10">
        <f t="shared" si="31"/>
        <v>30</v>
      </c>
      <c r="JX10">
        <f t="shared" si="31"/>
        <v>35</v>
      </c>
      <c r="JY10" t="s">
        <v>117</v>
      </c>
      <c r="JZ10" t="str">
        <f t="shared" si="217"/>
        <v>MAGGIORE</v>
      </c>
      <c r="KA10">
        <f t="shared" si="16"/>
        <v>0</v>
      </c>
      <c r="KB10" cm="1">
        <f t="array" ref="KB10">IF(TYPE(_xlfn._xlws.FILTER(HE$1:IM$1,HE10:IM10=KA10))=16,0,_xlfn._xlws.FILTER(HE$1:IM$1,HE10:IM10=KA10))</f>
        <v>0</v>
      </c>
      <c r="KG10">
        <f t="shared" si="206"/>
        <v>0</v>
      </c>
      <c r="KH10" s="35">
        <f t="shared" si="32"/>
        <v>0</v>
      </c>
      <c r="KI10">
        <f t="shared" si="218"/>
        <v>6</v>
      </c>
      <c r="KJ10">
        <f t="shared" si="33"/>
        <v>0</v>
      </c>
      <c r="KK10">
        <f t="shared" ref="KK10:KK20" si="219">IF(TYPE(_xlfn.TEXTAFTER(KJ10,"scala "))=16,0,_xlfn.TEXTAFTER(KJ10,"scala "))</f>
        <v>0</v>
      </c>
      <c r="KL10">
        <f t="shared" si="207"/>
        <v>0</v>
      </c>
      <c r="KM10" s="2">
        <f t="shared" si="35"/>
        <v>0</v>
      </c>
      <c r="KN10" s="2">
        <f t="shared" si="35"/>
        <v>0</v>
      </c>
      <c r="KO10" s="2">
        <f t="shared" si="35"/>
        <v>0</v>
      </c>
      <c r="KP10" s="2">
        <f t="shared" si="35"/>
        <v>0</v>
      </c>
      <c r="KQ10" s="2">
        <f t="shared" si="35"/>
        <v>0</v>
      </c>
      <c r="KR10" s="2">
        <f t="shared" si="35"/>
        <v>0</v>
      </c>
      <c r="KS10" s="2">
        <f t="shared" si="35"/>
        <v>0</v>
      </c>
      <c r="KT10" s="2" t="str">
        <f t="shared" si="208"/>
        <v>0</v>
      </c>
      <c r="KU10" s="2" t="str">
        <f t="shared" si="209"/>
        <v>0</v>
      </c>
      <c r="KV10" s="2" t="str">
        <f t="shared" si="210"/>
        <v>0</v>
      </c>
      <c r="KW10" s="55" t="str">
        <f t="shared" si="211"/>
        <v>0</v>
      </c>
      <c r="KX10" s="60">
        <f t="shared" si="212"/>
        <v>0</v>
      </c>
      <c r="KY10" s="60">
        <f t="shared" si="36"/>
        <v>0</v>
      </c>
      <c r="KZ10" s="60">
        <f t="shared" si="36"/>
        <v>0</v>
      </c>
      <c r="LA10" s="60">
        <f t="shared" si="36"/>
        <v>0</v>
      </c>
      <c r="LB10" s="60">
        <f t="shared" si="36"/>
        <v>0</v>
      </c>
      <c r="LC10" s="60">
        <f t="shared" si="36"/>
        <v>0</v>
      </c>
      <c r="LD10" s="60">
        <f t="shared" si="36"/>
        <v>0</v>
      </c>
      <c r="LE10" s="64">
        <f t="shared" si="37"/>
        <v>0</v>
      </c>
      <c r="LF10" s="55">
        <f t="shared" si="38"/>
        <v>0</v>
      </c>
      <c r="LG10" s="55">
        <f t="shared" si="39"/>
        <v>0</v>
      </c>
      <c r="LH10" s="55">
        <f t="shared" si="40"/>
        <v>0</v>
      </c>
      <c r="LI10" s="55">
        <f t="shared" si="41"/>
        <v>0</v>
      </c>
      <c r="LJ10" s="55">
        <f t="shared" si="42"/>
        <v>0</v>
      </c>
      <c r="LK10" s="55">
        <f t="shared" si="43"/>
        <v>0</v>
      </c>
      <c r="LL10" s="55">
        <f t="shared" si="44"/>
        <v>0</v>
      </c>
      <c r="LM10" s="64">
        <f t="shared" si="213"/>
        <v>0</v>
      </c>
      <c r="LN10" s="64">
        <f t="shared" si="45"/>
        <v>0</v>
      </c>
      <c r="LO10" s="64">
        <f t="shared" si="45"/>
        <v>0</v>
      </c>
      <c r="LP10" s="64">
        <f t="shared" si="45"/>
        <v>0</v>
      </c>
      <c r="LQ10" s="64">
        <f t="shared" si="45"/>
        <v>0</v>
      </c>
      <c r="LR10" s="64">
        <f t="shared" si="45"/>
        <v>0</v>
      </c>
      <c r="LS10" s="64">
        <f t="shared" si="45"/>
        <v>0</v>
      </c>
      <c r="LT10" s="60">
        <f t="shared" si="214"/>
        <v>0</v>
      </c>
      <c r="LU10" s="60">
        <f t="shared" si="46"/>
        <v>0</v>
      </c>
      <c r="LV10" s="60">
        <f t="shared" si="47"/>
        <v>0</v>
      </c>
      <c r="LX10" s="180"/>
      <c r="LY10" s="180"/>
      <c r="LZ10" s="180"/>
      <c r="MA10" s="180"/>
      <c r="MB10" s="180"/>
      <c r="MC10" s="180"/>
      <c r="MD10" s="180"/>
      <c r="ME10" s="180"/>
      <c r="MF10" s="180"/>
      <c r="MG10" s="180"/>
      <c r="MH10" s="180"/>
      <c r="MI10" s="180"/>
      <c r="MJ10" s="180"/>
      <c r="MK10" s="180"/>
      <c r="ML10" s="180"/>
      <c r="MM10" s="180"/>
      <c r="MN10" s="180"/>
      <c r="MO10" s="180"/>
      <c r="MP10" s="180"/>
      <c r="MQ10" s="180"/>
      <c r="MR10" s="180"/>
      <c r="MS10" s="180"/>
      <c r="MT10" s="180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  <c r="OH10" s="73"/>
      <c r="OI10" s="73"/>
      <c r="OJ10" s="73"/>
      <c r="OK10" s="73"/>
      <c r="OL10" s="73"/>
      <c r="OM10" s="73"/>
      <c r="ON10" s="73"/>
      <c r="OO10" s="73"/>
      <c r="OP10" s="73"/>
      <c r="OQ10" s="73"/>
      <c r="OR10" s="73"/>
      <c r="OS10" s="73"/>
      <c r="OT10" s="73"/>
      <c r="OU10" s="73"/>
      <c r="OV10" s="73"/>
      <c r="OW10" s="73"/>
      <c r="OX10" s="73"/>
      <c r="OY10" s="73"/>
      <c r="OZ10" s="73"/>
      <c r="PA10" s="73"/>
      <c r="PB10" s="73"/>
    </row>
    <row r="11" spans="1:418" x14ac:dyDescent="0.3">
      <c r="A11" s="190"/>
      <c r="B11" t="s">
        <v>97</v>
      </c>
      <c r="C11" s="16" t="s">
        <v>37</v>
      </c>
      <c r="D11" s="16" t="s">
        <v>37</v>
      </c>
      <c r="E11" s="16" t="s">
        <v>38</v>
      </c>
      <c r="F11" s="16" t="s">
        <v>37</v>
      </c>
      <c r="G11" s="16" t="s">
        <v>37</v>
      </c>
      <c r="H11" s="16" t="s">
        <v>37</v>
      </c>
      <c r="I11" s="16" t="s">
        <v>38</v>
      </c>
      <c r="J11" s="4">
        <f t="shared" si="21"/>
        <v>7</v>
      </c>
      <c r="K11" s="57">
        <f t="shared" si="48"/>
        <v>9</v>
      </c>
      <c r="L11" s="57">
        <f t="shared" si="49"/>
        <v>11</v>
      </c>
      <c r="M11" s="57">
        <f t="shared" si="50"/>
        <v>12</v>
      </c>
      <c r="N11" s="57">
        <f t="shared" si="51"/>
        <v>14</v>
      </c>
      <c r="O11" s="57">
        <f t="shared" si="52"/>
        <v>16</v>
      </c>
      <c r="P11" s="57">
        <f t="shared" si="53"/>
        <v>18</v>
      </c>
      <c r="Q11" s="57">
        <f t="shared" si="54"/>
        <v>19</v>
      </c>
      <c r="R11" s="57">
        <f t="shared" si="55"/>
        <v>21</v>
      </c>
      <c r="S11" s="57">
        <f t="shared" si="56"/>
        <v>23</v>
      </c>
      <c r="T11" s="57">
        <f t="shared" si="57"/>
        <v>24</v>
      </c>
      <c r="U11" s="57">
        <f t="shared" si="58"/>
        <v>26</v>
      </c>
      <c r="V11" s="57">
        <f t="shared" si="59"/>
        <v>28</v>
      </c>
      <c r="W11" s="57">
        <f t="shared" si="60"/>
        <v>30</v>
      </c>
      <c r="X11" s="57">
        <f t="shared" si="61"/>
        <v>31</v>
      </c>
      <c r="Y11" s="57">
        <f t="shared" si="62"/>
        <v>33</v>
      </c>
      <c r="Z11" s="57">
        <f t="shared" si="63"/>
        <v>35</v>
      </c>
      <c r="AA11" s="57">
        <f t="shared" si="64"/>
        <v>36</v>
      </c>
      <c r="AB11" s="57">
        <f t="shared" si="65"/>
        <v>38</v>
      </c>
      <c r="AC11" s="57">
        <f t="shared" si="66"/>
        <v>40</v>
      </c>
      <c r="AD11" s="57">
        <f t="shared" si="67"/>
        <v>42</v>
      </c>
      <c r="AE11" s="57">
        <f t="shared" si="68"/>
        <v>43</v>
      </c>
      <c r="AF11" s="57">
        <f t="shared" si="69"/>
        <v>45</v>
      </c>
      <c r="AG11" s="57">
        <f t="shared" si="70"/>
        <v>47</v>
      </c>
      <c r="AH11" s="57">
        <f t="shared" si="71"/>
        <v>48</v>
      </c>
      <c r="AI11" s="57"/>
      <c r="AJ11" s="57">
        <f>1</f>
        <v>1</v>
      </c>
      <c r="AK11" s="57">
        <f t="shared" si="72"/>
        <v>4</v>
      </c>
      <c r="AL11" s="57">
        <f t="shared" si="73"/>
        <v>7</v>
      </c>
      <c r="AM11" s="57">
        <f t="shared" si="74"/>
        <v>11</v>
      </c>
      <c r="AN11" s="57">
        <f t="shared" si="75"/>
        <v>14</v>
      </c>
      <c r="AO11" s="57">
        <f t="shared" si="76"/>
        <v>17</v>
      </c>
      <c r="AP11" s="57">
        <f t="shared" si="77"/>
        <v>21</v>
      </c>
      <c r="AQ11" s="57" t="str">
        <f t="shared" si="215"/>
        <v>FA#</v>
      </c>
      <c r="AR11" s="57" t="str">
        <f t="shared" si="78"/>
        <v/>
      </c>
      <c r="AS11" s="57" t="str">
        <f t="shared" si="79"/>
        <v/>
      </c>
      <c r="AT11" s="57" t="str">
        <f t="shared" si="80"/>
        <v>Δ</v>
      </c>
      <c r="AU11" s="57" t="str">
        <f t="shared" si="81"/>
        <v>9</v>
      </c>
      <c r="AV11" s="57" t="str">
        <f t="shared" si="82"/>
        <v>11</v>
      </c>
      <c r="AW11" s="57" t="str">
        <f t="shared" si="83"/>
        <v>13</v>
      </c>
      <c r="AX11" s="57" t="str">
        <f t="shared" si="84"/>
        <v>FA#</v>
      </c>
      <c r="AY11" s="57" t="str">
        <f t="shared" si="85"/>
        <v>FA#Δ</v>
      </c>
      <c r="AZ11" s="57" t="str">
        <f t="shared" si="86"/>
        <v>FA#9</v>
      </c>
      <c r="BA11" s="57" t="str">
        <f t="shared" si="87"/>
        <v>FA#11</v>
      </c>
      <c r="BB11" s="57" t="str">
        <f t="shared" si="88"/>
        <v>FA#13</v>
      </c>
      <c r="BD11" s="57">
        <f>1</f>
        <v>1</v>
      </c>
      <c r="BE11" s="57">
        <f t="shared" si="89"/>
        <v>3</v>
      </c>
      <c r="BF11" s="57">
        <f t="shared" si="90"/>
        <v>7</v>
      </c>
      <c r="BG11" s="57">
        <f t="shared" si="91"/>
        <v>10</v>
      </c>
      <c r="BH11" s="57">
        <f t="shared" si="92"/>
        <v>14</v>
      </c>
      <c r="BI11" s="57">
        <f t="shared" si="93"/>
        <v>17</v>
      </c>
      <c r="BJ11" s="57">
        <f t="shared" si="94"/>
        <v>21</v>
      </c>
      <c r="BK11" s="57" t="str">
        <f t="shared" si="95"/>
        <v>FA#</v>
      </c>
      <c r="BL11" s="57" t="str">
        <f t="shared" si="96"/>
        <v>m</v>
      </c>
      <c r="BM11" s="57" t="str">
        <f t="shared" si="97"/>
        <v/>
      </c>
      <c r="BN11" s="57" t="str">
        <f t="shared" si="98"/>
        <v>7</v>
      </c>
      <c r="BO11" s="57" t="str">
        <f t="shared" si="99"/>
        <v>9</v>
      </c>
      <c r="BP11" s="57" t="str">
        <f t="shared" si="100"/>
        <v>11</v>
      </c>
      <c r="BQ11" s="57" t="str">
        <f t="shared" si="101"/>
        <v>13</v>
      </c>
      <c r="BR11" s="57" t="str">
        <f t="shared" si="102"/>
        <v>FA#m</v>
      </c>
      <c r="BS11" s="57" t="str">
        <f t="shared" si="103"/>
        <v>FA#m7</v>
      </c>
      <c r="BT11" s="57" t="str">
        <f t="shared" si="104"/>
        <v>FA#m9</v>
      </c>
      <c r="BU11" s="57" t="str">
        <f t="shared" si="105"/>
        <v>FA#m11</v>
      </c>
      <c r="BV11" s="57" t="str">
        <f t="shared" si="106"/>
        <v>FA#m13</v>
      </c>
      <c r="BX11" s="57">
        <f>1</f>
        <v>1</v>
      </c>
      <c r="BY11" s="57">
        <f t="shared" si="107"/>
        <v>3</v>
      </c>
      <c r="BZ11" s="57">
        <f t="shared" si="108"/>
        <v>7</v>
      </c>
      <c r="CA11" s="57">
        <f t="shared" si="109"/>
        <v>10</v>
      </c>
      <c r="CB11" s="57">
        <f t="shared" si="110"/>
        <v>13</v>
      </c>
      <c r="CC11" s="57">
        <f t="shared" si="111"/>
        <v>17</v>
      </c>
      <c r="CD11" s="57">
        <f t="shared" si="112"/>
        <v>20</v>
      </c>
      <c r="CE11" s="57" t="str">
        <f t="shared" si="113"/>
        <v>FA#</v>
      </c>
      <c r="CF11" s="57" t="str">
        <f t="shared" si="114"/>
        <v>m</v>
      </c>
      <c r="CG11" s="57" t="str">
        <f t="shared" si="115"/>
        <v/>
      </c>
      <c r="CH11" s="57" t="str">
        <f t="shared" si="116"/>
        <v>7</v>
      </c>
      <c r="CI11" s="57" t="str">
        <f t="shared" si="117"/>
        <v>9b</v>
      </c>
      <c r="CJ11" s="57" t="str">
        <f t="shared" si="118"/>
        <v>11</v>
      </c>
      <c r="CK11" s="57" t="str">
        <f t="shared" si="119"/>
        <v>13b</v>
      </c>
      <c r="CL11" s="57" t="str">
        <f t="shared" si="120"/>
        <v>FA#m</v>
      </c>
      <c r="CM11" s="57" t="str">
        <f t="shared" si="121"/>
        <v>FA#m7</v>
      </c>
      <c r="CN11" s="57" t="str">
        <f t="shared" si="122"/>
        <v>FA#m9b</v>
      </c>
      <c r="CO11" s="57" t="str">
        <f t="shared" si="123"/>
        <v>FA#m11</v>
      </c>
      <c r="CP11" s="57" t="str">
        <f t="shared" si="124"/>
        <v>FA#m13b</v>
      </c>
      <c r="CR11" s="57">
        <f>1</f>
        <v>1</v>
      </c>
      <c r="CS11" s="57">
        <f t="shared" si="125"/>
        <v>4</v>
      </c>
      <c r="CT11" s="57">
        <f t="shared" si="126"/>
        <v>7</v>
      </c>
      <c r="CU11" s="57">
        <f t="shared" si="127"/>
        <v>11</v>
      </c>
      <c r="CV11" s="57">
        <f t="shared" si="128"/>
        <v>14</v>
      </c>
      <c r="CW11" s="57">
        <f t="shared" si="129"/>
        <v>18</v>
      </c>
      <c r="CX11" s="57">
        <f t="shared" si="130"/>
        <v>21</v>
      </c>
      <c r="CY11" s="57" t="str">
        <f t="shared" si="131"/>
        <v>FA#</v>
      </c>
      <c r="CZ11" s="57" t="str">
        <f t="shared" si="132"/>
        <v/>
      </c>
      <c r="DA11" s="57" t="str">
        <f t="shared" si="133"/>
        <v/>
      </c>
      <c r="DB11" s="57" t="str">
        <f t="shared" si="134"/>
        <v>Δ</v>
      </c>
      <c r="DC11" s="57" t="str">
        <f t="shared" si="135"/>
        <v>9</v>
      </c>
      <c r="DD11" s="57" t="str">
        <f t="shared" si="136"/>
        <v>11+</v>
      </c>
      <c r="DE11" s="57" t="str">
        <f t="shared" si="137"/>
        <v>13</v>
      </c>
      <c r="DF11" s="57" t="str">
        <f t="shared" si="138"/>
        <v>FA#</v>
      </c>
      <c r="DG11" s="57" t="str">
        <f t="shared" si="139"/>
        <v>FA#Δ</v>
      </c>
      <c r="DH11" s="57" t="str">
        <f t="shared" si="140"/>
        <v>FA#9</v>
      </c>
      <c r="DI11" s="57" t="str">
        <f t="shared" si="141"/>
        <v>FA#11+</v>
      </c>
      <c r="DJ11" s="57" t="str">
        <f t="shared" si="142"/>
        <v>FA#13</v>
      </c>
      <c r="DL11" s="57">
        <f>1</f>
        <v>1</v>
      </c>
      <c r="DM11" s="57">
        <f t="shared" si="143"/>
        <v>4</v>
      </c>
      <c r="DN11" s="57">
        <f t="shared" si="144"/>
        <v>7</v>
      </c>
      <c r="DO11" s="57">
        <f t="shared" si="145"/>
        <v>10</v>
      </c>
      <c r="DP11" s="57">
        <f t="shared" si="146"/>
        <v>14</v>
      </c>
      <c r="DQ11" s="57">
        <f t="shared" si="147"/>
        <v>17</v>
      </c>
      <c r="DR11" s="57">
        <f t="shared" si="148"/>
        <v>21</v>
      </c>
      <c r="DS11" s="57" t="str">
        <f t="shared" si="149"/>
        <v>FA#</v>
      </c>
      <c r="DT11" s="57" t="str">
        <f t="shared" si="150"/>
        <v/>
      </c>
      <c r="DU11" s="57" t="str">
        <f t="shared" si="151"/>
        <v/>
      </c>
      <c r="DV11" s="57" t="str">
        <f t="shared" si="152"/>
        <v>7</v>
      </c>
      <c r="DW11" s="57" t="str">
        <f t="shared" si="153"/>
        <v>9</v>
      </c>
      <c r="DX11" s="57" t="str">
        <f t="shared" si="154"/>
        <v>11</v>
      </c>
      <c r="DY11" s="57" t="str">
        <f t="shared" si="155"/>
        <v>13</v>
      </c>
      <c r="DZ11" s="57" t="str">
        <f t="shared" si="156"/>
        <v>FA#</v>
      </c>
      <c r="EA11" s="57" t="str">
        <f t="shared" si="157"/>
        <v>FA#7</v>
      </c>
      <c r="EB11" s="57" t="str">
        <f t="shared" si="158"/>
        <v>FA#9</v>
      </c>
      <c r="EC11" s="57" t="str">
        <f t="shared" si="159"/>
        <v>FA#11</v>
      </c>
      <c r="ED11" s="57" t="str">
        <f t="shared" si="160"/>
        <v>FA#13</v>
      </c>
      <c r="EF11" s="57">
        <f>1</f>
        <v>1</v>
      </c>
      <c r="EG11" s="57">
        <f t="shared" si="161"/>
        <v>3</v>
      </c>
      <c r="EH11" s="57">
        <f t="shared" si="162"/>
        <v>7</v>
      </c>
      <c r="EI11" s="57">
        <f t="shared" si="163"/>
        <v>10</v>
      </c>
      <c r="EJ11" s="57">
        <f t="shared" si="164"/>
        <v>14</v>
      </c>
      <c r="EK11" s="57">
        <f t="shared" si="165"/>
        <v>17</v>
      </c>
      <c r="EL11" s="57">
        <f t="shared" si="166"/>
        <v>20</v>
      </c>
      <c r="EM11" s="57" t="str">
        <f t="shared" si="167"/>
        <v>FA#</v>
      </c>
      <c r="EN11" s="57" t="str">
        <f t="shared" si="168"/>
        <v>m</v>
      </c>
      <c r="EO11" s="57" t="str">
        <f t="shared" si="169"/>
        <v/>
      </c>
      <c r="EP11" s="57" t="str">
        <f t="shared" si="170"/>
        <v>7</v>
      </c>
      <c r="EQ11" s="57" t="str">
        <f t="shared" si="171"/>
        <v>9</v>
      </c>
      <c r="ER11" s="57" t="str">
        <f t="shared" si="172"/>
        <v>11</v>
      </c>
      <c r="ES11" s="57" t="str">
        <f t="shared" si="173"/>
        <v>13b</v>
      </c>
      <c r="ET11" s="57" t="str">
        <f t="shared" si="174"/>
        <v>FA#m</v>
      </c>
      <c r="EU11" s="57" t="str">
        <f t="shared" si="175"/>
        <v>FA#m7</v>
      </c>
      <c r="EV11" s="57" t="str">
        <f t="shared" si="176"/>
        <v>FA#m9</v>
      </c>
      <c r="EW11" s="57" t="str">
        <f t="shared" si="177"/>
        <v>FA#m11</v>
      </c>
      <c r="EX11" s="57" t="str">
        <f t="shared" si="178"/>
        <v>FA#m13b</v>
      </c>
      <c r="EZ11" s="57">
        <f>1</f>
        <v>1</v>
      </c>
      <c r="FA11" s="57">
        <f t="shared" si="179"/>
        <v>3</v>
      </c>
      <c r="FB11" s="57">
        <f t="shared" si="180"/>
        <v>6</v>
      </c>
      <c r="FC11" s="57">
        <f t="shared" si="181"/>
        <v>10</v>
      </c>
      <c r="FD11" s="57">
        <f t="shared" si="182"/>
        <v>13</v>
      </c>
      <c r="FE11" s="57">
        <f t="shared" si="183"/>
        <v>17</v>
      </c>
      <c r="FF11" s="57">
        <f t="shared" si="184"/>
        <v>20</v>
      </c>
      <c r="FG11" s="57" t="str">
        <f t="shared" si="185"/>
        <v>FA#</v>
      </c>
      <c r="FH11" s="57" t="str">
        <f t="shared" si="186"/>
        <v>m</v>
      </c>
      <c r="FI11" s="57" t="str">
        <f t="shared" si="187"/>
        <v>5b</v>
      </c>
      <c r="FJ11" s="57" t="str">
        <f t="shared" si="188"/>
        <v>7</v>
      </c>
      <c r="FK11" s="57" t="str">
        <f t="shared" si="189"/>
        <v>9b</v>
      </c>
      <c r="FL11" s="57" t="str">
        <f t="shared" si="190"/>
        <v>11</v>
      </c>
      <c r="FM11" s="57" t="str">
        <f t="shared" si="191"/>
        <v>13b</v>
      </c>
      <c r="FN11" s="57" t="str">
        <f t="shared" si="192"/>
        <v>FA#m5b</v>
      </c>
      <c r="FO11" s="57" t="str">
        <f t="shared" si="193"/>
        <v>FA#m5b7</v>
      </c>
      <c r="FP11" s="57" t="str">
        <f t="shared" si="194"/>
        <v>FA#m5b9b</v>
      </c>
      <c r="FQ11" s="57" t="str">
        <f t="shared" si="195"/>
        <v>FA#m5b11</v>
      </c>
      <c r="FR11" s="57" t="str">
        <f t="shared" si="196"/>
        <v>FA#m5b13b</v>
      </c>
      <c r="FT11" s="2" t="str">
        <f t="shared" si="197"/>
        <v>FA#</v>
      </c>
      <c r="FU11" s="2" t="str">
        <f t="shared" si="22"/>
        <v>FA#Δ</v>
      </c>
      <c r="FV11" s="2" t="str">
        <f t="shared" si="22"/>
        <v>FA#9</v>
      </c>
      <c r="FW11" s="2" t="str">
        <f t="shared" si="22"/>
        <v>FA#11</v>
      </c>
      <c r="FX11" s="2" t="str">
        <f t="shared" si="22"/>
        <v>FA#13</v>
      </c>
      <c r="FY11" s="2" t="str">
        <f t="shared" si="198"/>
        <v>FA#m</v>
      </c>
      <c r="FZ11" s="2" t="str">
        <f t="shared" si="23"/>
        <v>FA#m7</v>
      </c>
      <c r="GA11" s="2" t="str">
        <f t="shared" si="23"/>
        <v>FA#m9</v>
      </c>
      <c r="GB11" s="2" t="str">
        <f t="shared" si="23"/>
        <v>FA#m11</v>
      </c>
      <c r="GC11" s="2" t="str">
        <f t="shared" si="23"/>
        <v>FA#m13</v>
      </c>
      <c r="GD11" s="2" t="str">
        <f t="shared" si="199"/>
        <v>FA#m</v>
      </c>
      <c r="GE11" s="2" t="str">
        <f t="shared" si="24"/>
        <v>FA#m7</v>
      </c>
      <c r="GF11" s="2" t="str">
        <f t="shared" si="24"/>
        <v>FA#m9b</v>
      </c>
      <c r="GG11" s="2" t="str">
        <f t="shared" si="24"/>
        <v>FA#m11</v>
      </c>
      <c r="GH11" s="2" t="str">
        <f t="shared" si="24"/>
        <v>FA#m13b</v>
      </c>
      <c r="GI11" s="2" t="str">
        <f t="shared" si="200"/>
        <v>FA#</v>
      </c>
      <c r="GJ11" s="2" t="str">
        <f t="shared" si="25"/>
        <v>FA#Δ</v>
      </c>
      <c r="GK11" s="2" t="str">
        <f t="shared" si="25"/>
        <v>FA#9</v>
      </c>
      <c r="GL11" s="2" t="str">
        <f t="shared" si="25"/>
        <v>FA#11+</v>
      </c>
      <c r="GM11" s="2" t="str">
        <f t="shared" si="25"/>
        <v>FA#13</v>
      </c>
      <c r="GN11" s="2" t="str">
        <f t="shared" si="201"/>
        <v>FA#</v>
      </c>
      <c r="GO11" s="2" t="str">
        <f t="shared" si="26"/>
        <v>FA#7</v>
      </c>
      <c r="GP11" s="2" t="str">
        <f t="shared" si="26"/>
        <v>FA#9</v>
      </c>
      <c r="GQ11" s="2" t="str">
        <f t="shared" si="26"/>
        <v>FA#11</v>
      </c>
      <c r="GR11" s="2" t="str">
        <f t="shared" si="26"/>
        <v>FA#13</v>
      </c>
      <c r="GS11" s="2" t="str">
        <f t="shared" si="202"/>
        <v>FA#m</v>
      </c>
      <c r="GT11" s="2" t="str">
        <f t="shared" si="27"/>
        <v>FA#m7</v>
      </c>
      <c r="GU11" s="2" t="str">
        <f t="shared" si="27"/>
        <v>FA#m9</v>
      </c>
      <c r="GV11" s="2" t="str">
        <f t="shared" si="27"/>
        <v>FA#m11</v>
      </c>
      <c r="GW11" s="2" t="str">
        <f t="shared" si="27"/>
        <v>FA#m13b</v>
      </c>
      <c r="GX11" s="2" t="str">
        <f t="shared" si="203"/>
        <v>FA#m5b</v>
      </c>
      <c r="GY11" s="2" t="str">
        <f t="shared" si="28"/>
        <v>FA#m5b7</v>
      </c>
      <c r="GZ11" s="2" t="str">
        <f t="shared" si="28"/>
        <v>FA#m5b9b</v>
      </c>
      <c r="HA11" s="2" t="str">
        <f t="shared" si="28"/>
        <v>FA#m5b11</v>
      </c>
      <c r="HB11" s="2" t="str">
        <f t="shared" si="28"/>
        <v>FA#m5b13b</v>
      </c>
      <c r="HD11" s="2">
        <f t="shared" si="216"/>
        <v>7</v>
      </c>
      <c r="HE11" s="2" t="str" cm="1">
        <f t="array" ref="HE11">INDEX(patti,$HD11,IP11)</f>
        <v>FA#</v>
      </c>
      <c r="HF11" s="2" t="str" cm="1">
        <f t="array" ref="HF11">INDEX(patti,$HD11,IQ11)</f>
        <v>FA#m</v>
      </c>
      <c r="HG11" s="2" t="str" cm="1">
        <f t="array" ref="HG11">INDEX(patti,$HD11,IR11)</f>
        <v>FA#m</v>
      </c>
      <c r="HH11" s="2" t="str" cm="1">
        <f t="array" ref="HH11">INDEX(patti,$HD11,IS11)</f>
        <v>FA#</v>
      </c>
      <c r="HI11" s="2" t="str" cm="1">
        <f t="array" ref="HI11">INDEX(patti,$HD11,IT11)</f>
        <v>FA#</v>
      </c>
      <c r="HJ11" s="2" t="str" cm="1">
        <f t="array" ref="HJ11">INDEX(patti,$HD11,IU11)</f>
        <v>FA#m</v>
      </c>
      <c r="HK11" s="2" t="str" cm="1">
        <f t="array" ref="HK11">INDEX(patti,$HD11,IV11)</f>
        <v>FA#m5b</v>
      </c>
      <c r="HL11" s="2" t="str" cm="1">
        <f t="array" ref="HL11">INDEX(patti,$HD11,IW11)</f>
        <v>FA#Δ</v>
      </c>
      <c r="HM11" s="2" t="str" cm="1">
        <f t="array" ref="HM11">INDEX(patti,$HD11,IX11)</f>
        <v>FA#m7</v>
      </c>
      <c r="HN11" s="2" t="str" cm="1">
        <f t="array" ref="HN11">INDEX(patti,$HD11,IY11)</f>
        <v>FA#m7</v>
      </c>
      <c r="HO11" s="2" t="str" cm="1">
        <f t="array" ref="HO11">INDEX(patti,$HD11,IZ11)</f>
        <v>FA#Δ</v>
      </c>
      <c r="HP11" s="2" t="str" cm="1">
        <f t="array" ref="HP11">INDEX(patti,$HD11,JA11)</f>
        <v>FA#7</v>
      </c>
      <c r="HQ11" s="2" t="str" cm="1">
        <f t="array" ref="HQ11">INDEX(patti,$HD11,JB11)</f>
        <v>FA#m7</v>
      </c>
      <c r="HR11" s="2" t="str" cm="1">
        <f t="array" ref="HR11">INDEX(patti,$HD11,JC11)</f>
        <v>FA#m5b7</v>
      </c>
      <c r="HS11" s="2" t="str" cm="1">
        <f t="array" ref="HS11">INDEX(patti,$HD11,JD11)</f>
        <v>FA#9</v>
      </c>
      <c r="HT11" s="2" t="str" cm="1">
        <f t="array" ref="HT11">INDEX(patti,$HD11,JE11)</f>
        <v>FA#m9</v>
      </c>
      <c r="HU11" s="2" t="str" cm="1">
        <f t="array" ref="HU11">INDEX(patti,$HD11,JF11)</f>
        <v>FA#m9b</v>
      </c>
      <c r="HV11" s="2" t="str" cm="1">
        <f t="array" ref="HV11">INDEX(patti,$HD11,JG11)</f>
        <v>FA#9</v>
      </c>
      <c r="HW11" s="2" t="str" cm="1">
        <f t="array" ref="HW11">INDEX(patti,$HD11,JH11)</f>
        <v>FA#9</v>
      </c>
      <c r="HX11" s="2" t="str" cm="1">
        <f t="array" ref="HX11">INDEX(patti,$HD11,JI11)</f>
        <v>FA#m9</v>
      </c>
      <c r="HY11" s="2" t="str" cm="1">
        <f t="array" ref="HY11">INDEX(patti,$HD11,JJ11)</f>
        <v>FA#m5b9b</v>
      </c>
      <c r="HZ11" s="2" t="str" cm="1">
        <f t="array" ref="HZ11">INDEX(patti,$HD11,JK11)</f>
        <v>FA#11</v>
      </c>
      <c r="IA11" s="2" t="str" cm="1">
        <f t="array" ref="IA11">INDEX(patti,$HD11,JL11)</f>
        <v>FA#m11</v>
      </c>
      <c r="IB11" s="2" t="str" cm="1">
        <f t="array" ref="IB11">INDEX(patti,$HD11,JM11)</f>
        <v>FA#m11</v>
      </c>
      <c r="IC11" s="2" t="str" cm="1">
        <f t="array" ref="IC11">INDEX(patti,$HD11,JN11)</f>
        <v>FA#11+</v>
      </c>
      <c r="ID11" s="2" t="str" cm="1">
        <f t="array" ref="ID11">INDEX(patti,$HD11,JO11)</f>
        <v>FA#11</v>
      </c>
      <c r="IE11" s="2" t="str" cm="1">
        <f t="array" ref="IE11">INDEX(patti,$HD11,JP11)</f>
        <v>FA#m11</v>
      </c>
      <c r="IF11" s="2" t="str" cm="1">
        <f t="array" ref="IF11">INDEX(patti,$HD11,JQ11)</f>
        <v>FA#m5b11</v>
      </c>
      <c r="IG11" s="2" t="str" cm="1">
        <f t="array" ref="IG11">INDEX(patti,$HD11,JR11)</f>
        <v>FA#13</v>
      </c>
      <c r="IH11" s="2" t="str" cm="1">
        <f t="array" ref="IH11">INDEX(patti,$HD11,JS11)</f>
        <v>FA#m13</v>
      </c>
      <c r="II11" s="2" t="str" cm="1">
        <f t="array" ref="II11">INDEX(patti,$HD11,JT11)</f>
        <v>FA#m13b</v>
      </c>
      <c r="IJ11" s="2" t="str" cm="1">
        <f t="array" ref="IJ11">INDEX(patti,$HD11,JU11)</f>
        <v>FA#13</v>
      </c>
      <c r="IK11" s="2" t="str" cm="1">
        <f t="array" ref="IK11">INDEX(patti,$HD11,JV11)</f>
        <v>FA#13</v>
      </c>
      <c r="IL11" s="2" t="str" cm="1">
        <f t="array" ref="IL11">INDEX(patti,$HD11,JW11)</f>
        <v>FA#m13b</v>
      </c>
      <c r="IM11" s="2" t="str" cm="1">
        <f t="array" ref="IM11">INDEX(patti,$HD11,JX11)</f>
        <v>FA#m5b13b</v>
      </c>
      <c r="IN11" t="s">
        <v>117</v>
      </c>
      <c r="IP11">
        <v>1</v>
      </c>
      <c r="IQ11">
        <f t="shared" si="204"/>
        <v>6</v>
      </c>
      <c r="IR11">
        <f t="shared" si="204"/>
        <v>11</v>
      </c>
      <c r="IS11">
        <f t="shared" si="204"/>
        <v>16</v>
      </c>
      <c r="IT11">
        <f t="shared" si="204"/>
        <v>21</v>
      </c>
      <c r="IU11">
        <f t="shared" si="204"/>
        <v>26</v>
      </c>
      <c r="IV11">
        <f t="shared" si="204"/>
        <v>31</v>
      </c>
      <c r="IW11">
        <f t="shared" si="205"/>
        <v>2</v>
      </c>
      <c r="IX11">
        <f t="shared" si="30"/>
        <v>7</v>
      </c>
      <c r="IY11">
        <f t="shared" si="30"/>
        <v>12</v>
      </c>
      <c r="IZ11">
        <f t="shared" si="30"/>
        <v>17</v>
      </c>
      <c r="JA11">
        <f t="shared" si="30"/>
        <v>22</v>
      </c>
      <c r="JB11">
        <f t="shared" si="30"/>
        <v>27</v>
      </c>
      <c r="JC11">
        <f t="shared" si="30"/>
        <v>32</v>
      </c>
      <c r="JD11">
        <f t="shared" si="30"/>
        <v>3</v>
      </c>
      <c r="JE11">
        <f t="shared" si="30"/>
        <v>8</v>
      </c>
      <c r="JF11">
        <f t="shared" si="30"/>
        <v>13</v>
      </c>
      <c r="JG11">
        <f t="shared" si="30"/>
        <v>18</v>
      </c>
      <c r="JH11">
        <f t="shared" si="30"/>
        <v>23</v>
      </c>
      <c r="JI11">
        <f t="shared" si="30"/>
        <v>28</v>
      </c>
      <c r="JJ11">
        <f t="shared" si="30"/>
        <v>33</v>
      </c>
      <c r="JK11">
        <f t="shared" si="30"/>
        <v>4</v>
      </c>
      <c r="JL11">
        <f t="shared" si="30"/>
        <v>9</v>
      </c>
      <c r="JM11">
        <f t="shared" si="30"/>
        <v>14</v>
      </c>
      <c r="JN11">
        <f t="shared" si="31"/>
        <v>19</v>
      </c>
      <c r="JO11">
        <f t="shared" si="31"/>
        <v>24</v>
      </c>
      <c r="JP11">
        <f t="shared" si="31"/>
        <v>29</v>
      </c>
      <c r="JQ11">
        <f t="shared" si="31"/>
        <v>34</v>
      </c>
      <c r="JR11">
        <f t="shared" si="31"/>
        <v>5</v>
      </c>
      <c r="JS11">
        <f t="shared" si="31"/>
        <v>10</v>
      </c>
      <c r="JT11">
        <f t="shared" si="31"/>
        <v>15</v>
      </c>
      <c r="JU11">
        <f t="shared" si="31"/>
        <v>20</v>
      </c>
      <c r="JV11">
        <f t="shared" si="31"/>
        <v>25</v>
      </c>
      <c r="JW11">
        <f t="shared" si="31"/>
        <v>30</v>
      </c>
      <c r="JX11">
        <f t="shared" si="31"/>
        <v>35</v>
      </c>
      <c r="JY11" t="s">
        <v>117</v>
      </c>
      <c r="JZ11" t="str">
        <f t="shared" si="217"/>
        <v>MAGGIORE</v>
      </c>
      <c r="KA11">
        <f t="shared" si="16"/>
        <v>0</v>
      </c>
      <c r="KB11" cm="1">
        <f t="array" ref="KB11">IF(TYPE(_xlfn._xlws.FILTER(HE$1:IM$1,HE11:IM11=KA11))=16,0,_xlfn._xlws.FILTER(HE$1:IM$1,HE11:IM11=KA11))</f>
        <v>0</v>
      </c>
      <c r="KG11">
        <f t="shared" si="206"/>
        <v>0</v>
      </c>
      <c r="KH11" s="35">
        <f t="shared" si="32"/>
        <v>0</v>
      </c>
      <c r="KI11">
        <f t="shared" si="218"/>
        <v>7</v>
      </c>
      <c r="KJ11">
        <f t="shared" si="33"/>
        <v>0</v>
      </c>
      <c r="KK11">
        <f t="shared" si="219"/>
        <v>0</v>
      </c>
      <c r="KL11">
        <f t="shared" si="207"/>
        <v>0</v>
      </c>
      <c r="KM11" s="2">
        <f t="shared" si="35"/>
        <v>0</v>
      </c>
      <c r="KN11" s="2">
        <f t="shared" si="35"/>
        <v>0</v>
      </c>
      <c r="KO11" s="2">
        <f t="shared" si="35"/>
        <v>0</v>
      </c>
      <c r="KP11" s="2">
        <f t="shared" si="35"/>
        <v>0</v>
      </c>
      <c r="KQ11" s="2">
        <f t="shared" si="35"/>
        <v>0</v>
      </c>
      <c r="KR11" s="2">
        <f t="shared" si="35"/>
        <v>0</v>
      </c>
      <c r="KS11" s="2">
        <f t="shared" si="35"/>
        <v>0</v>
      </c>
      <c r="KT11" s="2" t="str">
        <f t="shared" si="208"/>
        <v>0</v>
      </c>
      <c r="KU11" s="2" t="str">
        <f t="shared" si="209"/>
        <v>0</v>
      </c>
      <c r="KV11" s="2" t="str">
        <f t="shared" si="210"/>
        <v>0</v>
      </c>
      <c r="KW11" s="55" t="str">
        <f t="shared" si="211"/>
        <v>0</v>
      </c>
      <c r="KX11" s="60">
        <f t="shared" si="212"/>
        <v>0</v>
      </c>
      <c r="KY11" s="60">
        <f t="shared" si="36"/>
        <v>0</v>
      </c>
      <c r="KZ11" s="60">
        <f t="shared" si="36"/>
        <v>0</v>
      </c>
      <c r="LA11" s="60">
        <f t="shared" si="36"/>
        <v>0</v>
      </c>
      <c r="LB11" s="60">
        <f t="shared" si="36"/>
        <v>0</v>
      </c>
      <c r="LC11" s="60">
        <f t="shared" si="36"/>
        <v>0</v>
      </c>
      <c r="LD11" s="60">
        <f t="shared" si="36"/>
        <v>0</v>
      </c>
      <c r="LE11" s="64">
        <f t="shared" si="37"/>
        <v>0</v>
      </c>
      <c r="LF11" s="55">
        <f t="shared" si="38"/>
        <v>0</v>
      </c>
      <c r="LG11" s="55">
        <f t="shared" si="39"/>
        <v>0</v>
      </c>
      <c r="LH11" s="55">
        <f t="shared" si="40"/>
        <v>0</v>
      </c>
      <c r="LI11" s="55">
        <f t="shared" si="41"/>
        <v>0</v>
      </c>
      <c r="LJ11" s="55">
        <f t="shared" si="42"/>
        <v>0</v>
      </c>
      <c r="LK11" s="55">
        <f t="shared" si="43"/>
        <v>0</v>
      </c>
      <c r="LL11" s="55">
        <f t="shared" si="44"/>
        <v>0</v>
      </c>
      <c r="LM11" s="64">
        <f t="shared" si="213"/>
        <v>0</v>
      </c>
      <c r="LN11" s="64">
        <f t="shared" si="45"/>
        <v>0</v>
      </c>
      <c r="LO11" s="64">
        <f t="shared" si="45"/>
        <v>0</v>
      </c>
      <c r="LP11" s="64">
        <f t="shared" si="45"/>
        <v>0</v>
      </c>
      <c r="LQ11" s="64">
        <f t="shared" si="45"/>
        <v>0</v>
      </c>
      <c r="LR11" s="64">
        <f t="shared" si="45"/>
        <v>0</v>
      </c>
      <c r="LS11" s="64">
        <f t="shared" si="45"/>
        <v>0</v>
      </c>
      <c r="LT11" s="60">
        <f t="shared" si="214"/>
        <v>0</v>
      </c>
      <c r="LU11" s="60">
        <f t="shared" si="46"/>
        <v>0</v>
      </c>
      <c r="LV11" s="60">
        <f t="shared" si="47"/>
        <v>0</v>
      </c>
      <c r="LX11" s="180"/>
      <c r="LY11" s="180"/>
      <c r="LZ11" s="180"/>
      <c r="MA11" s="180"/>
      <c r="MB11" s="180"/>
      <c r="MC11" s="180"/>
      <c r="MD11" s="180"/>
      <c r="ME11" s="180"/>
      <c r="MF11" s="180"/>
      <c r="MG11" s="180"/>
      <c r="MH11" s="180"/>
      <c r="MI11" s="180"/>
      <c r="MJ11" s="180"/>
      <c r="MK11" s="180"/>
      <c r="ML11" s="180"/>
      <c r="MM11" s="180"/>
      <c r="MN11" s="180"/>
      <c r="MO11" s="180"/>
      <c r="MP11" s="180"/>
      <c r="MQ11" s="180"/>
      <c r="MR11" s="180"/>
      <c r="MS11" s="180"/>
      <c r="MT11" s="180"/>
      <c r="MU11" s="5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73"/>
      <c r="NP11" s="73"/>
      <c r="NQ11" s="73"/>
      <c r="NR11" s="73"/>
      <c r="NS11" s="73"/>
      <c r="NT11" s="73"/>
      <c r="NU11" s="73"/>
      <c r="NV11" s="73"/>
      <c r="NW11" s="73"/>
      <c r="NX11" s="73"/>
      <c r="NY11" s="73"/>
      <c r="NZ11" s="73"/>
      <c r="OA11" s="73"/>
      <c r="OB11" s="73"/>
      <c r="OC11" s="73"/>
      <c r="OD11" s="73"/>
      <c r="OE11" s="73"/>
      <c r="OF11" s="73"/>
      <c r="OG11" s="73"/>
      <c r="OH11" s="73"/>
      <c r="OI11" s="73"/>
      <c r="OJ11" s="73"/>
      <c r="OK11" s="73"/>
      <c r="OL11" s="73"/>
      <c r="OM11" s="73"/>
      <c r="ON11" s="73"/>
      <c r="OO11" s="73"/>
      <c r="OP11" s="73"/>
      <c r="OQ11" s="73"/>
      <c r="OR11" s="73"/>
      <c r="OS11" s="73"/>
      <c r="OT11" s="73"/>
      <c r="OU11" s="73"/>
      <c r="OV11" s="73"/>
      <c r="OW11" s="73"/>
      <c r="OX11" s="73"/>
      <c r="OY11" s="73"/>
      <c r="OZ11" s="73"/>
      <c r="PA11" s="73"/>
      <c r="PB11" s="73"/>
    </row>
    <row r="12" spans="1:418" x14ac:dyDescent="0.3">
      <c r="A12" s="190"/>
      <c r="B12" t="s">
        <v>0</v>
      </c>
      <c r="C12" s="16" t="s">
        <v>37</v>
      </c>
      <c r="D12" s="16" t="s">
        <v>37</v>
      </c>
      <c r="E12" s="16" t="s">
        <v>38</v>
      </c>
      <c r="F12" s="16" t="s">
        <v>37</v>
      </c>
      <c r="G12" s="16" t="s">
        <v>37</v>
      </c>
      <c r="H12" s="16" t="s">
        <v>37</v>
      </c>
      <c r="I12" s="16" t="s">
        <v>38</v>
      </c>
      <c r="J12" s="4">
        <f t="shared" si="21"/>
        <v>8</v>
      </c>
      <c r="K12" s="57">
        <f t="shared" si="48"/>
        <v>10</v>
      </c>
      <c r="L12" s="57">
        <f t="shared" si="49"/>
        <v>12</v>
      </c>
      <c r="M12" s="57">
        <f t="shared" si="50"/>
        <v>13</v>
      </c>
      <c r="N12" s="57">
        <f t="shared" si="51"/>
        <v>15</v>
      </c>
      <c r="O12" s="57">
        <f t="shared" si="52"/>
        <v>17</v>
      </c>
      <c r="P12" s="57">
        <f t="shared" si="53"/>
        <v>19</v>
      </c>
      <c r="Q12" s="57">
        <f t="shared" si="54"/>
        <v>20</v>
      </c>
      <c r="R12" s="57">
        <f t="shared" si="55"/>
        <v>22</v>
      </c>
      <c r="S12" s="57">
        <f t="shared" si="56"/>
        <v>24</v>
      </c>
      <c r="T12" s="57">
        <f t="shared" si="57"/>
        <v>25</v>
      </c>
      <c r="U12" s="57">
        <f t="shared" si="58"/>
        <v>27</v>
      </c>
      <c r="V12" s="57">
        <f t="shared" si="59"/>
        <v>29</v>
      </c>
      <c r="W12" s="57">
        <f t="shared" si="60"/>
        <v>31</v>
      </c>
      <c r="X12" s="57">
        <f t="shared" si="61"/>
        <v>32</v>
      </c>
      <c r="Y12" s="57">
        <f t="shared" si="62"/>
        <v>34</v>
      </c>
      <c r="Z12" s="57">
        <f t="shared" si="63"/>
        <v>36</v>
      </c>
      <c r="AA12" s="57">
        <f t="shared" si="64"/>
        <v>37</v>
      </c>
      <c r="AB12" s="57">
        <f t="shared" si="65"/>
        <v>39</v>
      </c>
      <c r="AC12" s="57">
        <f t="shared" si="66"/>
        <v>41</v>
      </c>
      <c r="AD12" s="57">
        <f t="shared" si="67"/>
        <v>43</v>
      </c>
      <c r="AE12" s="57">
        <f t="shared" si="68"/>
        <v>44</v>
      </c>
      <c r="AF12" s="57">
        <f t="shared" si="69"/>
        <v>46</v>
      </c>
      <c r="AG12" s="57">
        <f t="shared" si="70"/>
        <v>48</v>
      </c>
      <c r="AH12" s="57">
        <f t="shared" si="71"/>
        <v>49</v>
      </c>
      <c r="AI12" s="57"/>
      <c r="AJ12" s="57">
        <f>1</f>
        <v>1</v>
      </c>
      <c r="AK12" s="57">
        <f t="shared" si="72"/>
        <v>4</v>
      </c>
      <c r="AL12" s="57">
        <f t="shared" si="73"/>
        <v>7</v>
      </c>
      <c r="AM12" s="57">
        <f t="shared" si="74"/>
        <v>11</v>
      </c>
      <c r="AN12" s="57">
        <f t="shared" si="75"/>
        <v>14</v>
      </c>
      <c r="AO12" s="57">
        <f t="shared" si="76"/>
        <v>17</v>
      </c>
      <c r="AP12" s="57">
        <f t="shared" si="77"/>
        <v>21</v>
      </c>
      <c r="AQ12" s="57" t="str">
        <f t="shared" si="215"/>
        <v>SOL</v>
      </c>
      <c r="AR12" s="57" t="str">
        <f t="shared" si="78"/>
        <v/>
      </c>
      <c r="AS12" s="57" t="str">
        <f t="shared" si="79"/>
        <v/>
      </c>
      <c r="AT12" s="57" t="str">
        <f t="shared" si="80"/>
        <v>Δ</v>
      </c>
      <c r="AU12" s="57" t="str">
        <f t="shared" si="81"/>
        <v>9</v>
      </c>
      <c r="AV12" s="57" t="str">
        <f t="shared" si="82"/>
        <v>11</v>
      </c>
      <c r="AW12" s="57" t="str">
        <f t="shared" si="83"/>
        <v>13</v>
      </c>
      <c r="AX12" s="57" t="str">
        <f t="shared" si="84"/>
        <v>SOL</v>
      </c>
      <c r="AY12" s="57" t="str">
        <f t="shared" si="85"/>
        <v>SOLΔ</v>
      </c>
      <c r="AZ12" s="57" t="str">
        <f t="shared" si="86"/>
        <v>SOL9</v>
      </c>
      <c r="BA12" s="57" t="str">
        <f t="shared" si="87"/>
        <v>SOL11</v>
      </c>
      <c r="BB12" s="57" t="str">
        <f t="shared" si="88"/>
        <v>SOL13</v>
      </c>
      <c r="BD12" s="57">
        <f>1</f>
        <v>1</v>
      </c>
      <c r="BE12" s="57">
        <f t="shared" si="89"/>
        <v>3</v>
      </c>
      <c r="BF12" s="57">
        <f t="shared" si="90"/>
        <v>7</v>
      </c>
      <c r="BG12" s="57">
        <f t="shared" si="91"/>
        <v>10</v>
      </c>
      <c r="BH12" s="57">
        <f t="shared" si="92"/>
        <v>14</v>
      </c>
      <c r="BI12" s="57">
        <f t="shared" si="93"/>
        <v>17</v>
      </c>
      <c r="BJ12" s="57">
        <f t="shared" si="94"/>
        <v>21</v>
      </c>
      <c r="BK12" s="57" t="str">
        <f t="shared" si="95"/>
        <v>SOL</v>
      </c>
      <c r="BL12" s="57" t="str">
        <f t="shared" si="96"/>
        <v>m</v>
      </c>
      <c r="BM12" s="57" t="str">
        <f t="shared" si="97"/>
        <v/>
      </c>
      <c r="BN12" s="57" t="str">
        <f t="shared" si="98"/>
        <v>7</v>
      </c>
      <c r="BO12" s="57" t="str">
        <f t="shared" si="99"/>
        <v>9</v>
      </c>
      <c r="BP12" s="57" t="str">
        <f t="shared" si="100"/>
        <v>11</v>
      </c>
      <c r="BQ12" s="57" t="str">
        <f t="shared" si="101"/>
        <v>13</v>
      </c>
      <c r="BR12" s="57" t="str">
        <f t="shared" si="102"/>
        <v>SOLm</v>
      </c>
      <c r="BS12" s="57" t="str">
        <f t="shared" si="103"/>
        <v>SOLm7</v>
      </c>
      <c r="BT12" s="57" t="str">
        <f t="shared" si="104"/>
        <v>SOLm9</v>
      </c>
      <c r="BU12" s="57" t="str">
        <f t="shared" si="105"/>
        <v>SOLm11</v>
      </c>
      <c r="BV12" s="57" t="str">
        <f t="shared" si="106"/>
        <v>SOLm13</v>
      </c>
      <c r="BX12" s="57">
        <f>1</f>
        <v>1</v>
      </c>
      <c r="BY12" s="57">
        <f t="shared" si="107"/>
        <v>3</v>
      </c>
      <c r="BZ12" s="57">
        <f t="shared" si="108"/>
        <v>7</v>
      </c>
      <c r="CA12" s="57">
        <f t="shared" si="109"/>
        <v>10</v>
      </c>
      <c r="CB12" s="57">
        <f t="shared" si="110"/>
        <v>13</v>
      </c>
      <c r="CC12" s="57">
        <f t="shared" si="111"/>
        <v>17</v>
      </c>
      <c r="CD12" s="57">
        <f t="shared" si="112"/>
        <v>20</v>
      </c>
      <c r="CE12" s="57" t="str">
        <f t="shared" si="113"/>
        <v>SOL</v>
      </c>
      <c r="CF12" s="57" t="str">
        <f t="shared" si="114"/>
        <v>m</v>
      </c>
      <c r="CG12" s="57" t="str">
        <f t="shared" si="115"/>
        <v/>
      </c>
      <c r="CH12" s="57" t="str">
        <f t="shared" si="116"/>
        <v>7</v>
      </c>
      <c r="CI12" s="57" t="str">
        <f t="shared" si="117"/>
        <v>9b</v>
      </c>
      <c r="CJ12" s="57" t="str">
        <f t="shared" si="118"/>
        <v>11</v>
      </c>
      <c r="CK12" s="57" t="str">
        <f t="shared" si="119"/>
        <v>13b</v>
      </c>
      <c r="CL12" s="57" t="str">
        <f t="shared" si="120"/>
        <v>SOLm</v>
      </c>
      <c r="CM12" s="57" t="str">
        <f t="shared" si="121"/>
        <v>SOLm7</v>
      </c>
      <c r="CN12" s="57" t="str">
        <f t="shared" si="122"/>
        <v>SOLm9b</v>
      </c>
      <c r="CO12" s="57" t="str">
        <f t="shared" si="123"/>
        <v>SOLm11</v>
      </c>
      <c r="CP12" s="57" t="str">
        <f t="shared" si="124"/>
        <v>SOLm13b</v>
      </c>
      <c r="CR12" s="57">
        <f>1</f>
        <v>1</v>
      </c>
      <c r="CS12" s="57">
        <f t="shared" si="125"/>
        <v>4</v>
      </c>
      <c r="CT12" s="57">
        <f t="shared" si="126"/>
        <v>7</v>
      </c>
      <c r="CU12" s="57">
        <f t="shared" si="127"/>
        <v>11</v>
      </c>
      <c r="CV12" s="57">
        <f t="shared" si="128"/>
        <v>14</v>
      </c>
      <c r="CW12" s="57">
        <f t="shared" si="129"/>
        <v>18</v>
      </c>
      <c r="CX12" s="57">
        <f t="shared" si="130"/>
        <v>21</v>
      </c>
      <c r="CY12" s="57" t="str">
        <f t="shared" si="131"/>
        <v>SOL</v>
      </c>
      <c r="CZ12" s="57" t="str">
        <f t="shared" si="132"/>
        <v/>
      </c>
      <c r="DA12" s="57" t="str">
        <f t="shared" si="133"/>
        <v/>
      </c>
      <c r="DB12" s="57" t="str">
        <f t="shared" si="134"/>
        <v>Δ</v>
      </c>
      <c r="DC12" s="57" t="str">
        <f t="shared" si="135"/>
        <v>9</v>
      </c>
      <c r="DD12" s="57" t="str">
        <f t="shared" si="136"/>
        <v>11+</v>
      </c>
      <c r="DE12" s="57" t="str">
        <f t="shared" si="137"/>
        <v>13</v>
      </c>
      <c r="DF12" s="57" t="str">
        <f t="shared" si="138"/>
        <v>SOL</v>
      </c>
      <c r="DG12" s="57" t="str">
        <f t="shared" si="139"/>
        <v>SOLΔ</v>
      </c>
      <c r="DH12" s="57" t="str">
        <f t="shared" si="140"/>
        <v>SOL9</v>
      </c>
      <c r="DI12" s="57" t="str">
        <f t="shared" si="141"/>
        <v>SOL11+</v>
      </c>
      <c r="DJ12" s="57" t="str">
        <f t="shared" si="142"/>
        <v>SOL13</v>
      </c>
      <c r="DL12" s="57">
        <f>1</f>
        <v>1</v>
      </c>
      <c r="DM12" s="57">
        <f t="shared" si="143"/>
        <v>4</v>
      </c>
      <c r="DN12" s="57">
        <f t="shared" si="144"/>
        <v>7</v>
      </c>
      <c r="DO12" s="57">
        <f t="shared" si="145"/>
        <v>10</v>
      </c>
      <c r="DP12" s="57">
        <f t="shared" si="146"/>
        <v>14</v>
      </c>
      <c r="DQ12" s="57">
        <f t="shared" si="147"/>
        <v>17</v>
      </c>
      <c r="DR12" s="57">
        <f t="shared" si="148"/>
        <v>21</v>
      </c>
      <c r="DS12" s="57" t="str">
        <f t="shared" si="149"/>
        <v>SOL</v>
      </c>
      <c r="DT12" s="57" t="str">
        <f t="shared" si="150"/>
        <v/>
      </c>
      <c r="DU12" s="57" t="str">
        <f t="shared" si="151"/>
        <v/>
      </c>
      <c r="DV12" s="57" t="str">
        <f t="shared" si="152"/>
        <v>7</v>
      </c>
      <c r="DW12" s="57" t="str">
        <f t="shared" si="153"/>
        <v>9</v>
      </c>
      <c r="DX12" s="57" t="str">
        <f t="shared" si="154"/>
        <v>11</v>
      </c>
      <c r="DY12" s="57" t="str">
        <f t="shared" si="155"/>
        <v>13</v>
      </c>
      <c r="DZ12" s="57" t="str">
        <f t="shared" si="156"/>
        <v>SOL</v>
      </c>
      <c r="EA12" s="57" t="str">
        <f t="shared" si="157"/>
        <v>SOL7</v>
      </c>
      <c r="EB12" s="57" t="str">
        <f t="shared" si="158"/>
        <v>SOL9</v>
      </c>
      <c r="EC12" s="57" t="str">
        <f t="shared" si="159"/>
        <v>SOL11</v>
      </c>
      <c r="ED12" s="57" t="str">
        <f t="shared" si="160"/>
        <v>SOL13</v>
      </c>
      <c r="EF12" s="57">
        <f>1</f>
        <v>1</v>
      </c>
      <c r="EG12" s="57">
        <f t="shared" si="161"/>
        <v>3</v>
      </c>
      <c r="EH12" s="57">
        <f t="shared" si="162"/>
        <v>7</v>
      </c>
      <c r="EI12" s="57">
        <f t="shared" si="163"/>
        <v>10</v>
      </c>
      <c r="EJ12" s="57">
        <f t="shared" si="164"/>
        <v>14</v>
      </c>
      <c r="EK12" s="57">
        <f t="shared" si="165"/>
        <v>17</v>
      </c>
      <c r="EL12" s="57">
        <f t="shared" si="166"/>
        <v>20</v>
      </c>
      <c r="EM12" s="57" t="str">
        <f t="shared" si="167"/>
        <v>SOL</v>
      </c>
      <c r="EN12" s="57" t="str">
        <f t="shared" si="168"/>
        <v>m</v>
      </c>
      <c r="EO12" s="57" t="str">
        <f t="shared" si="169"/>
        <v/>
      </c>
      <c r="EP12" s="57" t="str">
        <f t="shared" si="170"/>
        <v>7</v>
      </c>
      <c r="EQ12" s="57" t="str">
        <f t="shared" si="171"/>
        <v>9</v>
      </c>
      <c r="ER12" s="57" t="str">
        <f t="shared" si="172"/>
        <v>11</v>
      </c>
      <c r="ES12" s="57" t="str">
        <f t="shared" si="173"/>
        <v>13b</v>
      </c>
      <c r="ET12" s="57" t="str">
        <f t="shared" si="174"/>
        <v>SOLm</v>
      </c>
      <c r="EU12" s="57" t="str">
        <f t="shared" si="175"/>
        <v>SOLm7</v>
      </c>
      <c r="EV12" s="57" t="str">
        <f t="shared" si="176"/>
        <v>SOLm9</v>
      </c>
      <c r="EW12" s="57" t="str">
        <f t="shared" si="177"/>
        <v>SOLm11</v>
      </c>
      <c r="EX12" s="57" t="str">
        <f t="shared" si="178"/>
        <v>SOLm13b</v>
      </c>
      <c r="EZ12" s="57">
        <f>1</f>
        <v>1</v>
      </c>
      <c r="FA12" s="57">
        <f t="shared" si="179"/>
        <v>3</v>
      </c>
      <c r="FB12" s="57">
        <f t="shared" si="180"/>
        <v>6</v>
      </c>
      <c r="FC12" s="57">
        <f t="shared" si="181"/>
        <v>10</v>
      </c>
      <c r="FD12" s="57">
        <f t="shared" si="182"/>
        <v>13</v>
      </c>
      <c r="FE12" s="57">
        <f t="shared" si="183"/>
        <v>17</v>
      </c>
      <c r="FF12" s="57">
        <f t="shared" si="184"/>
        <v>20</v>
      </c>
      <c r="FG12" s="57" t="str">
        <f t="shared" si="185"/>
        <v>SOL</v>
      </c>
      <c r="FH12" s="57" t="str">
        <f t="shared" si="186"/>
        <v>m</v>
      </c>
      <c r="FI12" s="57" t="str">
        <f t="shared" si="187"/>
        <v>5b</v>
      </c>
      <c r="FJ12" s="57" t="str">
        <f t="shared" si="188"/>
        <v>7</v>
      </c>
      <c r="FK12" s="57" t="str">
        <f t="shared" si="189"/>
        <v>9b</v>
      </c>
      <c r="FL12" s="57" t="str">
        <f t="shared" si="190"/>
        <v>11</v>
      </c>
      <c r="FM12" s="57" t="str">
        <f t="shared" si="191"/>
        <v>13b</v>
      </c>
      <c r="FN12" s="57" t="str">
        <f t="shared" si="192"/>
        <v>SOLm5b</v>
      </c>
      <c r="FO12" s="57" t="str">
        <f t="shared" si="193"/>
        <v>SOLm5b7</v>
      </c>
      <c r="FP12" s="57" t="str">
        <f t="shared" si="194"/>
        <v>SOLm5b9b</v>
      </c>
      <c r="FQ12" s="57" t="str">
        <f t="shared" si="195"/>
        <v>SOLm5b11</v>
      </c>
      <c r="FR12" s="57" t="str">
        <f t="shared" si="196"/>
        <v>SOLm5b13b</v>
      </c>
      <c r="FT12" s="2" t="str">
        <f t="shared" si="197"/>
        <v>SOL</v>
      </c>
      <c r="FU12" s="2" t="str">
        <f t="shared" si="22"/>
        <v>SOLΔ</v>
      </c>
      <c r="FV12" s="2" t="str">
        <f t="shared" si="22"/>
        <v>SOL9</v>
      </c>
      <c r="FW12" s="2" t="str">
        <f t="shared" si="22"/>
        <v>SOL11</v>
      </c>
      <c r="FX12" s="2" t="str">
        <f t="shared" si="22"/>
        <v>SOL13</v>
      </c>
      <c r="FY12" s="2" t="str">
        <f t="shared" si="198"/>
        <v>SOLm</v>
      </c>
      <c r="FZ12" s="2" t="str">
        <f t="shared" si="23"/>
        <v>SOLm7</v>
      </c>
      <c r="GA12" s="2" t="str">
        <f t="shared" si="23"/>
        <v>SOLm9</v>
      </c>
      <c r="GB12" s="2" t="str">
        <f t="shared" si="23"/>
        <v>SOLm11</v>
      </c>
      <c r="GC12" s="2" t="str">
        <f t="shared" si="23"/>
        <v>SOLm13</v>
      </c>
      <c r="GD12" s="2" t="str">
        <f t="shared" si="199"/>
        <v>SOLm</v>
      </c>
      <c r="GE12" s="2" t="str">
        <f t="shared" si="24"/>
        <v>SOLm7</v>
      </c>
      <c r="GF12" s="2" t="str">
        <f t="shared" si="24"/>
        <v>SOLm9b</v>
      </c>
      <c r="GG12" s="2" t="str">
        <f t="shared" si="24"/>
        <v>SOLm11</v>
      </c>
      <c r="GH12" s="2" t="str">
        <f t="shared" si="24"/>
        <v>SOLm13b</v>
      </c>
      <c r="GI12" s="2" t="str">
        <f t="shared" si="200"/>
        <v>SOL</v>
      </c>
      <c r="GJ12" s="2" t="str">
        <f t="shared" si="25"/>
        <v>SOLΔ</v>
      </c>
      <c r="GK12" s="2" t="str">
        <f t="shared" si="25"/>
        <v>SOL9</v>
      </c>
      <c r="GL12" s="2" t="str">
        <f t="shared" si="25"/>
        <v>SOL11+</v>
      </c>
      <c r="GM12" s="2" t="str">
        <f t="shared" si="25"/>
        <v>SOL13</v>
      </c>
      <c r="GN12" s="2" t="str">
        <f t="shared" si="201"/>
        <v>SOL</v>
      </c>
      <c r="GO12" s="2" t="str">
        <f t="shared" si="26"/>
        <v>SOL7</v>
      </c>
      <c r="GP12" s="2" t="str">
        <f t="shared" si="26"/>
        <v>SOL9</v>
      </c>
      <c r="GQ12" s="2" t="str">
        <f t="shared" si="26"/>
        <v>SOL11</v>
      </c>
      <c r="GR12" s="2" t="str">
        <f t="shared" si="26"/>
        <v>SOL13</v>
      </c>
      <c r="GS12" s="2" t="str">
        <f t="shared" si="202"/>
        <v>SOLm</v>
      </c>
      <c r="GT12" s="2" t="str">
        <f t="shared" si="27"/>
        <v>SOLm7</v>
      </c>
      <c r="GU12" s="2" t="str">
        <f t="shared" si="27"/>
        <v>SOLm9</v>
      </c>
      <c r="GV12" s="2" t="str">
        <f t="shared" si="27"/>
        <v>SOLm11</v>
      </c>
      <c r="GW12" s="2" t="str">
        <f t="shared" si="27"/>
        <v>SOLm13b</v>
      </c>
      <c r="GX12" s="2" t="str">
        <f t="shared" si="203"/>
        <v>SOLm5b</v>
      </c>
      <c r="GY12" s="2" t="str">
        <f t="shared" si="28"/>
        <v>SOLm5b7</v>
      </c>
      <c r="GZ12" s="2" t="str">
        <f t="shared" si="28"/>
        <v>SOLm5b9b</v>
      </c>
      <c r="HA12" s="2" t="str">
        <f t="shared" si="28"/>
        <v>SOLm5b11</v>
      </c>
      <c r="HB12" s="2" t="str">
        <f t="shared" si="28"/>
        <v>SOLm5b13b</v>
      </c>
      <c r="HD12" s="2">
        <f t="shared" si="216"/>
        <v>8</v>
      </c>
      <c r="HE12" s="2" t="str" cm="1">
        <f t="array" ref="HE12">INDEX(patti,$HD12,IP12)</f>
        <v>SOL</v>
      </c>
      <c r="HF12" s="2" t="str" cm="1">
        <f t="array" ref="HF12">INDEX(patti,$HD12,IQ12)</f>
        <v>SOLm</v>
      </c>
      <c r="HG12" s="2" t="str" cm="1">
        <f t="array" ref="HG12">INDEX(patti,$HD12,IR12)</f>
        <v>SOLm</v>
      </c>
      <c r="HH12" s="2" t="str" cm="1">
        <f t="array" ref="HH12">INDEX(patti,$HD12,IS12)</f>
        <v>SOL</v>
      </c>
      <c r="HI12" s="2" t="str" cm="1">
        <f t="array" ref="HI12">INDEX(patti,$HD12,IT12)</f>
        <v>SOL</v>
      </c>
      <c r="HJ12" s="2" t="str" cm="1">
        <f t="array" ref="HJ12">INDEX(patti,$HD12,IU12)</f>
        <v>SOLm</v>
      </c>
      <c r="HK12" s="2" t="str" cm="1">
        <f t="array" ref="HK12">INDEX(patti,$HD12,IV12)</f>
        <v>SOLm5b</v>
      </c>
      <c r="HL12" s="2" t="str" cm="1">
        <f t="array" ref="HL12">INDEX(patti,$HD12,IW12)</f>
        <v>SOLΔ</v>
      </c>
      <c r="HM12" s="2" t="str" cm="1">
        <f t="array" ref="HM12">INDEX(patti,$HD12,IX12)</f>
        <v>SOLm7</v>
      </c>
      <c r="HN12" s="2" t="str" cm="1">
        <f t="array" ref="HN12">INDEX(patti,$HD12,IY12)</f>
        <v>SOLm7</v>
      </c>
      <c r="HO12" s="2" t="str" cm="1">
        <f t="array" ref="HO12">INDEX(patti,$HD12,IZ12)</f>
        <v>SOLΔ</v>
      </c>
      <c r="HP12" s="2" t="str" cm="1">
        <f t="array" ref="HP12">INDEX(patti,$HD12,JA12)</f>
        <v>SOL7</v>
      </c>
      <c r="HQ12" s="2" t="str" cm="1">
        <f t="array" ref="HQ12">INDEX(patti,$HD12,JB12)</f>
        <v>SOLm7</v>
      </c>
      <c r="HR12" s="2" t="str" cm="1">
        <f t="array" ref="HR12">INDEX(patti,$HD12,JC12)</f>
        <v>SOLm5b7</v>
      </c>
      <c r="HS12" s="2" t="str" cm="1">
        <f t="array" ref="HS12">INDEX(patti,$HD12,JD12)</f>
        <v>SOL9</v>
      </c>
      <c r="HT12" s="2" t="str" cm="1">
        <f t="array" ref="HT12">INDEX(patti,$HD12,JE12)</f>
        <v>SOLm9</v>
      </c>
      <c r="HU12" s="2" t="str" cm="1">
        <f t="array" ref="HU12">INDEX(patti,$HD12,JF12)</f>
        <v>SOLm9b</v>
      </c>
      <c r="HV12" s="2" t="str" cm="1">
        <f t="array" ref="HV12">INDEX(patti,$HD12,JG12)</f>
        <v>SOL9</v>
      </c>
      <c r="HW12" s="2" t="str" cm="1">
        <f t="array" ref="HW12">INDEX(patti,$HD12,JH12)</f>
        <v>SOL9</v>
      </c>
      <c r="HX12" s="2" t="str" cm="1">
        <f t="array" ref="HX12">INDEX(patti,$HD12,JI12)</f>
        <v>SOLm9</v>
      </c>
      <c r="HY12" s="2" t="str" cm="1">
        <f t="array" ref="HY12">INDEX(patti,$HD12,JJ12)</f>
        <v>SOLm5b9b</v>
      </c>
      <c r="HZ12" s="2" t="str" cm="1">
        <f t="array" ref="HZ12">INDEX(patti,$HD12,JK12)</f>
        <v>SOL11</v>
      </c>
      <c r="IA12" s="2" t="str" cm="1">
        <f t="array" ref="IA12">INDEX(patti,$HD12,JL12)</f>
        <v>SOLm11</v>
      </c>
      <c r="IB12" s="2" t="str" cm="1">
        <f t="array" ref="IB12">INDEX(patti,$HD12,JM12)</f>
        <v>SOLm11</v>
      </c>
      <c r="IC12" s="2" t="str" cm="1">
        <f t="array" ref="IC12">INDEX(patti,$HD12,JN12)</f>
        <v>SOL11+</v>
      </c>
      <c r="ID12" s="2" t="str" cm="1">
        <f t="array" ref="ID12">INDEX(patti,$HD12,JO12)</f>
        <v>SOL11</v>
      </c>
      <c r="IE12" s="2" t="str" cm="1">
        <f t="array" ref="IE12">INDEX(patti,$HD12,JP12)</f>
        <v>SOLm11</v>
      </c>
      <c r="IF12" s="2" t="str" cm="1">
        <f t="array" ref="IF12">INDEX(patti,$HD12,JQ12)</f>
        <v>SOLm5b11</v>
      </c>
      <c r="IG12" s="2" t="str" cm="1">
        <f t="array" ref="IG12">INDEX(patti,$HD12,JR12)</f>
        <v>SOL13</v>
      </c>
      <c r="IH12" s="2" t="str" cm="1">
        <f t="array" ref="IH12">INDEX(patti,$HD12,JS12)</f>
        <v>SOLm13</v>
      </c>
      <c r="II12" s="2" t="str" cm="1">
        <f t="array" ref="II12">INDEX(patti,$HD12,JT12)</f>
        <v>SOLm13b</v>
      </c>
      <c r="IJ12" s="2" t="str" cm="1">
        <f t="array" ref="IJ12">INDEX(patti,$HD12,JU12)</f>
        <v>SOL13</v>
      </c>
      <c r="IK12" s="2" t="str" cm="1">
        <f t="array" ref="IK12">INDEX(patti,$HD12,JV12)</f>
        <v>SOL13</v>
      </c>
      <c r="IL12" s="2" t="str" cm="1">
        <f t="array" ref="IL12">INDEX(patti,$HD12,JW12)</f>
        <v>SOLm13b</v>
      </c>
      <c r="IM12" s="2" t="str" cm="1">
        <f t="array" ref="IM12">INDEX(patti,$HD12,JX12)</f>
        <v>SOLm5b13b</v>
      </c>
      <c r="IN12" t="s">
        <v>117</v>
      </c>
      <c r="IP12">
        <v>1</v>
      </c>
      <c r="IQ12">
        <f t="shared" si="204"/>
        <v>6</v>
      </c>
      <c r="IR12">
        <f t="shared" si="204"/>
        <v>11</v>
      </c>
      <c r="IS12">
        <f t="shared" si="204"/>
        <v>16</v>
      </c>
      <c r="IT12">
        <f t="shared" si="204"/>
        <v>21</v>
      </c>
      <c r="IU12">
        <f t="shared" si="204"/>
        <v>26</v>
      </c>
      <c r="IV12">
        <f t="shared" si="204"/>
        <v>31</v>
      </c>
      <c r="IW12">
        <f t="shared" si="205"/>
        <v>2</v>
      </c>
      <c r="IX12">
        <f t="shared" si="30"/>
        <v>7</v>
      </c>
      <c r="IY12">
        <f t="shared" si="30"/>
        <v>12</v>
      </c>
      <c r="IZ12">
        <f t="shared" si="30"/>
        <v>17</v>
      </c>
      <c r="JA12">
        <f t="shared" si="30"/>
        <v>22</v>
      </c>
      <c r="JB12">
        <f t="shared" si="30"/>
        <v>27</v>
      </c>
      <c r="JC12">
        <f t="shared" si="30"/>
        <v>32</v>
      </c>
      <c r="JD12">
        <f t="shared" si="30"/>
        <v>3</v>
      </c>
      <c r="JE12">
        <f t="shared" si="30"/>
        <v>8</v>
      </c>
      <c r="JF12">
        <f t="shared" si="30"/>
        <v>13</v>
      </c>
      <c r="JG12">
        <f t="shared" si="30"/>
        <v>18</v>
      </c>
      <c r="JH12">
        <f t="shared" si="30"/>
        <v>23</v>
      </c>
      <c r="JI12">
        <f t="shared" si="30"/>
        <v>28</v>
      </c>
      <c r="JJ12">
        <f t="shared" si="30"/>
        <v>33</v>
      </c>
      <c r="JK12">
        <f t="shared" si="30"/>
        <v>4</v>
      </c>
      <c r="JL12">
        <f t="shared" si="30"/>
        <v>9</v>
      </c>
      <c r="JM12">
        <f t="shared" si="30"/>
        <v>14</v>
      </c>
      <c r="JN12">
        <f t="shared" si="31"/>
        <v>19</v>
      </c>
      <c r="JO12">
        <f t="shared" si="31"/>
        <v>24</v>
      </c>
      <c r="JP12">
        <f t="shared" si="31"/>
        <v>29</v>
      </c>
      <c r="JQ12">
        <f t="shared" si="31"/>
        <v>34</v>
      </c>
      <c r="JR12">
        <f t="shared" si="31"/>
        <v>5</v>
      </c>
      <c r="JS12">
        <f t="shared" si="31"/>
        <v>10</v>
      </c>
      <c r="JT12">
        <f t="shared" si="31"/>
        <v>15</v>
      </c>
      <c r="JU12">
        <f t="shared" si="31"/>
        <v>20</v>
      </c>
      <c r="JV12">
        <f t="shared" si="31"/>
        <v>25</v>
      </c>
      <c r="JW12">
        <f t="shared" si="31"/>
        <v>30</v>
      </c>
      <c r="JX12">
        <f t="shared" si="31"/>
        <v>35</v>
      </c>
      <c r="JY12" t="s">
        <v>117</v>
      </c>
      <c r="JZ12" t="str">
        <f t="shared" si="217"/>
        <v>MAGGIORE</v>
      </c>
      <c r="KA12">
        <f t="shared" si="16"/>
        <v>0</v>
      </c>
      <c r="KB12" cm="1">
        <f t="array" ref="KB12">IF(TYPE(_xlfn._xlws.FILTER(HE$1:IM$1,HE12:IM12=KA12))=16,0,_xlfn._xlws.FILTER(HE$1:IM$1,HE12:IM12=KA12))</f>
        <v>0</v>
      </c>
      <c r="KG12">
        <f t="shared" si="206"/>
        <v>0</v>
      </c>
      <c r="KH12" s="35">
        <f t="shared" si="32"/>
        <v>0</v>
      </c>
      <c r="KI12">
        <f t="shared" si="218"/>
        <v>8</v>
      </c>
      <c r="KJ12">
        <f t="shared" si="33"/>
        <v>0</v>
      </c>
      <c r="KK12">
        <f t="shared" si="219"/>
        <v>0</v>
      </c>
      <c r="KL12">
        <f t="shared" si="207"/>
        <v>0</v>
      </c>
      <c r="KM12" s="2">
        <f t="shared" si="35"/>
        <v>0</v>
      </c>
      <c r="KN12" s="2">
        <f t="shared" si="35"/>
        <v>0</v>
      </c>
      <c r="KO12" s="2">
        <f t="shared" si="35"/>
        <v>0</v>
      </c>
      <c r="KP12" s="2">
        <f t="shared" si="35"/>
        <v>0</v>
      </c>
      <c r="KQ12" s="2">
        <f t="shared" si="35"/>
        <v>0</v>
      </c>
      <c r="KR12" s="2">
        <f t="shared" si="35"/>
        <v>0</v>
      </c>
      <c r="KS12" s="2">
        <f t="shared" si="35"/>
        <v>0</v>
      </c>
      <c r="KT12" s="2" t="str">
        <f t="shared" si="208"/>
        <v>0</v>
      </c>
      <c r="KU12" s="2" t="str">
        <f t="shared" si="209"/>
        <v>0</v>
      </c>
      <c r="KV12" s="2" t="str">
        <f t="shared" si="210"/>
        <v>0</v>
      </c>
      <c r="KW12" s="55" t="str">
        <f t="shared" si="211"/>
        <v>0</v>
      </c>
      <c r="KX12" s="60">
        <f t="shared" si="212"/>
        <v>0</v>
      </c>
      <c r="KY12" s="60">
        <f t="shared" si="36"/>
        <v>0</v>
      </c>
      <c r="KZ12" s="60">
        <f t="shared" si="36"/>
        <v>0</v>
      </c>
      <c r="LA12" s="60">
        <f t="shared" si="36"/>
        <v>0</v>
      </c>
      <c r="LB12" s="60">
        <f t="shared" si="36"/>
        <v>0</v>
      </c>
      <c r="LC12" s="60">
        <f t="shared" si="36"/>
        <v>0</v>
      </c>
      <c r="LD12" s="60">
        <f t="shared" si="36"/>
        <v>0</v>
      </c>
      <c r="LE12" s="64">
        <f t="shared" si="37"/>
        <v>0</v>
      </c>
      <c r="LF12" s="55">
        <f t="shared" si="38"/>
        <v>0</v>
      </c>
      <c r="LG12" s="55">
        <f t="shared" si="39"/>
        <v>0</v>
      </c>
      <c r="LH12" s="55">
        <f t="shared" si="40"/>
        <v>0</v>
      </c>
      <c r="LI12" s="55">
        <f t="shared" si="41"/>
        <v>0</v>
      </c>
      <c r="LJ12" s="55">
        <f t="shared" si="42"/>
        <v>0</v>
      </c>
      <c r="LK12" s="55">
        <f t="shared" si="43"/>
        <v>0</v>
      </c>
      <c r="LL12" s="55">
        <f t="shared" si="44"/>
        <v>0</v>
      </c>
      <c r="LM12" s="64">
        <f t="shared" si="213"/>
        <v>0</v>
      </c>
      <c r="LN12" s="64">
        <f t="shared" si="45"/>
        <v>0</v>
      </c>
      <c r="LO12" s="64">
        <f t="shared" si="45"/>
        <v>0</v>
      </c>
      <c r="LP12" s="64">
        <f t="shared" si="45"/>
        <v>0</v>
      </c>
      <c r="LQ12" s="64">
        <f t="shared" si="45"/>
        <v>0</v>
      </c>
      <c r="LR12" s="64">
        <f t="shared" si="45"/>
        <v>0</v>
      </c>
      <c r="LS12" s="64">
        <f t="shared" si="45"/>
        <v>0</v>
      </c>
      <c r="LT12" s="60">
        <f t="shared" si="214"/>
        <v>0</v>
      </c>
      <c r="LU12" s="60">
        <f t="shared" si="46"/>
        <v>0</v>
      </c>
      <c r="LV12" s="60">
        <f t="shared" si="47"/>
        <v>0</v>
      </c>
      <c r="LX12" s="180"/>
      <c r="LY12" s="180"/>
      <c r="LZ12" s="180"/>
      <c r="MA12" s="180"/>
      <c r="MB12" s="180"/>
      <c r="MC12" s="180"/>
      <c r="MD12" s="180"/>
      <c r="ME12" s="180"/>
      <c r="MF12" s="180"/>
      <c r="MG12" s="180"/>
      <c r="MH12" s="180"/>
      <c r="MI12" s="180"/>
      <c r="MJ12" s="180"/>
      <c r="MK12" s="180"/>
      <c r="ML12" s="180"/>
      <c r="MM12" s="180"/>
      <c r="MN12" s="180"/>
      <c r="MO12" s="180"/>
      <c r="MP12" s="180"/>
      <c r="MQ12" s="180"/>
      <c r="MR12" s="180"/>
      <c r="MS12" s="180"/>
      <c r="MT12" s="180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</row>
    <row r="13" spans="1:418" x14ac:dyDescent="0.3">
      <c r="A13" s="190"/>
      <c r="B13" t="s">
        <v>20</v>
      </c>
      <c r="C13" s="16" t="s">
        <v>37</v>
      </c>
      <c r="D13" s="16" t="s">
        <v>37</v>
      </c>
      <c r="E13" s="16" t="s">
        <v>38</v>
      </c>
      <c r="F13" s="16" t="s">
        <v>37</v>
      </c>
      <c r="G13" s="16" t="s">
        <v>37</v>
      </c>
      <c r="H13" s="16" t="s">
        <v>37</v>
      </c>
      <c r="I13" s="16" t="s">
        <v>38</v>
      </c>
      <c r="J13" s="4">
        <f t="shared" si="21"/>
        <v>9</v>
      </c>
      <c r="K13" s="57">
        <f t="shared" si="48"/>
        <v>11</v>
      </c>
      <c r="L13" s="57">
        <f t="shared" si="49"/>
        <v>13</v>
      </c>
      <c r="M13" s="57">
        <f t="shared" si="50"/>
        <v>14</v>
      </c>
      <c r="N13" s="57">
        <f t="shared" si="51"/>
        <v>16</v>
      </c>
      <c r="O13" s="57">
        <f t="shared" si="52"/>
        <v>18</v>
      </c>
      <c r="P13" s="57">
        <f t="shared" si="53"/>
        <v>20</v>
      </c>
      <c r="Q13" s="57">
        <f t="shared" si="54"/>
        <v>21</v>
      </c>
      <c r="R13" s="57">
        <f t="shared" si="55"/>
        <v>23</v>
      </c>
      <c r="S13" s="57">
        <f t="shared" si="56"/>
        <v>25</v>
      </c>
      <c r="T13" s="57">
        <f t="shared" si="57"/>
        <v>26</v>
      </c>
      <c r="U13" s="57">
        <f t="shared" si="58"/>
        <v>28</v>
      </c>
      <c r="V13" s="57">
        <f t="shared" si="59"/>
        <v>30</v>
      </c>
      <c r="W13" s="57">
        <f t="shared" si="60"/>
        <v>32</v>
      </c>
      <c r="X13" s="57">
        <f t="shared" si="61"/>
        <v>33</v>
      </c>
      <c r="Y13" s="57">
        <f t="shared" si="62"/>
        <v>35</v>
      </c>
      <c r="Z13" s="57">
        <f t="shared" si="63"/>
        <v>37</v>
      </c>
      <c r="AA13" s="57">
        <f t="shared" si="64"/>
        <v>38</v>
      </c>
      <c r="AB13" s="57">
        <f t="shared" si="65"/>
        <v>40</v>
      </c>
      <c r="AC13" s="57">
        <f t="shared" si="66"/>
        <v>42</v>
      </c>
      <c r="AD13" s="57">
        <f t="shared" si="67"/>
        <v>44</v>
      </c>
      <c r="AE13" s="57">
        <f t="shared" si="68"/>
        <v>45</v>
      </c>
      <c r="AF13" s="57">
        <f t="shared" si="69"/>
        <v>47</v>
      </c>
      <c r="AG13" s="57">
        <f t="shared" si="70"/>
        <v>49</v>
      </c>
      <c r="AH13" s="57">
        <f t="shared" si="71"/>
        <v>50</v>
      </c>
      <c r="AI13" s="57"/>
      <c r="AJ13" s="57">
        <f>1</f>
        <v>1</v>
      </c>
      <c r="AK13" s="57">
        <f t="shared" si="72"/>
        <v>4</v>
      </c>
      <c r="AL13" s="57">
        <f t="shared" si="73"/>
        <v>7</v>
      </c>
      <c r="AM13" s="57">
        <f t="shared" si="74"/>
        <v>11</v>
      </c>
      <c r="AN13" s="57">
        <f t="shared" si="75"/>
        <v>14</v>
      </c>
      <c r="AO13" s="57">
        <f t="shared" si="76"/>
        <v>17</v>
      </c>
      <c r="AP13" s="57">
        <f t="shared" si="77"/>
        <v>21</v>
      </c>
      <c r="AQ13" s="57" t="str">
        <f t="shared" si="215"/>
        <v>Lab</v>
      </c>
      <c r="AR13" s="57" t="str">
        <f t="shared" si="78"/>
        <v/>
      </c>
      <c r="AS13" s="57" t="str">
        <f t="shared" si="79"/>
        <v/>
      </c>
      <c r="AT13" s="57" t="str">
        <f t="shared" si="80"/>
        <v>Δ</v>
      </c>
      <c r="AU13" s="57" t="str">
        <f t="shared" si="81"/>
        <v>9</v>
      </c>
      <c r="AV13" s="57" t="str">
        <f t="shared" si="82"/>
        <v>11</v>
      </c>
      <c r="AW13" s="57" t="str">
        <f t="shared" si="83"/>
        <v>13</v>
      </c>
      <c r="AX13" s="57" t="str">
        <f t="shared" si="84"/>
        <v>Lab</v>
      </c>
      <c r="AY13" s="57" t="str">
        <f t="shared" si="85"/>
        <v>LabΔ</v>
      </c>
      <c r="AZ13" s="57" t="str">
        <f t="shared" si="86"/>
        <v>Lab9</v>
      </c>
      <c r="BA13" s="57" t="str">
        <f t="shared" si="87"/>
        <v>Lab11</v>
      </c>
      <c r="BB13" s="57" t="str">
        <f t="shared" si="88"/>
        <v>Lab13</v>
      </c>
      <c r="BD13" s="57">
        <f>1</f>
        <v>1</v>
      </c>
      <c r="BE13" s="57">
        <f t="shared" si="89"/>
        <v>3</v>
      </c>
      <c r="BF13" s="57">
        <f t="shared" si="90"/>
        <v>7</v>
      </c>
      <c r="BG13" s="57">
        <f t="shared" si="91"/>
        <v>10</v>
      </c>
      <c r="BH13" s="57">
        <f t="shared" si="92"/>
        <v>14</v>
      </c>
      <c r="BI13" s="57">
        <f t="shared" si="93"/>
        <v>17</v>
      </c>
      <c r="BJ13" s="57">
        <f t="shared" si="94"/>
        <v>21</v>
      </c>
      <c r="BK13" s="57" t="str">
        <f t="shared" si="95"/>
        <v>Lab</v>
      </c>
      <c r="BL13" s="57" t="str">
        <f t="shared" si="96"/>
        <v>m</v>
      </c>
      <c r="BM13" s="57" t="str">
        <f t="shared" si="97"/>
        <v/>
      </c>
      <c r="BN13" s="57" t="str">
        <f t="shared" si="98"/>
        <v>7</v>
      </c>
      <c r="BO13" s="57" t="str">
        <f t="shared" si="99"/>
        <v>9</v>
      </c>
      <c r="BP13" s="57" t="str">
        <f t="shared" si="100"/>
        <v>11</v>
      </c>
      <c r="BQ13" s="57" t="str">
        <f t="shared" si="101"/>
        <v>13</v>
      </c>
      <c r="BR13" s="57" t="str">
        <f t="shared" si="102"/>
        <v>Labm</v>
      </c>
      <c r="BS13" s="57" t="str">
        <f t="shared" si="103"/>
        <v>Labm7</v>
      </c>
      <c r="BT13" s="57" t="str">
        <f t="shared" si="104"/>
        <v>Labm9</v>
      </c>
      <c r="BU13" s="57" t="str">
        <f t="shared" si="105"/>
        <v>Labm11</v>
      </c>
      <c r="BV13" s="57" t="str">
        <f t="shared" si="106"/>
        <v>Labm13</v>
      </c>
      <c r="BX13" s="57">
        <f>1</f>
        <v>1</v>
      </c>
      <c r="BY13" s="57">
        <f t="shared" si="107"/>
        <v>3</v>
      </c>
      <c r="BZ13" s="57">
        <f t="shared" si="108"/>
        <v>7</v>
      </c>
      <c r="CA13" s="57">
        <f t="shared" si="109"/>
        <v>10</v>
      </c>
      <c r="CB13" s="57">
        <f t="shared" si="110"/>
        <v>13</v>
      </c>
      <c r="CC13" s="57">
        <f t="shared" si="111"/>
        <v>17</v>
      </c>
      <c r="CD13" s="57">
        <f t="shared" si="112"/>
        <v>20</v>
      </c>
      <c r="CE13" s="57" t="str">
        <f t="shared" si="113"/>
        <v>Lab</v>
      </c>
      <c r="CF13" s="57" t="str">
        <f t="shared" si="114"/>
        <v>m</v>
      </c>
      <c r="CG13" s="57" t="str">
        <f t="shared" si="115"/>
        <v/>
      </c>
      <c r="CH13" s="57" t="str">
        <f t="shared" si="116"/>
        <v>7</v>
      </c>
      <c r="CI13" s="57" t="str">
        <f t="shared" si="117"/>
        <v>9b</v>
      </c>
      <c r="CJ13" s="57" t="str">
        <f t="shared" si="118"/>
        <v>11</v>
      </c>
      <c r="CK13" s="57" t="str">
        <f t="shared" si="119"/>
        <v>13b</v>
      </c>
      <c r="CL13" s="57" t="str">
        <f t="shared" si="120"/>
        <v>Labm</v>
      </c>
      <c r="CM13" s="57" t="str">
        <f t="shared" si="121"/>
        <v>Labm7</v>
      </c>
      <c r="CN13" s="57" t="str">
        <f t="shared" si="122"/>
        <v>Labm9b</v>
      </c>
      <c r="CO13" s="57" t="str">
        <f t="shared" si="123"/>
        <v>Labm11</v>
      </c>
      <c r="CP13" s="57" t="str">
        <f t="shared" si="124"/>
        <v>Labm13b</v>
      </c>
      <c r="CR13" s="57">
        <f>1</f>
        <v>1</v>
      </c>
      <c r="CS13" s="57">
        <f t="shared" si="125"/>
        <v>4</v>
      </c>
      <c r="CT13" s="57">
        <f t="shared" si="126"/>
        <v>7</v>
      </c>
      <c r="CU13" s="57">
        <f t="shared" si="127"/>
        <v>11</v>
      </c>
      <c r="CV13" s="57">
        <f t="shared" si="128"/>
        <v>14</v>
      </c>
      <c r="CW13" s="57">
        <f t="shared" si="129"/>
        <v>18</v>
      </c>
      <c r="CX13" s="57">
        <f t="shared" si="130"/>
        <v>21</v>
      </c>
      <c r="CY13" s="57" t="str">
        <f t="shared" si="131"/>
        <v>Lab</v>
      </c>
      <c r="CZ13" s="57" t="str">
        <f t="shared" si="132"/>
        <v/>
      </c>
      <c r="DA13" s="57" t="str">
        <f t="shared" si="133"/>
        <v/>
      </c>
      <c r="DB13" s="57" t="str">
        <f t="shared" si="134"/>
        <v>Δ</v>
      </c>
      <c r="DC13" s="57" t="str">
        <f t="shared" si="135"/>
        <v>9</v>
      </c>
      <c r="DD13" s="57" t="str">
        <f t="shared" si="136"/>
        <v>11+</v>
      </c>
      <c r="DE13" s="57" t="str">
        <f t="shared" si="137"/>
        <v>13</v>
      </c>
      <c r="DF13" s="57" t="str">
        <f t="shared" si="138"/>
        <v>Lab</v>
      </c>
      <c r="DG13" s="57" t="str">
        <f t="shared" si="139"/>
        <v>LabΔ</v>
      </c>
      <c r="DH13" s="57" t="str">
        <f t="shared" si="140"/>
        <v>Lab9</v>
      </c>
      <c r="DI13" s="57" t="str">
        <f t="shared" si="141"/>
        <v>Lab11+</v>
      </c>
      <c r="DJ13" s="57" t="str">
        <f t="shared" si="142"/>
        <v>Lab13</v>
      </c>
      <c r="DL13" s="57">
        <f>1</f>
        <v>1</v>
      </c>
      <c r="DM13" s="57">
        <f t="shared" si="143"/>
        <v>4</v>
      </c>
      <c r="DN13" s="57">
        <f t="shared" si="144"/>
        <v>7</v>
      </c>
      <c r="DO13" s="57">
        <f t="shared" si="145"/>
        <v>10</v>
      </c>
      <c r="DP13" s="57">
        <f t="shared" si="146"/>
        <v>14</v>
      </c>
      <c r="DQ13" s="57">
        <f t="shared" si="147"/>
        <v>17</v>
      </c>
      <c r="DR13" s="57">
        <f t="shared" si="148"/>
        <v>21</v>
      </c>
      <c r="DS13" s="57" t="str">
        <f t="shared" si="149"/>
        <v>Lab</v>
      </c>
      <c r="DT13" s="57" t="str">
        <f t="shared" si="150"/>
        <v/>
      </c>
      <c r="DU13" s="57" t="str">
        <f t="shared" si="151"/>
        <v/>
      </c>
      <c r="DV13" s="57" t="str">
        <f t="shared" si="152"/>
        <v>7</v>
      </c>
      <c r="DW13" s="57" t="str">
        <f t="shared" si="153"/>
        <v>9</v>
      </c>
      <c r="DX13" s="57" t="str">
        <f t="shared" si="154"/>
        <v>11</v>
      </c>
      <c r="DY13" s="57" t="str">
        <f t="shared" si="155"/>
        <v>13</v>
      </c>
      <c r="DZ13" s="57" t="str">
        <f t="shared" si="156"/>
        <v>Lab</v>
      </c>
      <c r="EA13" s="57" t="str">
        <f t="shared" si="157"/>
        <v>Lab7</v>
      </c>
      <c r="EB13" s="57" t="str">
        <f t="shared" si="158"/>
        <v>Lab9</v>
      </c>
      <c r="EC13" s="57" t="str">
        <f t="shared" si="159"/>
        <v>Lab11</v>
      </c>
      <c r="ED13" s="57" t="str">
        <f t="shared" si="160"/>
        <v>Lab13</v>
      </c>
      <c r="EF13" s="57">
        <f>1</f>
        <v>1</v>
      </c>
      <c r="EG13" s="57">
        <f t="shared" si="161"/>
        <v>3</v>
      </c>
      <c r="EH13" s="57">
        <f t="shared" si="162"/>
        <v>7</v>
      </c>
      <c r="EI13" s="57">
        <f t="shared" si="163"/>
        <v>10</v>
      </c>
      <c r="EJ13" s="57">
        <f t="shared" si="164"/>
        <v>14</v>
      </c>
      <c r="EK13" s="57">
        <f t="shared" si="165"/>
        <v>17</v>
      </c>
      <c r="EL13" s="57">
        <f t="shared" si="166"/>
        <v>20</v>
      </c>
      <c r="EM13" s="57" t="str">
        <f t="shared" si="167"/>
        <v>Lab</v>
      </c>
      <c r="EN13" s="57" t="str">
        <f t="shared" si="168"/>
        <v>m</v>
      </c>
      <c r="EO13" s="57" t="str">
        <f t="shared" si="169"/>
        <v/>
      </c>
      <c r="EP13" s="57" t="str">
        <f t="shared" si="170"/>
        <v>7</v>
      </c>
      <c r="EQ13" s="57" t="str">
        <f t="shared" si="171"/>
        <v>9</v>
      </c>
      <c r="ER13" s="57" t="str">
        <f t="shared" si="172"/>
        <v>11</v>
      </c>
      <c r="ES13" s="57" t="str">
        <f t="shared" si="173"/>
        <v>13b</v>
      </c>
      <c r="ET13" s="57" t="str">
        <f t="shared" si="174"/>
        <v>Labm</v>
      </c>
      <c r="EU13" s="57" t="str">
        <f t="shared" si="175"/>
        <v>Labm7</v>
      </c>
      <c r="EV13" s="57" t="str">
        <f t="shared" si="176"/>
        <v>Labm9</v>
      </c>
      <c r="EW13" s="57" t="str">
        <f t="shared" si="177"/>
        <v>Labm11</v>
      </c>
      <c r="EX13" s="57" t="str">
        <f t="shared" si="178"/>
        <v>Labm13b</v>
      </c>
      <c r="EZ13" s="57">
        <f>1</f>
        <v>1</v>
      </c>
      <c r="FA13" s="57">
        <f t="shared" si="179"/>
        <v>3</v>
      </c>
      <c r="FB13" s="57">
        <f t="shared" si="180"/>
        <v>6</v>
      </c>
      <c r="FC13" s="57">
        <f t="shared" si="181"/>
        <v>10</v>
      </c>
      <c r="FD13" s="57">
        <f t="shared" si="182"/>
        <v>13</v>
      </c>
      <c r="FE13" s="57">
        <f t="shared" si="183"/>
        <v>17</v>
      </c>
      <c r="FF13" s="57">
        <f t="shared" si="184"/>
        <v>20</v>
      </c>
      <c r="FG13" s="57" t="str">
        <f t="shared" si="185"/>
        <v>Lab</v>
      </c>
      <c r="FH13" s="57" t="str">
        <f t="shared" si="186"/>
        <v>m</v>
      </c>
      <c r="FI13" s="57" t="str">
        <f t="shared" si="187"/>
        <v>5b</v>
      </c>
      <c r="FJ13" s="57" t="str">
        <f t="shared" si="188"/>
        <v>7</v>
      </c>
      <c r="FK13" s="57" t="str">
        <f t="shared" si="189"/>
        <v>9b</v>
      </c>
      <c r="FL13" s="57" t="str">
        <f t="shared" si="190"/>
        <v>11</v>
      </c>
      <c r="FM13" s="57" t="str">
        <f t="shared" si="191"/>
        <v>13b</v>
      </c>
      <c r="FN13" s="57" t="str">
        <f t="shared" si="192"/>
        <v>Labm5b</v>
      </c>
      <c r="FO13" s="57" t="str">
        <f t="shared" si="193"/>
        <v>Labm5b7</v>
      </c>
      <c r="FP13" s="57" t="str">
        <f t="shared" si="194"/>
        <v>Labm5b9b</v>
      </c>
      <c r="FQ13" s="57" t="str">
        <f t="shared" si="195"/>
        <v>Labm5b11</v>
      </c>
      <c r="FR13" s="57" t="str">
        <f t="shared" si="196"/>
        <v>Labm5b13b</v>
      </c>
      <c r="FT13" s="2" t="str">
        <f t="shared" si="197"/>
        <v>Lab</v>
      </c>
      <c r="FU13" s="2" t="str">
        <f t="shared" si="22"/>
        <v>LabΔ</v>
      </c>
      <c r="FV13" s="2" t="str">
        <f t="shared" si="22"/>
        <v>Lab9</v>
      </c>
      <c r="FW13" s="2" t="str">
        <f t="shared" si="22"/>
        <v>Lab11</v>
      </c>
      <c r="FX13" s="2" t="str">
        <f t="shared" si="22"/>
        <v>Lab13</v>
      </c>
      <c r="FY13" s="2" t="str">
        <f t="shared" si="198"/>
        <v>Labm</v>
      </c>
      <c r="FZ13" s="2" t="str">
        <f t="shared" si="23"/>
        <v>Labm7</v>
      </c>
      <c r="GA13" s="2" t="str">
        <f t="shared" si="23"/>
        <v>Labm9</v>
      </c>
      <c r="GB13" s="2" t="str">
        <f t="shared" si="23"/>
        <v>Labm11</v>
      </c>
      <c r="GC13" s="2" t="str">
        <f t="shared" si="23"/>
        <v>Labm13</v>
      </c>
      <c r="GD13" s="2" t="str">
        <f t="shared" si="199"/>
        <v>Labm</v>
      </c>
      <c r="GE13" s="2" t="str">
        <f t="shared" si="24"/>
        <v>Labm7</v>
      </c>
      <c r="GF13" s="2" t="str">
        <f t="shared" si="24"/>
        <v>Labm9b</v>
      </c>
      <c r="GG13" s="2" t="str">
        <f t="shared" si="24"/>
        <v>Labm11</v>
      </c>
      <c r="GH13" s="2" t="str">
        <f t="shared" si="24"/>
        <v>Labm13b</v>
      </c>
      <c r="GI13" s="2" t="str">
        <f t="shared" si="200"/>
        <v>Lab</v>
      </c>
      <c r="GJ13" s="2" t="str">
        <f t="shared" si="25"/>
        <v>LabΔ</v>
      </c>
      <c r="GK13" s="2" t="str">
        <f t="shared" si="25"/>
        <v>Lab9</v>
      </c>
      <c r="GL13" s="2" t="str">
        <f t="shared" si="25"/>
        <v>Lab11+</v>
      </c>
      <c r="GM13" s="2" t="str">
        <f t="shared" si="25"/>
        <v>Lab13</v>
      </c>
      <c r="GN13" s="2" t="str">
        <f t="shared" si="201"/>
        <v>Lab</v>
      </c>
      <c r="GO13" s="2" t="str">
        <f t="shared" si="26"/>
        <v>Lab7</v>
      </c>
      <c r="GP13" s="2" t="str">
        <f t="shared" si="26"/>
        <v>Lab9</v>
      </c>
      <c r="GQ13" s="2" t="str">
        <f t="shared" si="26"/>
        <v>Lab11</v>
      </c>
      <c r="GR13" s="2" t="str">
        <f t="shared" si="26"/>
        <v>Lab13</v>
      </c>
      <c r="GS13" s="2" t="str">
        <f t="shared" si="202"/>
        <v>Labm</v>
      </c>
      <c r="GT13" s="2" t="str">
        <f t="shared" si="27"/>
        <v>Labm7</v>
      </c>
      <c r="GU13" s="2" t="str">
        <f t="shared" si="27"/>
        <v>Labm9</v>
      </c>
      <c r="GV13" s="2" t="str">
        <f t="shared" si="27"/>
        <v>Labm11</v>
      </c>
      <c r="GW13" s="2" t="str">
        <f t="shared" si="27"/>
        <v>Labm13b</v>
      </c>
      <c r="GX13" s="2" t="str">
        <f t="shared" si="203"/>
        <v>Labm5b</v>
      </c>
      <c r="GY13" s="2" t="str">
        <f t="shared" si="28"/>
        <v>Labm5b7</v>
      </c>
      <c r="GZ13" s="2" t="str">
        <f t="shared" si="28"/>
        <v>Labm5b9b</v>
      </c>
      <c r="HA13" s="2" t="str">
        <f t="shared" si="28"/>
        <v>Labm5b11</v>
      </c>
      <c r="HB13" s="2" t="str">
        <f t="shared" si="28"/>
        <v>Labm5b13b</v>
      </c>
      <c r="HD13" s="2">
        <f t="shared" si="216"/>
        <v>9</v>
      </c>
      <c r="HE13" s="2" t="str" cm="1">
        <f t="array" ref="HE13">INDEX(patti,$HD13,IP13)</f>
        <v>Lab</v>
      </c>
      <c r="HF13" s="2" t="str" cm="1">
        <f t="array" ref="HF13">INDEX(patti,$HD13,IQ13)</f>
        <v>Labm</v>
      </c>
      <c r="HG13" s="2" t="str" cm="1">
        <f t="array" ref="HG13">INDEX(patti,$HD13,IR13)</f>
        <v>Labm</v>
      </c>
      <c r="HH13" s="2" t="str" cm="1">
        <f t="array" ref="HH13">INDEX(patti,$HD13,IS13)</f>
        <v>Lab</v>
      </c>
      <c r="HI13" s="2" t="str" cm="1">
        <f t="array" ref="HI13">INDEX(patti,$HD13,IT13)</f>
        <v>Lab</v>
      </c>
      <c r="HJ13" s="2" t="str" cm="1">
        <f t="array" ref="HJ13">INDEX(patti,$HD13,IU13)</f>
        <v>Labm</v>
      </c>
      <c r="HK13" s="2" t="str" cm="1">
        <f t="array" ref="HK13">INDEX(patti,$HD13,IV13)</f>
        <v>Labm5b</v>
      </c>
      <c r="HL13" s="2" t="str" cm="1">
        <f t="array" ref="HL13">INDEX(patti,$HD13,IW13)</f>
        <v>LabΔ</v>
      </c>
      <c r="HM13" s="2" t="str" cm="1">
        <f t="array" ref="HM13">INDEX(patti,$HD13,IX13)</f>
        <v>Labm7</v>
      </c>
      <c r="HN13" s="2" t="str" cm="1">
        <f t="array" ref="HN13">INDEX(patti,$HD13,IY13)</f>
        <v>Labm7</v>
      </c>
      <c r="HO13" s="2" t="str" cm="1">
        <f t="array" ref="HO13">INDEX(patti,$HD13,IZ13)</f>
        <v>LabΔ</v>
      </c>
      <c r="HP13" s="2" t="str" cm="1">
        <f t="array" ref="HP13">INDEX(patti,$HD13,JA13)</f>
        <v>Lab7</v>
      </c>
      <c r="HQ13" s="2" t="str" cm="1">
        <f t="array" ref="HQ13">INDEX(patti,$HD13,JB13)</f>
        <v>Labm7</v>
      </c>
      <c r="HR13" s="2" t="str" cm="1">
        <f t="array" ref="HR13">INDEX(patti,$HD13,JC13)</f>
        <v>Labm5b7</v>
      </c>
      <c r="HS13" s="2" t="str" cm="1">
        <f t="array" ref="HS13">INDEX(patti,$HD13,JD13)</f>
        <v>Lab9</v>
      </c>
      <c r="HT13" s="2" t="str" cm="1">
        <f t="array" ref="HT13">INDEX(patti,$HD13,JE13)</f>
        <v>Labm9</v>
      </c>
      <c r="HU13" s="2" t="str" cm="1">
        <f t="array" ref="HU13">INDEX(patti,$HD13,JF13)</f>
        <v>Labm9b</v>
      </c>
      <c r="HV13" s="2" t="str" cm="1">
        <f t="array" ref="HV13">INDEX(patti,$HD13,JG13)</f>
        <v>Lab9</v>
      </c>
      <c r="HW13" s="2" t="str" cm="1">
        <f t="array" ref="HW13">INDEX(patti,$HD13,JH13)</f>
        <v>Lab9</v>
      </c>
      <c r="HX13" s="2" t="str" cm="1">
        <f t="array" ref="HX13">INDEX(patti,$HD13,JI13)</f>
        <v>Labm9</v>
      </c>
      <c r="HY13" s="2" t="str" cm="1">
        <f t="array" ref="HY13">INDEX(patti,$HD13,JJ13)</f>
        <v>Labm5b9b</v>
      </c>
      <c r="HZ13" s="2" t="str" cm="1">
        <f t="array" ref="HZ13">INDEX(patti,$HD13,JK13)</f>
        <v>Lab11</v>
      </c>
      <c r="IA13" s="2" t="str" cm="1">
        <f t="array" ref="IA13">INDEX(patti,$HD13,JL13)</f>
        <v>Labm11</v>
      </c>
      <c r="IB13" s="2" t="str" cm="1">
        <f t="array" ref="IB13">INDEX(patti,$HD13,JM13)</f>
        <v>Labm11</v>
      </c>
      <c r="IC13" s="2" t="str" cm="1">
        <f t="array" ref="IC13">INDEX(patti,$HD13,JN13)</f>
        <v>Lab11+</v>
      </c>
      <c r="ID13" s="2" t="str" cm="1">
        <f t="array" ref="ID13">INDEX(patti,$HD13,JO13)</f>
        <v>Lab11</v>
      </c>
      <c r="IE13" s="2" t="str" cm="1">
        <f t="array" ref="IE13">INDEX(patti,$HD13,JP13)</f>
        <v>Labm11</v>
      </c>
      <c r="IF13" s="2" t="str" cm="1">
        <f t="array" ref="IF13">INDEX(patti,$HD13,JQ13)</f>
        <v>Labm5b11</v>
      </c>
      <c r="IG13" s="2" t="str" cm="1">
        <f t="array" ref="IG13">INDEX(patti,$HD13,JR13)</f>
        <v>Lab13</v>
      </c>
      <c r="IH13" s="2" t="str" cm="1">
        <f t="array" ref="IH13">INDEX(patti,$HD13,JS13)</f>
        <v>Labm13</v>
      </c>
      <c r="II13" s="2" t="str" cm="1">
        <f t="array" ref="II13">INDEX(patti,$HD13,JT13)</f>
        <v>Labm13b</v>
      </c>
      <c r="IJ13" s="2" t="str" cm="1">
        <f t="array" ref="IJ13">INDEX(patti,$HD13,JU13)</f>
        <v>Lab13</v>
      </c>
      <c r="IK13" s="2" t="str" cm="1">
        <f t="array" ref="IK13">INDEX(patti,$HD13,JV13)</f>
        <v>Lab13</v>
      </c>
      <c r="IL13" s="2" t="str" cm="1">
        <f t="array" ref="IL13">INDEX(patti,$HD13,JW13)</f>
        <v>Labm13b</v>
      </c>
      <c r="IM13" s="2" t="str" cm="1">
        <f t="array" ref="IM13">INDEX(patti,$HD13,JX13)</f>
        <v>Labm5b13b</v>
      </c>
      <c r="IN13" t="s">
        <v>117</v>
      </c>
      <c r="IP13">
        <v>1</v>
      </c>
      <c r="IQ13">
        <f t="shared" si="204"/>
        <v>6</v>
      </c>
      <c r="IR13">
        <f t="shared" si="204"/>
        <v>11</v>
      </c>
      <c r="IS13">
        <f t="shared" si="204"/>
        <v>16</v>
      </c>
      <c r="IT13">
        <f t="shared" si="204"/>
        <v>21</v>
      </c>
      <c r="IU13">
        <f t="shared" si="204"/>
        <v>26</v>
      </c>
      <c r="IV13">
        <f t="shared" si="204"/>
        <v>31</v>
      </c>
      <c r="IW13">
        <f t="shared" si="205"/>
        <v>2</v>
      </c>
      <c r="IX13">
        <f t="shared" si="30"/>
        <v>7</v>
      </c>
      <c r="IY13">
        <f t="shared" si="30"/>
        <v>12</v>
      </c>
      <c r="IZ13">
        <f t="shared" si="30"/>
        <v>17</v>
      </c>
      <c r="JA13">
        <f t="shared" si="30"/>
        <v>22</v>
      </c>
      <c r="JB13">
        <f t="shared" si="30"/>
        <v>27</v>
      </c>
      <c r="JC13">
        <f t="shared" si="30"/>
        <v>32</v>
      </c>
      <c r="JD13">
        <f t="shared" si="30"/>
        <v>3</v>
      </c>
      <c r="JE13">
        <f t="shared" si="30"/>
        <v>8</v>
      </c>
      <c r="JF13">
        <f t="shared" si="30"/>
        <v>13</v>
      </c>
      <c r="JG13">
        <f t="shared" si="30"/>
        <v>18</v>
      </c>
      <c r="JH13">
        <f t="shared" si="30"/>
        <v>23</v>
      </c>
      <c r="JI13">
        <f t="shared" si="30"/>
        <v>28</v>
      </c>
      <c r="JJ13">
        <f t="shared" si="30"/>
        <v>33</v>
      </c>
      <c r="JK13">
        <f t="shared" si="30"/>
        <v>4</v>
      </c>
      <c r="JL13">
        <f t="shared" si="30"/>
        <v>9</v>
      </c>
      <c r="JM13">
        <f t="shared" si="30"/>
        <v>14</v>
      </c>
      <c r="JN13">
        <f t="shared" si="31"/>
        <v>19</v>
      </c>
      <c r="JO13">
        <f t="shared" si="31"/>
        <v>24</v>
      </c>
      <c r="JP13">
        <f t="shared" si="31"/>
        <v>29</v>
      </c>
      <c r="JQ13">
        <f t="shared" si="31"/>
        <v>34</v>
      </c>
      <c r="JR13">
        <f t="shared" si="31"/>
        <v>5</v>
      </c>
      <c r="JS13">
        <f t="shared" si="31"/>
        <v>10</v>
      </c>
      <c r="JT13">
        <f t="shared" si="31"/>
        <v>15</v>
      </c>
      <c r="JU13">
        <f t="shared" si="31"/>
        <v>20</v>
      </c>
      <c r="JV13">
        <f t="shared" si="31"/>
        <v>25</v>
      </c>
      <c r="JW13">
        <f t="shared" si="31"/>
        <v>30</v>
      </c>
      <c r="JX13">
        <f t="shared" si="31"/>
        <v>35</v>
      </c>
      <c r="JY13" t="s">
        <v>117</v>
      </c>
      <c r="JZ13" t="str">
        <f t="shared" si="217"/>
        <v>MAGGIORE</v>
      </c>
      <c r="KA13">
        <f t="shared" si="16"/>
        <v>0</v>
      </c>
      <c r="KB13" cm="1">
        <f t="array" ref="KB13">IF(TYPE(_xlfn._xlws.FILTER(HE$1:IM$1,HE13:IM13=KA13))=16,0,_xlfn._xlws.FILTER(HE$1:IM$1,HE13:IM13=KA13))</f>
        <v>0</v>
      </c>
      <c r="KG13">
        <f t="shared" si="206"/>
        <v>0</v>
      </c>
      <c r="KH13" s="35">
        <f t="shared" si="32"/>
        <v>0</v>
      </c>
      <c r="KI13">
        <f t="shared" si="218"/>
        <v>9</v>
      </c>
      <c r="KJ13">
        <f t="shared" si="33"/>
        <v>0</v>
      </c>
      <c r="KK13">
        <f t="shared" si="219"/>
        <v>0</v>
      </c>
      <c r="KL13">
        <f t="shared" si="207"/>
        <v>0</v>
      </c>
      <c r="KM13" s="2">
        <f t="shared" si="35"/>
        <v>0</v>
      </c>
      <c r="KN13" s="2">
        <f t="shared" si="35"/>
        <v>0</v>
      </c>
      <c r="KO13" s="2">
        <f t="shared" si="35"/>
        <v>0</v>
      </c>
      <c r="KP13" s="2">
        <f t="shared" si="35"/>
        <v>0</v>
      </c>
      <c r="KQ13" s="2">
        <f t="shared" si="35"/>
        <v>0</v>
      </c>
      <c r="KR13" s="2">
        <f t="shared" si="35"/>
        <v>0</v>
      </c>
      <c r="KS13" s="2">
        <f t="shared" si="35"/>
        <v>0</v>
      </c>
      <c r="KT13" s="2" t="str">
        <f t="shared" si="208"/>
        <v>0</v>
      </c>
      <c r="KU13" s="2" t="str">
        <f t="shared" si="209"/>
        <v>0</v>
      </c>
      <c r="KV13" s="2" t="str">
        <f t="shared" si="210"/>
        <v>0</v>
      </c>
      <c r="KW13" s="55" t="str">
        <f t="shared" si="211"/>
        <v>0</v>
      </c>
      <c r="KX13" s="60">
        <f t="shared" si="212"/>
        <v>0</v>
      </c>
      <c r="KY13" s="60">
        <f t="shared" si="36"/>
        <v>0</v>
      </c>
      <c r="KZ13" s="60">
        <f t="shared" si="36"/>
        <v>0</v>
      </c>
      <c r="LA13" s="60">
        <f t="shared" si="36"/>
        <v>0</v>
      </c>
      <c r="LB13" s="60">
        <f t="shared" si="36"/>
        <v>0</v>
      </c>
      <c r="LC13" s="60">
        <f t="shared" si="36"/>
        <v>0</v>
      </c>
      <c r="LD13" s="60">
        <f t="shared" si="36"/>
        <v>0</v>
      </c>
      <c r="LE13" s="64">
        <f t="shared" si="37"/>
        <v>0</v>
      </c>
      <c r="LF13" s="55">
        <f t="shared" si="38"/>
        <v>0</v>
      </c>
      <c r="LG13" s="55">
        <f t="shared" si="39"/>
        <v>0</v>
      </c>
      <c r="LH13" s="55">
        <f t="shared" si="40"/>
        <v>0</v>
      </c>
      <c r="LI13" s="55">
        <f t="shared" si="41"/>
        <v>0</v>
      </c>
      <c r="LJ13" s="55">
        <f t="shared" si="42"/>
        <v>0</v>
      </c>
      <c r="LK13" s="55">
        <f t="shared" si="43"/>
        <v>0</v>
      </c>
      <c r="LL13" s="55">
        <f t="shared" si="44"/>
        <v>0</v>
      </c>
      <c r="LM13" s="64">
        <f t="shared" si="213"/>
        <v>0</v>
      </c>
      <c r="LN13" s="64">
        <f t="shared" si="45"/>
        <v>0</v>
      </c>
      <c r="LO13" s="64">
        <f t="shared" si="45"/>
        <v>0</v>
      </c>
      <c r="LP13" s="64">
        <f t="shared" si="45"/>
        <v>0</v>
      </c>
      <c r="LQ13" s="64">
        <f t="shared" si="45"/>
        <v>0</v>
      </c>
      <c r="LR13" s="64">
        <f t="shared" si="45"/>
        <v>0</v>
      </c>
      <c r="LS13" s="64">
        <f t="shared" si="45"/>
        <v>0</v>
      </c>
      <c r="LT13" s="60">
        <f t="shared" si="214"/>
        <v>0</v>
      </c>
      <c r="LU13" s="60">
        <f t="shared" si="46"/>
        <v>0</v>
      </c>
      <c r="LV13" s="60">
        <f t="shared" si="47"/>
        <v>0</v>
      </c>
      <c r="LX13" s="180"/>
      <c r="LY13" s="180"/>
      <c r="LZ13" s="180"/>
      <c r="MA13" s="180"/>
      <c r="MB13" s="180"/>
      <c r="MC13" s="180"/>
      <c r="MD13" s="180"/>
      <c r="ME13" s="180"/>
      <c r="MF13" s="180"/>
      <c r="MG13" s="180"/>
      <c r="MH13" s="180"/>
      <c r="MI13" s="180"/>
      <c r="MJ13" s="180"/>
      <c r="MK13" s="180"/>
      <c r="ML13" s="180"/>
      <c r="MM13" s="180"/>
      <c r="MN13" s="180"/>
      <c r="MO13" s="180"/>
      <c r="MP13" s="180"/>
      <c r="MQ13" s="180"/>
      <c r="MR13" s="180"/>
      <c r="MS13" s="180"/>
      <c r="MT13" s="180"/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</row>
    <row r="14" spans="1:418" x14ac:dyDescent="0.3">
      <c r="A14" s="190"/>
      <c r="B14" t="s">
        <v>2</v>
      </c>
      <c r="C14" s="16" t="s">
        <v>37</v>
      </c>
      <c r="D14" s="16" t="s">
        <v>37</v>
      </c>
      <c r="E14" s="16" t="s">
        <v>38</v>
      </c>
      <c r="F14" s="16" t="s">
        <v>37</v>
      </c>
      <c r="G14" s="16" t="s">
        <v>37</v>
      </c>
      <c r="H14" s="16" t="s">
        <v>37</v>
      </c>
      <c r="I14" s="16" t="s">
        <v>38</v>
      </c>
      <c r="J14" s="4">
        <f t="shared" si="21"/>
        <v>10</v>
      </c>
      <c r="K14" s="57">
        <f t="shared" si="48"/>
        <v>12</v>
      </c>
      <c r="L14" s="57">
        <f t="shared" si="49"/>
        <v>14</v>
      </c>
      <c r="M14" s="57">
        <f t="shared" si="50"/>
        <v>15</v>
      </c>
      <c r="N14" s="57">
        <f t="shared" si="51"/>
        <v>17</v>
      </c>
      <c r="O14" s="57">
        <f t="shared" si="52"/>
        <v>19</v>
      </c>
      <c r="P14" s="57">
        <f t="shared" si="53"/>
        <v>21</v>
      </c>
      <c r="Q14" s="57">
        <f t="shared" si="54"/>
        <v>22</v>
      </c>
      <c r="R14" s="57">
        <f t="shared" si="55"/>
        <v>24</v>
      </c>
      <c r="S14" s="57">
        <f t="shared" si="56"/>
        <v>26</v>
      </c>
      <c r="T14" s="57">
        <f t="shared" si="57"/>
        <v>27</v>
      </c>
      <c r="U14" s="57">
        <f t="shared" si="58"/>
        <v>29</v>
      </c>
      <c r="V14" s="57">
        <f t="shared" si="59"/>
        <v>31</v>
      </c>
      <c r="W14" s="57">
        <f t="shared" si="60"/>
        <v>33</v>
      </c>
      <c r="X14" s="57">
        <f t="shared" si="61"/>
        <v>34</v>
      </c>
      <c r="Y14" s="57">
        <f t="shared" si="62"/>
        <v>36</v>
      </c>
      <c r="Z14" s="57">
        <f t="shared" si="63"/>
        <v>38</v>
      </c>
      <c r="AA14" s="57">
        <f t="shared" si="64"/>
        <v>39</v>
      </c>
      <c r="AB14" s="57">
        <f t="shared" si="65"/>
        <v>41</v>
      </c>
      <c r="AC14" s="57">
        <f t="shared" si="66"/>
        <v>43</v>
      </c>
      <c r="AD14" s="57">
        <f t="shared" si="67"/>
        <v>45</v>
      </c>
      <c r="AE14" s="57">
        <f t="shared" si="68"/>
        <v>46</v>
      </c>
      <c r="AF14" s="57">
        <f t="shared" si="69"/>
        <v>48</v>
      </c>
      <c r="AG14" s="57">
        <f t="shared" si="70"/>
        <v>50</v>
      </c>
      <c r="AH14" s="57">
        <f t="shared" si="71"/>
        <v>51</v>
      </c>
      <c r="AI14" s="57"/>
      <c r="AJ14" s="57">
        <f>1</f>
        <v>1</v>
      </c>
      <c r="AK14" s="57">
        <f t="shared" si="72"/>
        <v>4</v>
      </c>
      <c r="AL14" s="57">
        <f t="shared" si="73"/>
        <v>7</v>
      </c>
      <c r="AM14" s="57">
        <f t="shared" si="74"/>
        <v>11</v>
      </c>
      <c r="AN14" s="57">
        <f t="shared" si="75"/>
        <v>14</v>
      </c>
      <c r="AO14" s="57">
        <f t="shared" si="76"/>
        <v>17</v>
      </c>
      <c r="AP14" s="57">
        <f t="shared" si="77"/>
        <v>21</v>
      </c>
      <c r="AQ14" s="57" t="str">
        <f t="shared" si="215"/>
        <v>LA</v>
      </c>
      <c r="AR14" s="57" t="str">
        <f t="shared" si="78"/>
        <v/>
      </c>
      <c r="AS14" s="57" t="str">
        <f t="shared" si="79"/>
        <v/>
      </c>
      <c r="AT14" s="57" t="str">
        <f t="shared" si="80"/>
        <v>Δ</v>
      </c>
      <c r="AU14" s="57" t="str">
        <f t="shared" si="81"/>
        <v>9</v>
      </c>
      <c r="AV14" s="57" t="str">
        <f t="shared" si="82"/>
        <v>11</v>
      </c>
      <c r="AW14" s="57" t="str">
        <f t="shared" si="83"/>
        <v>13</v>
      </c>
      <c r="AX14" s="57" t="str">
        <f t="shared" si="84"/>
        <v>LA</v>
      </c>
      <c r="AY14" s="57" t="str">
        <f t="shared" si="85"/>
        <v>LAΔ</v>
      </c>
      <c r="AZ14" s="57" t="str">
        <f t="shared" si="86"/>
        <v>LA9</v>
      </c>
      <c r="BA14" s="57" t="str">
        <f t="shared" si="87"/>
        <v>LA11</v>
      </c>
      <c r="BB14" s="57" t="str">
        <f t="shared" si="88"/>
        <v>LA13</v>
      </c>
      <c r="BD14" s="57">
        <f>1</f>
        <v>1</v>
      </c>
      <c r="BE14" s="57">
        <f t="shared" si="89"/>
        <v>3</v>
      </c>
      <c r="BF14" s="57">
        <f t="shared" si="90"/>
        <v>7</v>
      </c>
      <c r="BG14" s="57">
        <f t="shared" si="91"/>
        <v>10</v>
      </c>
      <c r="BH14" s="57">
        <f t="shared" si="92"/>
        <v>14</v>
      </c>
      <c r="BI14" s="57">
        <f t="shared" si="93"/>
        <v>17</v>
      </c>
      <c r="BJ14" s="57">
        <f t="shared" si="94"/>
        <v>21</v>
      </c>
      <c r="BK14" s="57" t="str">
        <f t="shared" si="95"/>
        <v>LA</v>
      </c>
      <c r="BL14" s="57" t="str">
        <f t="shared" si="96"/>
        <v>m</v>
      </c>
      <c r="BM14" s="57" t="str">
        <f t="shared" si="97"/>
        <v/>
      </c>
      <c r="BN14" s="57" t="str">
        <f t="shared" si="98"/>
        <v>7</v>
      </c>
      <c r="BO14" s="57" t="str">
        <f t="shared" si="99"/>
        <v>9</v>
      </c>
      <c r="BP14" s="57" t="str">
        <f t="shared" si="100"/>
        <v>11</v>
      </c>
      <c r="BQ14" s="57" t="str">
        <f t="shared" si="101"/>
        <v>13</v>
      </c>
      <c r="BR14" s="57" t="str">
        <f t="shared" si="102"/>
        <v>LAm</v>
      </c>
      <c r="BS14" s="57" t="str">
        <f t="shared" si="103"/>
        <v>LAm7</v>
      </c>
      <c r="BT14" s="57" t="str">
        <f t="shared" si="104"/>
        <v>LAm9</v>
      </c>
      <c r="BU14" s="57" t="str">
        <f t="shared" si="105"/>
        <v>LAm11</v>
      </c>
      <c r="BV14" s="57" t="str">
        <f t="shared" si="106"/>
        <v>LAm13</v>
      </c>
      <c r="BX14" s="57">
        <f>1</f>
        <v>1</v>
      </c>
      <c r="BY14" s="57">
        <f t="shared" si="107"/>
        <v>3</v>
      </c>
      <c r="BZ14" s="57">
        <f t="shared" si="108"/>
        <v>7</v>
      </c>
      <c r="CA14" s="57">
        <f t="shared" si="109"/>
        <v>10</v>
      </c>
      <c r="CB14" s="57">
        <f t="shared" si="110"/>
        <v>13</v>
      </c>
      <c r="CC14" s="57">
        <f t="shared" si="111"/>
        <v>17</v>
      </c>
      <c r="CD14" s="57">
        <f t="shared" si="112"/>
        <v>20</v>
      </c>
      <c r="CE14" s="57" t="str">
        <f t="shared" si="113"/>
        <v>LA</v>
      </c>
      <c r="CF14" s="57" t="str">
        <f t="shared" si="114"/>
        <v>m</v>
      </c>
      <c r="CG14" s="57" t="str">
        <f t="shared" si="115"/>
        <v/>
      </c>
      <c r="CH14" s="57" t="str">
        <f t="shared" si="116"/>
        <v>7</v>
      </c>
      <c r="CI14" s="57" t="str">
        <f t="shared" si="117"/>
        <v>9b</v>
      </c>
      <c r="CJ14" s="57" t="str">
        <f t="shared" si="118"/>
        <v>11</v>
      </c>
      <c r="CK14" s="57" t="str">
        <f t="shared" si="119"/>
        <v>13b</v>
      </c>
      <c r="CL14" s="57" t="str">
        <f t="shared" si="120"/>
        <v>LAm</v>
      </c>
      <c r="CM14" s="57" t="str">
        <f t="shared" si="121"/>
        <v>LAm7</v>
      </c>
      <c r="CN14" s="57" t="str">
        <f t="shared" si="122"/>
        <v>LAm9b</v>
      </c>
      <c r="CO14" s="57" t="str">
        <f t="shared" si="123"/>
        <v>LAm11</v>
      </c>
      <c r="CP14" s="57" t="str">
        <f t="shared" si="124"/>
        <v>LAm13b</v>
      </c>
      <c r="CR14" s="57">
        <f>1</f>
        <v>1</v>
      </c>
      <c r="CS14" s="57">
        <f t="shared" si="125"/>
        <v>4</v>
      </c>
      <c r="CT14" s="57">
        <f t="shared" si="126"/>
        <v>7</v>
      </c>
      <c r="CU14" s="57">
        <f t="shared" si="127"/>
        <v>11</v>
      </c>
      <c r="CV14" s="57">
        <f t="shared" si="128"/>
        <v>14</v>
      </c>
      <c r="CW14" s="57">
        <f t="shared" si="129"/>
        <v>18</v>
      </c>
      <c r="CX14" s="57">
        <f t="shared" si="130"/>
        <v>21</v>
      </c>
      <c r="CY14" s="57" t="str">
        <f t="shared" si="131"/>
        <v>LA</v>
      </c>
      <c r="CZ14" s="57" t="str">
        <f t="shared" si="132"/>
        <v/>
      </c>
      <c r="DA14" s="57" t="str">
        <f t="shared" si="133"/>
        <v/>
      </c>
      <c r="DB14" s="57" t="str">
        <f t="shared" si="134"/>
        <v>Δ</v>
      </c>
      <c r="DC14" s="57" t="str">
        <f t="shared" si="135"/>
        <v>9</v>
      </c>
      <c r="DD14" s="57" t="str">
        <f t="shared" si="136"/>
        <v>11+</v>
      </c>
      <c r="DE14" s="57" t="str">
        <f t="shared" si="137"/>
        <v>13</v>
      </c>
      <c r="DF14" s="57" t="str">
        <f t="shared" si="138"/>
        <v>LA</v>
      </c>
      <c r="DG14" s="57" t="str">
        <f t="shared" si="139"/>
        <v>LAΔ</v>
      </c>
      <c r="DH14" s="57" t="str">
        <f t="shared" si="140"/>
        <v>LA9</v>
      </c>
      <c r="DI14" s="57" t="str">
        <f t="shared" si="141"/>
        <v>LA11+</v>
      </c>
      <c r="DJ14" s="57" t="str">
        <f t="shared" si="142"/>
        <v>LA13</v>
      </c>
      <c r="DL14" s="57">
        <f>1</f>
        <v>1</v>
      </c>
      <c r="DM14" s="57">
        <f t="shared" si="143"/>
        <v>4</v>
      </c>
      <c r="DN14" s="57">
        <f t="shared" si="144"/>
        <v>7</v>
      </c>
      <c r="DO14" s="57">
        <f t="shared" si="145"/>
        <v>10</v>
      </c>
      <c r="DP14" s="57">
        <f t="shared" si="146"/>
        <v>14</v>
      </c>
      <c r="DQ14" s="57">
        <f t="shared" si="147"/>
        <v>17</v>
      </c>
      <c r="DR14" s="57">
        <f t="shared" si="148"/>
        <v>21</v>
      </c>
      <c r="DS14" s="57" t="str">
        <f t="shared" si="149"/>
        <v>LA</v>
      </c>
      <c r="DT14" s="57" t="str">
        <f t="shared" si="150"/>
        <v/>
      </c>
      <c r="DU14" s="57" t="str">
        <f t="shared" si="151"/>
        <v/>
      </c>
      <c r="DV14" s="57" t="str">
        <f t="shared" si="152"/>
        <v>7</v>
      </c>
      <c r="DW14" s="57" t="str">
        <f t="shared" si="153"/>
        <v>9</v>
      </c>
      <c r="DX14" s="57" t="str">
        <f t="shared" si="154"/>
        <v>11</v>
      </c>
      <c r="DY14" s="57" t="str">
        <f t="shared" si="155"/>
        <v>13</v>
      </c>
      <c r="DZ14" s="57" t="str">
        <f t="shared" si="156"/>
        <v>LA</v>
      </c>
      <c r="EA14" s="57" t="str">
        <f t="shared" si="157"/>
        <v>LA7</v>
      </c>
      <c r="EB14" s="57" t="str">
        <f t="shared" si="158"/>
        <v>LA9</v>
      </c>
      <c r="EC14" s="57" t="str">
        <f t="shared" si="159"/>
        <v>LA11</v>
      </c>
      <c r="ED14" s="57" t="str">
        <f t="shared" si="160"/>
        <v>LA13</v>
      </c>
      <c r="EF14" s="57">
        <f>1</f>
        <v>1</v>
      </c>
      <c r="EG14" s="57">
        <f t="shared" si="161"/>
        <v>3</v>
      </c>
      <c r="EH14" s="57">
        <f t="shared" si="162"/>
        <v>7</v>
      </c>
      <c r="EI14" s="57">
        <f t="shared" si="163"/>
        <v>10</v>
      </c>
      <c r="EJ14" s="57">
        <f t="shared" si="164"/>
        <v>14</v>
      </c>
      <c r="EK14" s="57">
        <f t="shared" si="165"/>
        <v>17</v>
      </c>
      <c r="EL14" s="57">
        <f t="shared" si="166"/>
        <v>20</v>
      </c>
      <c r="EM14" s="57" t="str">
        <f t="shared" si="167"/>
        <v>LA</v>
      </c>
      <c r="EN14" s="57" t="str">
        <f t="shared" si="168"/>
        <v>m</v>
      </c>
      <c r="EO14" s="57" t="str">
        <f t="shared" si="169"/>
        <v/>
      </c>
      <c r="EP14" s="57" t="str">
        <f t="shared" si="170"/>
        <v>7</v>
      </c>
      <c r="EQ14" s="57" t="str">
        <f t="shared" si="171"/>
        <v>9</v>
      </c>
      <c r="ER14" s="57" t="str">
        <f t="shared" si="172"/>
        <v>11</v>
      </c>
      <c r="ES14" s="57" t="str">
        <f t="shared" si="173"/>
        <v>13b</v>
      </c>
      <c r="ET14" s="57" t="str">
        <f t="shared" si="174"/>
        <v>LAm</v>
      </c>
      <c r="EU14" s="57" t="str">
        <f t="shared" si="175"/>
        <v>LAm7</v>
      </c>
      <c r="EV14" s="57" t="str">
        <f t="shared" si="176"/>
        <v>LAm9</v>
      </c>
      <c r="EW14" s="57" t="str">
        <f t="shared" si="177"/>
        <v>LAm11</v>
      </c>
      <c r="EX14" s="57" t="str">
        <f t="shared" si="178"/>
        <v>LAm13b</v>
      </c>
      <c r="EZ14" s="57">
        <f>1</f>
        <v>1</v>
      </c>
      <c r="FA14" s="57">
        <f t="shared" si="179"/>
        <v>3</v>
      </c>
      <c r="FB14" s="57">
        <f t="shared" si="180"/>
        <v>6</v>
      </c>
      <c r="FC14" s="57">
        <f t="shared" si="181"/>
        <v>10</v>
      </c>
      <c r="FD14" s="57">
        <f t="shared" si="182"/>
        <v>13</v>
      </c>
      <c r="FE14" s="57">
        <f t="shared" si="183"/>
        <v>17</v>
      </c>
      <c r="FF14" s="57">
        <f t="shared" si="184"/>
        <v>20</v>
      </c>
      <c r="FG14" s="57" t="str">
        <f t="shared" si="185"/>
        <v>LA</v>
      </c>
      <c r="FH14" s="57" t="str">
        <f t="shared" si="186"/>
        <v>m</v>
      </c>
      <c r="FI14" s="57" t="str">
        <f t="shared" si="187"/>
        <v>5b</v>
      </c>
      <c r="FJ14" s="57" t="str">
        <f t="shared" si="188"/>
        <v>7</v>
      </c>
      <c r="FK14" s="57" t="str">
        <f t="shared" si="189"/>
        <v>9b</v>
      </c>
      <c r="FL14" s="57" t="str">
        <f t="shared" si="190"/>
        <v>11</v>
      </c>
      <c r="FM14" s="57" t="str">
        <f t="shared" si="191"/>
        <v>13b</v>
      </c>
      <c r="FN14" s="57" t="str">
        <f t="shared" si="192"/>
        <v>LAm5b</v>
      </c>
      <c r="FO14" s="57" t="str">
        <f t="shared" si="193"/>
        <v>LAm5b7</v>
      </c>
      <c r="FP14" s="57" t="str">
        <f t="shared" si="194"/>
        <v>LAm5b9b</v>
      </c>
      <c r="FQ14" s="57" t="str">
        <f t="shared" si="195"/>
        <v>LAm5b11</v>
      </c>
      <c r="FR14" s="57" t="str">
        <f t="shared" si="196"/>
        <v>LAm5b13b</v>
      </c>
      <c r="FT14" s="2" t="str">
        <f t="shared" si="197"/>
        <v>LA</v>
      </c>
      <c r="FU14" s="2" t="str">
        <f t="shared" si="22"/>
        <v>LAΔ</v>
      </c>
      <c r="FV14" s="2" t="str">
        <f t="shared" si="22"/>
        <v>LA9</v>
      </c>
      <c r="FW14" s="2" t="str">
        <f t="shared" si="22"/>
        <v>LA11</v>
      </c>
      <c r="FX14" s="2" t="str">
        <f t="shared" si="22"/>
        <v>LA13</v>
      </c>
      <c r="FY14" s="2" t="str">
        <f t="shared" si="198"/>
        <v>LAm</v>
      </c>
      <c r="FZ14" s="2" t="str">
        <f t="shared" si="23"/>
        <v>LAm7</v>
      </c>
      <c r="GA14" s="2" t="str">
        <f t="shared" si="23"/>
        <v>LAm9</v>
      </c>
      <c r="GB14" s="2" t="str">
        <f t="shared" si="23"/>
        <v>LAm11</v>
      </c>
      <c r="GC14" s="2" t="str">
        <f t="shared" si="23"/>
        <v>LAm13</v>
      </c>
      <c r="GD14" s="2" t="str">
        <f t="shared" si="199"/>
        <v>LAm</v>
      </c>
      <c r="GE14" s="2" t="str">
        <f t="shared" si="24"/>
        <v>LAm7</v>
      </c>
      <c r="GF14" s="2" t="str">
        <f t="shared" si="24"/>
        <v>LAm9b</v>
      </c>
      <c r="GG14" s="2" t="str">
        <f t="shared" si="24"/>
        <v>LAm11</v>
      </c>
      <c r="GH14" s="2" t="str">
        <f t="shared" si="24"/>
        <v>LAm13b</v>
      </c>
      <c r="GI14" s="2" t="str">
        <f t="shared" si="200"/>
        <v>LA</v>
      </c>
      <c r="GJ14" s="2" t="str">
        <f t="shared" si="25"/>
        <v>LAΔ</v>
      </c>
      <c r="GK14" s="2" t="str">
        <f t="shared" si="25"/>
        <v>LA9</v>
      </c>
      <c r="GL14" s="2" t="str">
        <f t="shared" si="25"/>
        <v>LA11+</v>
      </c>
      <c r="GM14" s="2" t="str">
        <f t="shared" si="25"/>
        <v>LA13</v>
      </c>
      <c r="GN14" s="2" t="str">
        <f t="shared" si="201"/>
        <v>LA</v>
      </c>
      <c r="GO14" s="2" t="str">
        <f t="shared" si="26"/>
        <v>LA7</v>
      </c>
      <c r="GP14" s="2" t="str">
        <f t="shared" si="26"/>
        <v>LA9</v>
      </c>
      <c r="GQ14" s="2" t="str">
        <f t="shared" si="26"/>
        <v>LA11</v>
      </c>
      <c r="GR14" s="2" t="str">
        <f t="shared" si="26"/>
        <v>LA13</v>
      </c>
      <c r="GS14" s="2" t="str">
        <f t="shared" si="202"/>
        <v>LAm</v>
      </c>
      <c r="GT14" s="2" t="str">
        <f t="shared" si="27"/>
        <v>LAm7</v>
      </c>
      <c r="GU14" s="2" t="str">
        <f t="shared" si="27"/>
        <v>LAm9</v>
      </c>
      <c r="GV14" s="2" t="str">
        <f t="shared" si="27"/>
        <v>LAm11</v>
      </c>
      <c r="GW14" s="2" t="str">
        <f t="shared" si="27"/>
        <v>LAm13b</v>
      </c>
      <c r="GX14" s="2" t="str">
        <f t="shared" si="203"/>
        <v>LAm5b</v>
      </c>
      <c r="GY14" s="2" t="str">
        <f t="shared" si="28"/>
        <v>LAm5b7</v>
      </c>
      <c r="GZ14" s="2" t="str">
        <f t="shared" si="28"/>
        <v>LAm5b9b</v>
      </c>
      <c r="HA14" s="2" t="str">
        <f t="shared" si="28"/>
        <v>LAm5b11</v>
      </c>
      <c r="HB14" s="2" t="str">
        <f t="shared" si="28"/>
        <v>LAm5b13b</v>
      </c>
      <c r="HD14" s="2">
        <f t="shared" si="216"/>
        <v>10</v>
      </c>
      <c r="HE14" s="2" t="str" cm="1">
        <f t="array" ref="HE14">INDEX(patti,$HD14,IP14)</f>
        <v>LA</v>
      </c>
      <c r="HF14" s="2" t="str" cm="1">
        <f t="array" ref="HF14">INDEX(patti,$HD14,IQ14)</f>
        <v>LAm</v>
      </c>
      <c r="HG14" s="2" t="str" cm="1">
        <f t="array" ref="HG14">INDEX(patti,$HD14,IR14)</f>
        <v>LAm</v>
      </c>
      <c r="HH14" s="2" t="str" cm="1">
        <f t="array" ref="HH14">INDEX(patti,$HD14,IS14)</f>
        <v>LA</v>
      </c>
      <c r="HI14" s="2" t="str" cm="1">
        <f t="array" ref="HI14">INDEX(patti,$HD14,IT14)</f>
        <v>LA</v>
      </c>
      <c r="HJ14" s="2" t="str" cm="1">
        <f t="array" ref="HJ14">INDEX(patti,$HD14,IU14)</f>
        <v>LAm</v>
      </c>
      <c r="HK14" s="2" t="str" cm="1">
        <f t="array" ref="HK14">INDEX(patti,$HD14,IV14)</f>
        <v>LAm5b</v>
      </c>
      <c r="HL14" s="2" t="str" cm="1">
        <f t="array" ref="HL14">INDEX(patti,$HD14,IW14)</f>
        <v>LAΔ</v>
      </c>
      <c r="HM14" s="2" t="str" cm="1">
        <f t="array" ref="HM14">INDEX(patti,$HD14,IX14)</f>
        <v>LAm7</v>
      </c>
      <c r="HN14" s="2" t="str" cm="1">
        <f t="array" ref="HN14">INDEX(patti,$HD14,IY14)</f>
        <v>LAm7</v>
      </c>
      <c r="HO14" s="2" t="str" cm="1">
        <f t="array" ref="HO14">INDEX(patti,$HD14,IZ14)</f>
        <v>LAΔ</v>
      </c>
      <c r="HP14" s="2" t="str" cm="1">
        <f t="array" ref="HP14">INDEX(patti,$HD14,JA14)</f>
        <v>LA7</v>
      </c>
      <c r="HQ14" s="2" t="str" cm="1">
        <f t="array" ref="HQ14">INDEX(patti,$HD14,JB14)</f>
        <v>LAm7</v>
      </c>
      <c r="HR14" s="2" t="str" cm="1">
        <f t="array" ref="HR14">INDEX(patti,$HD14,JC14)</f>
        <v>LAm5b7</v>
      </c>
      <c r="HS14" s="2" t="str" cm="1">
        <f t="array" ref="HS14">INDEX(patti,$HD14,JD14)</f>
        <v>LA9</v>
      </c>
      <c r="HT14" s="2" t="str" cm="1">
        <f t="array" ref="HT14">INDEX(patti,$HD14,JE14)</f>
        <v>LAm9</v>
      </c>
      <c r="HU14" s="2" t="str" cm="1">
        <f t="array" ref="HU14">INDEX(patti,$HD14,JF14)</f>
        <v>LAm9b</v>
      </c>
      <c r="HV14" s="2" t="str" cm="1">
        <f t="array" ref="HV14">INDEX(patti,$HD14,JG14)</f>
        <v>LA9</v>
      </c>
      <c r="HW14" s="2" t="str" cm="1">
        <f t="array" ref="HW14">INDEX(patti,$HD14,JH14)</f>
        <v>LA9</v>
      </c>
      <c r="HX14" s="2" t="str" cm="1">
        <f t="array" ref="HX14">INDEX(patti,$HD14,JI14)</f>
        <v>LAm9</v>
      </c>
      <c r="HY14" s="2" t="str" cm="1">
        <f t="array" ref="HY14">INDEX(patti,$HD14,JJ14)</f>
        <v>LAm5b9b</v>
      </c>
      <c r="HZ14" s="2" t="str" cm="1">
        <f t="array" ref="HZ14">INDEX(patti,$HD14,JK14)</f>
        <v>LA11</v>
      </c>
      <c r="IA14" s="2" t="str" cm="1">
        <f t="array" ref="IA14">INDEX(patti,$HD14,JL14)</f>
        <v>LAm11</v>
      </c>
      <c r="IB14" s="2" t="str" cm="1">
        <f t="array" ref="IB14">INDEX(patti,$HD14,JM14)</f>
        <v>LAm11</v>
      </c>
      <c r="IC14" s="2" t="str" cm="1">
        <f t="array" ref="IC14">INDEX(patti,$HD14,JN14)</f>
        <v>LA11+</v>
      </c>
      <c r="ID14" s="2" t="str" cm="1">
        <f t="array" ref="ID14">INDEX(patti,$HD14,JO14)</f>
        <v>LA11</v>
      </c>
      <c r="IE14" s="2" t="str" cm="1">
        <f t="array" ref="IE14">INDEX(patti,$HD14,JP14)</f>
        <v>LAm11</v>
      </c>
      <c r="IF14" s="2" t="str" cm="1">
        <f t="array" ref="IF14">INDEX(patti,$HD14,JQ14)</f>
        <v>LAm5b11</v>
      </c>
      <c r="IG14" s="2" t="str" cm="1">
        <f t="array" ref="IG14">INDEX(patti,$HD14,JR14)</f>
        <v>LA13</v>
      </c>
      <c r="IH14" s="2" t="str" cm="1">
        <f t="array" ref="IH14">INDEX(patti,$HD14,JS14)</f>
        <v>LAm13</v>
      </c>
      <c r="II14" s="2" t="str" cm="1">
        <f t="array" ref="II14">INDEX(patti,$HD14,JT14)</f>
        <v>LAm13b</v>
      </c>
      <c r="IJ14" s="2" t="str" cm="1">
        <f t="array" ref="IJ14">INDEX(patti,$HD14,JU14)</f>
        <v>LA13</v>
      </c>
      <c r="IK14" s="2" t="str" cm="1">
        <f t="array" ref="IK14">INDEX(patti,$HD14,JV14)</f>
        <v>LA13</v>
      </c>
      <c r="IL14" s="2" t="str" cm="1">
        <f t="array" ref="IL14">INDEX(patti,$HD14,JW14)</f>
        <v>LAm13b</v>
      </c>
      <c r="IM14" s="2" t="str" cm="1">
        <f t="array" ref="IM14">INDEX(patti,$HD14,JX14)</f>
        <v>LAm5b13b</v>
      </c>
      <c r="IN14" t="s">
        <v>117</v>
      </c>
      <c r="IP14">
        <v>1</v>
      </c>
      <c r="IQ14">
        <f t="shared" si="204"/>
        <v>6</v>
      </c>
      <c r="IR14">
        <f t="shared" si="204"/>
        <v>11</v>
      </c>
      <c r="IS14">
        <f t="shared" si="204"/>
        <v>16</v>
      </c>
      <c r="IT14">
        <f t="shared" si="204"/>
        <v>21</v>
      </c>
      <c r="IU14">
        <f t="shared" si="204"/>
        <v>26</v>
      </c>
      <c r="IV14">
        <f t="shared" si="204"/>
        <v>31</v>
      </c>
      <c r="IW14">
        <f t="shared" si="205"/>
        <v>2</v>
      </c>
      <c r="IX14">
        <f t="shared" si="30"/>
        <v>7</v>
      </c>
      <c r="IY14">
        <f t="shared" si="30"/>
        <v>12</v>
      </c>
      <c r="IZ14">
        <f t="shared" si="30"/>
        <v>17</v>
      </c>
      <c r="JA14">
        <f t="shared" si="30"/>
        <v>22</v>
      </c>
      <c r="JB14">
        <f t="shared" si="30"/>
        <v>27</v>
      </c>
      <c r="JC14">
        <f t="shared" si="30"/>
        <v>32</v>
      </c>
      <c r="JD14">
        <f t="shared" si="30"/>
        <v>3</v>
      </c>
      <c r="JE14">
        <f t="shared" si="30"/>
        <v>8</v>
      </c>
      <c r="JF14">
        <f t="shared" si="30"/>
        <v>13</v>
      </c>
      <c r="JG14">
        <f t="shared" si="30"/>
        <v>18</v>
      </c>
      <c r="JH14">
        <f t="shared" si="30"/>
        <v>23</v>
      </c>
      <c r="JI14">
        <f t="shared" si="30"/>
        <v>28</v>
      </c>
      <c r="JJ14">
        <f t="shared" si="30"/>
        <v>33</v>
      </c>
      <c r="JK14">
        <f t="shared" si="30"/>
        <v>4</v>
      </c>
      <c r="JL14">
        <f t="shared" si="30"/>
        <v>9</v>
      </c>
      <c r="JM14">
        <f t="shared" si="30"/>
        <v>14</v>
      </c>
      <c r="JN14">
        <f t="shared" si="31"/>
        <v>19</v>
      </c>
      <c r="JO14">
        <f t="shared" si="31"/>
        <v>24</v>
      </c>
      <c r="JP14">
        <f t="shared" si="31"/>
        <v>29</v>
      </c>
      <c r="JQ14">
        <f t="shared" si="31"/>
        <v>34</v>
      </c>
      <c r="JR14">
        <f t="shared" si="31"/>
        <v>5</v>
      </c>
      <c r="JS14">
        <f t="shared" si="31"/>
        <v>10</v>
      </c>
      <c r="JT14">
        <f t="shared" si="31"/>
        <v>15</v>
      </c>
      <c r="JU14">
        <f t="shared" si="31"/>
        <v>20</v>
      </c>
      <c r="JV14">
        <f t="shared" si="31"/>
        <v>25</v>
      </c>
      <c r="JW14">
        <f t="shared" si="31"/>
        <v>30</v>
      </c>
      <c r="JX14">
        <f t="shared" si="31"/>
        <v>35</v>
      </c>
      <c r="JY14" t="s">
        <v>117</v>
      </c>
      <c r="JZ14" t="str">
        <f t="shared" si="217"/>
        <v>MAGGIORE</v>
      </c>
      <c r="KA14">
        <f t="shared" si="16"/>
        <v>0</v>
      </c>
      <c r="KB14" cm="1">
        <f t="array" ref="KB14">IF(TYPE(_xlfn._xlws.FILTER(HE$1:IM$1,HE14:IM14=KA14))=16,0,_xlfn._xlws.FILTER(HE$1:IM$1,HE14:IM14=KA14))</f>
        <v>0</v>
      </c>
      <c r="KG14">
        <f t="shared" si="206"/>
        <v>0</v>
      </c>
      <c r="KH14" s="35">
        <f t="shared" si="32"/>
        <v>0</v>
      </c>
      <c r="KI14">
        <f t="shared" si="218"/>
        <v>10</v>
      </c>
      <c r="KJ14">
        <f t="shared" si="33"/>
        <v>0</v>
      </c>
      <c r="KK14">
        <f t="shared" si="219"/>
        <v>0</v>
      </c>
      <c r="KL14">
        <f t="shared" si="207"/>
        <v>0</v>
      </c>
      <c r="KM14" s="2">
        <f t="shared" si="35"/>
        <v>0</v>
      </c>
      <c r="KN14" s="2">
        <f t="shared" si="35"/>
        <v>0</v>
      </c>
      <c r="KO14" s="2">
        <f t="shared" si="35"/>
        <v>0</v>
      </c>
      <c r="KP14" s="2">
        <f t="shared" si="35"/>
        <v>0</v>
      </c>
      <c r="KQ14" s="2">
        <f t="shared" si="35"/>
        <v>0</v>
      </c>
      <c r="KR14" s="2">
        <f t="shared" si="35"/>
        <v>0</v>
      </c>
      <c r="KS14" s="2">
        <f t="shared" si="35"/>
        <v>0</v>
      </c>
      <c r="KT14" s="2" t="str">
        <f t="shared" si="208"/>
        <v>0</v>
      </c>
      <c r="KU14" s="2" t="str">
        <f t="shared" si="209"/>
        <v>0</v>
      </c>
      <c r="KV14" s="2" t="str">
        <f t="shared" si="210"/>
        <v>0</v>
      </c>
      <c r="KW14" s="55" t="str">
        <f t="shared" si="211"/>
        <v>0</v>
      </c>
      <c r="KX14" s="60">
        <f t="shared" si="212"/>
        <v>0</v>
      </c>
      <c r="KY14" s="60">
        <f t="shared" si="36"/>
        <v>0</v>
      </c>
      <c r="KZ14" s="60">
        <f t="shared" si="36"/>
        <v>0</v>
      </c>
      <c r="LA14" s="60">
        <f t="shared" si="36"/>
        <v>0</v>
      </c>
      <c r="LB14" s="60">
        <f t="shared" si="36"/>
        <v>0</v>
      </c>
      <c r="LC14" s="60">
        <f t="shared" si="36"/>
        <v>0</v>
      </c>
      <c r="LD14" s="60">
        <f t="shared" si="36"/>
        <v>0</v>
      </c>
      <c r="LE14" s="64">
        <f t="shared" si="37"/>
        <v>0</v>
      </c>
      <c r="LF14" s="55">
        <f t="shared" si="38"/>
        <v>0</v>
      </c>
      <c r="LG14" s="55">
        <f t="shared" si="39"/>
        <v>0</v>
      </c>
      <c r="LH14" s="55">
        <f t="shared" si="40"/>
        <v>0</v>
      </c>
      <c r="LI14" s="55">
        <f t="shared" si="41"/>
        <v>0</v>
      </c>
      <c r="LJ14" s="55">
        <f t="shared" si="42"/>
        <v>0</v>
      </c>
      <c r="LK14" s="55">
        <f t="shared" si="43"/>
        <v>0</v>
      </c>
      <c r="LL14" s="55">
        <f t="shared" si="44"/>
        <v>0</v>
      </c>
      <c r="LM14" s="64">
        <f t="shared" si="213"/>
        <v>0</v>
      </c>
      <c r="LN14" s="64">
        <f t="shared" si="45"/>
        <v>0</v>
      </c>
      <c r="LO14" s="64">
        <f t="shared" si="45"/>
        <v>0</v>
      </c>
      <c r="LP14" s="64">
        <f t="shared" si="45"/>
        <v>0</v>
      </c>
      <c r="LQ14" s="64">
        <f t="shared" si="45"/>
        <v>0</v>
      </c>
      <c r="LR14" s="64">
        <f t="shared" si="45"/>
        <v>0</v>
      </c>
      <c r="LS14" s="64">
        <f t="shared" si="45"/>
        <v>0</v>
      </c>
      <c r="LT14" s="60">
        <f t="shared" si="214"/>
        <v>0</v>
      </c>
      <c r="LU14" s="60">
        <f t="shared" si="46"/>
        <v>0</v>
      </c>
      <c r="LV14" s="60">
        <f t="shared" si="47"/>
        <v>0</v>
      </c>
      <c r="LX14" s="180"/>
      <c r="LY14" s="180"/>
      <c r="LZ14" s="180"/>
      <c r="MA14" s="180"/>
      <c r="MB14" s="180"/>
      <c r="MC14" s="180"/>
      <c r="MD14" s="180"/>
      <c r="ME14" s="180"/>
      <c r="MF14" s="180"/>
      <c r="MG14" s="180"/>
      <c r="MH14" s="180"/>
      <c r="MI14" s="180"/>
      <c r="MJ14" s="180"/>
      <c r="MK14" s="180"/>
      <c r="ML14" s="180"/>
      <c r="MM14" s="180"/>
      <c r="MN14" s="180"/>
      <c r="MO14" s="180"/>
      <c r="MP14" s="180"/>
      <c r="MQ14" s="180"/>
      <c r="MR14" s="180"/>
      <c r="MS14" s="180"/>
      <c r="MT14" s="180"/>
      <c r="MU14" s="51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73"/>
      <c r="NP14" s="73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  <c r="OF14" s="73"/>
      <c r="OG14" s="73"/>
      <c r="OH14" s="73"/>
      <c r="OI14" s="73"/>
      <c r="OJ14" s="73"/>
      <c r="OK14" s="73"/>
      <c r="OL14" s="73"/>
      <c r="OM14" s="73"/>
      <c r="ON14" s="73"/>
      <c r="OO14" s="73"/>
      <c r="OP14" s="73"/>
      <c r="OQ14" s="73"/>
      <c r="OR14" s="73"/>
      <c r="OS14" s="73"/>
      <c r="OT14" s="73"/>
      <c r="OU14" s="73"/>
      <c r="OV14" s="73"/>
      <c r="OW14" s="73"/>
      <c r="OX14" s="73"/>
      <c r="OY14" s="73"/>
      <c r="OZ14" s="73"/>
      <c r="PA14" s="73"/>
      <c r="PB14" s="73"/>
    </row>
    <row r="15" spans="1:418" x14ac:dyDescent="0.3">
      <c r="A15" s="190"/>
      <c r="B15" t="s">
        <v>21</v>
      </c>
      <c r="C15" s="16" t="s">
        <v>37</v>
      </c>
      <c r="D15" s="16" t="s">
        <v>37</v>
      </c>
      <c r="E15" s="16" t="s">
        <v>38</v>
      </c>
      <c r="F15" s="16" t="s">
        <v>37</v>
      </c>
      <c r="G15" s="16" t="s">
        <v>37</v>
      </c>
      <c r="H15" s="16" t="s">
        <v>37</v>
      </c>
      <c r="I15" s="16" t="s">
        <v>38</v>
      </c>
      <c r="J15" s="4">
        <f t="shared" si="21"/>
        <v>11</v>
      </c>
      <c r="K15" s="57">
        <f t="shared" si="48"/>
        <v>13</v>
      </c>
      <c r="L15" s="57">
        <f t="shared" si="49"/>
        <v>15</v>
      </c>
      <c r="M15" s="57">
        <f t="shared" si="50"/>
        <v>16</v>
      </c>
      <c r="N15" s="57">
        <f t="shared" si="51"/>
        <v>18</v>
      </c>
      <c r="O15" s="57">
        <f t="shared" si="52"/>
        <v>20</v>
      </c>
      <c r="P15" s="57">
        <f t="shared" si="53"/>
        <v>22</v>
      </c>
      <c r="Q15" s="57">
        <f t="shared" si="54"/>
        <v>23</v>
      </c>
      <c r="R15" s="57">
        <f t="shared" si="55"/>
        <v>25</v>
      </c>
      <c r="S15" s="57">
        <f t="shared" si="56"/>
        <v>27</v>
      </c>
      <c r="T15" s="57">
        <f t="shared" si="57"/>
        <v>28</v>
      </c>
      <c r="U15" s="57">
        <f t="shared" si="58"/>
        <v>30</v>
      </c>
      <c r="V15" s="57">
        <f t="shared" si="59"/>
        <v>32</v>
      </c>
      <c r="W15" s="57">
        <f t="shared" si="60"/>
        <v>34</v>
      </c>
      <c r="X15" s="57">
        <f t="shared" si="61"/>
        <v>35</v>
      </c>
      <c r="Y15" s="57">
        <f t="shared" si="62"/>
        <v>37</v>
      </c>
      <c r="Z15" s="57">
        <f t="shared" si="63"/>
        <v>39</v>
      </c>
      <c r="AA15" s="57">
        <f t="shared" si="64"/>
        <v>40</v>
      </c>
      <c r="AB15" s="57">
        <f t="shared" si="65"/>
        <v>42</v>
      </c>
      <c r="AC15" s="57">
        <f t="shared" si="66"/>
        <v>44</v>
      </c>
      <c r="AD15" s="57">
        <f t="shared" si="67"/>
        <v>46</v>
      </c>
      <c r="AE15" s="57">
        <f t="shared" si="68"/>
        <v>47</v>
      </c>
      <c r="AF15" s="57">
        <f t="shared" si="69"/>
        <v>49</v>
      </c>
      <c r="AG15" s="57">
        <f t="shared" si="70"/>
        <v>51</v>
      </c>
      <c r="AH15" s="57">
        <f t="shared" si="71"/>
        <v>52</v>
      </c>
      <c r="AI15" s="57"/>
      <c r="AJ15" s="57">
        <f>1</f>
        <v>1</v>
      </c>
      <c r="AK15" s="57">
        <f t="shared" si="72"/>
        <v>4</v>
      </c>
      <c r="AL15" s="57">
        <f t="shared" si="73"/>
        <v>7</v>
      </c>
      <c r="AM15" s="57">
        <f t="shared" si="74"/>
        <v>11</v>
      </c>
      <c r="AN15" s="57">
        <f t="shared" si="75"/>
        <v>14</v>
      </c>
      <c r="AO15" s="57">
        <f t="shared" si="76"/>
        <v>17</v>
      </c>
      <c r="AP15" s="57">
        <f t="shared" si="77"/>
        <v>21</v>
      </c>
      <c r="AQ15" s="57" t="str">
        <f t="shared" si="215"/>
        <v>Sib</v>
      </c>
      <c r="AR15" s="57" t="str">
        <f t="shared" si="78"/>
        <v/>
      </c>
      <c r="AS15" s="57" t="str">
        <f t="shared" si="79"/>
        <v/>
      </c>
      <c r="AT15" s="57" t="str">
        <f t="shared" si="80"/>
        <v>Δ</v>
      </c>
      <c r="AU15" s="57" t="str">
        <f t="shared" si="81"/>
        <v>9</v>
      </c>
      <c r="AV15" s="57" t="str">
        <f t="shared" si="82"/>
        <v>11</v>
      </c>
      <c r="AW15" s="57" t="str">
        <f t="shared" si="83"/>
        <v>13</v>
      </c>
      <c r="AX15" s="57" t="str">
        <f t="shared" si="84"/>
        <v>Sib</v>
      </c>
      <c r="AY15" s="57" t="str">
        <f t="shared" si="85"/>
        <v>SibΔ</v>
      </c>
      <c r="AZ15" s="57" t="str">
        <f t="shared" si="86"/>
        <v>Sib9</v>
      </c>
      <c r="BA15" s="57" t="str">
        <f t="shared" si="87"/>
        <v>Sib11</v>
      </c>
      <c r="BB15" s="57" t="str">
        <f t="shared" si="88"/>
        <v>Sib13</v>
      </c>
      <c r="BD15" s="57">
        <f>1</f>
        <v>1</v>
      </c>
      <c r="BE15" s="57">
        <f t="shared" si="89"/>
        <v>3</v>
      </c>
      <c r="BF15" s="57">
        <f t="shared" si="90"/>
        <v>7</v>
      </c>
      <c r="BG15" s="57">
        <f t="shared" si="91"/>
        <v>10</v>
      </c>
      <c r="BH15" s="57">
        <f t="shared" si="92"/>
        <v>14</v>
      </c>
      <c r="BI15" s="57">
        <f t="shared" si="93"/>
        <v>17</v>
      </c>
      <c r="BJ15" s="57">
        <f t="shared" si="94"/>
        <v>21</v>
      </c>
      <c r="BK15" s="57" t="str">
        <f t="shared" si="95"/>
        <v>Sib</v>
      </c>
      <c r="BL15" s="57" t="str">
        <f t="shared" si="96"/>
        <v>m</v>
      </c>
      <c r="BM15" s="57" t="str">
        <f t="shared" si="97"/>
        <v/>
      </c>
      <c r="BN15" s="57" t="str">
        <f t="shared" si="98"/>
        <v>7</v>
      </c>
      <c r="BO15" s="57" t="str">
        <f t="shared" si="99"/>
        <v>9</v>
      </c>
      <c r="BP15" s="57" t="str">
        <f t="shared" si="100"/>
        <v>11</v>
      </c>
      <c r="BQ15" s="57" t="str">
        <f t="shared" si="101"/>
        <v>13</v>
      </c>
      <c r="BR15" s="57" t="str">
        <f t="shared" si="102"/>
        <v>Sibm</v>
      </c>
      <c r="BS15" s="57" t="str">
        <f t="shared" si="103"/>
        <v>Sibm7</v>
      </c>
      <c r="BT15" s="57" t="str">
        <f t="shared" si="104"/>
        <v>Sibm9</v>
      </c>
      <c r="BU15" s="57" t="str">
        <f t="shared" si="105"/>
        <v>Sibm11</v>
      </c>
      <c r="BV15" s="57" t="str">
        <f t="shared" si="106"/>
        <v>Sibm13</v>
      </c>
      <c r="BX15" s="57">
        <f>1</f>
        <v>1</v>
      </c>
      <c r="BY15" s="57">
        <f t="shared" si="107"/>
        <v>3</v>
      </c>
      <c r="BZ15" s="57">
        <f t="shared" si="108"/>
        <v>7</v>
      </c>
      <c r="CA15" s="57">
        <f t="shared" si="109"/>
        <v>10</v>
      </c>
      <c r="CB15" s="57">
        <f t="shared" si="110"/>
        <v>13</v>
      </c>
      <c r="CC15" s="57">
        <f t="shared" si="111"/>
        <v>17</v>
      </c>
      <c r="CD15" s="57">
        <f t="shared" si="112"/>
        <v>20</v>
      </c>
      <c r="CE15" s="57" t="str">
        <f t="shared" si="113"/>
        <v>Sib</v>
      </c>
      <c r="CF15" s="57" t="str">
        <f t="shared" si="114"/>
        <v>m</v>
      </c>
      <c r="CG15" s="57" t="str">
        <f t="shared" si="115"/>
        <v/>
      </c>
      <c r="CH15" s="57" t="str">
        <f t="shared" si="116"/>
        <v>7</v>
      </c>
      <c r="CI15" s="57" t="str">
        <f t="shared" si="117"/>
        <v>9b</v>
      </c>
      <c r="CJ15" s="57" t="str">
        <f t="shared" si="118"/>
        <v>11</v>
      </c>
      <c r="CK15" s="57" t="str">
        <f t="shared" si="119"/>
        <v>13b</v>
      </c>
      <c r="CL15" s="57" t="str">
        <f t="shared" si="120"/>
        <v>Sibm</v>
      </c>
      <c r="CM15" s="57" t="str">
        <f t="shared" si="121"/>
        <v>Sibm7</v>
      </c>
      <c r="CN15" s="57" t="str">
        <f t="shared" si="122"/>
        <v>Sibm9b</v>
      </c>
      <c r="CO15" s="57" t="str">
        <f t="shared" si="123"/>
        <v>Sibm11</v>
      </c>
      <c r="CP15" s="57" t="str">
        <f t="shared" si="124"/>
        <v>Sibm13b</v>
      </c>
      <c r="CR15" s="57">
        <f>1</f>
        <v>1</v>
      </c>
      <c r="CS15" s="57">
        <f t="shared" si="125"/>
        <v>4</v>
      </c>
      <c r="CT15" s="57">
        <f t="shared" si="126"/>
        <v>7</v>
      </c>
      <c r="CU15" s="57">
        <f t="shared" si="127"/>
        <v>11</v>
      </c>
      <c r="CV15" s="57">
        <f t="shared" si="128"/>
        <v>14</v>
      </c>
      <c r="CW15" s="57">
        <f t="shared" si="129"/>
        <v>18</v>
      </c>
      <c r="CX15" s="57">
        <f t="shared" si="130"/>
        <v>21</v>
      </c>
      <c r="CY15" s="57" t="str">
        <f t="shared" si="131"/>
        <v>Sib</v>
      </c>
      <c r="CZ15" s="57" t="str">
        <f t="shared" si="132"/>
        <v/>
      </c>
      <c r="DA15" s="57" t="str">
        <f t="shared" si="133"/>
        <v/>
      </c>
      <c r="DB15" s="57" t="str">
        <f t="shared" si="134"/>
        <v>Δ</v>
      </c>
      <c r="DC15" s="57" t="str">
        <f t="shared" si="135"/>
        <v>9</v>
      </c>
      <c r="DD15" s="57" t="str">
        <f t="shared" si="136"/>
        <v>11+</v>
      </c>
      <c r="DE15" s="57" t="str">
        <f t="shared" si="137"/>
        <v>13</v>
      </c>
      <c r="DF15" s="57" t="str">
        <f t="shared" si="138"/>
        <v>Sib</v>
      </c>
      <c r="DG15" s="57" t="str">
        <f t="shared" si="139"/>
        <v>SibΔ</v>
      </c>
      <c r="DH15" s="57" t="str">
        <f t="shared" si="140"/>
        <v>Sib9</v>
      </c>
      <c r="DI15" s="57" t="str">
        <f t="shared" si="141"/>
        <v>Sib11+</v>
      </c>
      <c r="DJ15" s="57" t="str">
        <f t="shared" si="142"/>
        <v>Sib13</v>
      </c>
      <c r="DL15" s="57">
        <f>1</f>
        <v>1</v>
      </c>
      <c r="DM15" s="57">
        <f t="shared" si="143"/>
        <v>4</v>
      </c>
      <c r="DN15" s="57">
        <f t="shared" si="144"/>
        <v>7</v>
      </c>
      <c r="DO15" s="57">
        <f t="shared" si="145"/>
        <v>10</v>
      </c>
      <c r="DP15" s="57">
        <f t="shared" si="146"/>
        <v>14</v>
      </c>
      <c r="DQ15" s="57">
        <f t="shared" si="147"/>
        <v>17</v>
      </c>
      <c r="DR15" s="57">
        <f t="shared" si="148"/>
        <v>21</v>
      </c>
      <c r="DS15" s="57" t="str">
        <f t="shared" si="149"/>
        <v>Sib</v>
      </c>
      <c r="DT15" s="57" t="str">
        <f t="shared" si="150"/>
        <v/>
      </c>
      <c r="DU15" s="57" t="str">
        <f t="shared" si="151"/>
        <v/>
      </c>
      <c r="DV15" s="57" t="str">
        <f t="shared" si="152"/>
        <v>7</v>
      </c>
      <c r="DW15" s="57" t="str">
        <f t="shared" si="153"/>
        <v>9</v>
      </c>
      <c r="DX15" s="57" t="str">
        <f t="shared" si="154"/>
        <v>11</v>
      </c>
      <c r="DY15" s="57" t="str">
        <f t="shared" si="155"/>
        <v>13</v>
      </c>
      <c r="DZ15" s="57" t="str">
        <f t="shared" si="156"/>
        <v>Sib</v>
      </c>
      <c r="EA15" s="57" t="str">
        <f t="shared" si="157"/>
        <v>Sib7</v>
      </c>
      <c r="EB15" s="57" t="str">
        <f t="shared" si="158"/>
        <v>Sib9</v>
      </c>
      <c r="EC15" s="57" t="str">
        <f t="shared" si="159"/>
        <v>Sib11</v>
      </c>
      <c r="ED15" s="57" t="str">
        <f t="shared" si="160"/>
        <v>Sib13</v>
      </c>
      <c r="EF15" s="57">
        <f>1</f>
        <v>1</v>
      </c>
      <c r="EG15" s="57">
        <f t="shared" si="161"/>
        <v>3</v>
      </c>
      <c r="EH15" s="57">
        <f t="shared" si="162"/>
        <v>7</v>
      </c>
      <c r="EI15" s="57">
        <f t="shared" si="163"/>
        <v>10</v>
      </c>
      <c r="EJ15" s="57">
        <f t="shared" si="164"/>
        <v>14</v>
      </c>
      <c r="EK15" s="57">
        <f t="shared" si="165"/>
        <v>17</v>
      </c>
      <c r="EL15" s="57">
        <f t="shared" si="166"/>
        <v>20</v>
      </c>
      <c r="EM15" s="57" t="str">
        <f t="shared" si="167"/>
        <v>Sib</v>
      </c>
      <c r="EN15" s="57" t="str">
        <f t="shared" si="168"/>
        <v>m</v>
      </c>
      <c r="EO15" s="57" t="str">
        <f t="shared" si="169"/>
        <v/>
      </c>
      <c r="EP15" s="57" t="str">
        <f t="shared" si="170"/>
        <v>7</v>
      </c>
      <c r="EQ15" s="57" t="str">
        <f t="shared" si="171"/>
        <v>9</v>
      </c>
      <c r="ER15" s="57" t="str">
        <f t="shared" si="172"/>
        <v>11</v>
      </c>
      <c r="ES15" s="57" t="str">
        <f t="shared" si="173"/>
        <v>13b</v>
      </c>
      <c r="ET15" s="57" t="str">
        <f t="shared" si="174"/>
        <v>Sibm</v>
      </c>
      <c r="EU15" s="57" t="str">
        <f t="shared" si="175"/>
        <v>Sibm7</v>
      </c>
      <c r="EV15" s="57" t="str">
        <f t="shared" si="176"/>
        <v>Sibm9</v>
      </c>
      <c r="EW15" s="57" t="str">
        <f t="shared" si="177"/>
        <v>Sibm11</v>
      </c>
      <c r="EX15" s="57" t="str">
        <f t="shared" si="178"/>
        <v>Sibm13b</v>
      </c>
      <c r="EZ15" s="57">
        <f>1</f>
        <v>1</v>
      </c>
      <c r="FA15" s="57">
        <f t="shared" si="179"/>
        <v>3</v>
      </c>
      <c r="FB15" s="57">
        <f t="shared" si="180"/>
        <v>6</v>
      </c>
      <c r="FC15" s="57">
        <f t="shared" si="181"/>
        <v>10</v>
      </c>
      <c r="FD15" s="57">
        <f t="shared" si="182"/>
        <v>13</v>
      </c>
      <c r="FE15" s="57">
        <f t="shared" si="183"/>
        <v>17</v>
      </c>
      <c r="FF15" s="57">
        <f t="shared" si="184"/>
        <v>20</v>
      </c>
      <c r="FG15" s="57" t="str">
        <f t="shared" si="185"/>
        <v>Sib</v>
      </c>
      <c r="FH15" s="57" t="str">
        <f t="shared" si="186"/>
        <v>m</v>
      </c>
      <c r="FI15" s="57" t="str">
        <f t="shared" si="187"/>
        <v>5b</v>
      </c>
      <c r="FJ15" s="57" t="str">
        <f t="shared" si="188"/>
        <v>7</v>
      </c>
      <c r="FK15" s="57" t="str">
        <f t="shared" si="189"/>
        <v>9b</v>
      </c>
      <c r="FL15" s="57" t="str">
        <f t="shared" si="190"/>
        <v>11</v>
      </c>
      <c r="FM15" s="57" t="str">
        <f t="shared" si="191"/>
        <v>13b</v>
      </c>
      <c r="FN15" s="57" t="str">
        <f t="shared" si="192"/>
        <v>Sibm5b</v>
      </c>
      <c r="FO15" s="57" t="str">
        <f t="shared" si="193"/>
        <v>Sibm5b7</v>
      </c>
      <c r="FP15" s="57" t="str">
        <f t="shared" si="194"/>
        <v>Sibm5b9b</v>
      </c>
      <c r="FQ15" s="57" t="str">
        <f t="shared" si="195"/>
        <v>Sibm5b11</v>
      </c>
      <c r="FR15" s="57" t="str">
        <f t="shared" si="196"/>
        <v>Sibm5b13b</v>
      </c>
      <c r="FT15" s="2" t="str">
        <f t="shared" si="197"/>
        <v>Sib</v>
      </c>
      <c r="FU15" s="2" t="str">
        <f t="shared" si="22"/>
        <v>SibΔ</v>
      </c>
      <c r="FV15" s="2" t="str">
        <f t="shared" si="22"/>
        <v>Sib9</v>
      </c>
      <c r="FW15" s="2" t="str">
        <f t="shared" si="22"/>
        <v>Sib11</v>
      </c>
      <c r="FX15" s="2" t="str">
        <f t="shared" si="22"/>
        <v>Sib13</v>
      </c>
      <c r="FY15" s="2" t="str">
        <f t="shared" si="198"/>
        <v>Sibm</v>
      </c>
      <c r="FZ15" s="2" t="str">
        <f t="shared" si="23"/>
        <v>Sibm7</v>
      </c>
      <c r="GA15" s="2" t="str">
        <f t="shared" si="23"/>
        <v>Sibm9</v>
      </c>
      <c r="GB15" s="2" t="str">
        <f t="shared" si="23"/>
        <v>Sibm11</v>
      </c>
      <c r="GC15" s="2" t="str">
        <f t="shared" si="23"/>
        <v>Sibm13</v>
      </c>
      <c r="GD15" s="2" t="str">
        <f t="shared" si="199"/>
        <v>Sibm</v>
      </c>
      <c r="GE15" s="2" t="str">
        <f t="shared" si="24"/>
        <v>Sibm7</v>
      </c>
      <c r="GF15" s="2" t="str">
        <f t="shared" si="24"/>
        <v>Sibm9b</v>
      </c>
      <c r="GG15" s="2" t="str">
        <f t="shared" si="24"/>
        <v>Sibm11</v>
      </c>
      <c r="GH15" s="2" t="str">
        <f t="shared" si="24"/>
        <v>Sibm13b</v>
      </c>
      <c r="GI15" s="2" t="str">
        <f t="shared" si="200"/>
        <v>Sib</v>
      </c>
      <c r="GJ15" s="2" t="str">
        <f t="shared" si="25"/>
        <v>SibΔ</v>
      </c>
      <c r="GK15" s="2" t="str">
        <f t="shared" si="25"/>
        <v>Sib9</v>
      </c>
      <c r="GL15" s="2" t="str">
        <f t="shared" si="25"/>
        <v>Sib11+</v>
      </c>
      <c r="GM15" s="2" t="str">
        <f t="shared" si="25"/>
        <v>Sib13</v>
      </c>
      <c r="GN15" s="2" t="str">
        <f t="shared" si="201"/>
        <v>Sib</v>
      </c>
      <c r="GO15" s="2" t="str">
        <f t="shared" si="26"/>
        <v>Sib7</v>
      </c>
      <c r="GP15" s="2" t="str">
        <f t="shared" si="26"/>
        <v>Sib9</v>
      </c>
      <c r="GQ15" s="2" t="str">
        <f t="shared" si="26"/>
        <v>Sib11</v>
      </c>
      <c r="GR15" s="2" t="str">
        <f t="shared" si="26"/>
        <v>Sib13</v>
      </c>
      <c r="GS15" s="2" t="str">
        <f t="shared" si="202"/>
        <v>Sibm</v>
      </c>
      <c r="GT15" s="2" t="str">
        <f t="shared" si="27"/>
        <v>Sibm7</v>
      </c>
      <c r="GU15" s="2" t="str">
        <f t="shared" si="27"/>
        <v>Sibm9</v>
      </c>
      <c r="GV15" s="2" t="str">
        <f t="shared" si="27"/>
        <v>Sibm11</v>
      </c>
      <c r="GW15" s="2" t="str">
        <f t="shared" si="27"/>
        <v>Sibm13b</v>
      </c>
      <c r="GX15" s="2" t="str">
        <f t="shared" si="203"/>
        <v>Sibm5b</v>
      </c>
      <c r="GY15" s="2" t="str">
        <f t="shared" si="28"/>
        <v>Sibm5b7</v>
      </c>
      <c r="GZ15" s="2" t="str">
        <f t="shared" si="28"/>
        <v>Sibm5b9b</v>
      </c>
      <c r="HA15" s="2" t="str">
        <f t="shared" si="28"/>
        <v>Sibm5b11</v>
      </c>
      <c r="HB15" s="2" t="str">
        <f t="shared" si="28"/>
        <v>Sibm5b13b</v>
      </c>
      <c r="HD15" s="2">
        <f t="shared" si="216"/>
        <v>11</v>
      </c>
      <c r="HE15" s="2" t="str" cm="1">
        <f t="array" ref="HE15">INDEX(patti,$HD15,IP15)</f>
        <v>Sib</v>
      </c>
      <c r="HF15" s="2" t="str" cm="1">
        <f t="array" ref="HF15">INDEX(patti,$HD15,IQ15)</f>
        <v>Sibm</v>
      </c>
      <c r="HG15" s="2" t="str" cm="1">
        <f t="array" ref="HG15">INDEX(patti,$HD15,IR15)</f>
        <v>Sibm</v>
      </c>
      <c r="HH15" s="2" t="str" cm="1">
        <f t="array" ref="HH15">INDEX(patti,$HD15,IS15)</f>
        <v>Sib</v>
      </c>
      <c r="HI15" s="2" t="str" cm="1">
        <f t="array" ref="HI15">INDEX(patti,$HD15,IT15)</f>
        <v>Sib</v>
      </c>
      <c r="HJ15" s="2" t="str" cm="1">
        <f t="array" ref="HJ15">INDEX(patti,$HD15,IU15)</f>
        <v>Sibm</v>
      </c>
      <c r="HK15" s="2" t="str" cm="1">
        <f t="array" ref="HK15">INDEX(patti,$HD15,IV15)</f>
        <v>Sibm5b</v>
      </c>
      <c r="HL15" s="2" t="str" cm="1">
        <f t="array" ref="HL15">INDEX(patti,$HD15,IW15)</f>
        <v>SibΔ</v>
      </c>
      <c r="HM15" s="2" t="str" cm="1">
        <f t="array" ref="HM15">INDEX(patti,$HD15,IX15)</f>
        <v>Sibm7</v>
      </c>
      <c r="HN15" s="2" t="str" cm="1">
        <f t="array" ref="HN15">INDEX(patti,$HD15,IY15)</f>
        <v>Sibm7</v>
      </c>
      <c r="HO15" s="2" t="str" cm="1">
        <f t="array" ref="HO15">INDEX(patti,$HD15,IZ15)</f>
        <v>SibΔ</v>
      </c>
      <c r="HP15" s="2" t="str" cm="1">
        <f t="array" ref="HP15">INDEX(patti,$HD15,JA15)</f>
        <v>Sib7</v>
      </c>
      <c r="HQ15" s="2" t="str" cm="1">
        <f t="array" ref="HQ15">INDEX(patti,$HD15,JB15)</f>
        <v>Sibm7</v>
      </c>
      <c r="HR15" s="2" t="str" cm="1">
        <f t="array" ref="HR15">INDEX(patti,$HD15,JC15)</f>
        <v>Sibm5b7</v>
      </c>
      <c r="HS15" s="2" t="str" cm="1">
        <f t="array" ref="HS15">INDEX(patti,$HD15,JD15)</f>
        <v>Sib9</v>
      </c>
      <c r="HT15" s="2" t="str" cm="1">
        <f t="array" ref="HT15">INDEX(patti,$HD15,JE15)</f>
        <v>Sibm9</v>
      </c>
      <c r="HU15" s="2" t="str" cm="1">
        <f t="array" ref="HU15">INDEX(patti,$HD15,JF15)</f>
        <v>Sibm9b</v>
      </c>
      <c r="HV15" s="2" t="str" cm="1">
        <f t="array" ref="HV15">INDEX(patti,$HD15,JG15)</f>
        <v>Sib9</v>
      </c>
      <c r="HW15" s="2" t="str" cm="1">
        <f t="array" ref="HW15">INDEX(patti,$HD15,JH15)</f>
        <v>Sib9</v>
      </c>
      <c r="HX15" s="2" t="str" cm="1">
        <f t="array" ref="HX15">INDEX(patti,$HD15,JI15)</f>
        <v>Sibm9</v>
      </c>
      <c r="HY15" s="2" t="str" cm="1">
        <f t="array" ref="HY15">INDEX(patti,$HD15,JJ15)</f>
        <v>Sibm5b9b</v>
      </c>
      <c r="HZ15" s="2" t="str" cm="1">
        <f t="array" ref="HZ15">INDEX(patti,$HD15,JK15)</f>
        <v>Sib11</v>
      </c>
      <c r="IA15" s="2" t="str" cm="1">
        <f t="array" ref="IA15">INDEX(patti,$HD15,JL15)</f>
        <v>Sibm11</v>
      </c>
      <c r="IB15" s="2" t="str" cm="1">
        <f t="array" ref="IB15">INDEX(patti,$HD15,JM15)</f>
        <v>Sibm11</v>
      </c>
      <c r="IC15" s="2" t="str" cm="1">
        <f t="array" ref="IC15">INDEX(patti,$HD15,JN15)</f>
        <v>Sib11+</v>
      </c>
      <c r="ID15" s="2" t="str" cm="1">
        <f t="array" ref="ID15">INDEX(patti,$HD15,JO15)</f>
        <v>Sib11</v>
      </c>
      <c r="IE15" s="2" t="str" cm="1">
        <f t="array" ref="IE15">INDEX(patti,$HD15,JP15)</f>
        <v>Sibm11</v>
      </c>
      <c r="IF15" s="2" t="str" cm="1">
        <f t="array" ref="IF15">INDEX(patti,$HD15,JQ15)</f>
        <v>Sibm5b11</v>
      </c>
      <c r="IG15" s="2" t="str" cm="1">
        <f t="array" ref="IG15">INDEX(patti,$HD15,JR15)</f>
        <v>Sib13</v>
      </c>
      <c r="IH15" s="2" t="str" cm="1">
        <f t="array" ref="IH15">INDEX(patti,$HD15,JS15)</f>
        <v>Sibm13</v>
      </c>
      <c r="II15" s="2" t="str" cm="1">
        <f t="array" ref="II15">INDEX(patti,$HD15,JT15)</f>
        <v>Sibm13b</v>
      </c>
      <c r="IJ15" s="2" t="str" cm="1">
        <f t="array" ref="IJ15">INDEX(patti,$HD15,JU15)</f>
        <v>Sib13</v>
      </c>
      <c r="IK15" s="2" t="str" cm="1">
        <f t="array" ref="IK15">INDEX(patti,$HD15,JV15)</f>
        <v>Sib13</v>
      </c>
      <c r="IL15" s="2" t="str" cm="1">
        <f t="array" ref="IL15">INDEX(patti,$HD15,JW15)</f>
        <v>Sibm13b</v>
      </c>
      <c r="IM15" s="2" t="str" cm="1">
        <f t="array" ref="IM15">INDEX(patti,$HD15,JX15)</f>
        <v>Sibm5b13b</v>
      </c>
      <c r="IN15" t="s">
        <v>117</v>
      </c>
      <c r="IP15">
        <v>1</v>
      </c>
      <c r="IQ15">
        <f t="shared" si="204"/>
        <v>6</v>
      </c>
      <c r="IR15">
        <f t="shared" si="204"/>
        <v>11</v>
      </c>
      <c r="IS15">
        <f t="shared" si="204"/>
        <v>16</v>
      </c>
      <c r="IT15">
        <f t="shared" si="204"/>
        <v>21</v>
      </c>
      <c r="IU15">
        <f t="shared" si="204"/>
        <v>26</v>
      </c>
      <c r="IV15">
        <f t="shared" si="204"/>
        <v>31</v>
      </c>
      <c r="IW15">
        <f t="shared" si="205"/>
        <v>2</v>
      </c>
      <c r="IX15">
        <f t="shared" si="205"/>
        <v>7</v>
      </c>
      <c r="IY15">
        <f t="shared" si="205"/>
        <v>12</v>
      </c>
      <c r="IZ15">
        <f t="shared" si="205"/>
        <v>17</v>
      </c>
      <c r="JA15">
        <f t="shared" si="205"/>
        <v>22</v>
      </c>
      <c r="JB15">
        <f t="shared" si="205"/>
        <v>27</v>
      </c>
      <c r="JC15">
        <f t="shared" si="205"/>
        <v>32</v>
      </c>
      <c r="JD15">
        <f t="shared" si="205"/>
        <v>3</v>
      </c>
      <c r="JE15">
        <f t="shared" si="205"/>
        <v>8</v>
      </c>
      <c r="JF15">
        <f t="shared" si="205"/>
        <v>13</v>
      </c>
      <c r="JG15">
        <f t="shared" si="205"/>
        <v>18</v>
      </c>
      <c r="JH15">
        <f t="shared" si="205"/>
        <v>23</v>
      </c>
      <c r="JI15">
        <f t="shared" si="205"/>
        <v>28</v>
      </c>
      <c r="JJ15">
        <f t="shared" si="30"/>
        <v>33</v>
      </c>
      <c r="JK15">
        <f t="shared" si="30"/>
        <v>4</v>
      </c>
      <c r="JL15">
        <f t="shared" si="30"/>
        <v>9</v>
      </c>
      <c r="JM15">
        <f t="shared" si="30"/>
        <v>14</v>
      </c>
      <c r="JN15">
        <f t="shared" si="31"/>
        <v>19</v>
      </c>
      <c r="JO15">
        <f t="shared" si="31"/>
        <v>24</v>
      </c>
      <c r="JP15">
        <f t="shared" si="31"/>
        <v>29</v>
      </c>
      <c r="JQ15">
        <f t="shared" si="31"/>
        <v>34</v>
      </c>
      <c r="JR15">
        <f t="shared" si="31"/>
        <v>5</v>
      </c>
      <c r="JS15">
        <f t="shared" si="31"/>
        <v>10</v>
      </c>
      <c r="JT15">
        <f t="shared" si="31"/>
        <v>15</v>
      </c>
      <c r="JU15">
        <f t="shared" si="31"/>
        <v>20</v>
      </c>
      <c r="JV15">
        <f t="shared" si="31"/>
        <v>25</v>
      </c>
      <c r="JW15">
        <f t="shared" si="31"/>
        <v>30</v>
      </c>
      <c r="JX15">
        <f t="shared" si="31"/>
        <v>35</v>
      </c>
      <c r="JY15" t="s">
        <v>117</v>
      </c>
      <c r="JZ15" t="str">
        <f t="shared" si="217"/>
        <v>MAGGIORE</v>
      </c>
      <c r="KA15">
        <f t="shared" si="16"/>
        <v>0</v>
      </c>
      <c r="KB15" cm="1">
        <f t="array" ref="KB15">IF(TYPE(_xlfn._xlws.FILTER(HE$1:IM$1,HE15:IM15=KA15))=16,0,_xlfn._xlws.FILTER(HE$1:IM$1,HE15:IM15=KA15))</f>
        <v>0</v>
      </c>
      <c r="KG15">
        <f t="shared" si="206"/>
        <v>0</v>
      </c>
      <c r="KH15" s="35">
        <f t="shared" si="32"/>
        <v>0</v>
      </c>
      <c r="KI15">
        <f t="shared" si="218"/>
        <v>11</v>
      </c>
      <c r="KJ15">
        <f t="shared" si="33"/>
        <v>0</v>
      </c>
      <c r="KK15">
        <f t="shared" si="219"/>
        <v>0</v>
      </c>
      <c r="KL15">
        <f t="shared" si="207"/>
        <v>0</v>
      </c>
      <c r="KM15" s="2">
        <f t="shared" si="35"/>
        <v>0</v>
      </c>
      <c r="KN15" s="2">
        <f t="shared" si="35"/>
        <v>0</v>
      </c>
      <c r="KO15" s="2">
        <f t="shared" si="35"/>
        <v>0</v>
      </c>
      <c r="KP15" s="2">
        <f t="shared" si="35"/>
        <v>0</v>
      </c>
      <c r="KQ15" s="2">
        <f t="shared" si="35"/>
        <v>0</v>
      </c>
      <c r="KR15" s="2">
        <f t="shared" si="35"/>
        <v>0</v>
      </c>
      <c r="KS15" s="2">
        <f t="shared" si="35"/>
        <v>0</v>
      </c>
      <c r="KT15" s="2" t="str">
        <f t="shared" si="208"/>
        <v>0</v>
      </c>
      <c r="KU15" s="2" t="str">
        <f t="shared" si="209"/>
        <v>0</v>
      </c>
      <c r="KV15" s="2" t="str">
        <f t="shared" si="210"/>
        <v>0</v>
      </c>
      <c r="KW15" s="55" t="str">
        <f t="shared" si="211"/>
        <v>0</v>
      </c>
      <c r="KX15" s="60">
        <f t="shared" si="212"/>
        <v>0</v>
      </c>
      <c r="KY15" s="60">
        <f t="shared" si="36"/>
        <v>0</v>
      </c>
      <c r="KZ15" s="60">
        <f t="shared" si="36"/>
        <v>0</v>
      </c>
      <c r="LA15" s="60">
        <f t="shared" si="36"/>
        <v>0</v>
      </c>
      <c r="LB15" s="60">
        <f t="shared" si="36"/>
        <v>0</v>
      </c>
      <c r="LC15" s="60">
        <f t="shared" si="36"/>
        <v>0</v>
      </c>
      <c r="LD15" s="60">
        <f t="shared" si="36"/>
        <v>0</v>
      </c>
      <c r="LE15" s="64">
        <f t="shared" si="37"/>
        <v>0</v>
      </c>
      <c r="LF15" s="55">
        <f t="shared" si="38"/>
        <v>0</v>
      </c>
      <c r="LG15" s="55">
        <f t="shared" si="39"/>
        <v>0</v>
      </c>
      <c r="LH15" s="55">
        <f t="shared" si="40"/>
        <v>0</v>
      </c>
      <c r="LI15" s="55">
        <f t="shared" si="41"/>
        <v>0</v>
      </c>
      <c r="LJ15" s="55">
        <f t="shared" si="42"/>
        <v>0</v>
      </c>
      <c r="LK15" s="55">
        <f t="shared" si="43"/>
        <v>0</v>
      </c>
      <c r="LL15" s="55">
        <f t="shared" si="44"/>
        <v>0</v>
      </c>
      <c r="LM15" s="64">
        <f t="shared" si="213"/>
        <v>0</v>
      </c>
      <c r="LN15" s="64">
        <f t="shared" si="45"/>
        <v>0</v>
      </c>
      <c r="LO15" s="64">
        <f t="shared" si="45"/>
        <v>0</v>
      </c>
      <c r="LP15" s="64">
        <f t="shared" si="45"/>
        <v>0</v>
      </c>
      <c r="LQ15" s="64">
        <f t="shared" si="45"/>
        <v>0</v>
      </c>
      <c r="LR15" s="64">
        <f t="shared" si="45"/>
        <v>0</v>
      </c>
      <c r="LS15" s="64">
        <f t="shared" si="45"/>
        <v>0</v>
      </c>
      <c r="LT15" s="60">
        <f t="shared" si="214"/>
        <v>0</v>
      </c>
      <c r="LU15" s="60">
        <f t="shared" si="46"/>
        <v>0</v>
      </c>
      <c r="LV15" s="60">
        <f t="shared" si="47"/>
        <v>0</v>
      </c>
      <c r="LX15" s="180"/>
      <c r="LY15" s="180"/>
      <c r="LZ15" s="180"/>
      <c r="MA15" s="180"/>
      <c r="MB15" s="180"/>
      <c r="MC15" s="180"/>
      <c r="MD15" s="180"/>
      <c r="ME15" s="180"/>
      <c r="MF15" s="180"/>
      <c r="MG15" s="180"/>
      <c r="MH15" s="180"/>
      <c r="MI15" s="180"/>
      <c r="MJ15" s="180"/>
      <c r="MK15" s="180"/>
      <c r="ML15" s="180"/>
      <c r="MM15" s="180"/>
      <c r="MN15" s="180"/>
      <c r="MO15" s="180"/>
      <c r="MP15" s="180"/>
      <c r="MQ15" s="180"/>
      <c r="MR15" s="180"/>
      <c r="MS15" s="180"/>
      <c r="MT15" s="180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73"/>
      <c r="NP15" s="73"/>
      <c r="NQ15" s="73"/>
      <c r="NR15" s="73"/>
      <c r="NS15" s="73"/>
      <c r="NT15" s="73"/>
      <c r="NU15" s="73"/>
      <c r="NV15" s="73"/>
      <c r="NW15" s="73"/>
      <c r="NX15" s="73"/>
      <c r="NY15" s="73"/>
      <c r="NZ15" s="73"/>
      <c r="OA15" s="73"/>
      <c r="OB15" s="73"/>
      <c r="OC15" s="73"/>
      <c r="OD15" s="73"/>
      <c r="OE15" s="73"/>
      <c r="OF15" s="73"/>
      <c r="OG15" s="73"/>
      <c r="OH15" s="73"/>
      <c r="OI15" s="73"/>
      <c r="OJ15" s="73"/>
      <c r="OK15" s="73"/>
      <c r="OL15" s="73"/>
      <c r="OM15" s="73"/>
      <c r="ON15" s="73"/>
      <c r="OO15" s="73"/>
      <c r="OP15" s="73"/>
      <c r="OQ15" s="73"/>
      <c r="OR15" s="73"/>
      <c r="OS15" s="73"/>
      <c r="OT15" s="73"/>
      <c r="OU15" s="73"/>
      <c r="OV15" s="73"/>
      <c r="OW15" s="73"/>
      <c r="OX15" s="73"/>
      <c r="OY15" s="73"/>
      <c r="OZ15" s="73"/>
      <c r="PA15" s="73"/>
      <c r="PB15" s="73"/>
    </row>
    <row r="16" spans="1:418" x14ac:dyDescent="0.3">
      <c r="A16" s="190"/>
      <c r="B16" t="s">
        <v>4</v>
      </c>
      <c r="C16" s="16" t="s">
        <v>37</v>
      </c>
      <c r="D16" s="16" t="s">
        <v>37</v>
      </c>
      <c r="E16" s="16" t="s">
        <v>38</v>
      </c>
      <c r="F16" s="16" t="s">
        <v>37</v>
      </c>
      <c r="G16" s="16" t="s">
        <v>37</v>
      </c>
      <c r="H16" s="16" t="s">
        <v>37</v>
      </c>
      <c r="I16" s="16" t="s">
        <v>38</v>
      </c>
      <c r="J16" s="4">
        <f t="shared" si="21"/>
        <v>12</v>
      </c>
      <c r="K16" s="57">
        <f t="shared" si="48"/>
        <v>14</v>
      </c>
      <c r="L16" s="57">
        <f t="shared" si="49"/>
        <v>16</v>
      </c>
      <c r="M16" s="57">
        <f t="shared" si="50"/>
        <v>17</v>
      </c>
      <c r="N16" s="57">
        <f t="shared" si="51"/>
        <v>19</v>
      </c>
      <c r="O16" s="57">
        <f t="shared" si="52"/>
        <v>21</v>
      </c>
      <c r="P16" s="57">
        <f t="shared" si="53"/>
        <v>23</v>
      </c>
      <c r="Q16" s="57">
        <f t="shared" si="54"/>
        <v>24</v>
      </c>
      <c r="R16" s="57">
        <f t="shared" si="55"/>
        <v>26</v>
      </c>
      <c r="S16" s="57">
        <f t="shared" si="56"/>
        <v>28</v>
      </c>
      <c r="T16" s="57">
        <f t="shared" si="57"/>
        <v>29</v>
      </c>
      <c r="U16" s="57">
        <f t="shared" si="58"/>
        <v>31</v>
      </c>
      <c r="V16" s="57">
        <f t="shared" si="59"/>
        <v>33</v>
      </c>
      <c r="W16" s="57">
        <f t="shared" si="60"/>
        <v>35</v>
      </c>
      <c r="X16" s="57">
        <f t="shared" si="61"/>
        <v>36</v>
      </c>
      <c r="Y16" s="57">
        <f t="shared" si="62"/>
        <v>38</v>
      </c>
      <c r="Z16" s="57">
        <f t="shared" si="63"/>
        <v>40</v>
      </c>
      <c r="AA16" s="57">
        <f t="shared" si="64"/>
        <v>41</v>
      </c>
      <c r="AB16" s="57">
        <f t="shared" si="65"/>
        <v>43</v>
      </c>
      <c r="AC16" s="57">
        <f t="shared" si="66"/>
        <v>45</v>
      </c>
      <c r="AD16" s="57">
        <f t="shared" si="67"/>
        <v>47</v>
      </c>
      <c r="AE16" s="57">
        <f t="shared" si="68"/>
        <v>48</v>
      </c>
      <c r="AF16" s="57">
        <f t="shared" si="69"/>
        <v>50</v>
      </c>
      <c r="AG16" s="57">
        <f t="shared" si="70"/>
        <v>52</v>
      </c>
      <c r="AH16" s="57">
        <f t="shared" si="71"/>
        <v>53</v>
      </c>
      <c r="AI16" s="57"/>
      <c r="AJ16" s="57">
        <f>1</f>
        <v>1</v>
      </c>
      <c r="AK16" s="57">
        <f t="shared" si="72"/>
        <v>4</v>
      </c>
      <c r="AL16" s="57">
        <f t="shared" si="73"/>
        <v>7</v>
      </c>
      <c r="AM16" s="57">
        <f t="shared" si="74"/>
        <v>11</v>
      </c>
      <c r="AN16" s="57">
        <f t="shared" si="75"/>
        <v>14</v>
      </c>
      <c r="AO16" s="57">
        <f t="shared" si="76"/>
        <v>17</v>
      </c>
      <c r="AP16" s="57">
        <f t="shared" si="77"/>
        <v>21</v>
      </c>
      <c r="AQ16" s="57" t="str">
        <f t="shared" si="215"/>
        <v>SI</v>
      </c>
      <c r="AR16" s="57" t="str">
        <f t="shared" si="78"/>
        <v/>
      </c>
      <c r="AS16" s="57" t="str">
        <f t="shared" si="79"/>
        <v/>
      </c>
      <c r="AT16" s="57" t="str">
        <f t="shared" si="80"/>
        <v>Δ</v>
      </c>
      <c r="AU16" s="57" t="str">
        <f t="shared" si="81"/>
        <v>9</v>
      </c>
      <c r="AV16" s="57" t="str">
        <f t="shared" si="82"/>
        <v>11</v>
      </c>
      <c r="AW16" s="57" t="str">
        <f t="shared" si="83"/>
        <v>13</v>
      </c>
      <c r="AX16" s="57" t="str">
        <f t="shared" si="84"/>
        <v>SI</v>
      </c>
      <c r="AY16" s="57" t="str">
        <f t="shared" si="85"/>
        <v>SIΔ</v>
      </c>
      <c r="AZ16" s="57" t="str">
        <f t="shared" si="86"/>
        <v>SI9</v>
      </c>
      <c r="BA16" s="57" t="str">
        <f t="shared" si="87"/>
        <v>SI11</v>
      </c>
      <c r="BB16" s="57" t="str">
        <f t="shared" si="88"/>
        <v>SI13</v>
      </c>
      <c r="BD16" s="57">
        <f>1</f>
        <v>1</v>
      </c>
      <c r="BE16" s="57">
        <f t="shared" si="89"/>
        <v>3</v>
      </c>
      <c r="BF16" s="57">
        <f t="shared" si="90"/>
        <v>7</v>
      </c>
      <c r="BG16" s="57">
        <f t="shared" si="91"/>
        <v>10</v>
      </c>
      <c r="BH16" s="57">
        <f t="shared" si="92"/>
        <v>14</v>
      </c>
      <c r="BI16" s="57">
        <f t="shared" si="93"/>
        <v>17</v>
      </c>
      <c r="BJ16" s="57">
        <f t="shared" si="94"/>
        <v>21</v>
      </c>
      <c r="BK16" s="57" t="str">
        <f t="shared" si="95"/>
        <v>SI</v>
      </c>
      <c r="BL16" s="57" t="str">
        <f t="shared" si="96"/>
        <v>m</v>
      </c>
      <c r="BM16" s="57" t="str">
        <f t="shared" si="97"/>
        <v/>
      </c>
      <c r="BN16" s="57" t="str">
        <f t="shared" si="98"/>
        <v>7</v>
      </c>
      <c r="BO16" s="57" t="str">
        <f t="shared" si="99"/>
        <v>9</v>
      </c>
      <c r="BP16" s="57" t="str">
        <f t="shared" si="100"/>
        <v>11</v>
      </c>
      <c r="BQ16" s="57" t="str">
        <f t="shared" si="101"/>
        <v>13</v>
      </c>
      <c r="BR16" s="57" t="str">
        <f t="shared" si="102"/>
        <v>SIm</v>
      </c>
      <c r="BS16" s="57" t="str">
        <f t="shared" si="103"/>
        <v>SIm7</v>
      </c>
      <c r="BT16" s="57" t="str">
        <f t="shared" si="104"/>
        <v>SIm9</v>
      </c>
      <c r="BU16" s="57" t="str">
        <f t="shared" si="105"/>
        <v>SIm11</v>
      </c>
      <c r="BV16" s="57" t="str">
        <f t="shared" si="106"/>
        <v>SIm13</v>
      </c>
      <c r="BX16" s="57">
        <f>1</f>
        <v>1</v>
      </c>
      <c r="BY16" s="57">
        <f t="shared" si="107"/>
        <v>3</v>
      </c>
      <c r="BZ16" s="57">
        <f t="shared" si="108"/>
        <v>7</v>
      </c>
      <c r="CA16" s="57">
        <f t="shared" si="109"/>
        <v>10</v>
      </c>
      <c r="CB16" s="57">
        <f t="shared" si="110"/>
        <v>13</v>
      </c>
      <c r="CC16" s="57">
        <f t="shared" si="111"/>
        <v>17</v>
      </c>
      <c r="CD16" s="57">
        <f t="shared" si="112"/>
        <v>20</v>
      </c>
      <c r="CE16" s="57" t="str">
        <f t="shared" si="113"/>
        <v>SI</v>
      </c>
      <c r="CF16" s="57" t="str">
        <f t="shared" si="114"/>
        <v>m</v>
      </c>
      <c r="CG16" s="57" t="str">
        <f t="shared" si="115"/>
        <v/>
      </c>
      <c r="CH16" s="57" t="str">
        <f t="shared" si="116"/>
        <v>7</v>
      </c>
      <c r="CI16" s="57" t="str">
        <f t="shared" si="117"/>
        <v>9b</v>
      </c>
      <c r="CJ16" s="57" t="str">
        <f t="shared" si="118"/>
        <v>11</v>
      </c>
      <c r="CK16" s="57" t="str">
        <f t="shared" si="119"/>
        <v>13b</v>
      </c>
      <c r="CL16" s="57" t="str">
        <f t="shared" si="120"/>
        <v>SIm</v>
      </c>
      <c r="CM16" s="57" t="str">
        <f t="shared" si="121"/>
        <v>SIm7</v>
      </c>
      <c r="CN16" s="57" t="str">
        <f t="shared" si="122"/>
        <v>SIm9b</v>
      </c>
      <c r="CO16" s="57" t="str">
        <f t="shared" si="123"/>
        <v>SIm11</v>
      </c>
      <c r="CP16" s="57" t="str">
        <f t="shared" si="124"/>
        <v>SIm13b</v>
      </c>
      <c r="CR16" s="57">
        <f>1</f>
        <v>1</v>
      </c>
      <c r="CS16" s="57">
        <f t="shared" si="125"/>
        <v>4</v>
      </c>
      <c r="CT16" s="57">
        <f t="shared" si="126"/>
        <v>7</v>
      </c>
      <c r="CU16" s="57">
        <f t="shared" si="127"/>
        <v>11</v>
      </c>
      <c r="CV16" s="57">
        <f t="shared" si="128"/>
        <v>14</v>
      </c>
      <c r="CW16" s="57">
        <f t="shared" si="129"/>
        <v>18</v>
      </c>
      <c r="CX16" s="57">
        <f t="shared" si="130"/>
        <v>21</v>
      </c>
      <c r="CY16" s="57" t="str">
        <f t="shared" si="131"/>
        <v>SI</v>
      </c>
      <c r="CZ16" s="57" t="str">
        <f t="shared" si="132"/>
        <v/>
      </c>
      <c r="DA16" s="57" t="str">
        <f t="shared" si="133"/>
        <v/>
      </c>
      <c r="DB16" s="57" t="str">
        <f t="shared" si="134"/>
        <v>Δ</v>
      </c>
      <c r="DC16" s="57" t="str">
        <f t="shared" si="135"/>
        <v>9</v>
      </c>
      <c r="DD16" s="57" t="str">
        <f t="shared" si="136"/>
        <v>11+</v>
      </c>
      <c r="DE16" s="57" t="str">
        <f t="shared" si="137"/>
        <v>13</v>
      </c>
      <c r="DF16" s="57" t="str">
        <f t="shared" si="138"/>
        <v>SI</v>
      </c>
      <c r="DG16" s="57" t="str">
        <f t="shared" si="139"/>
        <v>SIΔ</v>
      </c>
      <c r="DH16" s="57" t="str">
        <f t="shared" si="140"/>
        <v>SI9</v>
      </c>
      <c r="DI16" s="57" t="str">
        <f t="shared" si="141"/>
        <v>SI11+</v>
      </c>
      <c r="DJ16" s="57" t="str">
        <f t="shared" si="142"/>
        <v>SI13</v>
      </c>
      <c r="DL16" s="57">
        <f>1</f>
        <v>1</v>
      </c>
      <c r="DM16" s="57">
        <f t="shared" si="143"/>
        <v>4</v>
      </c>
      <c r="DN16" s="57">
        <f t="shared" si="144"/>
        <v>7</v>
      </c>
      <c r="DO16" s="57">
        <f t="shared" si="145"/>
        <v>10</v>
      </c>
      <c r="DP16" s="57">
        <f t="shared" si="146"/>
        <v>14</v>
      </c>
      <c r="DQ16" s="57">
        <f t="shared" si="147"/>
        <v>17</v>
      </c>
      <c r="DR16" s="57">
        <f t="shared" si="148"/>
        <v>21</v>
      </c>
      <c r="DS16" s="57" t="str">
        <f t="shared" si="149"/>
        <v>SI</v>
      </c>
      <c r="DT16" s="57" t="str">
        <f t="shared" si="150"/>
        <v/>
      </c>
      <c r="DU16" s="57" t="str">
        <f t="shared" si="151"/>
        <v/>
      </c>
      <c r="DV16" s="57" t="str">
        <f t="shared" si="152"/>
        <v>7</v>
      </c>
      <c r="DW16" s="57" t="str">
        <f t="shared" si="153"/>
        <v>9</v>
      </c>
      <c r="DX16" s="57" t="str">
        <f t="shared" si="154"/>
        <v>11</v>
      </c>
      <c r="DY16" s="57" t="str">
        <f t="shared" si="155"/>
        <v>13</v>
      </c>
      <c r="DZ16" s="57" t="str">
        <f t="shared" si="156"/>
        <v>SI</v>
      </c>
      <c r="EA16" s="57" t="str">
        <f t="shared" si="157"/>
        <v>SI7</v>
      </c>
      <c r="EB16" s="57" t="str">
        <f t="shared" si="158"/>
        <v>SI9</v>
      </c>
      <c r="EC16" s="57" t="str">
        <f t="shared" si="159"/>
        <v>SI11</v>
      </c>
      <c r="ED16" s="57" t="str">
        <f t="shared" si="160"/>
        <v>SI13</v>
      </c>
      <c r="EF16" s="57">
        <f>1</f>
        <v>1</v>
      </c>
      <c r="EG16" s="57">
        <f t="shared" si="161"/>
        <v>3</v>
      </c>
      <c r="EH16" s="57">
        <f t="shared" si="162"/>
        <v>7</v>
      </c>
      <c r="EI16" s="57">
        <f t="shared" si="163"/>
        <v>10</v>
      </c>
      <c r="EJ16" s="57">
        <f t="shared" si="164"/>
        <v>14</v>
      </c>
      <c r="EK16" s="57">
        <f t="shared" si="165"/>
        <v>17</v>
      </c>
      <c r="EL16" s="57">
        <f t="shared" si="166"/>
        <v>20</v>
      </c>
      <c r="EM16" s="57" t="str">
        <f t="shared" si="167"/>
        <v>SI</v>
      </c>
      <c r="EN16" s="57" t="str">
        <f t="shared" si="168"/>
        <v>m</v>
      </c>
      <c r="EO16" s="57" t="str">
        <f t="shared" si="169"/>
        <v/>
      </c>
      <c r="EP16" s="57" t="str">
        <f t="shared" si="170"/>
        <v>7</v>
      </c>
      <c r="EQ16" s="57" t="str">
        <f t="shared" si="171"/>
        <v>9</v>
      </c>
      <c r="ER16" s="57" t="str">
        <f t="shared" si="172"/>
        <v>11</v>
      </c>
      <c r="ES16" s="57" t="str">
        <f t="shared" si="173"/>
        <v>13b</v>
      </c>
      <c r="ET16" s="57" t="str">
        <f t="shared" si="174"/>
        <v>SIm</v>
      </c>
      <c r="EU16" s="57" t="str">
        <f t="shared" si="175"/>
        <v>SIm7</v>
      </c>
      <c r="EV16" s="57" t="str">
        <f t="shared" si="176"/>
        <v>SIm9</v>
      </c>
      <c r="EW16" s="57" t="str">
        <f t="shared" si="177"/>
        <v>SIm11</v>
      </c>
      <c r="EX16" s="57" t="str">
        <f t="shared" si="178"/>
        <v>SIm13b</v>
      </c>
      <c r="EZ16" s="57">
        <f>1</f>
        <v>1</v>
      </c>
      <c r="FA16" s="57">
        <f t="shared" si="179"/>
        <v>3</v>
      </c>
      <c r="FB16" s="57">
        <f t="shared" si="180"/>
        <v>6</v>
      </c>
      <c r="FC16" s="57">
        <f t="shared" si="181"/>
        <v>10</v>
      </c>
      <c r="FD16" s="57">
        <f t="shared" si="182"/>
        <v>13</v>
      </c>
      <c r="FE16" s="57">
        <f t="shared" si="183"/>
        <v>17</v>
      </c>
      <c r="FF16" s="57">
        <f t="shared" si="184"/>
        <v>20</v>
      </c>
      <c r="FG16" s="57" t="str">
        <f t="shared" si="185"/>
        <v>SI</v>
      </c>
      <c r="FH16" s="57" t="str">
        <f t="shared" si="186"/>
        <v>m</v>
      </c>
      <c r="FI16" s="57" t="str">
        <f t="shared" si="187"/>
        <v>5b</v>
      </c>
      <c r="FJ16" s="57" t="str">
        <f t="shared" si="188"/>
        <v>7</v>
      </c>
      <c r="FK16" s="57" t="str">
        <f t="shared" si="189"/>
        <v>9b</v>
      </c>
      <c r="FL16" s="57" t="str">
        <f t="shared" si="190"/>
        <v>11</v>
      </c>
      <c r="FM16" s="57" t="str">
        <f t="shared" si="191"/>
        <v>13b</v>
      </c>
      <c r="FN16" s="57" t="str">
        <f t="shared" si="192"/>
        <v>SIm5b</v>
      </c>
      <c r="FO16" s="57" t="str">
        <f t="shared" si="193"/>
        <v>SIm5b7</v>
      </c>
      <c r="FP16" s="57" t="str">
        <f t="shared" si="194"/>
        <v>SIm5b9b</v>
      </c>
      <c r="FQ16" s="57" t="str">
        <f t="shared" si="195"/>
        <v>SIm5b11</v>
      </c>
      <c r="FR16" s="57" t="str">
        <f t="shared" si="196"/>
        <v>SIm5b13b</v>
      </c>
      <c r="FT16" s="2" t="str">
        <f t="shared" si="197"/>
        <v>SI</v>
      </c>
      <c r="FU16" s="2" t="str">
        <f t="shared" si="22"/>
        <v>SIΔ</v>
      </c>
      <c r="FV16" s="2" t="str">
        <f t="shared" si="22"/>
        <v>SI9</v>
      </c>
      <c r="FW16" s="2" t="str">
        <f t="shared" si="22"/>
        <v>SI11</v>
      </c>
      <c r="FX16" s="2" t="str">
        <f t="shared" si="22"/>
        <v>SI13</v>
      </c>
      <c r="FY16" s="2" t="str">
        <f t="shared" si="198"/>
        <v>SIm</v>
      </c>
      <c r="FZ16" s="2" t="str">
        <f t="shared" si="23"/>
        <v>SIm7</v>
      </c>
      <c r="GA16" s="2" t="str">
        <f t="shared" si="23"/>
        <v>SIm9</v>
      </c>
      <c r="GB16" s="2" t="str">
        <f t="shared" si="23"/>
        <v>SIm11</v>
      </c>
      <c r="GC16" s="2" t="str">
        <f t="shared" si="23"/>
        <v>SIm13</v>
      </c>
      <c r="GD16" s="2" t="str">
        <f t="shared" si="199"/>
        <v>SIm</v>
      </c>
      <c r="GE16" s="2" t="str">
        <f t="shared" si="24"/>
        <v>SIm7</v>
      </c>
      <c r="GF16" s="2" t="str">
        <f t="shared" si="24"/>
        <v>SIm9b</v>
      </c>
      <c r="GG16" s="2" t="str">
        <f t="shared" si="24"/>
        <v>SIm11</v>
      </c>
      <c r="GH16" s="2" t="str">
        <f t="shared" si="24"/>
        <v>SIm13b</v>
      </c>
      <c r="GI16" s="2" t="str">
        <f t="shared" si="200"/>
        <v>SI</v>
      </c>
      <c r="GJ16" s="2" t="str">
        <f t="shared" si="25"/>
        <v>SIΔ</v>
      </c>
      <c r="GK16" s="2" t="str">
        <f t="shared" si="25"/>
        <v>SI9</v>
      </c>
      <c r="GL16" s="2" t="str">
        <f t="shared" si="25"/>
        <v>SI11+</v>
      </c>
      <c r="GM16" s="2" t="str">
        <f t="shared" si="25"/>
        <v>SI13</v>
      </c>
      <c r="GN16" s="2" t="str">
        <f t="shared" si="201"/>
        <v>SI</v>
      </c>
      <c r="GO16" s="2" t="str">
        <f t="shared" si="26"/>
        <v>SI7</v>
      </c>
      <c r="GP16" s="2" t="str">
        <f t="shared" si="26"/>
        <v>SI9</v>
      </c>
      <c r="GQ16" s="2" t="str">
        <f t="shared" si="26"/>
        <v>SI11</v>
      </c>
      <c r="GR16" s="2" t="str">
        <f t="shared" si="26"/>
        <v>SI13</v>
      </c>
      <c r="GS16" s="2" t="str">
        <f t="shared" si="202"/>
        <v>SIm</v>
      </c>
      <c r="GT16" s="2" t="str">
        <f t="shared" si="27"/>
        <v>SIm7</v>
      </c>
      <c r="GU16" s="2" t="str">
        <f t="shared" si="27"/>
        <v>SIm9</v>
      </c>
      <c r="GV16" s="2" t="str">
        <f t="shared" si="27"/>
        <v>SIm11</v>
      </c>
      <c r="GW16" s="2" t="str">
        <f t="shared" si="27"/>
        <v>SIm13b</v>
      </c>
      <c r="GX16" s="2" t="str">
        <f t="shared" si="203"/>
        <v>SIm5b</v>
      </c>
      <c r="GY16" s="2" t="str">
        <f t="shared" si="28"/>
        <v>SIm5b7</v>
      </c>
      <c r="GZ16" s="2" t="str">
        <f t="shared" si="28"/>
        <v>SIm5b9b</v>
      </c>
      <c r="HA16" s="2" t="str">
        <f t="shared" si="28"/>
        <v>SIm5b11</v>
      </c>
      <c r="HB16" s="2" t="str">
        <f t="shared" si="28"/>
        <v>SIm5b13b</v>
      </c>
      <c r="HD16" s="2">
        <f t="shared" si="216"/>
        <v>12</v>
      </c>
      <c r="HE16" s="2" t="str" cm="1">
        <f t="array" ref="HE16">INDEX(patti,$HD16,IP16)</f>
        <v>SI</v>
      </c>
      <c r="HF16" s="2" t="str" cm="1">
        <f t="array" ref="HF16">INDEX(patti,$HD16,IQ16)</f>
        <v>SIm</v>
      </c>
      <c r="HG16" s="2" t="str" cm="1">
        <f t="array" ref="HG16">INDEX(patti,$HD16,IR16)</f>
        <v>SIm</v>
      </c>
      <c r="HH16" s="2" t="str" cm="1">
        <f t="array" ref="HH16">INDEX(patti,$HD16,IS16)</f>
        <v>SI</v>
      </c>
      <c r="HI16" s="2" t="str" cm="1">
        <f t="array" ref="HI16">INDEX(patti,$HD16,IT16)</f>
        <v>SI</v>
      </c>
      <c r="HJ16" s="2" t="str" cm="1">
        <f t="array" ref="HJ16">INDEX(patti,$HD16,IU16)</f>
        <v>SIm</v>
      </c>
      <c r="HK16" s="2" t="str" cm="1">
        <f t="array" ref="HK16">INDEX(patti,$HD16,IV16)</f>
        <v>SIm5b</v>
      </c>
      <c r="HL16" s="2" t="str" cm="1">
        <f t="array" ref="HL16">INDEX(patti,$HD16,IW16)</f>
        <v>SIΔ</v>
      </c>
      <c r="HM16" s="2" t="str" cm="1">
        <f t="array" ref="HM16">INDEX(patti,$HD16,IX16)</f>
        <v>SIm7</v>
      </c>
      <c r="HN16" s="2" t="str" cm="1">
        <f t="array" ref="HN16">INDEX(patti,$HD16,IY16)</f>
        <v>SIm7</v>
      </c>
      <c r="HO16" s="2" t="str" cm="1">
        <f t="array" ref="HO16">INDEX(patti,$HD16,IZ16)</f>
        <v>SIΔ</v>
      </c>
      <c r="HP16" s="2" t="str" cm="1">
        <f t="array" ref="HP16">INDEX(patti,$HD16,JA16)</f>
        <v>SI7</v>
      </c>
      <c r="HQ16" s="2" t="str" cm="1">
        <f t="array" ref="HQ16">INDEX(patti,$HD16,JB16)</f>
        <v>SIm7</v>
      </c>
      <c r="HR16" s="2" t="str" cm="1">
        <f t="array" ref="HR16">INDEX(patti,$HD16,JC16)</f>
        <v>SIm5b7</v>
      </c>
      <c r="HS16" s="2" t="str" cm="1">
        <f t="array" ref="HS16">INDEX(patti,$HD16,JD16)</f>
        <v>SI9</v>
      </c>
      <c r="HT16" s="2" t="str" cm="1">
        <f t="array" ref="HT16">INDEX(patti,$HD16,JE16)</f>
        <v>SIm9</v>
      </c>
      <c r="HU16" s="2" t="str" cm="1">
        <f t="array" ref="HU16">INDEX(patti,$HD16,JF16)</f>
        <v>SIm9b</v>
      </c>
      <c r="HV16" s="2" t="str" cm="1">
        <f t="array" ref="HV16">INDEX(patti,$HD16,JG16)</f>
        <v>SI9</v>
      </c>
      <c r="HW16" s="2" t="str" cm="1">
        <f t="array" ref="HW16">INDEX(patti,$HD16,JH16)</f>
        <v>SI9</v>
      </c>
      <c r="HX16" s="2" t="str" cm="1">
        <f t="array" ref="HX16">INDEX(patti,$HD16,JI16)</f>
        <v>SIm9</v>
      </c>
      <c r="HY16" s="2" t="str" cm="1">
        <f t="array" ref="HY16">INDEX(patti,$HD16,JJ16)</f>
        <v>SIm5b9b</v>
      </c>
      <c r="HZ16" s="2" t="str" cm="1">
        <f t="array" ref="HZ16">INDEX(patti,$HD16,JK16)</f>
        <v>SI11</v>
      </c>
      <c r="IA16" s="2" t="str" cm="1">
        <f t="array" ref="IA16">INDEX(patti,$HD16,JL16)</f>
        <v>SIm11</v>
      </c>
      <c r="IB16" s="2" t="str" cm="1">
        <f t="array" ref="IB16">INDEX(patti,$HD16,JM16)</f>
        <v>SIm11</v>
      </c>
      <c r="IC16" s="2" t="str" cm="1">
        <f t="array" ref="IC16">INDEX(patti,$HD16,JN16)</f>
        <v>SI11+</v>
      </c>
      <c r="ID16" s="2" t="str" cm="1">
        <f t="array" ref="ID16">INDEX(patti,$HD16,JO16)</f>
        <v>SI11</v>
      </c>
      <c r="IE16" s="2" t="str" cm="1">
        <f t="array" ref="IE16">INDEX(patti,$HD16,JP16)</f>
        <v>SIm11</v>
      </c>
      <c r="IF16" s="2" t="str" cm="1">
        <f t="array" ref="IF16">INDEX(patti,$HD16,JQ16)</f>
        <v>SIm5b11</v>
      </c>
      <c r="IG16" s="2" t="str" cm="1">
        <f t="array" ref="IG16">INDEX(patti,$HD16,JR16)</f>
        <v>SI13</v>
      </c>
      <c r="IH16" s="2" t="str" cm="1">
        <f t="array" ref="IH16">INDEX(patti,$HD16,JS16)</f>
        <v>SIm13</v>
      </c>
      <c r="II16" s="2" t="str" cm="1">
        <f t="array" ref="II16">INDEX(patti,$HD16,JT16)</f>
        <v>SIm13b</v>
      </c>
      <c r="IJ16" s="2" t="str" cm="1">
        <f t="array" ref="IJ16">INDEX(patti,$HD16,JU16)</f>
        <v>SI13</v>
      </c>
      <c r="IK16" s="2" t="str" cm="1">
        <f t="array" ref="IK16">INDEX(patti,$HD16,JV16)</f>
        <v>SI13</v>
      </c>
      <c r="IL16" s="2" t="str" cm="1">
        <f t="array" ref="IL16">INDEX(patti,$HD16,JW16)</f>
        <v>SIm13b</v>
      </c>
      <c r="IM16" s="2" t="str" cm="1">
        <f t="array" ref="IM16">INDEX(patti,$HD16,JX16)</f>
        <v>SIm5b13b</v>
      </c>
      <c r="IN16" t="s">
        <v>117</v>
      </c>
      <c r="IP16">
        <v>1</v>
      </c>
      <c r="IQ16">
        <f t="shared" si="204"/>
        <v>6</v>
      </c>
      <c r="IR16">
        <f t="shared" si="204"/>
        <v>11</v>
      </c>
      <c r="IS16">
        <f t="shared" si="204"/>
        <v>16</v>
      </c>
      <c r="IT16">
        <f t="shared" si="204"/>
        <v>21</v>
      </c>
      <c r="IU16">
        <f t="shared" si="204"/>
        <v>26</v>
      </c>
      <c r="IV16">
        <f t="shared" si="204"/>
        <v>31</v>
      </c>
      <c r="IW16">
        <f t="shared" si="205"/>
        <v>2</v>
      </c>
      <c r="IX16">
        <f t="shared" si="205"/>
        <v>7</v>
      </c>
      <c r="IY16">
        <f t="shared" si="205"/>
        <v>12</v>
      </c>
      <c r="IZ16">
        <f t="shared" si="205"/>
        <v>17</v>
      </c>
      <c r="JA16">
        <f t="shared" si="205"/>
        <v>22</v>
      </c>
      <c r="JB16">
        <f t="shared" si="205"/>
        <v>27</v>
      </c>
      <c r="JC16">
        <f t="shared" si="205"/>
        <v>32</v>
      </c>
      <c r="JD16">
        <f t="shared" si="205"/>
        <v>3</v>
      </c>
      <c r="JE16">
        <f t="shared" si="205"/>
        <v>8</v>
      </c>
      <c r="JF16">
        <f t="shared" si="205"/>
        <v>13</v>
      </c>
      <c r="JG16">
        <f t="shared" si="205"/>
        <v>18</v>
      </c>
      <c r="JH16">
        <f t="shared" si="205"/>
        <v>23</v>
      </c>
      <c r="JI16">
        <f t="shared" si="205"/>
        <v>28</v>
      </c>
      <c r="JJ16">
        <f t="shared" si="30"/>
        <v>33</v>
      </c>
      <c r="JK16">
        <f t="shared" si="30"/>
        <v>4</v>
      </c>
      <c r="JL16">
        <f t="shared" si="30"/>
        <v>9</v>
      </c>
      <c r="JM16">
        <f t="shared" si="30"/>
        <v>14</v>
      </c>
      <c r="JN16">
        <f t="shared" si="31"/>
        <v>19</v>
      </c>
      <c r="JO16">
        <f t="shared" si="31"/>
        <v>24</v>
      </c>
      <c r="JP16">
        <f t="shared" si="31"/>
        <v>29</v>
      </c>
      <c r="JQ16">
        <f t="shared" si="31"/>
        <v>34</v>
      </c>
      <c r="JR16">
        <f t="shared" si="31"/>
        <v>5</v>
      </c>
      <c r="JS16">
        <f t="shared" si="31"/>
        <v>10</v>
      </c>
      <c r="JT16">
        <f t="shared" si="31"/>
        <v>15</v>
      </c>
      <c r="JU16">
        <f t="shared" si="31"/>
        <v>20</v>
      </c>
      <c r="JV16">
        <f t="shared" si="31"/>
        <v>25</v>
      </c>
      <c r="JW16">
        <f t="shared" si="31"/>
        <v>30</v>
      </c>
      <c r="JX16">
        <f t="shared" si="31"/>
        <v>35</v>
      </c>
      <c r="JY16" t="s">
        <v>117</v>
      </c>
      <c r="JZ16" t="str">
        <f t="shared" si="217"/>
        <v>MAGGIORE</v>
      </c>
      <c r="KA16">
        <f t="shared" si="16"/>
        <v>0</v>
      </c>
      <c r="KB16" cm="1">
        <f t="array" ref="KB16">IF(TYPE(_xlfn._xlws.FILTER(HE$1:IM$1,HE16:IM16=KA16))=16,0,_xlfn._xlws.FILTER(HE$1:IM$1,HE16:IM16=KA16))</f>
        <v>0</v>
      </c>
      <c r="KG16">
        <f t="shared" si="206"/>
        <v>0</v>
      </c>
      <c r="KH16" s="35">
        <f t="shared" si="32"/>
        <v>0</v>
      </c>
      <c r="KI16">
        <f t="shared" si="218"/>
        <v>12</v>
      </c>
      <c r="KJ16">
        <f t="shared" si="33"/>
        <v>0</v>
      </c>
      <c r="KK16">
        <f t="shared" si="219"/>
        <v>0</v>
      </c>
      <c r="KL16">
        <f t="shared" si="207"/>
        <v>0</v>
      </c>
      <c r="KM16" s="2">
        <f t="shared" si="35"/>
        <v>0</v>
      </c>
      <c r="KN16" s="2">
        <f t="shared" si="35"/>
        <v>0</v>
      </c>
      <c r="KO16" s="2">
        <f t="shared" si="35"/>
        <v>0</v>
      </c>
      <c r="KP16" s="2">
        <f t="shared" si="35"/>
        <v>0</v>
      </c>
      <c r="KQ16" s="2">
        <f t="shared" si="35"/>
        <v>0</v>
      </c>
      <c r="KR16" s="2">
        <f t="shared" si="35"/>
        <v>0</v>
      </c>
      <c r="KS16" s="2">
        <f t="shared" si="35"/>
        <v>0</v>
      </c>
      <c r="KT16" s="2" t="str">
        <f t="shared" si="208"/>
        <v>0</v>
      </c>
      <c r="KU16" s="2" t="str">
        <f t="shared" si="209"/>
        <v>0</v>
      </c>
      <c r="KV16" s="2" t="str">
        <f t="shared" si="210"/>
        <v>0</v>
      </c>
      <c r="KW16" s="55" t="str">
        <f t="shared" si="211"/>
        <v>0</v>
      </c>
      <c r="KX16" s="60">
        <f t="shared" si="212"/>
        <v>0</v>
      </c>
      <c r="KY16" s="60">
        <f t="shared" si="36"/>
        <v>0</v>
      </c>
      <c r="KZ16" s="60">
        <f t="shared" si="36"/>
        <v>0</v>
      </c>
      <c r="LA16" s="60">
        <f t="shared" si="36"/>
        <v>0</v>
      </c>
      <c r="LB16" s="60">
        <f t="shared" si="36"/>
        <v>0</v>
      </c>
      <c r="LC16" s="60">
        <f t="shared" si="36"/>
        <v>0</v>
      </c>
      <c r="LD16" s="60">
        <f t="shared" si="36"/>
        <v>0</v>
      </c>
      <c r="LE16" s="64">
        <f t="shared" si="37"/>
        <v>0</v>
      </c>
      <c r="LF16" s="55">
        <f t="shared" si="38"/>
        <v>0</v>
      </c>
      <c r="LG16" s="55">
        <f t="shared" si="39"/>
        <v>0</v>
      </c>
      <c r="LH16" s="55">
        <f t="shared" si="40"/>
        <v>0</v>
      </c>
      <c r="LI16" s="55">
        <f t="shared" si="41"/>
        <v>0</v>
      </c>
      <c r="LJ16" s="55">
        <f t="shared" si="42"/>
        <v>0</v>
      </c>
      <c r="LK16" s="55">
        <f t="shared" si="43"/>
        <v>0</v>
      </c>
      <c r="LL16" s="55">
        <f t="shared" si="44"/>
        <v>0</v>
      </c>
      <c r="LM16" s="64">
        <f t="shared" si="213"/>
        <v>0</v>
      </c>
      <c r="LN16" s="64">
        <f t="shared" si="45"/>
        <v>0</v>
      </c>
      <c r="LO16" s="64">
        <f t="shared" si="45"/>
        <v>0</v>
      </c>
      <c r="LP16" s="64">
        <f t="shared" si="45"/>
        <v>0</v>
      </c>
      <c r="LQ16" s="64">
        <f t="shared" si="45"/>
        <v>0</v>
      </c>
      <c r="LR16" s="64">
        <f t="shared" si="45"/>
        <v>0</v>
      </c>
      <c r="LS16" s="64">
        <f t="shared" si="45"/>
        <v>0</v>
      </c>
      <c r="LT16" s="60">
        <f t="shared" si="214"/>
        <v>0</v>
      </c>
      <c r="LU16" s="60">
        <f t="shared" si="46"/>
        <v>0</v>
      </c>
      <c r="LV16" s="60">
        <f t="shared" si="47"/>
        <v>0</v>
      </c>
      <c r="LX16" s="180"/>
      <c r="LY16" s="180"/>
      <c r="LZ16" s="180"/>
      <c r="MA16" s="180"/>
      <c r="MB16" s="180"/>
      <c r="MC16" s="180"/>
      <c r="MD16" s="180"/>
      <c r="ME16" s="180"/>
      <c r="MF16" s="180"/>
      <c r="MG16" s="180"/>
      <c r="MH16" s="180"/>
      <c r="MI16" s="180"/>
      <c r="MJ16" s="180"/>
      <c r="MK16" s="180"/>
      <c r="ML16" s="180"/>
      <c r="MM16" s="180"/>
      <c r="MN16" s="180"/>
      <c r="MO16" s="180"/>
      <c r="MP16" s="180"/>
      <c r="MQ16" s="180"/>
      <c r="MR16" s="180"/>
      <c r="MS16" s="180"/>
      <c r="MT16" s="180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73"/>
      <c r="NP16" s="73"/>
      <c r="NQ16" s="73"/>
      <c r="NR16" s="73"/>
      <c r="NS16" s="73"/>
      <c r="NT16" s="73"/>
      <c r="NU16" s="73"/>
      <c r="NV16" s="73"/>
      <c r="NW16" s="73"/>
      <c r="NX16" s="73"/>
      <c r="NY16" s="73"/>
      <c r="NZ16" s="73"/>
      <c r="OA16" s="73"/>
      <c r="OB16" s="73"/>
      <c r="OC16" s="73"/>
      <c r="OD16" s="73"/>
      <c r="OE16" s="73"/>
      <c r="OF16" s="73"/>
      <c r="OG16" s="73"/>
      <c r="OH16" s="73"/>
      <c r="OI16" s="73"/>
      <c r="OJ16" s="73"/>
      <c r="OK16" s="73"/>
      <c r="OL16" s="73"/>
      <c r="OM16" s="73"/>
      <c r="ON16" s="73"/>
      <c r="OO16" s="73"/>
      <c r="OP16" s="73"/>
      <c r="OQ16" s="73"/>
      <c r="OR16" s="73"/>
      <c r="OS16" s="73"/>
      <c r="OT16" s="73"/>
      <c r="OU16" s="73"/>
      <c r="OV16" s="73"/>
      <c r="OW16" s="73"/>
      <c r="OX16" s="73"/>
      <c r="OY16" s="73"/>
      <c r="OZ16" s="73"/>
      <c r="PA16" s="73"/>
      <c r="PB16" s="73"/>
    </row>
    <row r="17" spans="1:418" x14ac:dyDescent="0.3">
      <c r="A17" s="190" t="s">
        <v>98</v>
      </c>
      <c r="B17" t="str">
        <f>B5</f>
        <v>DO</v>
      </c>
      <c r="C17" s="16" t="s">
        <v>37</v>
      </c>
      <c r="D17" s="16" t="s">
        <v>38</v>
      </c>
      <c r="E17" s="16" t="s">
        <v>37</v>
      </c>
      <c r="F17" s="16" t="s">
        <v>37</v>
      </c>
      <c r="G17" s="16" t="s">
        <v>37</v>
      </c>
      <c r="H17" s="16" t="s">
        <v>37</v>
      </c>
      <c r="I17" s="16" t="s">
        <v>38</v>
      </c>
      <c r="J17" s="4">
        <f>J5</f>
        <v>1</v>
      </c>
      <c r="K17" s="58">
        <f t="shared" si="48"/>
        <v>3</v>
      </c>
      <c r="L17" s="58">
        <f t="shared" si="49"/>
        <v>4</v>
      </c>
      <c r="M17" s="58">
        <f t="shared" si="50"/>
        <v>6</v>
      </c>
      <c r="N17" s="58">
        <f t="shared" si="51"/>
        <v>8</v>
      </c>
      <c r="O17" s="58">
        <f t="shared" si="52"/>
        <v>10</v>
      </c>
      <c r="P17" s="58">
        <f t="shared" si="53"/>
        <v>12</v>
      </c>
      <c r="Q17" s="57">
        <f t="shared" si="54"/>
        <v>13</v>
      </c>
      <c r="R17" s="58">
        <f t="shared" si="55"/>
        <v>15</v>
      </c>
      <c r="S17" s="58">
        <f t="shared" si="56"/>
        <v>16</v>
      </c>
      <c r="T17" s="58">
        <f t="shared" si="57"/>
        <v>18</v>
      </c>
      <c r="U17" s="58">
        <f t="shared" si="58"/>
        <v>20</v>
      </c>
      <c r="V17" s="58">
        <f t="shared" si="59"/>
        <v>22</v>
      </c>
      <c r="W17" s="58">
        <f t="shared" si="60"/>
        <v>24</v>
      </c>
      <c r="X17" s="57">
        <f t="shared" si="61"/>
        <v>25</v>
      </c>
      <c r="Y17" s="58">
        <f t="shared" si="62"/>
        <v>27</v>
      </c>
      <c r="Z17" s="58">
        <f t="shared" si="63"/>
        <v>28</v>
      </c>
      <c r="AA17" s="58">
        <f t="shared" si="64"/>
        <v>30</v>
      </c>
      <c r="AB17" s="58">
        <f t="shared" si="65"/>
        <v>32</v>
      </c>
      <c r="AC17" s="58">
        <f t="shared" si="66"/>
        <v>34</v>
      </c>
      <c r="AD17" s="58">
        <f t="shared" si="67"/>
        <v>36</v>
      </c>
      <c r="AE17" s="57">
        <f t="shared" si="68"/>
        <v>37</v>
      </c>
      <c r="AF17" s="58">
        <f t="shared" si="69"/>
        <v>39</v>
      </c>
      <c r="AG17" s="58">
        <f t="shared" si="70"/>
        <v>40</v>
      </c>
      <c r="AH17" s="58">
        <f t="shared" si="71"/>
        <v>42</v>
      </c>
      <c r="AI17" s="58"/>
      <c r="AJ17" s="58">
        <f>1</f>
        <v>1</v>
      </c>
      <c r="AK17" s="58">
        <f t="shared" si="72"/>
        <v>3</v>
      </c>
      <c r="AL17" s="58">
        <f t="shared" si="73"/>
        <v>7</v>
      </c>
      <c r="AM17" s="58">
        <f t="shared" si="74"/>
        <v>11</v>
      </c>
      <c r="AN17" s="58">
        <f t="shared" si="75"/>
        <v>14</v>
      </c>
      <c r="AO17" s="58">
        <f t="shared" si="76"/>
        <v>17</v>
      </c>
      <c r="AP17" s="58">
        <f t="shared" si="77"/>
        <v>21</v>
      </c>
      <c r="AQ17" s="58" t="str">
        <f t="shared" si="215"/>
        <v>DO</v>
      </c>
      <c r="AR17" s="58" t="str">
        <f t="shared" si="78"/>
        <v>m</v>
      </c>
      <c r="AS17" s="58" t="str">
        <f t="shared" si="79"/>
        <v/>
      </c>
      <c r="AT17" s="58" t="str">
        <f t="shared" si="80"/>
        <v>Δ</v>
      </c>
      <c r="AU17" s="57" t="str">
        <f t="shared" si="81"/>
        <v>9</v>
      </c>
      <c r="AV17" s="57" t="str">
        <f t="shared" si="82"/>
        <v>11</v>
      </c>
      <c r="AW17" s="57" t="str">
        <f t="shared" si="83"/>
        <v>13</v>
      </c>
      <c r="AX17" s="57" t="str">
        <f t="shared" si="84"/>
        <v>DOm</v>
      </c>
      <c r="AY17" s="57" t="str">
        <f t="shared" si="85"/>
        <v>DOmΔ</v>
      </c>
      <c r="AZ17" s="57" t="str">
        <f t="shared" si="86"/>
        <v>DOm9</v>
      </c>
      <c r="BA17" s="57" t="str">
        <f t="shared" si="87"/>
        <v>DOm11</v>
      </c>
      <c r="BB17" s="57" t="str">
        <f t="shared" si="88"/>
        <v>DOm13</v>
      </c>
      <c r="BD17" s="58">
        <f>1</f>
        <v>1</v>
      </c>
      <c r="BE17" s="57">
        <f t="shared" si="89"/>
        <v>3</v>
      </c>
      <c r="BF17" s="57">
        <f t="shared" si="90"/>
        <v>7</v>
      </c>
      <c r="BG17" s="57">
        <f t="shared" si="91"/>
        <v>10</v>
      </c>
      <c r="BH17" s="57">
        <f t="shared" si="92"/>
        <v>13</v>
      </c>
      <c r="BI17" s="57">
        <f t="shared" si="93"/>
        <v>17</v>
      </c>
      <c r="BJ17" s="57">
        <f t="shared" si="94"/>
        <v>21</v>
      </c>
      <c r="BK17" s="58" t="str">
        <f t="shared" si="95"/>
        <v>DO</v>
      </c>
      <c r="BL17" s="58" t="str">
        <f t="shared" si="96"/>
        <v>m</v>
      </c>
      <c r="BM17" s="58" t="str">
        <f t="shared" si="97"/>
        <v/>
      </c>
      <c r="BN17" s="58" t="str">
        <f t="shared" si="98"/>
        <v>7</v>
      </c>
      <c r="BO17" s="57" t="str">
        <f t="shared" si="99"/>
        <v>9b</v>
      </c>
      <c r="BP17" s="57" t="str">
        <f t="shared" si="100"/>
        <v>11</v>
      </c>
      <c r="BQ17" s="57" t="str">
        <f t="shared" si="101"/>
        <v>13</v>
      </c>
      <c r="BR17" s="57" t="str">
        <f t="shared" si="102"/>
        <v>DOm</v>
      </c>
      <c r="BS17" s="57" t="str">
        <f t="shared" si="103"/>
        <v>DOm7</v>
      </c>
      <c r="BT17" s="57" t="str">
        <f t="shared" si="104"/>
        <v>DOm9b</v>
      </c>
      <c r="BU17" s="57" t="str">
        <f t="shared" si="105"/>
        <v>DOm11</v>
      </c>
      <c r="BV17" s="57" t="str">
        <f t="shared" si="106"/>
        <v>DOm13</v>
      </c>
      <c r="BX17" s="58">
        <f>1</f>
        <v>1</v>
      </c>
      <c r="BY17" s="57">
        <f t="shared" si="107"/>
        <v>4</v>
      </c>
      <c r="BZ17" s="57">
        <f t="shared" si="108"/>
        <v>8</v>
      </c>
      <c r="CA17" s="57">
        <f t="shared" si="109"/>
        <v>11</v>
      </c>
      <c r="CB17" s="57">
        <f t="shared" si="110"/>
        <v>14</v>
      </c>
      <c r="CC17" s="57">
        <f t="shared" si="111"/>
        <v>18</v>
      </c>
      <c r="CD17" s="57">
        <f t="shared" si="112"/>
        <v>21</v>
      </c>
      <c r="CE17" s="58" t="str">
        <f t="shared" si="113"/>
        <v>DO</v>
      </c>
      <c r="CF17" s="58" t="str">
        <f t="shared" si="114"/>
        <v/>
      </c>
      <c r="CG17" s="58" t="str">
        <f t="shared" si="115"/>
        <v>5#</v>
      </c>
      <c r="CH17" s="58" t="str">
        <f t="shared" si="116"/>
        <v>Δ</v>
      </c>
      <c r="CI17" s="57" t="str">
        <f t="shared" si="117"/>
        <v>9</v>
      </c>
      <c r="CJ17" s="57" t="str">
        <f t="shared" si="118"/>
        <v>11+</v>
      </c>
      <c r="CK17" s="57" t="str">
        <f t="shared" si="119"/>
        <v>13</v>
      </c>
      <c r="CL17" s="57" t="str">
        <f t="shared" si="120"/>
        <v>DO5#</v>
      </c>
      <c r="CM17" s="57" t="str">
        <f t="shared" si="121"/>
        <v>DO5#Δ</v>
      </c>
      <c r="CN17" s="57" t="str">
        <f t="shared" si="122"/>
        <v>DO5#9</v>
      </c>
      <c r="CO17" s="57" t="str">
        <f t="shared" si="123"/>
        <v>DO5#11+</v>
      </c>
      <c r="CP17" s="57" t="str">
        <f t="shared" si="124"/>
        <v>DO5#13</v>
      </c>
      <c r="CR17" s="58">
        <f>1</f>
        <v>1</v>
      </c>
      <c r="CS17" s="57">
        <f t="shared" si="125"/>
        <v>4</v>
      </c>
      <c r="CT17" s="57">
        <f t="shared" si="126"/>
        <v>7</v>
      </c>
      <c r="CU17" s="57">
        <f t="shared" si="127"/>
        <v>10</v>
      </c>
      <c r="CV17" s="57">
        <f t="shared" si="128"/>
        <v>14</v>
      </c>
      <c r="CW17" s="57">
        <f t="shared" si="129"/>
        <v>18</v>
      </c>
      <c r="CX17" s="57">
        <f t="shared" si="130"/>
        <v>21</v>
      </c>
      <c r="CY17" s="58" t="str">
        <f t="shared" si="131"/>
        <v>DO</v>
      </c>
      <c r="CZ17" s="58" t="str">
        <f t="shared" si="132"/>
        <v/>
      </c>
      <c r="DA17" s="58" t="str">
        <f t="shared" si="133"/>
        <v/>
      </c>
      <c r="DB17" s="58" t="str">
        <f t="shared" si="134"/>
        <v>7</v>
      </c>
      <c r="DC17" s="57" t="str">
        <f t="shared" si="135"/>
        <v>9</v>
      </c>
      <c r="DD17" s="57" t="str">
        <f t="shared" si="136"/>
        <v>11+</v>
      </c>
      <c r="DE17" s="57" t="str">
        <f t="shared" si="137"/>
        <v>13</v>
      </c>
      <c r="DF17" s="57" t="str">
        <f t="shared" si="138"/>
        <v>DO</v>
      </c>
      <c r="DG17" s="57" t="str">
        <f t="shared" si="139"/>
        <v>DO7</v>
      </c>
      <c r="DH17" s="57" t="str">
        <f t="shared" si="140"/>
        <v>DO9</v>
      </c>
      <c r="DI17" s="57" t="str">
        <f t="shared" si="141"/>
        <v>DO11+</v>
      </c>
      <c r="DJ17" s="57" t="str">
        <f t="shared" si="142"/>
        <v>DO13</v>
      </c>
      <c r="DL17" s="58">
        <f>1</f>
        <v>1</v>
      </c>
      <c r="DM17" s="57">
        <f t="shared" si="143"/>
        <v>4</v>
      </c>
      <c r="DN17" s="57">
        <f t="shared" si="144"/>
        <v>7</v>
      </c>
      <c r="DO17" s="57">
        <f t="shared" si="145"/>
        <v>10</v>
      </c>
      <c r="DP17" s="57">
        <f t="shared" si="146"/>
        <v>14</v>
      </c>
      <c r="DQ17" s="57">
        <f t="shared" si="147"/>
        <v>17</v>
      </c>
      <c r="DR17" s="57">
        <f t="shared" si="148"/>
        <v>20</v>
      </c>
      <c r="DS17" s="58" t="str">
        <f t="shared" si="149"/>
        <v>DO</v>
      </c>
      <c r="DT17" s="58" t="str">
        <f t="shared" si="150"/>
        <v/>
      </c>
      <c r="DU17" s="58" t="str">
        <f t="shared" si="151"/>
        <v/>
      </c>
      <c r="DV17" s="58" t="str">
        <f t="shared" si="152"/>
        <v>7</v>
      </c>
      <c r="DW17" s="57" t="str">
        <f t="shared" si="153"/>
        <v>9</v>
      </c>
      <c r="DX17" s="57" t="str">
        <f t="shared" si="154"/>
        <v>11</v>
      </c>
      <c r="DY17" s="57" t="str">
        <f t="shared" si="155"/>
        <v>13b</v>
      </c>
      <c r="DZ17" s="57" t="str">
        <f t="shared" si="156"/>
        <v>DO</v>
      </c>
      <c r="EA17" s="57" t="str">
        <f t="shared" si="157"/>
        <v>DO7</v>
      </c>
      <c r="EB17" s="57" t="str">
        <f t="shared" si="158"/>
        <v>DO9</v>
      </c>
      <c r="EC17" s="57" t="str">
        <f t="shared" si="159"/>
        <v>DO11</v>
      </c>
      <c r="ED17" s="57" t="str">
        <f t="shared" si="160"/>
        <v>DO13b</v>
      </c>
      <c r="EF17" s="58">
        <f>1</f>
        <v>1</v>
      </c>
      <c r="EG17" s="57">
        <f t="shared" si="161"/>
        <v>3</v>
      </c>
      <c r="EH17" s="57">
        <f t="shared" si="162"/>
        <v>6</v>
      </c>
      <c r="EI17" s="57">
        <f t="shared" si="163"/>
        <v>10</v>
      </c>
      <c r="EJ17" s="57">
        <f t="shared" si="164"/>
        <v>14</v>
      </c>
      <c r="EK17" s="57">
        <f t="shared" si="165"/>
        <v>17</v>
      </c>
      <c r="EL17" s="57">
        <f t="shared" si="166"/>
        <v>20</v>
      </c>
      <c r="EM17" s="58" t="str">
        <f t="shared" si="167"/>
        <v>DO</v>
      </c>
      <c r="EN17" s="58" t="str">
        <f t="shared" si="168"/>
        <v>m</v>
      </c>
      <c r="EO17" s="58" t="str">
        <f t="shared" si="169"/>
        <v>5b</v>
      </c>
      <c r="EP17" s="58" t="str">
        <f t="shared" si="170"/>
        <v>7</v>
      </c>
      <c r="EQ17" s="57" t="str">
        <f t="shared" si="171"/>
        <v>9</v>
      </c>
      <c r="ER17" s="57" t="str">
        <f t="shared" si="172"/>
        <v>11</v>
      </c>
      <c r="ES17" s="57" t="str">
        <f t="shared" si="173"/>
        <v>13b</v>
      </c>
      <c r="ET17" s="57" t="str">
        <f t="shared" si="174"/>
        <v>DOm5b</v>
      </c>
      <c r="EU17" s="57" t="str">
        <f t="shared" si="175"/>
        <v>DOm5b7</v>
      </c>
      <c r="EV17" s="57" t="str">
        <f t="shared" si="176"/>
        <v>DOm5b9</v>
      </c>
      <c r="EW17" s="57" t="str">
        <f t="shared" si="177"/>
        <v>DOm5b11</v>
      </c>
      <c r="EX17" s="57" t="str">
        <f t="shared" si="178"/>
        <v>DOm5b13b</v>
      </c>
      <c r="EZ17" s="58">
        <f>1</f>
        <v>1</v>
      </c>
      <c r="FA17" s="57">
        <f t="shared" si="179"/>
        <v>3</v>
      </c>
      <c r="FB17" s="57">
        <f t="shared" si="180"/>
        <v>6</v>
      </c>
      <c r="FC17" s="57">
        <f t="shared" si="181"/>
        <v>10</v>
      </c>
      <c r="FD17" s="57">
        <f t="shared" si="182"/>
        <v>13</v>
      </c>
      <c r="FE17" s="57">
        <f t="shared" si="183"/>
        <v>16</v>
      </c>
      <c r="FF17" s="57">
        <f t="shared" si="184"/>
        <v>20</v>
      </c>
      <c r="FG17" s="58" t="str">
        <f t="shared" si="185"/>
        <v>DO</v>
      </c>
      <c r="FH17" s="58" t="str">
        <f t="shared" si="186"/>
        <v>m</v>
      </c>
      <c r="FI17" s="58" t="str">
        <f t="shared" si="187"/>
        <v>5b</v>
      </c>
      <c r="FJ17" s="58" t="str">
        <f t="shared" si="188"/>
        <v>7</v>
      </c>
      <c r="FK17" s="57" t="str">
        <f t="shared" si="189"/>
        <v>9b</v>
      </c>
      <c r="FL17" s="57" t="str">
        <f t="shared" si="190"/>
        <v>11b</v>
      </c>
      <c r="FM17" s="57" t="str">
        <f t="shared" si="191"/>
        <v>13b</v>
      </c>
      <c r="FN17" s="57" t="str">
        <f t="shared" si="192"/>
        <v>DOm5b</v>
      </c>
      <c r="FO17" s="57" t="str">
        <f t="shared" si="193"/>
        <v>DOm5b7</v>
      </c>
      <c r="FP17" s="57" t="str">
        <f t="shared" si="194"/>
        <v>DOm5b9b</v>
      </c>
      <c r="FQ17" s="57" t="str">
        <f t="shared" si="195"/>
        <v>DOm5b11b</v>
      </c>
      <c r="FR17" s="57" t="str">
        <f t="shared" si="196"/>
        <v>DOm5b13b</v>
      </c>
      <c r="FT17" s="2" t="str">
        <f t="shared" si="197"/>
        <v>DOm</v>
      </c>
      <c r="FU17" s="2" t="str">
        <f t="shared" si="22"/>
        <v>DOmΔ</v>
      </c>
      <c r="FV17" s="2" t="str">
        <f t="shared" si="22"/>
        <v>DOm9</v>
      </c>
      <c r="FW17" s="2" t="str">
        <f t="shared" si="22"/>
        <v>DOm11</v>
      </c>
      <c r="FX17" s="2" t="str">
        <f t="shared" si="22"/>
        <v>DOm13</v>
      </c>
      <c r="FY17" s="2" t="str">
        <f t="shared" si="198"/>
        <v>DOm</v>
      </c>
      <c r="FZ17" s="2" t="str">
        <f t="shared" si="23"/>
        <v>DOm7</v>
      </c>
      <c r="GA17" s="2" t="str">
        <f t="shared" si="23"/>
        <v>DOm9b</v>
      </c>
      <c r="GB17" s="2" t="str">
        <f t="shared" si="23"/>
        <v>DOm11</v>
      </c>
      <c r="GC17" s="2" t="str">
        <f t="shared" si="23"/>
        <v>DOm13</v>
      </c>
      <c r="GD17" s="2" t="str">
        <f t="shared" si="199"/>
        <v>DO5#</v>
      </c>
      <c r="GE17" s="2" t="str">
        <f t="shared" si="24"/>
        <v>DO5#Δ</v>
      </c>
      <c r="GF17" s="2" t="str">
        <f t="shared" si="24"/>
        <v>DO5#9</v>
      </c>
      <c r="GG17" s="2" t="str">
        <f t="shared" si="24"/>
        <v>DO5#11+</v>
      </c>
      <c r="GH17" s="2" t="str">
        <f t="shared" si="24"/>
        <v>DO5#13</v>
      </c>
      <c r="GI17" s="2" t="str">
        <f t="shared" si="200"/>
        <v>DO</v>
      </c>
      <c r="GJ17" s="2" t="str">
        <f t="shared" si="25"/>
        <v>DO7</v>
      </c>
      <c r="GK17" s="2" t="str">
        <f t="shared" si="25"/>
        <v>DO9</v>
      </c>
      <c r="GL17" s="2" t="str">
        <f t="shared" si="25"/>
        <v>DO11+</v>
      </c>
      <c r="GM17" s="2" t="str">
        <f t="shared" si="25"/>
        <v>DO13</v>
      </c>
      <c r="GN17" s="2" t="str">
        <f t="shared" si="201"/>
        <v>DO</v>
      </c>
      <c r="GO17" s="2" t="str">
        <f t="shared" si="26"/>
        <v>DO7</v>
      </c>
      <c r="GP17" s="2" t="str">
        <f t="shared" si="26"/>
        <v>DO9</v>
      </c>
      <c r="GQ17" s="2" t="str">
        <f t="shared" si="26"/>
        <v>DO11</v>
      </c>
      <c r="GR17" s="2" t="str">
        <f t="shared" si="26"/>
        <v>DO13b</v>
      </c>
      <c r="GS17" s="2" t="str">
        <f t="shared" si="202"/>
        <v>DOm5b</v>
      </c>
      <c r="GT17" s="2" t="str">
        <f t="shared" si="27"/>
        <v>DOm5b7</v>
      </c>
      <c r="GU17" s="2" t="str">
        <f t="shared" si="27"/>
        <v>DOm5b9</v>
      </c>
      <c r="GV17" s="2" t="str">
        <f t="shared" si="27"/>
        <v>DOm5b11</v>
      </c>
      <c r="GW17" s="2" t="str">
        <f t="shared" si="27"/>
        <v>DOm5b13b</v>
      </c>
      <c r="GX17" s="2" t="str">
        <f t="shared" si="203"/>
        <v>DOm5b</v>
      </c>
      <c r="GY17" s="2" t="str">
        <f t="shared" si="28"/>
        <v>DOm5b7</v>
      </c>
      <c r="GZ17" s="2" t="str">
        <f t="shared" si="28"/>
        <v>DOm5b9b</v>
      </c>
      <c r="HA17" s="2" t="str">
        <f t="shared" si="28"/>
        <v>DOm5b11b</v>
      </c>
      <c r="HB17" s="2" t="str">
        <f t="shared" si="28"/>
        <v>DOm5b13b</v>
      </c>
      <c r="HD17" s="2">
        <f t="shared" si="216"/>
        <v>13</v>
      </c>
      <c r="HE17" s="2" t="str" cm="1">
        <f t="array" ref="HE17">INDEX(patti,$HD17,IP17)</f>
        <v>DOm</v>
      </c>
      <c r="HF17" s="2" t="str" cm="1">
        <f t="array" ref="HF17">INDEX(patti,$HD17,IQ17)</f>
        <v>DOm</v>
      </c>
      <c r="HG17" s="2" t="str" cm="1">
        <f t="array" ref="HG17">INDEX(patti,$HD17,IR17)</f>
        <v>DO5#</v>
      </c>
      <c r="HH17" s="2" t="str" cm="1">
        <f t="array" ref="HH17">INDEX(patti,$HD17,IS17)</f>
        <v>DO</v>
      </c>
      <c r="HI17" s="2" t="str" cm="1">
        <f t="array" ref="HI17">INDEX(patti,$HD17,IT17)</f>
        <v>DO</v>
      </c>
      <c r="HJ17" s="2" t="str" cm="1">
        <f t="array" ref="HJ17">INDEX(patti,$HD17,IU17)</f>
        <v>DOm5b</v>
      </c>
      <c r="HK17" s="2" t="str" cm="1">
        <f t="array" ref="HK17">INDEX(patti,$HD17,IV17)</f>
        <v>DOm5b</v>
      </c>
      <c r="HL17" s="2" t="str" cm="1">
        <f t="array" ref="HL17">INDEX(patti,$HD17,IW17)</f>
        <v>DOmΔ</v>
      </c>
      <c r="HM17" s="2" t="str" cm="1">
        <f t="array" ref="HM17">INDEX(patti,$HD17,IX17)</f>
        <v>DOm7</v>
      </c>
      <c r="HN17" s="2" t="str" cm="1">
        <f t="array" ref="HN17">INDEX(patti,$HD17,IY17)</f>
        <v>DO5#Δ</v>
      </c>
      <c r="HO17" s="2" t="str" cm="1">
        <f t="array" ref="HO17">INDEX(patti,$HD17,IZ17)</f>
        <v>DO7</v>
      </c>
      <c r="HP17" s="2" t="str" cm="1">
        <f t="array" ref="HP17">INDEX(patti,$HD17,JA17)</f>
        <v>DO7</v>
      </c>
      <c r="HQ17" s="2" t="str" cm="1">
        <f t="array" ref="HQ17">INDEX(patti,$HD17,JB17)</f>
        <v>DOm5b7</v>
      </c>
      <c r="HR17" s="2" t="str" cm="1">
        <f t="array" ref="HR17">INDEX(patti,$HD17,JC17)</f>
        <v>DOm5b7</v>
      </c>
      <c r="HS17" s="2" t="str" cm="1">
        <f t="array" ref="HS17">INDEX(patti,$HD17,JD17)</f>
        <v>DOm9</v>
      </c>
      <c r="HT17" s="2" t="str" cm="1">
        <f t="array" ref="HT17">INDEX(patti,$HD17,JE17)</f>
        <v>DOm9b</v>
      </c>
      <c r="HU17" s="2" t="str" cm="1">
        <f t="array" ref="HU17">INDEX(patti,$HD17,JF17)</f>
        <v>DO5#9</v>
      </c>
      <c r="HV17" s="2" t="str" cm="1">
        <f t="array" ref="HV17">INDEX(patti,$HD17,JG17)</f>
        <v>DO9</v>
      </c>
      <c r="HW17" s="2" t="str" cm="1">
        <f t="array" ref="HW17">INDEX(patti,$HD17,JH17)</f>
        <v>DO9</v>
      </c>
      <c r="HX17" s="2" t="str" cm="1">
        <f t="array" ref="HX17">INDEX(patti,$HD17,JI17)</f>
        <v>DOm5b9</v>
      </c>
      <c r="HY17" s="2" t="str" cm="1">
        <f t="array" ref="HY17">INDEX(patti,$HD17,JJ17)</f>
        <v>DOm5b9b</v>
      </c>
      <c r="HZ17" s="2" t="str" cm="1">
        <f t="array" ref="HZ17">INDEX(patti,$HD17,JK17)</f>
        <v>DOm11</v>
      </c>
      <c r="IA17" s="2" t="str" cm="1">
        <f t="array" ref="IA17">INDEX(patti,$HD17,JL17)</f>
        <v>DOm11</v>
      </c>
      <c r="IB17" s="2" t="str" cm="1">
        <f t="array" ref="IB17">INDEX(patti,$HD17,JM17)</f>
        <v>DO5#11+</v>
      </c>
      <c r="IC17" s="2" t="str" cm="1">
        <f t="array" ref="IC17">INDEX(patti,$HD17,JN17)</f>
        <v>DO11+</v>
      </c>
      <c r="ID17" s="2" t="str" cm="1">
        <f t="array" ref="ID17">INDEX(patti,$HD17,JO17)</f>
        <v>DO11</v>
      </c>
      <c r="IE17" s="2" t="str" cm="1">
        <f t="array" ref="IE17">INDEX(patti,$HD17,JP17)</f>
        <v>DOm5b11</v>
      </c>
      <c r="IF17" s="2" t="str" cm="1">
        <f t="array" ref="IF17">INDEX(patti,$HD17,JQ17)</f>
        <v>DOm5b11b</v>
      </c>
      <c r="IG17" s="2" t="str" cm="1">
        <f t="array" ref="IG17">INDEX(patti,$HD17,JR17)</f>
        <v>DOm13</v>
      </c>
      <c r="IH17" s="2" t="str" cm="1">
        <f t="array" ref="IH17">INDEX(patti,$HD17,JS17)</f>
        <v>DOm13</v>
      </c>
      <c r="II17" s="2" t="str" cm="1">
        <f t="array" ref="II17">INDEX(patti,$HD17,JT17)</f>
        <v>DO5#13</v>
      </c>
      <c r="IJ17" s="2" t="str" cm="1">
        <f t="array" ref="IJ17">INDEX(patti,$HD17,JU17)</f>
        <v>DO13</v>
      </c>
      <c r="IK17" s="2" t="str" cm="1">
        <f t="array" ref="IK17">INDEX(patti,$HD17,JV17)</f>
        <v>DO13b</v>
      </c>
      <c r="IL17" s="2" t="str" cm="1">
        <f t="array" ref="IL17">INDEX(patti,$HD17,JW17)</f>
        <v>DOm5b13b</v>
      </c>
      <c r="IM17" s="2" t="str" cm="1">
        <f t="array" ref="IM17">INDEX(patti,$HD17,JX17)</f>
        <v>DOm5b13b</v>
      </c>
      <c r="IN17" t="s">
        <v>117</v>
      </c>
      <c r="IP17">
        <v>1</v>
      </c>
      <c r="IQ17">
        <f t="shared" si="204"/>
        <v>6</v>
      </c>
      <c r="IR17">
        <f t="shared" si="204"/>
        <v>11</v>
      </c>
      <c r="IS17">
        <f t="shared" si="204"/>
        <v>16</v>
      </c>
      <c r="IT17">
        <f t="shared" si="204"/>
        <v>21</v>
      </c>
      <c r="IU17">
        <f t="shared" si="204"/>
        <v>26</v>
      </c>
      <c r="IV17">
        <f t="shared" si="204"/>
        <v>31</v>
      </c>
      <c r="IW17">
        <f t="shared" si="205"/>
        <v>2</v>
      </c>
      <c r="IX17">
        <f t="shared" si="205"/>
        <v>7</v>
      </c>
      <c r="IY17">
        <f t="shared" si="205"/>
        <v>12</v>
      </c>
      <c r="IZ17">
        <f t="shared" si="205"/>
        <v>17</v>
      </c>
      <c r="JA17">
        <f t="shared" si="205"/>
        <v>22</v>
      </c>
      <c r="JB17">
        <f t="shared" si="205"/>
        <v>27</v>
      </c>
      <c r="JC17">
        <f t="shared" si="205"/>
        <v>32</v>
      </c>
      <c r="JD17">
        <f t="shared" si="205"/>
        <v>3</v>
      </c>
      <c r="JE17">
        <f t="shared" si="205"/>
        <v>8</v>
      </c>
      <c r="JF17">
        <f t="shared" si="205"/>
        <v>13</v>
      </c>
      <c r="JG17">
        <f t="shared" si="205"/>
        <v>18</v>
      </c>
      <c r="JH17">
        <f t="shared" si="205"/>
        <v>23</v>
      </c>
      <c r="JI17">
        <f t="shared" si="205"/>
        <v>28</v>
      </c>
      <c r="JJ17">
        <f t="shared" si="30"/>
        <v>33</v>
      </c>
      <c r="JK17">
        <f t="shared" si="30"/>
        <v>4</v>
      </c>
      <c r="JL17">
        <f t="shared" si="30"/>
        <v>9</v>
      </c>
      <c r="JM17">
        <f t="shared" si="30"/>
        <v>14</v>
      </c>
      <c r="JN17">
        <f t="shared" si="31"/>
        <v>19</v>
      </c>
      <c r="JO17">
        <f t="shared" si="31"/>
        <v>24</v>
      </c>
      <c r="JP17">
        <f t="shared" si="31"/>
        <v>29</v>
      </c>
      <c r="JQ17">
        <f t="shared" si="31"/>
        <v>34</v>
      </c>
      <c r="JR17">
        <f t="shared" si="31"/>
        <v>5</v>
      </c>
      <c r="JS17">
        <f t="shared" si="31"/>
        <v>10</v>
      </c>
      <c r="JT17">
        <f t="shared" si="31"/>
        <v>15</v>
      </c>
      <c r="JU17">
        <f t="shared" si="31"/>
        <v>20</v>
      </c>
      <c r="JV17">
        <f t="shared" si="31"/>
        <v>25</v>
      </c>
      <c r="JW17">
        <f t="shared" si="31"/>
        <v>30</v>
      </c>
      <c r="JX17">
        <f t="shared" si="31"/>
        <v>35</v>
      </c>
      <c r="JY17" t="s">
        <v>117</v>
      </c>
      <c r="JZ17" t="str">
        <f>A17</f>
        <v>MELODICA</v>
      </c>
      <c r="KA17">
        <f t="shared" si="16"/>
        <v>0</v>
      </c>
      <c r="KB17" cm="1">
        <f t="array" ref="KB17">IF(TYPE(_xlfn._xlws.FILTER(HE$1:IM$1,HE17:IM17=KA17))=16,0,_xlfn._xlws.FILTER(HE$1:IM$1,HE17:IM17=KA17))</f>
        <v>0</v>
      </c>
      <c r="KG17">
        <f t="shared" si="206"/>
        <v>0</v>
      </c>
      <c r="KH17" s="35">
        <f t="shared" si="32"/>
        <v>0</v>
      </c>
      <c r="KI17">
        <f t="shared" si="218"/>
        <v>13</v>
      </c>
      <c r="KJ17">
        <f t="shared" si="33"/>
        <v>0</v>
      </c>
      <c r="KK17">
        <f t="shared" si="219"/>
        <v>0</v>
      </c>
      <c r="KL17">
        <f t="shared" si="207"/>
        <v>0</v>
      </c>
      <c r="KM17" s="2">
        <f t="shared" si="35"/>
        <v>0</v>
      </c>
      <c r="KN17" s="2">
        <f t="shared" si="35"/>
        <v>0</v>
      </c>
      <c r="KO17" s="2">
        <f t="shared" si="35"/>
        <v>0</v>
      </c>
      <c r="KP17" s="2">
        <f t="shared" si="35"/>
        <v>0</v>
      </c>
      <c r="KQ17" s="2">
        <f t="shared" si="35"/>
        <v>0</v>
      </c>
      <c r="KR17" s="2">
        <f t="shared" si="35"/>
        <v>0</v>
      </c>
      <c r="KS17" s="2">
        <f t="shared" si="35"/>
        <v>0</v>
      </c>
      <c r="KT17" s="2" t="str">
        <f t="shared" si="208"/>
        <v>0</v>
      </c>
      <c r="KU17" s="2" t="str">
        <f t="shared" si="209"/>
        <v>0</v>
      </c>
      <c r="KV17" s="2" t="str">
        <f t="shared" si="210"/>
        <v>0</v>
      </c>
      <c r="KW17" s="55" t="str">
        <f t="shared" si="211"/>
        <v>0</v>
      </c>
      <c r="KX17" s="60">
        <f t="shared" si="212"/>
        <v>0</v>
      </c>
      <c r="KY17" s="60">
        <f t="shared" si="36"/>
        <v>0</v>
      </c>
      <c r="KZ17" s="60">
        <f t="shared" si="36"/>
        <v>0</v>
      </c>
      <c r="LA17" s="60">
        <f t="shared" si="36"/>
        <v>0</v>
      </c>
      <c r="LB17" s="60">
        <f t="shared" si="36"/>
        <v>0</v>
      </c>
      <c r="LC17" s="60">
        <f t="shared" si="36"/>
        <v>0</v>
      </c>
      <c r="LD17" s="60">
        <f t="shared" si="36"/>
        <v>0</v>
      </c>
      <c r="LE17" s="64">
        <f t="shared" si="37"/>
        <v>0</v>
      </c>
      <c r="LF17" s="55">
        <f t="shared" si="38"/>
        <v>0</v>
      </c>
      <c r="LG17" s="55">
        <f t="shared" si="39"/>
        <v>0</v>
      </c>
      <c r="LH17" s="55">
        <f t="shared" si="40"/>
        <v>0</v>
      </c>
      <c r="LI17" s="55">
        <f t="shared" si="41"/>
        <v>0</v>
      </c>
      <c r="LJ17" s="55">
        <f t="shared" si="42"/>
        <v>0</v>
      </c>
      <c r="LK17" s="55">
        <f t="shared" si="43"/>
        <v>0</v>
      </c>
      <c r="LL17" s="55">
        <f t="shared" si="44"/>
        <v>0</v>
      </c>
      <c r="LM17" s="64">
        <f t="shared" si="213"/>
        <v>0</v>
      </c>
      <c r="LN17" s="64">
        <f t="shared" si="45"/>
        <v>0</v>
      </c>
      <c r="LO17" s="64">
        <f t="shared" si="45"/>
        <v>0</v>
      </c>
      <c r="LP17" s="64">
        <f t="shared" si="45"/>
        <v>0</v>
      </c>
      <c r="LQ17" s="64">
        <f t="shared" si="45"/>
        <v>0</v>
      </c>
      <c r="LR17" s="64">
        <f t="shared" si="45"/>
        <v>0</v>
      </c>
      <c r="LS17" s="64">
        <f t="shared" si="45"/>
        <v>0</v>
      </c>
      <c r="LT17" s="60">
        <f t="shared" si="214"/>
        <v>0</v>
      </c>
      <c r="LU17" s="60">
        <f t="shared" si="46"/>
        <v>0</v>
      </c>
      <c r="LV17" s="60">
        <f t="shared" si="47"/>
        <v>0</v>
      </c>
      <c r="LX17" s="180"/>
      <c r="LY17" s="180"/>
      <c r="LZ17" s="180"/>
      <c r="MA17" s="180"/>
      <c r="MB17" s="180"/>
      <c r="MC17" s="180"/>
      <c r="MD17" s="180"/>
      <c r="ME17" s="180"/>
      <c r="MF17" s="180"/>
      <c r="MG17" s="180"/>
      <c r="MH17" s="180"/>
      <c r="MI17" s="180"/>
      <c r="MJ17" s="180"/>
      <c r="MK17" s="180"/>
      <c r="ML17" s="180"/>
      <c r="MM17" s="180"/>
      <c r="MN17" s="180"/>
      <c r="MO17" s="180"/>
      <c r="MP17" s="180"/>
      <c r="MQ17" s="180"/>
      <c r="MR17" s="180"/>
      <c r="MS17" s="180"/>
      <c r="MT17" s="180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73"/>
      <c r="NP17" s="73"/>
      <c r="NQ17" s="73"/>
      <c r="NR17" s="73"/>
      <c r="NS17" s="73"/>
      <c r="NT17" s="73"/>
      <c r="NU17" s="73"/>
      <c r="NV17" s="73"/>
      <c r="NW17" s="73"/>
      <c r="NX17" s="73"/>
      <c r="NY17" s="73"/>
      <c r="NZ17" s="73"/>
      <c r="OA17" s="73"/>
      <c r="OB17" s="73"/>
      <c r="OC17" s="73"/>
      <c r="OD17" s="73"/>
      <c r="OE17" s="73"/>
      <c r="OF17" s="73"/>
      <c r="OG17" s="73"/>
      <c r="OH17" s="73"/>
      <c r="OI17" s="73"/>
      <c r="OJ17" s="73"/>
      <c r="OK17" s="73"/>
      <c r="OL17" s="73"/>
      <c r="OM17" s="73"/>
      <c r="ON17" s="73"/>
      <c r="OO17" s="73"/>
      <c r="OP17" s="73"/>
      <c r="OQ17" s="73"/>
      <c r="OR17" s="73"/>
      <c r="OS17" s="73"/>
      <c r="OT17" s="73"/>
      <c r="OU17" s="73"/>
      <c r="OV17" s="73"/>
      <c r="OW17" s="73"/>
      <c r="OX17" s="73"/>
      <c r="OY17" s="73"/>
      <c r="OZ17" s="73"/>
      <c r="PA17" s="73"/>
      <c r="PB17" s="73"/>
    </row>
    <row r="18" spans="1:418" x14ac:dyDescent="0.3">
      <c r="A18" s="190"/>
      <c r="B18" t="str">
        <f t="shared" ref="B18:B40" si="220">B6</f>
        <v>DO#</v>
      </c>
      <c r="C18" s="16" t="s">
        <v>37</v>
      </c>
      <c r="D18" s="16" t="s">
        <v>38</v>
      </c>
      <c r="E18" s="16" t="s">
        <v>37</v>
      </c>
      <c r="F18" s="16" t="s">
        <v>37</v>
      </c>
      <c r="G18" s="16" t="s">
        <v>37</v>
      </c>
      <c r="H18" s="16" t="s">
        <v>37</v>
      </c>
      <c r="I18" s="16" t="s">
        <v>38</v>
      </c>
      <c r="J18" s="4">
        <f t="shared" ref="J18:J40" si="221">J6</f>
        <v>2</v>
      </c>
      <c r="K18" s="58">
        <f t="shared" si="48"/>
        <v>4</v>
      </c>
      <c r="L18" s="58">
        <f t="shared" si="49"/>
        <v>5</v>
      </c>
      <c r="M18" s="58">
        <f t="shared" si="50"/>
        <v>7</v>
      </c>
      <c r="N18" s="58">
        <f t="shared" si="51"/>
        <v>9</v>
      </c>
      <c r="O18" s="58">
        <f t="shared" si="52"/>
        <v>11</v>
      </c>
      <c r="P18" s="58">
        <f t="shared" si="53"/>
        <v>13</v>
      </c>
      <c r="Q18" s="57">
        <f t="shared" si="54"/>
        <v>14</v>
      </c>
      <c r="R18" s="58">
        <f t="shared" si="55"/>
        <v>16</v>
      </c>
      <c r="S18" s="58">
        <f t="shared" si="56"/>
        <v>17</v>
      </c>
      <c r="T18" s="58">
        <f t="shared" si="57"/>
        <v>19</v>
      </c>
      <c r="U18" s="58">
        <f t="shared" si="58"/>
        <v>21</v>
      </c>
      <c r="V18" s="58">
        <f t="shared" si="59"/>
        <v>23</v>
      </c>
      <c r="W18" s="58">
        <f t="shared" si="60"/>
        <v>25</v>
      </c>
      <c r="X18" s="57">
        <f t="shared" si="61"/>
        <v>26</v>
      </c>
      <c r="Y18" s="58">
        <f t="shared" si="62"/>
        <v>28</v>
      </c>
      <c r="Z18" s="58">
        <f t="shared" si="63"/>
        <v>29</v>
      </c>
      <c r="AA18" s="58">
        <f t="shared" si="64"/>
        <v>31</v>
      </c>
      <c r="AB18" s="58">
        <f t="shared" si="65"/>
        <v>33</v>
      </c>
      <c r="AC18" s="58">
        <f t="shared" si="66"/>
        <v>35</v>
      </c>
      <c r="AD18" s="58">
        <f t="shared" si="67"/>
        <v>37</v>
      </c>
      <c r="AE18" s="57">
        <f t="shared" si="68"/>
        <v>38</v>
      </c>
      <c r="AF18" s="58">
        <f t="shared" si="69"/>
        <v>40</v>
      </c>
      <c r="AG18" s="58">
        <f t="shared" si="70"/>
        <v>41</v>
      </c>
      <c r="AH18" s="58">
        <f t="shared" si="71"/>
        <v>43</v>
      </c>
      <c r="AI18" s="58"/>
      <c r="AJ18" s="58">
        <f>1</f>
        <v>1</v>
      </c>
      <c r="AK18" s="58">
        <f t="shared" si="72"/>
        <v>3</v>
      </c>
      <c r="AL18" s="58">
        <f t="shared" si="73"/>
        <v>7</v>
      </c>
      <c r="AM18" s="58">
        <f t="shared" si="74"/>
        <v>11</v>
      </c>
      <c r="AN18" s="58">
        <f t="shared" si="75"/>
        <v>14</v>
      </c>
      <c r="AO18" s="58">
        <f t="shared" si="76"/>
        <v>17</v>
      </c>
      <c r="AP18" s="58">
        <f t="shared" si="77"/>
        <v>21</v>
      </c>
      <c r="AQ18" s="58" t="str">
        <f t="shared" si="215"/>
        <v>DO#</v>
      </c>
      <c r="AR18" s="58" t="str">
        <f t="shared" si="78"/>
        <v>m</v>
      </c>
      <c r="AS18" s="58" t="str">
        <f t="shared" si="79"/>
        <v/>
      </c>
      <c r="AT18" s="58" t="str">
        <f t="shared" si="80"/>
        <v>Δ</v>
      </c>
      <c r="AU18" s="57" t="str">
        <f t="shared" si="81"/>
        <v>9</v>
      </c>
      <c r="AV18" s="57" t="str">
        <f t="shared" si="82"/>
        <v>11</v>
      </c>
      <c r="AW18" s="57" t="str">
        <f t="shared" si="83"/>
        <v>13</v>
      </c>
      <c r="AX18" s="57" t="str">
        <f t="shared" si="84"/>
        <v>DO#m</v>
      </c>
      <c r="AY18" s="57" t="str">
        <f t="shared" si="85"/>
        <v>DO#mΔ</v>
      </c>
      <c r="AZ18" s="57" t="str">
        <f t="shared" si="86"/>
        <v>DO#m9</v>
      </c>
      <c r="BA18" s="57" t="str">
        <f t="shared" si="87"/>
        <v>DO#m11</v>
      </c>
      <c r="BB18" s="57" t="str">
        <f t="shared" si="88"/>
        <v>DO#m13</v>
      </c>
      <c r="BD18" s="58">
        <f>1</f>
        <v>1</v>
      </c>
      <c r="BE18" s="57">
        <f t="shared" si="89"/>
        <v>3</v>
      </c>
      <c r="BF18" s="57">
        <f t="shared" si="90"/>
        <v>7</v>
      </c>
      <c r="BG18" s="57">
        <f t="shared" si="91"/>
        <v>10</v>
      </c>
      <c r="BH18" s="57">
        <f t="shared" si="92"/>
        <v>13</v>
      </c>
      <c r="BI18" s="57">
        <f t="shared" si="93"/>
        <v>17</v>
      </c>
      <c r="BJ18" s="57">
        <f t="shared" si="94"/>
        <v>21</v>
      </c>
      <c r="BK18" s="58" t="str">
        <f t="shared" si="95"/>
        <v>DO#</v>
      </c>
      <c r="BL18" s="58" t="str">
        <f t="shared" si="96"/>
        <v>m</v>
      </c>
      <c r="BM18" s="58" t="str">
        <f t="shared" si="97"/>
        <v/>
      </c>
      <c r="BN18" s="58" t="str">
        <f t="shared" si="98"/>
        <v>7</v>
      </c>
      <c r="BO18" s="57" t="str">
        <f t="shared" si="99"/>
        <v>9b</v>
      </c>
      <c r="BP18" s="57" t="str">
        <f t="shared" si="100"/>
        <v>11</v>
      </c>
      <c r="BQ18" s="57" t="str">
        <f t="shared" si="101"/>
        <v>13</v>
      </c>
      <c r="BR18" s="57" t="str">
        <f t="shared" si="102"/>
        <v>DO#m</v>
      </c>
      <c r="BS18" s="57" t="str">
        <f t="shared" si="103"/>
        <v>DO#m7</v>
      </c>
      <c r="BT18" s="57" t="str">
        <f t="shared" si="104"/>
        <v>DO#m9b</v>
      </c>
      <c r="BU18" s="57" t="str">
        <f t="shared" si="105"/>
        <v>DO#m11</v>
      </c>
      <c r="BV18" s="57" t="str">
        <f t="shared" si="106"/>
        <v>DO#m13</v>
      </c>
      <c r="BX18" s="58">
        <f>1</f>
        <v>1</v>
      </c>
      <c r="BY18" s="57">
        <f t="shared" si="107"/>
        <v>4</v>
      </c>
      <c r="BZ18" s="57">
        <f t="shared" si="108"/>
        <v>8</v>
      </c>
      <c r="CA18" s="57">
        <f t="shared" si="109"/>
        <v>11</v>
      </c>
      <c r="CB18" s="57">
        <f t="shared" si="110"/>
        <v>14</v>
      </c>
      <c r="CC18" s="57">
        <f t="shared" si="111"/>
        <v>18</v>
      </c>
      <c r="CD18" s="57">
        <f t="shared" si="112"/>
        <v>21</v>
      </c>
      <c r="CE18" s="58" t="str">
        <f t="shared" si="113"/>
        <v>DO#</v>
      </c>
      <c r="CF18" s="58" t="str">
        <f t="shared" si="114"/>
        <v/>
      </c>
      <c r="CG18" s="58" t="str">
        <f t="shared" si="115"/>
        <v>5#</v>
      </c>
      <c r="CH18" s="58" t="str">
        <f t="shared" si="116"/>
        <v>Δ</v>
      </c>
      <c r="CI18" s="57" t="str">
        <f t="shared" si="117"/>
        <v>9</v>
      </c>
      <c r="CJ18" s="57" t="str">
        <f t="shared" si="118"/>
        <v>11+</v>
      </c>
      <c r="CK18" s="57" t="str">
        <f t="shared" si="119"/>
        <v>13</v>
      </c>
      <c r="CL18" s="57" t="str">
        <f t="shared" si="120"/>
        <v>DO#5#</v>
      </c>
      <c r="CM18" s="57" t="str">
        <f t="shared" si="121"/>
        <v>DO#5#Δ</v>
      </c>
      <c r="CN18" s="57" t="str">
        <f t="shared" si="122"/>
        <v>DO#5#9</v>
      </c>
      <c r="CO18" s="57" t="str">
        <f t="shared" si="123"/>
        <v>DO#5#11+</v>
      </c>
      <c r="CP18" s="57" t="str">
        <f t="shared" si="124"/>
        <v>DO#5#13</v>
      </c>
      <c r="CR18" s="58">
        <f>1</f>
        <v>1</v>
      </c>
      <c r="CS18" s="57">
        <f t="shared" si="125"/>
        <v>4</v>
      </c>
      <c r="CT18" s="57">
        <f t="shared" si="126"/>
        <v>7</v>
      </c>
      <c r="CU18" s="57">
        <f t="shared" si="127"/>
        <v>10</v>
      </c>
      <c r="CV18" s="57">
        <f t="shared" si="128"/>
        <v>14</v>
      </c>
      <c r="CW18" s="57">
        <f t="shared" si="129"/>
        <v>18</v>
      </c>
      <c r="CX18" s="57">
        <f t="shared" si="130"/>
        <v>21</v>
      </c>
      <c r="CY18" s="58" t="str">
        <f t="shared" si="131"/>
        <v>DO#</v>
      </c>
      <c r="CZ18" s="58" t="str">
        <f t="shared" si="132"/>
        <v/>
      </c>
      <c r="DA18" s="58" t="str">
        <f t="shared" si="133"/>
        <v/>
      </c>
      <c r="DB18" s="58" t="str">
        <f t="shared" si="134"/>
        <v>7</v>
      </c>
      <c r="DC18" s="57" t="str">
        <f t="shared" si="135"/>
        <v>9</v>
      </c>
      <c r="DD18" s="57" t="str">
        <f t="shared" si="136"/>
        <v>11+</v>
      </c>
      <c r="DE18" s="57" t="str">
        <f t="shared" si="137"/>
        <v>13</v>
      </c>
      <c r="DF18" s="57" t="str">
        <f t="shared" si="138"/>
        <v>DO#</v>
      </c>
      <c r="DG18" s="57" t="str">
        <f t="shared" si="139"/>
        <v>DO#7</v>
      </c>
      <c r="DH18" s="57" t="str">
        <f t="shared" si="140"/>
        <v>DO#9</v>
      </c>
      <c r="DI18" s="57" t="str">
        <f t="shared" si="141"/>
        <v>DO#11+</v>
      </c>
      <c r="DJ18" s="57" t="str">
        <f t="shared" si="142"/>
        <v>DO#13</v>
      </c>
      <c r="DL18" s="58">
        <f>1</f>
        <v>1</v>
      </c>
      <c r="DM18" s="57">
        <f t="shared" si="143"/>
        <v>4</v>
      </c>
      <c r="DN18" s="57">
        <f t="shared" si="144"/>
        <v>7</v>
      </c>
      <c r="DO18" s="57">
        <f t="shared" si="145"/>
        <v>10</v>
      </c>
      <c r="DP18" s="57">
        <f t="shared" si="146"/>
        <v>14</v>
      </c>
      <c r="DQ18" s="57">
        <f t="shared" si="147"/>
        <v>17</v>
      </c>
      <c r="DR18" s="57">
        <f t="shared" si="148"/>
        <v>20</v>
      </c>
      <c r="DS18" s="58" t="str">
        <f t="shared" si="149"/>
        <v>DO#</v>
      </c>
      <c r="DT18" s="58" t="str">
        <f t="shared" si="150"/>
        <v/>
      </c>
      <c r="DU18" s="58" t="str">
        <f t="shared" si="151"/>
        <v/>
      </c>
      <c r="DV18" s="58" t="str">
        <f t="shared" si="152"/>
        <v>7</v>
      </c>
      <c r="DW18" s="57" t="str">
        <f t="shared" si="153"/>
        <v>9</v>
      </c>
      <c r="DX18" s="57" t="str">
        <f t="shared" si="154"/>
        <v>11</v>
      </c>
      <c r="DY18" s="57" t="str">
        <f t="shared" si="155"/>
        <v>13b</v>
      </c>
      <c r="DZ18" s="57" t="str">
        <f t="shared" si="156"/>
        <v>DO#</v>
      </c>
      <c r="EA18" s="57" t="str">
        <f t="shared" si="157"/>
        <v>DO#7</v>
      </c>
      <c r="EB18" s="57" t="str">
        <f t="shared" si="158"/>
        <v>DO#9</v>
      </c>
      <c r="EC18" s="57" t="str">
        <f t="shared" si="159"/>
        <v>DO#11</v>
      </c>
      <c r="ED18" s="57" t="str">
        <f t="shared" si="160"/>
        <v>DO#13b</v>
      </c>
      <c r="EF18" s="58">
        <f>1</f>
        <v>1</v>
      </c>
      <c r="EG18" s="57">
        <f t="shared" si="161"/>
        <v>3</v>
      </c>
      <c r="EH18" s="57">
        <f t="shared" si="162"/>
        <v>6</v>
      </c>
      <c r="EI18" s="57">
        <f t="shared" si="163"/>
        <v>10</v>
      </c>
      <c r="EJ18" s="57">
        <f t="shared" si="164"/>
        <v>14</v>
      </c>
      <c r="EK18" s="57">
        <f t="shared" si="165"/>
        <v>17</v>
      </c>
      <c r="EL18" s="57">
        <f t="shared" si="166"/>
        <v>20</v>
      </c>
      <c r="EM18" s="58" t="str">
        <f t="shared" si="167"/>
        <v>DO#</v>
      </c>
      <c r="EN18" s="58" t="str">
        <f t="shared" si="168"/>
        <v>m</v>
      </c>
      <c r="EO18" s="58" t="str">
        <f t="shared" si="169"/>
        <v>5b</v>
      </c>
      <c r="EP18" s="58" t="str">
        <f t="shared" si="170"/>
        <v>7</v>
      </c>
      <c r="EQ18" s="57" t="str">
        <f t="shared" si="171"/>
        <v>9</v>
      </c>
      <c r="ER18" s="57" t="str">
        <f t="shared" si="172"/>
        <v>11</v>
      </c>
      <c r="ES18" s="57" t="str">
        <f t="shared" si="173"/>
        <v>13b</v>
      </c>
      <c r="ET18" s="57" t="str">
        <f t="shared" si="174"/>
        <v>DO#m5b</v>
      </c>
      <c r="EU18" s="57" t="str">
        <f t="shared" si="175"/>
        <v>DO#m5b7</v>
      </c>
      <c r="EV18" s="57" t="str">
        <f t="shared" si="176"/>
        <v>DO#m5b9</v>
      </c>
      <c r="EW18" s="57" t="str">
        <f t="shared" si="177"/>
        <v>DO#m5b11</v>
      </c>
      <c r="EX18" s="57" t="str">
        <f t="shared" si="178"/>
        <v>DO#m5b13b</v>
      </c>
      <c r="EZ18" s="58">
        <f>1</f>
        <v>1</v>
      </c>
      <c r="FA18" s="57">
        <f t="shared" si="179"/>
        <v>3</v>
      </c>
      <c r="FB18" s="57">
        <f t="shared" si="180"/>
        <v>6</v>
      </c>
      <c r="FC18" s="57">
        <f t="shared" si="181"/>
        <v>10</v>
      </c>
      <c r="FD18" s="57">
        <f t="shared" si="182"/>
        <v>13</v>
      </c>
      <c r="FE18" s="57">
        <f t="shared" si="183"/>
        <v>16</v>
      </c>
      <c r="FF18" s="57">
        <f t="shared" si="184"/>
        <v>20</v>
      </c>
      <c r="FG18" s="58" t="str">
        <f t="shared" si="185"/>
        <v>DO#</v>
      </c>
      <c r="FH18" s="58" t="str">
        <f t="shared" si="186"/>
        <v>m</v>
      </c>
      <c r="FI18" s="58" t="str">
        <f t="shared" si="187"/>
        <v>5b</v>
      </c>
      <c r="FJ18" s="58" t="str">
        <f t="shared" si="188"/>
        <v>7</v>
      </c>
      <c r="FK18" s="57" t="str">
        <f t="shared" si="189"/>
        <v>9b</v>
      </c>
      <c r="FL18" s="57" t="str">
        <f t="shared" si="190"/>
        <v>11b</v>
      </c>
      <c r="FM18" s="57" t="str">
        <f t="shared" si="191"/>
        <v>13b</v>
      </c>
      <c r="FN18" s="57" t="str">
        <f t="shared" si="192"/>
        <v>DO#m5b</v>
      </c>
      <c r="FO18" s="57" t="str">
        <f t="shared" si="193"/>
        <v>DO#m5b7</v>
      </c>
      <c r="FP18" s="57" t="str">
        <f t="shared" si="194"/>
        <v>DO#m5b9b</v>
      </c>
      <c r="FQ18" s="57" t="str">
        <f t="shared" si="195"/>
        <v>DO#m5b11b</v>
      </c>
      <c r="FR18" s="57" t="str">
        <f t="shared" si="196"/>
        <v>DO#m5b13b</v>
      </c>
      <c r="FT18" s="2" t="str">
        <f t="shared" si="197"/>
        <v>DO#m</v>
      </c>
      <c r="FU18" s="2" t="str">
        <f t="shared" si="22"/>
        <v>DO#mΔ</v>
      </c>
      <c r="FV18" s="2" t="str">
        <f t="shared" si="22"/>
        <v>DO#m9</v>
      </c>
      <c r="FW18" s="2" t="str">
        <f t="shared" si="22"/>
        <v>DO#m11</v>
      </c>
      <c r="FX18" s="2" t="str">
        <f t="shared" si="22"/>
        <v>DO#m13</v>
      </c>
      <c r="FY18" s="2" t="str">
        <f t="shared" si="198"/>
        <v>DO#m</v>
      </c>
      <c r="FZ18" s="2" t="str">
        <f t="shared" si="23"/>
        <v>DO#m7</v>
      </c>
      <c r="GA18" s="2" t="str">
        <f t="shared" si="23"/>
        <v>DO#m9b</v>
      </c>
      <c r="GB18" s="2" t="str">
        <f t="shared" si="23"/>
        <v>DO#m11</v>
      </c>
      <c r="GC18" s="2" t="str">
        <f t="shared" si="23"/>
        <v>DO#m13</v>
      </c>
      <c r="GD18" s="2" t="str">
        <f t="shared" si="199"/>
        <v>DO#5#</v>
      </c>
      <c r="GE18" s="2" t="str">
        <f t="shared" si="24"/>
        <v>DO#5#Δ</v>
      </c>
      <c r="GF18" s="2" t="str">
        <f t="shared" si="24"/>
        <v>DO#5#9</v>
      </c>
      <c r="GG18" s="2" t="str">
        <f t="shared" si="24"/>
        <v>DO#5#11+</v>
      </c>
      <c r="GH18" s="2" t="str">
        <f t="shared" si="24"/>
        <v>DO#5#13</v>
      </c>
      <c r="GI18" s="2" t="str">
        <f t="shared" si="200"/>
        <v>DO#</v>
      </c>
      <c r="GJ18" s="2" t="str">
        <f t="shared" si="25"/>
        <v>DO#7</v>
      </c>
      <c r="GK18" s="2" t="str">
        <f t="shared" si="25"/>
        <v>DO#9</v>
      </c>
      <c r="GL18" s="2" t="str">
        <f t="shared" si="25"/>
        <v>DO#11+</v>
      </c>
      <c r="GM18" s="2" t="str">
        <f t="shared" si="25"/>
        <v>DO#13</v>
      </c>
      <c r="GN18" s="2" t="str">
        <f t="shared" si="201"/>
        <v>DO#</v>
      </c>
      <c r="GO18" s="2" t="str">
        <f t="shared" si="26"/>
        <v>DO#7</v>
      </c>
      <c r="GP18" s="2" t="str">
        <f t="shared" si="26"/>
        <v>DO#9</v>
      </c>
      <c r="GQ18" s="2" t="str">
        <f t="shared" si="26"/>
        <v>DO#11</v>
      </c>
      <c r="GR18" s="2" t="str">
        <f t="shared" si="26"/>
        <v>DO#13b</v>
      </c>
      <c r="GS18" s="2" t="str">
        <f t="shared" si="202"/>
        <v>DO#m5b</v>
      </c>
      <c r="GT18" s="2" t="str">
        <f t="shared" si="27"/>
        <v>DO#m5b7</v>
      </c>
      <c r="GU18" s="2" t="str">
        <f t="shared" si="27"/>
        <v>DO#m5b9</v>
      </c>
      <c r="GV18" s="2" t="str">
        <f t="shared" si="27"/>
        <v>DO#m5b11</v>
      </c>
      <c r="GW18" s="2" t="str">
        <f t="shared" si="27"/>
        <v>DO#m5b13b</v>
      </c>
      <c r="GX18" s="2" t="str">
        <f t="shared" si="203"/>
        <v>DO#m5b</v>
      </c>
      <c r="GY18" s="2" t="str">
        <f t="shared" si="28"/>
        <v>DO#m5b7</v>
      </c>
      <c r="GZ18" s="2" t="str">
        <f t="shared" si="28"/>
        <v>DO#m5b9b</v>
      </c>
      <c r="HA18" s="2" t="str">
        <f t="shared" si="28"/>
        <v>DO#m5b11b</v>
      </c>
      <c r="HB18" s="2" t="str">
        <f t="shared" si="28"/>
        <v>DO#m5b13b</v>
      </c>
      <c r="HD18" s="2">
        <f t="shared" si="216"/>
        <v>14</v>
      </c>
      <c r="HE18" s="2" t="str" cm="1">
        <f t="array" ref="HE18">INDEX(patti,$HD18,IP18)</f>
        <v>DO#m</v>
      </c>
      <c r="HF18" s="2" t="str" cm="1">
        <f t="array" ref="HF18">INDEX(patti,$HD18,IQ18)</f>
        <v>DO#m</v>
      </c>
      <c r="HG18" s="2" t="str" cm="1">
        <f t="array" ref="HG18">INDEX(patti,$HD18,IR18)</f>
        <v>DO#5#</v>
      </c>
      <c r="HH18" s="2" t="str" cm="1">
        <f t="array" ref="HH18">INDEX(patti,$HD18,IS18)</f>
        <v>DO#</v>
      </c>
      <c r="HI18" s="2" t="str" cm="1">
        <f t="array" ref="HI18">INDEX(patti,$HD18,IT18)</f>
        <v>DO#</v>
      </c>
      <c r="HJ18" s="2" t="str" cm="1">
        <f t="array" ref="HJ18">INDEX(patti,$HD18,IU18)</f>
        <v>DO#m5b</v>
      </c>
      <c r="HK18" s="2" t="str" cm="1">
        <f t="array" ref="HK18">INDEX(patti,$HD18,IV18)</f>
        <v>DO#m5b</v>
      </c>
      <c r="HL18" s="2" t="str" cm="1">
        <f t="array" ref="HL18">INDEX(patti,$HD18,IW18)</f>
        <v>DO#mΔ</v>
      </c>
      <c r="HM18" s="2" t="str" cm="1">
        <f t="array" ref="HM18">INDEX(patti,$HD18,IX18)</f>
        <v>DO#m7</v>
      </c>
      <c r="HN18" s="2" t="str" cm="1">
        <f t="array" ref="HN18">INDEX(patti,$HD18,IY18)</f>
        <v>DO#5#Δ</v>
      </c>
      <c r="HO18" s="2" t="str" cm="1">
        <f t="array" ref="HO18">INDEX(patti,$HD18,IZ18)</f>
        <v>DO#7</v>
      </c>
      <c r="HP18" s="2" t="str" cm="1">
        <f t="array" ref="HP18">INDEX(patti,$HD18,JA18)</f>
        <v>DO#7</v>
      </c>
      <c r="HQ18" s="2" t="str" cm="1">
        <f t="array" ref="HQ18">INDEX(patti,$HD18,JB18)</f>
        <v>DO#m5b7</v>
      </c>
      <c r="HR18" s="2" t="str" cm="1">
        <f t="array" ref="HR18">INDEX(patti,$HD18,JC18)</f>
        <v>DO#m5b7</v>
      </c>
      <c r="HS18" s="2" t="str" cm="1">
        <f t="array" ref="HS18">INDEX(patti,$HD18,JD18)</f>
        <v>DO#m9</v>
      </c>
      <c r="HT18" s="2" t="str" cm="1">
        <f t="array" ref="HT18">INDEX(patti,$HD18,JE18)</f>
        <v>DO#m9b</v>
      </c>
      <c r="HU18" s="2" t="str" cm="1">
        <f t="array" ref="HU18">INDEX(patti,$HD18,JF18)</f>
        <v>DO#5#9</v>
      </c>
      <c r="HV18" s="2" t="str" cm="1">
        <f t="array" ref="HV18">INDEX(patti,$HD18,JG18)</f>
        <v>DO#9</v>
      </c>
      <c r="HW18" s="2" t="str" cm="1">
        <f t="array" ref="HW18">INDEX(patti,$HD18,JH18)</f>
        <v>DO#9</v>
      </c>
      <c r="HX18" s="2" t="str" cm="1">
        <f t="array" ref="HX18">INDEX(patti,$HD18,JI18)</f>
        <v>DO#m5b9</v>
      </c>
      <c r="HY18" s="2" t="str" cm="1">
        <f t="array" ref="HY18">INDEX(patti,$HD18,JJ18)</f>
        <v>DO#m5b9b</v>
      </c>
      <c r="HZ18" s="2" t="str" cm="1">
        <f t="array" ref="HZ18">INDEX(patti,$HD18,JK18)</f>
        <v>DO#m11</v>
      </c>
      <c r="IA18" s="2" t="str" cm="1">
        <f t="array" ref="IA18">INDEX(patti,$HD18,JL18)</f>
        <v>DO#m11</v>
      </c>
      <c r="IB18" s="2" t="str" cm="1">
        <f t="array" ref="IB18">INDEX(patti,$HD18,JM18)</f>
        <v>DO#5#11+</v>
      </c>
      <c r="IC18" s="2" t="str" cm="1">
        <f t="array" ref="IC18">INDEX(patti,$HD18,JN18)</f>
        <v>DO#11+</v>
      </c>
      <c r="ID18" s="2" t="str" cm="1">
        <f t="array" ref="ID18">INDEX(patti,$HD18,JO18)</f>
        <v>DO#11</v>
      </c>
      <c r="IE18" s="2" t="str" cm="1">
        <f t="array" ref="IE18">INDEX(patti,$HD18,JP18)</f>
        <v>DO#m5b11</v>
      </c>
      <c r="IF18" s="2" t="str" cm="1">
        <f t="array" ref="IF18">INDEX(patti,$HD18,JQ18)</f>
        <v>DO#m5b11b</v>
      </c>
      <c r="IG18" s="2" t="str" cm="1">
        <f t="array" ref="IG18">INDEX(patti,$HD18,JR18)</f>
        <v>DO#m13</v>
      </c>
      <c r="IH18" s="2" t="str" cm="1">
        <f t="array" ref="IH18">INDEX(patti,$HD18,JS18)</f>
        <v>DO#m13</v>
      </c>
      <c r="II18" s="2" t="str" cm="1">
        <f t="array" ref="II18">INDEX(patti,$HD18,JT18)</f>
        <v>DO#5#13</v>
      </c>
      <c r="IJ18" s="2" t="str" cm="1">
        <f t="array" ref="IJ18">INDEX(patti,$HD18,JU18)</f>
        <v>DO#13</v>
      </c>
      <c r="IK18" s="2" t="str" cm="1">
        <f t="array" ref="IK18">INDEX(patti,$HD18,JV18)</f>
        <v>DO#13b</v>
      </c>
      <c r="IL18" s="2" t="str" cm="1">
        <f t="array" ref="IL18">INDEX(patti,$HD18,JW18)</f>
        <v>DO#m5b13b</v>
      </c>
      <c r="IM18" s="2" t="str" cm="1">
        <f t="array" ref="IM18">INDEX(patti,$HD18,JX18)</f>
        <v>DO#m5b13b</v>
      </c>
      <c r="IN18" t="s">
        <v>117</v>
      </c>
      <c r="IP18">
        <v>1</v>
      </c>
      <c r="IQ18">
        <f t="shared" si="204"/>
        <v>6</v>
      </c>
      <c r="IR18">
        <f t="shared" si="204"/>
        <v>11</v>
      </c>
      <c r="IS18">
        <f t="shared" si="204"/>
        <v>16</v>
      </c>
      <c r="IT18">
        <f t="shared" si="204"/>
        <v>21</v>
      </c>
      <c r="IU18">
        <f t="shared" si="204"/>
        <v>26</v>
      </c>
      <c r="IV18">
        <f t="shared" si="204"/>
        <v>31</v>
      </c>
      <c r="IW18">
        <f t="shared" si="205"/>
        <v>2</v>
      </c>
      <c r="IX18">
        <f t="shared" si="205"/>
        <v>7</v>
      </c>
      <c r="IY18">
        <f t="shared" si="205"/>
        <v>12</v>
      </c>
      <c r="IZ18">
        <f t="shared" si="205"/>
        <v>17</v>
      </c>
      <c r="JA18">
        <f t="shared" si="205"/>
        <v>22</v>
      </c>
      <c r="JB18">
        <f t="shared" si="205"/>
        <v>27</v>
      </c>
      <c r="JC18">
        <f t="shared" si="205"/>
        <v>32</v>
      </c>
      <c r="JD18">
        <f t="shared" si="205"/>
        <v>3</v>
      </c>
      <c r="JE18">
        <f t="shared" si="205"/>
        <v>8</v>
      </c>
      <c r="JF18">
        <f t="shared" si="205"/>
        <v>13</v>
      </c>
      <c r="JG18">
        <f t="shared" si="205"/>
        <v>18</v>
      </c>
      <c r="JH18">
        <f t="shared" si="205"/>
        <v>23</v>
      </c>
      <c r="JI18">
        <f t="shared" si="205"/>
        <v>28</v>
      </c>
      <c r="JJ18">
        <f t="shared" si="30"/>
        <v>33</v>
      </c>
      <c r="JK18">
        <f t="shared" si="30"/>
        <v>4</v>
      </c>
      <c r="JL18">
        <f t="shared" si="30"/>
        <v>9</v>
      </c>
      <c r="JM18">
        <f t="shared" si="30"/>
        <v>14</v>
      </c>
      <c r="JN18">
        <f t="shared" si="31"/>
        <v>19</v>
      </c>
      <c r="JO18">
        <f t="shared" si="31"/>
        <v>24</v>
      </c>
      <c r="JP18">
        <f t="shared" si="31"/>
        <v>29</v>
      </c>
      <c r="JQ18">
        <f t="shared" si="31"/>
        <v>34</v>
      </c>
      <c r="JR18">
        <f t="shared" si="31"/>
        <v>5</v>
      </c>
      <c r="JS18">
        <f t="shared" si="31"/>
        <v>10</v>
      </c>
      <c r="JT18">
        <f t="shared" si="31"/>
        <v>15</v>
      </c>
      <c r="JU18">
        <f t="shared" si="31"/>
        <v>20</v>
      </c>
      <c r="JV18">
        <f t="shared" si="31"/>
        <v>25</v>
      </c>
      <c r="JW18">
        <f t="shared" si="31"/>
        <v>30</v>
      </c>
      <c r="JX18">
        <f t="shared" si="31"/>
        <v>35</v>
      </c>
      <c r="JY18" t="s">
        <v>117</v>
      </c>
      <c r="JZ18" t="str">
        <f>JZ17</f>
        <v>MELODICA</v>
      </c>
      <c r="KA18">
        <f t="shared" si="16"/>
        <v>0</v>
      </c>
      <c r="KB18" cm="1">
        <f t="array" ref="KB18">IF(TYPE(_xlfn._xlws.FILTER(HE$1:IM$1,HE18:IM18=KA18))=16,0,_xlfn._xlws.FILTER(HE$1:IM$1,HE18:IM18=KA18))</f>
        <v>0</v>
      </c>
      <c r="KG18">
        <f t="shared" si="206"/>
        <v>0</v>
      </c>
      <c r="KH18" s="35">
        <f t="shared" si="32"/>
        <v>0</v>
      </c>
      <c r="KI18">
        <f t="shared" si="218"/>
        <v>14</v>
      </c>
      <c r="KJ18">
        <f t="shared" si="33"/>
        <v>0</v>
      </c>
      <c r="KK18">
        <f t="shared" si="219"/>
        <v>0</v>
      </c>
      <c r="KL18">
        <f t="shared" si="207"/>
        <v>0</v>
      </c>
      <c r="KM18" s="2">
        <f t="shared" si="35"/>
        <v>0</v>
      </c>
      <c r="KN18" s="2">
        <f t="shared" si="35"/>
        <v>0</v>
      </c>
      <c r="KO18" s="2">
        <f t="shared" si="35"/>
        <v>0</v>
      </c>
      <c r="KP18" s="2">
        <f t="shared" si="35"/>
        <v>0</v>
      </c>
      <c r="KQ18" s="2">
        <f t="shared" si="35"/>
        <v>0</v>
      </c>
      <c r="KR18" s="2">
        <f t="shared" si="35"/>
        <v>0</v>
      </c>
      <c r="KS18" s="2">
        <f t="shared" si="35"/>
        <v>0</v>
      </c>
      <c r="KT18" s="2" t="str">
        <f t="shared" si="208"/>
        <v>0</v>
      </c>
      <c r="KU18" s="2" t="str">
        <f t="shared" si="209"/>
        <v>0</v>
      </c>
      <c r="KV18" s="2" t="str">
        <f t="shared" si="210"/>
        <v>0</v>
      </c>
      <c r="KW18" s="55" t="str">
        <f t="shared" si="211"/>
        <v>0</v>
      </c>
      <c r="KX18" s="60">
        <f t="shared" si="212"/>
        <v>0</v>
      </c>
      <c r="KY18" s="60">
        <f t="shared" si="36"/>
        <v>0</v>
      </c>
      <c r="KZ18" s="60">
        <f t="shared" si="36"/>
        <v>0</v>
      </c>
      <c r="LA18" s="60">
        <f t="shared" si="36"/>
        <v>0</v>
      </c>
      <c r="LB18" s="60">
        <f t="shared" si="36"/>
        <v>0</v>
      </c>
      <c r="LC18" s="60">
        <f t="shared" si="36"/>
        <v>0</v>
      </c>
      <c r="LD18" s="60">
        <f t="shared" si="36"/>
        <v>0</v>
      </c>
      <c r="LE18" s="64">
        <f t="shared" si="37"/>
        <v>0</v>
      </c>
      <c r="LF18" s="55">
        <f t="shared" si="38"/>
        <v>0</v>
      </c>
      <c r="LG18" s="55">
        <f t="shared" si="39"/>
        <v>0</v>
      </c>
      <c r="LH18" s="55">
        <f t="shared" si="40"/>
        <v>0</v>
      </c>
      <c r="LI18" s="55">
        <f t="shared" si="41"/>
        <v>0</v>
      </c>
      <c r="LJ18" s="55">
        <f t="shared" si="42"/>
        <v>0</v>
      </c>
      <c r="LK18" s="55">
        <f t="shared" si="43"/>
        <v>0</v>
      </c>
      <c r="LL18" s="55">
        <f t="shared" si="44"/>
        <v>0</v>
      </c>
      <c r="LM18" s="64">
        <f t="shared" si="213"/>
        <v>0</v>
      </c>
      <c r="LN18" s="64">
        <f t="shared" si="45"/>
        <v>0</v>
      </c>
      <c r="LO18" s="64">
        <f t="shared" si="45"/>
        <v>0</v>
      </c>
      <c r="LP18" s="64">
        <f t="shared" si="45"/>
        <v>0</v>
      </c>
      <c r="LQ18" s="64">
        <f t="shared" si="45"/>
        <v>0</v>
      </c>
      <c r="LR18" s="64">
        <f t="shared" si="45"/>
        <v>0</v>
      </c>
      <c r="LS18" s="64">
        <f t="shared" si="45"/>
        <v>0</v>
      </c>
      <c r="LT18" s="60">
        <f t="shared" si="214"/>
        <v>0</v>
      </c>
      <c r="LU18" s="60">
        <f t="shared" si="46"/>
        <v>0</v>
      </c>
      <c r="LV18" s="60">
        <f t="shared" si="47"/>
        <v>0</v>
      </c>
      <c r="LX18" s="180"/>
      <c r="LY18" s="180"/>
      <c r="LZ18" s="180"/>
      <c r="MA18" s="180"/>
      <c r="MB18" s="180"/>
      <c r="MC18" s="180"/>
      <c r="MD18" s="180"/>
      <c r="ME18" s="180"/>
      <c r="MF18" s="180"/>
      <c r="MG18" s="180"/>
      <c r="MH18" s="180"/>
      <c r="MI18" s="180"/>
      <c r="MJ18" s="180"/>
      <c r="MK18" s="180"/>
      <c r="ML18" s="180"/>
      <c r="MM18" s="180"/>
      <c r="MN18" s="180"/>
      <c r="MO18" s="180"/>
      <c r="MP18" s="180"/>
      <c r="MQ18" s="180"/>
      <c r="MR18" s="180"/>
      <c r="MS18" s="180"/>
      <c r="MT18" s="180"/>
      <c r="MU18" s="51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73"/>
      <c r="NP18" s="73"/>
      <c r="NQ18" s="73"/>
      <c r="NR18" s="73"/>
      <c r="NS18" s="73"/>
      <c r="NT18" s="73"/>
      <c r="NU18" s="73"/>
      <c r="NV18" s="73"/>
      <c r="NW18" s="73"/>
      <c r="NX18" s="73"/>
      <c r="NY18" s="73"/>
      <c r="NZ18" s="73"/>
      <c r="OA18" s="73"/>
      <c r="OB18" s="73"/>
      <c r="OC18" s="73"/>
      <c r="OD18" s="73"/>
      <c r="OE18" s="73"/>
      <c r="OF18" s="73"/>
      <c r="OG18" s="73"/>
      <c r="OH18" s="73"/>
      <c r="OI18" s="73"/>
      <c r="OJ18" s="73"/>
      <c r="OK18" s="73"/>
      <c r="OL18" s="73"/>
      <c r="OM18" s="73"/>
      <c r="ON18" s="73"/>
      <c r="OO18" s="73"/>
      <c r="OP18" s="73"/>
      <c r="OQ18" s="73"/>
      <c r="OR18" s="73"/>
      <c r="OS18" s="73"/>
      <c r="OT18" s="73"/>
      <c r="OU18" s="73"/>
      <c r="OV18" s="73"/>
      <c r="OW18" s="73"/>
      <c r="OX18" s="73"/>
      <c r="OY18" s="73"/>
      <c r="OZ18" s="73"/>
      <c r="PA18" s="73"/>
      <c r="PB18" s="73"/>
    </row>
    <row r="19" spans="1:418" x14ac:dyDescent="0.3">
      <c r="A19" s="190"/>
      <c r="B19" t="str">
        <f t="shared" si="220"/>
        <v>RE</v>
      </c>
      <c r="C19" s="16" t="s">
        <v>37</v>
      </c>
      <c r="D19" s="16" t="s">
        <v>38</v>
      </c>
      <c r="E19" s="16" t="s">
        <v>37</v>
      </c>
      <c r="F19" s="16" t="s">
        <v>37</v>
      </c>
      <c r="G19" s="16" t="s">
        <v>37</v>
      </c>
      <c r="H19" s="16" t="s">
        <v>37</v>
      </c>
      <c r="I19" s="16" t="s">
        <v>38</v>
      </c>
      <c r="J19" s="4">
        <f t="shared" si="221"/>
        <v>3</v>
      </c>
      <c r="K19" s="58">
        <f t="shared" si="48"/>
        <v>5</v>
      </c>
      <c r="L19" s="58">
        <f t="shared" si="49"/>
        <v>6</v>
      </c>
      <c r="M19" s="58">
        <f t="shared" si="50"/>
        <v>8</v>
      </c>
      <c r="N19" s="58">
        <f t="shared" si="51"/>
        <v>10</v>
      </c>
      <c r="O19" s="58">
        <f t="shared" si="52"/>
        <v>12</v>
      </c>
      <c r="P19" s="58">
        <f t="shared" si="53"/>
        <v>14</v>
      </c>
      <c r="Q19" s="57">
        <f t="shared" si="54"/>
        <v>15</v>
      </c>
      <c r="R19" s="58">
        <f t="shared" si="55"/>
        <v>17</v>
      </c>
      <c r="S19" s="58">
        <f t="shared" si="56"/>
        <v>18</v>
      </c>
      <c r="T19" s="58">
        <f t="shared" si="57"/>
        <v>20</v>
      </c>
      <c r="U19" s="58">
        <f t="shared" si="58"/>
        <v>22</v>
      </c>
      <c r="V19" s="58">
        <f t="shared" si="59"/>
        <v>24</v>
      </c>
      <c r="W19" s="58">
        <f t="shared" si="60"/>
        <v>26</v>
      </c>
      <c r="X19" s="57">
        <f t="shared" si="61"/>
        <v>27</v>
      </c>
      <c r="Y19" s="58">
        <f t="shared" si="62"/>
        <v>29</v>
      </c>
      <c r="Z19" s="58">
        <f t="shared" si="63"/>
        <v>30</v>
      </c>
      <c r="AA19" s="58">
        <f t="shared" si="64"/>
        <v>32</v>
      </c>
      <c r="AB19" s="58">
        <f t="shared" si="65"/>
        <v>34</v>
      </c>
      <c r="AC19" s="58">
        <f t="shared" si="66"/>
        <v>36</v>
      </c>
      <c r="AD19" s="58">
        <f t="shared" si="67"/>
        <v>38</v>
      </c>
      <c r="AE19" s="57">
        <f t="shared" si="68"/>
        <v>39</v>
      </c>
      <c r="AF19" s="58">
        <f t="shared" si="69"/>
        <v>41</v>
      </c>
      <c r="AG19" s="58">
        <f t="shared" si="70"/>
        <v>42</v>
      </c>
      <c r="AH19" s="58">
        <f t="shared" si="71"/>
        <v>44</v>
      </c>
      <c r="AI19" s="58"/>
      <c r="AJ19" s="58">
        <f>1</f>
        <v>1</v>
      </c>
      <c r="AK19" s="58">
        <f t="shared" si="72"/>
        <v>3</v>
      </c>
      <c r="AL19" s="58">
        <f t="shared" si="73"/>
        <v>7</v>
      </c>
      <c r="AM19" s="58">
        <f t="shared" si="74"/>
        <v>11</v>
      </c>
      <c r="AN19" s="58">
        <f t="shared" si="75"/>
        <v>14</v>
      </c>
      <c r="AO19" s="58">
        <f t="shared" si="76"/>
        <v>17</v>
      </c>
      <c r="AP19" s="58">
        <f t="shared" si="77"/>
        <v>21</v>
      </c>
      <c r="AQ19" s="58" t="str">
        <f t="shared" si="215"/>
        <v>RE</v>
      </c>
      <c r="AR19" s="58" t="str">
        <f t="shared" si="78"/>
        <v>m</v>
      </c>
      <c r="AS19" s="58" t="str">
        <f t="shared" si="79"/>
        <v/>
      </c>
      <c r="AT19" s="58" t="str">
        <f t="shared" si="80"/>
        <v>Δ</v>
      </c>
      <c r="AU19" s="57" t="str">
        <f t="shared" si="81"/>
        <v>9</v>
      </c>
      <c r="AV19" s="57" t="str">
        <f t="shared" si="82"/>
        <v>11</v>
      </c>
      <c r="AW19" s="57" t="str">
        <f t="shared" si="83"/>
        <v>13</v>
      </c>
      <c r="AX19" s="57" t="str">
        <f t="shared" si="84"/>
        <v>REm</v>
      </c>
      <c r="AY19" s="57" t="str">
        <f t="shared" si="85"/>
        <v>REmΔ</v>
      </c>
      <c r="AZ19" s="57" t="str">
        <f t="shared" si="86"/>
        <v>REm9</v>
      </c>
      <c r="BA19" s="57" t="str">
        <f t="shared" si="87"/>
        <v>REm11</v>
      </c>
      <c r="BB19" s="57" t="str">
        <f t="shared" si="88"/>
        <v>REm13</v>
      </c>
      <c r="BD19" s="58">
        <f>1</f>
        <v>1</v>
      </c>
      <c r="BE19" s="57">
        <f t="shared" si="89"/>
        <v>3</v>
      </c>
      <c r="BF19" s="57">
        <f t="shared" si="90"/>
        <v>7</v>
      </c>
      <c r="BG19" s="57">
        <f t="shared" si="91"/>
        <v>10</v>
      </c>
      <c r="BH19" s="57">
        <f t="shared" si="92"/>
        <v>13</v>
      </c>
      <c r="BI19" s="57">
        <f t="shared" si="93"/>
        <v>17</v>
      </c>
      <c r="BJ19" s="57">
        <f t="shared" si="94"/>
        <v>21</v>
      </c>
      <c r="BK19" s="58" t="str">
        <f t="shared" si="95"/>
        <v>RE</v>
      </c>
      <c r="BL19" s="58" t="str">
        <f t="shared" si="96"/>
        <v>m</v>
      </c>
      <c r="BM19" s="58" t="str">
        <f t="shared" si="97"/>
        <v/>
      </c>
      <c r="BN19" s="58" t="str">
        <f t="shared" si="98"/>
        <v>7</v>
      </c>
      <c r="BO19" s="57" t="str">
        <f t="shared" si="99"/>
        <v>9b</v>
      </c>
      <c r="BP19" s="57" t="str">
        <f t="shared" si="100"/>
        <v>11</v>
      </c>
      <c r="BQ19" s="57" t="str">
        <f t="shared" si="101"/>
        <v>13</v>
      </c>
      <c r="BR19" s="57" t="str">
        <f t="shared" si="102"/>
        <v>REm</v>
      </c>
      <c r="BS19" s="57" t="str">
        <f t="shared" si="103"/>
        <v>REm7</v>
      </c>
      <c r="BT19" s="57" t="str">
        <f t="shared" si="104"/>
        <v>REm9b</v>
      </c>
      <c r="BU19" s="57" t="str">
        <f t="shared" si="105"/>
        <v>REm11</v>
      </c>
      <c r="BV19" s="57" t="str">
        <f t="shared" si="106"/>
        <v>REm13</v>
      </c>
      <c r="BX19" s="58">
        <f>1</f>
        <v>1</v>
      </c>
      <c r="BY19" s="57">
        <f t="shared" si="107"/>
        <v>4</v>
      </c>
      <c r="BZ19" s="57">
        <f t="shared" si="108"/>
        <v>8</v>
      </c>
      <c r="CA19" s="57">
        <f t="shared" si="109"/>
        <v>11</v>
      </c>
      <c r="CB19" s="57">
        <f t="shared" si="110"/>
        <v>14</v>
      </c>
      <c r="CC19" s="57">
        <f t="shared" si="111"/>
        <v>18</v>
      </c>
      <c r="CD19" s="57">
        <f t="shared" si="112"/>
        <v>21</v>
      </c>
      <c r="CE19" s="58" t="str">
        <f t="shared" si="113"/>
        <v>RE</v>
      </c>
      <c r="CF19" s="58" t="str">
        <f t="shared" si="114"/>
        <v/>
      </c>
      <c r="CG19" s="58" t="str">
        <f t="shared" si="115"/>
        <v>5#</v>
      </c>
      <c r="CH19" s="58" t="str">
        <f t="shared" si="116"/>
        <v>Δ</v>
      </c>
      <c r="CI19" s="57" t="str">
        <f t="shared" si="117"/>
        <v>9</v>
      </c>
      <c r="CJ19" s="57" t="str">
        <f t="shared" si="118"/>
        <v>11+</v>
      </c>
      <c r="CK19" s="57" t="str">
        <f t="shared" si="119"/>
        <v>13</v>
      </c>
      <c r="CL19" s="57" t="str">
        <f t="shared" si="120"/>
        <v>RE5#</v>
      </c>
      <c r="CM19" s="57" t="str">
        <f t="shared" si="121"/>
        <v>RE5#Δ</v>
      </c>
      <c r="CN19" s="57" t="str">
        <f t="shared" si="122"/>
        <v>RE5#9</v>
      </c>
      <c r="CO19" s="57" t="str">
        <f t="shared" si="123"/>
        <v>RE5#11+</v>
      </c>
      <c r="CP19" s="57" t="str">
        <f t="shared" si="124"/>
        <v>RE5#13</v>
      </c>
      <c r="CR19" s="58">
        <f>1</f>
        <v>1</v>
      </c>
      <c r="CS19" s="57">
        <f t="shared" si="125"/>
        <v>4</v>
      </c>
      <c r="CT19" s="57">
        <f t="shared" si="126"/>
        <v>7</v>
      </c>
      <c r="CU19" s="57">
        <f t="shared" si="127"/>
        <v>10</v>
      </c>
      <c r="CV19" s="57">
        <f t="shared" si="128"/>
        <v>14</v>
      </c>
      <c r="CW19" s="57">
        <f t="shared" si="129"/>
        <v>18</v>
      </c>
      <c r="CX19" s="57">
        <f t="shared" si="130"/>
        <v>21</v>
      </c>
      <c r="CY19" s="58" t="str">
        <f t="shared" si="131"/>
        <v>RE</v>
      </c>
      <c r="CZ19" s="58" t="str">
        <f t="shared" si="132"/>
        <v/>
      </c>
      <c r="DA19" s="58" t="str">
        <f t="shared" si="133"/>
        <v/>
      </c>
      <c r="DB19" s="58" t="str">
        <f t="shared" si="134"/>
        <v>7</v>
      </c>
      <c r="DC19" s="57" t="str">
        <f t="shared" si="135"/>
        <v>9</v>
      </c>
      <c r="DD19" s="57" t="str">
        <f t="shared" si="136"/>
        <v>11+</v>
      </c>
      <c r="DE19" s="57" t="str">
        <f t="shared" si="137"/>
        <v>13</v>
      </c>
      <c r="DF19" s="57" t="str">
        <f t="shared" si="138"/>
        <v>RE</v>
      </c>
      <c r="DG19" s="57" t="str">
        <f t="shared" si="139"/>
        <v>RE7</v>
      </c>
      <c r="DH19" s="57" t="str">
        <f t="shared" si="140"/>
        <v>RE9</v>
      </c>
      <c r="DI19" s="57" t="str">
        <f t="shared" si="141"/>
        <v>RE11+</v>
      </c>
      <c r="DJ19" s="57" t="str">
        <f t="shared" si="142"/>
        <v>RE13</v>
      </c>
      <c r="DL19" s="58">
        <f>1</f>
        <v>1</v>
      </c>
      <c r="DM19" s="57">
        <f t="shared" si="143"/>
        <v>4</v>
      </c>
      <c r="DN19" s="57">
        <f t="shared" si="144"/>
        <v>7</v>
      </c>
      <c r="DO19" s="57">
        <f t="shared" si="145"/>
        <v>10</v>
      </c>
      <c r="DP19" s="57">
        <f t="shared" si="146"/>
        <v>14</v>
      </c>
      <c r="DQ19" s="57">
        <f t="shared" si="147"/>
        <v>17</v>
      </c>
      <c r="DR19" s="57">
        <f t="shared" si="148"/>
        <v>20</v>
      </c>
      <c r="DS19" s="58" t="str">
        <f t="shared" si="149"/>
        <v>RE</v>
      </c>
      <c r="DT19" s="58" t="str">
        <f t="shared" si="150"/>
        <v/>
      </c>
      <c r="DU19" s="58" t="str">
        <f t="shared" si="151"/>
        <v/>
      </c>
      <c r="DV19" s="58" t="str">
        <f t="shared" si="152"/>
        <v>7</v>
      </c>
      <c r="DW19" s="57" t="str">
        <f t="shared" si="153"/>
        <v>9</v>
      </c>
      <c r="DX19" s="57" t="str">
        <f t="shared" si="154"/>
        <v>11</v>
      </c>
      <c r="DY19" s="57" t="str">
        <f t="shared" si="155"/>
        <v>13b</v>
      </c>
      <c r="DZ19" s="57" t="str">
        <f t="shared" si="156"/>
        <v>RE</v>
      </c>
      <c r="EA19" s="57" t="str">
        <f t="shared" si="157"/>
        <v>RE7</v>
      </c>
      <c r="EB19" s="57" t="str">
        <f t="shared" si="158"/>
        <v>RE9</v>
      </c>
      <c r="EC19" s="57" t="str">
        <f t="shared" si="159"/>
        <v>RE11</v>
      </c>
      <c r="ED19" s="57" t="str">
        <f t="shared" si="160"/>
        <v>RE13b</v>
      </c>
      <c r="EF19" s="58">
        <f>1</f>
        <v>1</v>
      </c>
      <c r="EG19" s="57">
        <f t="shared" si="161"/>
        <v>3</v>
      </c>
      <c r="EH19" s="57">
        <f t="shared" si="162"/>
        <v>6</v>
      </c>
      <c r="EI19" s="57">
        <f t="shared" si="163"/>
        <v>10</v>
      </c>
      <c r="EJ19" s="57">
        <f t="shared" si="164"/>
        <v>14</v>
      </c>
      <c r="EK19" s="57">
        <f t="shared" si="165"/>
        <v>17</v>
      </c>
      <c r="EL19" s="57">
        <f t="shared" si="166"/>
        <v>20</v>
      </c>
      <c r="EM19" s="58" t="str">
        <f t="shared" si="167"/>
        <v>RE</v>
      </c>
      <c r="EN19" s="58" t="str">
        <f t="shared" si="168"/>
        <v>m</v>
      </c>
      <c r="EO19" s="58" t="str">
        <f t="shared" si="169"/>
        <v>5b</v>
      </c>
      <c r="EP19" s="58" t="str">
        <f t="shared" si="170"/>
        <v>7</v>
      </c>
      <c r="EQ19" s="57" t="str">
        <f t="shared" si="171"/>
        <v>9</v>
      </c>
      <c r="ER19" s="57" t="str">
        <f t="shared" si="172"/>
        <v>11</v>
      </c>
      <c r="ES19" s="57" t="str">
        <f t="shared" si="173"/>
        <v>13b</v>
      </c>
      <c r="ET19" s="57" t="str">
        <f t="shared" si="174"/>
        <v>REm5b</v>
      </c>
      <c r="EU19" s="57" t="str">
        <f t="shared" si="175"/>
        <v>REm5b7</v>
      </c>
      <c r="EV19" s="57" t="str">
        <f t="shared" si="176"/>
        <v>REm5b9</v>
      </c>
      <c r="EW19" s="57" t="str">
        <f t="shared" si="177"/>
        <v>REm5b11</v>
      </c>
      <c r="EX19" s="57" t="str">
        <f t="shared" si="178"/>
        <v>REm5b13b</v>
      </c>
      <c r="EZ19" s="58">
        <f>1</f>
        <v>1</v>
      </c>
      <c r="FA19" s="57">
        <f t="shared" si="179"/>
        <v>3</v>
      </c>
      <c r="FB19" s="57">
        <f t="shared" si="180"/>
        <v>6</v>
      </c>
      <c r="FC19" s="57">
        <f t="shared" si="181"/>
        <v>10</v>
      </c>
      <c r="FD19" s="57">
        <f t="shared" si="182"/>
        <v>13</v>
      </c>
      <c r="FE19" s="57">
        <f t="shared" si="183"/>
        <v>16</v>
      </c>
      <c r="FF19" s="57">
        <f t="shared" si="184"/>
        <v>20</v>
      </c>
      <c r="FG19" s="58" t="str">
        <f t="shared" si="185"/>
        <v>RE</v>
      </c>
      <c r="FH19" s="58" t="str">
        <f t="shared" si="186"/>
        <v>m</v>
      </c>
      <c r="FI19" s="58" t="str">
        <f t="shared" si="187"/>
        <v>5b</v>
      </c>
      <c r="FJ19" s="58" t="str">
        <f t="shared" si="188"/>
        <v>7</v>
      </c>
      <c r="FK19" s="57" t="str">
        <f t="shared" si="189"/>
        <v>9b</v>
      </c>
      <c r="FL19" s="57" t="str">
        <f t="shared" si="190"/>
        <v>11b</v>
      </c>
      <c r="FM19" s="57" t="str">
        <f t="shared" si="191"/>
        <v>13b</v>
      </c>
      <c r="FN19" s="57" t="str">
        <f t="shared" si="192"/>
        <v>REm5b</v>
      </c>
      <c r="FO19" s="57" t="str">
        <f t="shared" si="193"/>
        <v>REm5b7</v>
      </c>
      <c r="FP19" s="57" t="str">
        <f t="shared" si="194"/>
        <v>REm5b9b</v>
      </c>
      <c r="FQ19" s="57" t="str">
        <f t="shared" si="195"/>
        <v>REm5b11b</v>
      </c>
      <c r="FR19" s="57" t="str">
        <f t="shared" si="196"/>
        <v>REm5b13b</v>
      </c>
      <c r="FT19" s="2" t="str">
        <f t="shared" si="197"/>
        <v>REm</v>
      </c>
      <c r="FU19" s="2" t="str">
        <f t="shared" si="22"/>
        <v>REmΔ</v>
      </c>
      <c r="FV19" s="2" t="str">
        <f t="shared" si="22"/>
        <v>REm9</v>
      </c>
      <c r="FW19" s="2" t="str">
        <f t="shared" si="22"/>
        <v>REm11</v>
      </c>
      <c r="FX19" s="2" t="str">
        <f t="shared" si="22"/>
        <v>REm13</v>
      </c>
      <c r="FY19" s="2" t="str">
        <f t="shared" si="198"/>
        <v>REm</v>
      </c>
      <c r="FZ19" s="2" t="str">
        <f t="shared" si="23"/>
        <v>REm7</v>
      </c>
      <c r="GA19" s="2" t="str">
        <f t="shared" si="23"/>
        <v>REm9b</v>
      </c>
      <c r="GB19" s="2" t="str">
        <f t="shared" si="23"/>
        <v>REm11</v>
      </c>
      <c r="GC19" s="2" t="str">
        <f t="shared" si="23"/>
        <v>REm13</v>
      </c>
      <c r="GD19" s="2" t="str">
        <f t="shared" si="199"/>
        <v>RE5#</v>
      </c>
      <c r="GE19" s="2" t="str">
        <f t="shared" si="24"/>
        <v>RE5#Δ</v>
      </c>
      <c r="GF19" s="2" t="str">
        <f t="shared" si="24"/>
        <v>RE5#9</v>
      </c>
      <c r="GG19" s="2" t="str">
        <f t="shared" si="24"/>
        <v>RE5#11+</v>
      </c>
      <c r="GH19" s="2" t="str">
        <f t="shared" si="24"/>
        <v>RE5#13</v>
      </c>
      <c r="GI19" s="2" t="str">
        <f t="shared" si="200"/>
        <v>RE</v>
      </c>
      <c r="GJ19" s="2" t="str">
        <f t="shared" si="25"/>
        <v>RE7</v>
      </c>
      <c r="GK19" s="2" t="str">
        <f t="shared" si="25"/>
        <v>RE9</v>
      </c>
      <c r="GL19" s="2" t="str">
        <f t="shared" si="25"/>
        <v>RE11+</v>
      </c>
      <c r="GM19" s="2" t="str">
        <f t="shared" si="25"/>
        <v>RE13</v>
      </c>
      <c r="GN19" s="2" t="str">
        <f t="shared" si="201"/>
        <v>RE</v>
      </c>
      <c r="GO19" s="2" t="str">
        <f t="shared" si="26"/>
        <v>RE7</v>
      </c>
      <c r="GP19" s="2" t="str">
        <f t="shared" si="26"/>
        <v>RE9</v>
      </c>
      <c r="GQ19" s="2" t="str">
        <f t="shared" si="26"/>
        <v>RE11</v>
      </c>
      <c r="GR19" s="2" t="str">
        <f t="shared" si="26"/>
        <v>RE13b</v>
      </c>
      <c r="GS19" s="2" t="str">
        <f t="shared" si="202"/>
        <v>REm5b</v>
      </c>
      <c r="GT19" s="2" t="str">
        <f t="shared" si="27"/>
        <v>REm5b7</v>
      </c>
      <c r="GU19" s="2" t="str">
        <f t="shared" si="27"/>
        <v>REm5b9</v>
      </c>
      <c r="GV19" s="2" t="str">
        <f t="shared" si="27"/>
        <v>REm5b11</v>
      </c>
      <c r="GW19" s="2" t="str">
        <f t="shared" si="27"/>
        <v>REm5b13b</v>
      </c>
      <c r="GX19" s="2" t="str">
        <f t="shared" si="203"/>
        <v>REm5b</v>
      </c>
      <c r="GY19" s="2" t="str">
        <f t="shared" si="28"/>
        <v>REm5b7</v>
      </c>
      <c r="GZ19" s="2" t="str">
        <f t="shared" si="28"/>
        <v>REm5b9b</v>
      </c>
      <c r="HA19" s="2" t="str">
        <f t="shared" si="28"/>
        <v>REm5b11b</v>
      </c>
      <c r="HB19" s="2" t="str">
        <f t="shared" si="28"/>
        <v>REm5b13b</v>
      </c>
      <c r="HD19" s="2">
        <f t="shared" si="216"/>
        <v>15</v>
      </c>
      <c r="HE19" s="2" t="str" cm="1">
        <f t="array" ref="HE19">INDEX(patti,$HD19,IP19)</f>
        <v>REm</v>
      </c>
      <c r="HF19" s="2" t="str" cm="1">
        <f t="array" ref="HF19">INDEX(patti,$HD19,IQ19)</f>
        <v>REm</v>
      </c>
      <c r="HG19" s="2" t="str" cm="1">
        <f t="array" ref="HG19">INDEX(patti,$HD19,IR19)</f>
        <v>RE5#</v>
      </c>
      <c r="HH19" s="2" t="str" cm="1">
        <f t="array" ref="HH19">INDEX(patti,$HD19,IS19)</f>
        <v>RE</v>
      </c>
      <c r="HI19" s="2" t="str" cm="1">
        <f t="array" ref="HI19">INDEX(patti,$HD19,IT19)</f>
        <v>RE</v>
      </c>
      <c r="HJ19" s="2" t="str" cm="1">
        <f t="array" ref="HJ19">INDEX(patti,$HD19,IU19)</f>
        <v>REm5b</v>
      </c>
      <c r="HK19" s="2" t="str" cm="1">
        <f t="array" ref="HK19">INDEX(patti,$HD19,IV19)</f>
        <v>REm5b</v>
      </c>
      <c r="HL19" s="2" t="str" cm="1">
        <f t="array" ref="HL19">INDEX(patti,$HD19,IW19)</f>
        <v>REmΔ</v>
      </c>
      <c r="HM19" s="2" t="str" cm="1">
        <f t="array" ref="HM19">INDEX(patti,$HD19,IX19)</f>
        <v>REm7</v>
      </c>
      <c r="HN19" s="2" t="str" cm="1">
        <f t="array" ref="HN19">INDEX(patti,$HD19,IY19)</f>
        <v>RE5#Δ</v>
      </c>
      <c r="HO19" s="2" t="str" cm="1">
        <f t="array" ref="HO19">INDEX(patti,$HD19,IZ19)</f>
        <v>RE7</v>
      </c>
      <c r="HP19" s="2" t="str" cm="1">
        <f t="array" ref="HP19">INDEX(patti,$HD19,JA19)</f>
        <v>RE7</v>
      </c>
      <c r="HQ19" s="2" t="str" cm="1">
        <f t="array" ref="HQ19">INDEX(patti,$HD19,JB19)</f>
        <v>REm5b7</v>
      </c>
      <c r="HR19" s="2" t="str" cm="1">
        <f t="array" ref="HR19">INDEX(patti,$HD19,JC19)</f>
        <v>REm5b7</v>
      </c>
      <c r="HS19" s="2" t="str" cm="1">
        <f t="array" ref="HS19">INDEX(patti,$HD19,JD19)</f>
        <v>REm9</v>
      </c>
      <c r="HT19" s="2" t="str" cm="1">
        <f t="array" ref="HT19">INDEX(patti,$HD19,JE19)</f>
        <v>REm9b</v>
      </c>
      <c r="HU19" s="2" t="str" cm="1">
        <f t="array" ref="HU19">INDEX(patti,$HD19,JF19)</f>
        <v>RE5#9</v>
      </c>
      <c r="HV19" s="2" t="str" cm="1">
        <f t="array" ref="HV19">INDEX(patti,$HD19,JG19)</f>
        <v>RE9</v>
      </c>
      <c r="HW19" s="2" t="str" cm="1">
        <f t="array" ref="HW19">INDEX(patti,$HD19,JH19)</f>
        <v>RE9</v>
      </c>
      <c r="HX19" s="2" t="str" cm="1">
        <f t="array" ref="HX19">INDEX(patti,$HD19,JI19)</f>
        <v>REm5b9</v>
      </c>
      <c r="HY19" s="2" t="str" cm="1">
        <f t="array" ref="HY19">INDEX(patti,$HD19,JJ19)</f>
        <v>REm5b9b</v>
      </c>
      <c r="HZ19" s="2" t="str" cm="1">
        <f t="array" ref="HZ19">INDEX(patti,$HD19,JK19)</f>
        <v>REm11</v>
      </c>
      <c r="IA19" s="2" t="str" cm="1">
        <f t="array" ref="IA19">INDEX(patti,$HD19,JL19)</f>
        <v>REm11</v>
      </c>
      <c r="IB19" s="2" t="str" cm="1">
        <f t="array" ref="IB19">INDEX(patti,$HD19,JM19)</f>
        <v>RE5#11+</v>
      </c>
      <c r="IC19" s="2" t="str" cm="1">
        <f t="array" ref="IC19">INDEX(patti,$HD19,JN19)</f>
        <v>RE11+</v>
      </c>
      <c r="ID19" s="2" t="str" cm="1">
        <f t="array" ref="ID19">INDEX(patti,$HD19,JO19)</f>
        <v>RE11</v>
      </c>
      <c r="IE19" s="2" t="str" cm="1">
        <f t="array" ref="IE19">INDEX(patti,$HD19,JP19)</f>
        <v>REm5b11</v>
      </c>
      <c r="IF19" s="2" t="str" cm="1">
        <f t="array" ref="IF19">INDEX(patti,$HD19,JQ19)</f>
        <v>REm5b11b</v>
      </c>
      <c r="IG19" s="2" t="str" cm="1">
        <f t="array" ref="IG19">INDEX(patti,$HD19,JR19)</f>
        <v>REm13</v>
      </c>
      <c r="IH19" s="2" t="str" cm="1">
        <f t="array" ref="IH19">INDEX(patti,$HD19,JS19)</f>
        <v>REm13</v>
      </c>
      <c r="II19" s="2" t="str" cm="1">
        <f t="array" ref="II19">INDEX(patti,$HD19,JT19)</f>
        <v>RE5#13</v>
      </c>
      <c r="IJ19" s="2" t="str" cm="1">
        <f t="array" ref="IJ19">INDEX(patti,$HD19,JU19)</f>
        <v>RE13</v>
      </c>
      <c r="IK19" s="2" t="str" cm="1">
        <f t="array" ref="IK19">INDEX(patti,$HD19,JV19)</f>
        <v>RE13b</v>
      </c>
      <c r="IL19" s="2" t="str" cm="1">
        <f t="array" ref="IL19">INDEX(patti,$HD19,JW19)</f>
        <v>REm5b13b</v>
      </c>
      <c r="IM19" s="2" t="str" cm="1">
        <f t="array" ref="IM19">INDEX(patti,$HD19,JX19)</f>
        <v>REm5b13b</v>
      </c>
      <c r="IN19" t="s">
        <v>117</v>
      </c>
      <c r="IP19">
        <v>1</v>
      </c>
      <c r="IQ19">
        <f t="shared" si="204"/>
        <v>6</v>
      </c>
      <c r="IR19">
        <f t="shared" si="204"/>
        <v>11</v>
      </c>
      <c r="IS19">
        <f t="shared" si="204"/>
        <v>16</v>
      </c>
      <c r="IT19">
        <f t="shared" si="204"/>
        <v>21</v>
      </c>
      <c r="IU19">
        <f t="shared" si="204"/>
        <v>26</v>
      </c>
      <c r="IV19">
        <f t="shared" si="204"/>
        <v>31</v>
      </c>
      <c r="IW19">
        <f t="shared" si="205"/>
        <v>2</v>
      </c>
      <c r="IX19">
        <f t="shared" si="205"/>
        <v>7</v>
      </c>
      <c r="IY19">
        <f t="shared" si="205"/>
        <v>12</v>
      </c>
      <c r="IZ19">
        <f t="shared" si="205"/>
        <v>17</v>
      </c>
      <c r="JA19">
        <f t="shared" si="205"/>
        <v>22</v>
      </c>
      <c r="JB19">
        <f t="shared" si="205"/>
        <v>27</v>
      </c>
      <c r="JC19">
        <f t="shared" si="205"/>
        <v>32</v>
      </c>
      <c r="JD19">
        <f t="shared" si="205"/>
        <v>3</v>
      </c>
      <c r="JE19">
        <f t="shared" si="205"/>
        <v>8</v>
      </c>
      <c r="JF19">
        <f t="shared" si="205"/>
        <v>13</v>
      </c>
      <c r="JG19">
        <f t="shared" si="205"/>
        <v>18</v>
      </c>
      <c r="JH19">
        <f t="shared" si="205"/>
        <v>23</v>
      </c>
      <c r="JI19">
        <f t="shared" si="205"/>
        <v>28</v>
      </c>
      <c r="JJ19">
        <f t="shared" si="30"/>
        <v>33</v>
      </c>
      <c r="JK19">
        <f t="shared" si="30"/>
        <v>4</v>
      </c>
      <c r="JL19">
        <f t="shared" si="30"/>
        <v>9</v>
      </c>
      <c r="JM19">
        <f t="shared" si="30"/>
        <v>14</v>
      </c>
      <c r="JN19">
        <f t="shared" si="31"/>
        <v>19</v>
      </c>
      <c r="JO19">
        <f t="shared" si="31"/>
        <v>24</v>
      </c>
      <c r="JP19">
        <f t="shared" si="31"/>
        <v>29</v>
      </c>
      <c r="JQ19">
        <f t="shared" si="31"/>
        <v>34</v>
      </c>
      <c r="JR19">
        <f t="shared" si="31"/>
        <v>5</v>
      </c>
      <c r="JS19">
        <f t="shared" si="31"/>
        <v>10</v>
      </c>
      <c r="JT19">
        <f t="shared" si="31"/>
        <v>15</v>
      </c>
      <c r="JU19">
        <f t="shared" si="31"/>
        <v>20</v>
      </c>
      <c r="JV19">
        <f t="shared" si="31"/>
        <v>25</v>
      </c>
      <c r="JW19">
        <f t="shared" si="31"/>
        <v>30</v>
      </c>
      <c r="JX19">
        <f t="shared" si="31"/>
        <v>35</v>
      </c>
      <c r="JY19" t="s">
        <v>117</v>
      </c>
      <c r="JZ19" t="str">
        <f t="shared" ref="JZ19:JZ28" si="222">JZ18</f>
        <v>MELODICA</v>
      </c>
      <c r="KA19">
        <f t="shared" si="16"/>
        <v>0</v>
      </c>
      <c r="KB19" cm="1">
        <f t="array" ref="KB19">IF(TYPE(_xlfn._xlws.FILTER(HE$1:IM$1,HE19:IM19=KA19))=16,0,_xlfn._xlws.FILTER(HE$1:IM$1,HE19:IM19=KA19))</f>
        <v>0</v>
      </c>
      <c r="KG19">
        <f t="shared" si="206"/>
        <v>0</v>
      </c>
      <c r="KH19" s="35">
        <f t="shared" si="32"/>
        <v>0</v>
      </c>
      <c r="KI19">
        <f t="shared" si="218"/>
        <v>15</v>
      </c>
      <c r="KJ19">
        <f t="shared" si="33"/>
        <v>0</v>
      </c>
      <c r="KK19">
        <f t="shared" si="219"/>
        <v>0</v>
      </c>
      <c r="KL19">
        <f t="shared" si="207"/>
        <v>0</v>
      </c>
      <c r="KM19" s="2">
        <f t="shared" si="35"/>
        <v>0</v>
      </c>
      <c r="KN19" s="2">
        <f t="shared" si="35"/>
        <v>0</v>
      </c>
      <c r="KO19" s="2">
        <f t="shared" si="35"/>
        <v>0</v>
      </c>
      <c r="KP19" s="2">
        <f t="shared" si="35"/>
        <v>0</v>
      </c>
      <c r="KQ19" s="2">
        <f t="shared" si="35"/>
        <v>0</v>
      </c>
      <c r="KR19" s="2">
        <f t="shared" si="35"/>
        <v>0</v>
      </c>
      <c r="KS19" s="2">
        <f t="shared" si="35"/>
        <v>0</v>
      </c>
      <c r="KT19" s="2" t="str">
        <f t="shared" si="208"/>
        <v>0</v>
      </c>
      <c r="KU19" s="2" t="str">
        <f t="shared" si="209"/>
        <v>0</v>
      </c>
      <c r="KV19" s="2" t="str">
        <f t="shared" si="210"/>
        <v>0</v>
      </c>
      <c r="KW19" s="55" t="str">
        <f t="shared" si="211"/>
        <v>0</v>
      </c>
      <c r="KX19" s="60">
        <f t="shared" si="212"/>
        <v>0</v>
      </c>
      <c r="KY19" s="60">
        <f t="shared" si="36"/>
        <v>0</v>
      </c>
      <c r="KZ19" s="60">
        <f t="shared" si="36"/>
        <v>0</v>
      </c>
      <c r="LA19" s="60">
        <f t="shared" si="36"/>
        <v>0</v>
      </c>
      <c r="LB19" s="60">
        <f t="shared" si="36"/>
        <v>0</v>
      </c>
      <c r="LC19" s="60">
        <f t="shared" si="36"/>
        <v>0</v>
      </c>
      <c r="LD19" s="60">
        <f t="shared" si="36"/>
        <v>0</v>
      </c>
      <c r="LE19" s="64">
        <f t="shared" si="37"/>
        <v>0</v>
      </c>
      <c r="LF19" s="55">
        <f t="shared" si="38"/>
        <v>0</v>
      </c>
      <c r="LG19" s="55">
        <f t="shared" si="39"/>
        <v>0</v>
      </c>
      <c r="LH19" s="55">
        <f t="shared" si="40"/>
        <v>0</v>
      </c>
      <c r="LI19" s="55">
        <f t="shared" si="41"/>
        <v>0</v>
      </c>
      <c r="LJ19" s="55">
        <f t="shared" si="42"/>
        <v>0</v>
      </c>
      <c r="LK19" s="55">
        <f t="shared" si="43"/>
        <v>0</v>
      </c>
      <c r="LL19" s="55">
        <f t="shared" si="44"/>
        <v>0</v>
      </c>
      <c r="LM19" s="64">
        <f t="shared" si="213"/>
        <v>0</v>
      </c>
      <c r="LN19" s="64">
        <f t="shared" si="45"/>
        <v>0</v>
      </c>
      <c r="LO19" s="64">
        <f t="shared" si="45"/>
        <v>0</v>
      </c>
      <c r="LP19" s="64">
        <f t="shared" si="45"/>
        <v>0</v>
      </c>
      <c r="LQ19" s="64">
        <f t="shared" si="45"/>
        <v>0</v>
      </c>
      <c r="LR19" s="64">
        <f t="shared" si="45"/>
        <v>0</v>
      </c>
      <c r="LS19" s="64">
        <f t="shared" si="45"/>
        <v>0</v>
      </c>
      <c r="LT19" s="60">
        <f t="shared" si="214"/>
        <v>0</v>
      </c>
      <c r="LU19" s="60">
        <f t="shared" si="46"/>
        <v>0</v>
      </c>
      <c r="LV19" s="60">
        <f t="shared" si="47"/>
        <v>0</v>
      </c>
      <c r="LX19" s="180"/>
      <c r="LY19" s="180"/>
      <c r="LZ19" s="180"/>
      <c r="MA19" s="180"/>
      <c r="MB19" s="180"/>
      <c r="MC19" s="180"/>
      <c r="MD19" s="180"/>
      <c r="ME19" s="180"/>
      <c r="MF19" s="180"/>
      <c r="MG19" s="180"/>
      <c r="MH19" s="180"/>
      <c r="MI19" s="180"/>
      <c r="MJ19" s="180"/>
      <c r="MK19" s="180"/>
      <c r="ML19" s="180"/>
      <c r="MM19" s="180"/>
      <c r="MN19" s="180"/>
      <c r="MO19" s="180"/>
      <c r="MP19" s="180"/>
      <c r="MQ19" s="180"/>
      <c r="MR19" s="180"/>
      <c r="MS19" s="180"/>
      <c r="MT19" s="180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73"/>
      <c r="NP19" s="73"/>
      <c r="NQ19" s="73"/>
      <c r="NR19" s="73"/>
      <c r="NS19" s="73"/>
      <c r="NT19" s="73"/>
      <c r="NU19" s="73"/>
      <c r="NV19" s="73"/>
      <c r="NW19" s="73"/>
      <c r="NX19" s="73"/>
      <c r="NY19" s="73"/>
      <c r="NZ19" s="73"/>
      <c r="OA19" s="73"/>
      <c r="OB19" s="73"/>
      <c r="OC19" s="73"/>
      <c r="OD19" s="73"/>
      <c r="OE19" s="73"/>
      <c r="OF19" s="73"/>
      <c r="OG19" s="73"/>
      <c r="OH19" s="73"/>
      <c r="OI19" s="73"/>
      <c r="OJ19" s="73"/>
      <c r="OK19" s="73"/>
      <c r="OL19" s="73"/>
      <c r="OM19" s="73"/>
      <c r="ON19" s="73"/>
      <c r="OO19" s="73"/>
      <c r="OP19" s="73"/>
      <c r="OQ19" s="73"/>
      <c r="OR19" s="73"/>
      <c r="OS19" s="73"/>
      <c r="OT19" s="73"/>
      <c r="OU19" s="73"/>
      <c r="OV19" s="73"/>
      <c r="OW19" s="73"/>
      <c r="OX19" s="73"/>
      <c r="OY19" s="73"/>
      <c r="OZ19" s="73"/>
      <c r="PA19" s="73"/>
      <c r="PB19" s="73"/>
    </row>
    <row r="20" spans="1:418" x14ac:dyDescent="0.3">
      <c r="A20" s="190"/>
      <c r="B20" t="str">
        <f t="shared" si="220"/>
        <v>Mib</v>
      </c>
      <c r="C20" s="16" t="s">
        <v>37</v>
      </c>
      <c r="D20" s="16" t="s">
        <v>38</v>
      </c>
      <c r="E20" s="16" t="s">
        <v>37</v>
      </c>
      <c r="F20" s="16" t="s">
        <v>37</v>
      </c>
      <c r="G20" s="16" t="s">
        <v>37</v>
      </c>
      <c r="H20" s="16" t="s">
        <v>37</v>
      </c>
      <c r="I20" s="16" t="s">
        <v>38</v>
      </c>
      <c r="J20" s="4">
        <f t="shared" si="221"/>
        <v>4</v>
      </c>
      <c r="K20" s="58">
        <f t="shared" si="48"/>
        <v>6</v>
      </c>
      <c r="L20" s="58">
        <f t="shared" si="49"/>
        <v>7</v>
      </c>
      <c r="M20" s="58">
        <f t="shared" si="50"/>
        <v>9</v>
      </c>
      <c r="N20" s="58">
        <f t="shared" si="51"/>
        <v>11</v>
      </c>
      <c r="O20" s="58">
        <f t="shared" si="52"/>
        <v>13</v>
      </c>
      <c r="P20" s="58">
        <f t="shared" si="53"/>
        <v>15</v>
      </c>
      <c r="Q20" s="57">
        <f t="shared" si="54"/>
        <v>16</v>
      </c>
      <c r="R20" s="58">
        <f t="shared" si="55"/>
        <v>18</v>
      </c>
      <c r="S20" s="58">
        <f t="shared" si="56"/>
        <v>19</v>
      </c>
      <c r="T20" s="58">
        <f t="shared" si="57"/>
        <v>21</v>
      </c>
      <c r="U20" s="58">
        <f t="shared" si="58"/>
        <v>23</v>
      </c>
      <c r="V20" s="58">
        <f t="shared" si="59"/>
        <v>25</v>
      </c>
      <c r="W20" s="58">
        <f t="shared" si="60"/>
        <v>27</v>
      </c>
      <c r="X20" s="57">
        <f t="shared" si="61"/>
        <v>28</v>
      </c>
      <c r="Y20" s="58">
        <f t="shared" si="62"/>
        <v>30</v>
      </c>
      <c r="Z20" s="58">
        <f t="shared" si="63"/>
        <v>31</v>
      </c>
      <c r="AA20" s="58">
        <f t="shared" si="64"/>
        <v>33</v>
      </c>
      <c r="AB20" s="58">
        <f t="shared" si="65"/>
        <v>35</v>
      </c>
      <c r="AC20" s="58">
        <f t="shared" si="66"/>
        <v>37</v>
      </c>
      <c r="AD20" s="58">
        <f t="shared" si="67"/>
        <v>39</v>
      </c>
      <c r="AE20" s="57">
        <f t="shared" si="68"/>
        <v>40</v>
      </c>
      <c r="AF20" s="58">
        <f t="shared" si="69"/>
        <v>42</v>
      </c>
      <c r="AG20" s="58">
        <f t="shared" si="70"/>
        <v>43</v>
      </c>
      <c r="AH20" s="58">
        <f t="shared" si="71"/>
        <v>45</v>
      </c>
      <c r="AI20" s="58"/>
      <c r="AJ20" s="58">
        <f>1</f>
        <v>1</v>
      </c>
      <c r="AK20" s="58">
        <f t="shared" si="72"/>
        <v>3</v>
      </c>
      <c r="AL20" s="58">
        <f t="shared" si="73"/>
        <v>7</v>
      </c>
      <c r="AM20" s="58">
        <f t="shared" si="74"/>
        <v>11</v>
      </c>
      <c r="AN20" s="58">
        <f t="shared" si="75"/>
        <v>14</v>
      </c>
      <c r="AO20" s="58">
        <f t="shared" si="76"/>
        <v>17</v>
      </c>
      <c r="AP20" s="58">
        <f t="shared" si="77"/>
        <v>21</v>
      </c>
      <c r="AQ20" s="58" t="str">
        <f t="shared" si="215"/>
        <v>Mib</v>
      </c>
      <c r="AR20" s="58" t="str">
        <f t="shared" si="78"/>
        <v>m</v>
      </c>
      <c r="AS20" s="58" t="str">
        <f t="shared" si="79"/>
        <v/>
      </c>
      <c r="AT20" s="58" t="str">
        <f t="shared" si="80"/>
        <v>Δ</v>
      </c>
      <c r="AU20" s="57" t="str">
        <f t="shared" si="81"/>
        <v>9</v>
      </c>
      <c r="AV20" s="57" t="str">
        <f t="shared" si="82"/>
        <v>11</v>
      </c>
      <c r="AW20" s="57" t="str">
        <f t="shared" si="83"/>
        <v>13</v>
      </c>
      <c r="AX20" s="57" t="str">
        <f t="shared" si="84"/>
        <v>Mibm</v>
      </c>
      <c r="AY20" s="57" t="str">
        <f t="shared" si="85"/>
        <v>MibmΔ</v>
      </c>
      <c r="AZ20" s="57" t="str">
        <f t="shared" si="86"/>
        <v>Mibm9</v>
      </c>
      <c r="BA20" s="57" t="str">
        <f t="shared" si="87"/>
        <v>Mibm11</v>
      </c>
      <c r="BB20" s="57" t="str">
        <f t="shared" si="88"/>
        <v>Mibm13</v>
      </c>
      <c r="BD20" s="58">
        <f>1</f>
        <v>1</v>
      </c>
      <c r="BE20" s="57">
        <f t="shared" si="89"/>
        <v>3</v>
      </c>
      <c r="BF20" s="57">
        <f t="shared" si="90"/>
        <v>7</v>
      </c>
      <c r="BG20" s="57">
        <f t="shared" si="91"/>
        <v>10</v>
      </c>
      <c r="BH20" s="57">
        <f t="shared" si="92"/>
        <v>13</v>
      </c>
      <c r="BI20" s="57">
        <f t="shared" si="93"/>
        <v>17</v>
      </c>
      <c r="BJ20" s="57">
        <f t="shared" si="94"/>
        <v>21</v>
      </c>
      <c r="BK20" s="58" t="str">
        <f t="shared" si="95"/>
        <v>Mib</v>
      </c>
      <c r="BL20" s="58" t="str">
        <f t="shared" si="96"/>
        <v>m</v>
      </c>
      <c r="BM20" s="58" t="str">
        <f t="shared" si="97"/>
        <v/>
      </c>
      <c r="BN20" s="58" t="str">
        <f t="shared" si="98"/>
        <v>7</v>
      </c>
      <c r="BO20" s="57" t="str">
        <f t="shared" si="99"/>
        <v>9b</v>
      </c>
      <c r="BP20" s="57" t="str">
        <f t="shared" si="100"/>
        <v>11</v>
      </c>
      <c r="BQ20" s="57" t="str">
        <f t="shared" si="101"/>
        <v>13</v>
      </c>
      <c r="BR20" s="57" t="str">
        <f t="shared" si="102"/>
        <v>Mibm</v>
      </c>
      <c r="BS20" s="57" t="str">
        <f t="shared" si="103"/>
        <v>Mibm7</v>
      </c>
      <c r="BT20" s="57" t="str">
        <f t="shared" si="104"/>
        <v>Mibm9b</v>
      </c>
      <c r="BU20" s="57" t="str">
        <f t="shared" si="105"/>
        <v>Mibm11</v>
      </c>
      <c r="BV20" s="57" t="str">
        <f t="shared" si="106"/>
        <v>Mibm13</v>
      </c>
      <c r="BX20" s="58">
        <f>1</f>
        <v>1</v>
      </c>
      <c r="BY20" s="57">
        <f t="shared" si="107"/>
        <v>4</v>
      </c>
      <c r="BZ20" s="57">
        <f t="shared" si="108"/>
        <v>8</v>
      </c>
      <c r="CA20" s="57">
        <f t="shared" si="109"/>
        <v>11</v>
      </c>
      <c r="CB20" s="57">
        <f t="shared" si="110"/>
        <v>14</v>
      </c>
      <c r="CC20" s="57">
        <f t="shared" si="111"/>
        <v>18</v>
      </c>
      <c r="CD20" s="57">
        <f t="shared" si="112"/>
        <v>21</v>
      </c>
      <c r="CE20" s="58" t="str">
        <f t="shared" si="113"/>
        <v>Mib</v>
      </c>
      <c r="CF20" s="58" t="str">
        <f t="shared" si="114"/>
        <v/>
      </c>
      <c r="CG20" s="58" t="str">
        <f t="shared" si="115"/>
        <v>5#</v>
      </c>
      <c r="CH20" s="58" t="str">
        <f t="shared" si="116"/>
        <v>Δ</v>
      </c>
      <c r="CI20" s="57" t="str">
        <f t="shared" si="117"/>
        <v>9</v>
      </c>
      <c r="CJ20" s="57" t="str">
        <f t="shared" si="118"/>
        <v>11+</v>
      </c>
      <c r="CK20" s="57" t="str">
        <f t="shared" si="119"/>
        <v>13</v>
      </c>
      <c r="CL20" s="57" t="str">
        <f t="shared" si="120"/>
        <v>Mib5#</v>
      </c>
      <c r="CM20" s="57" t="str">
        <f t="shared" si="121"/>
        <v>Mib5#Δ</v>
      </c>
      <c r="CN20" s="57" t="str">
        <f t="shared" si="122"/>
        <v>Mib5#9</v>
      </c>
      <c r="CO20" s="57" t="str">
        <f t="shared" si="123"/>
        <v>Mib5#11+</v>
      </c>
      <c r="CP20" s="57" t="str">
        <f t="shared" si="124"/>
        <v>Mib5#13</v>
      </c>
      <c r="CR20" s="58">
        <f>1</f>
        <v>1</v>
      </c>
      <c r="CS20" s="57">
        <f t="shared" si="125"/>
        <v>4</v>
      </c>
      <c r="CT20" s="57">
        <f t="shared" si="126"/>
        <v>7</v>
      </c>
      <c r="CU20" s="57">
        <f t="shared" si="127"/>
        <v>10</v>
      </c>
      <c r="CV20" s="57">
        <f t="shared" si="128"/>
        <v>14</v>
      </c>
      <c r="CW20" s="57">
        <f t="shared" si="129"/>
        <v>18</v>
      </c>
      <c r="CX20" s="57">
        <f t="shared" si="130"/>
        <v>21</v>
      </c>
      <c r="CY20" s="58" t="str">
        <f t="shared" si="131"/>
        <v>Mib</v>
      </c>
      <c r="CZ20" s="58" t="str">
        <f t="shared" si="132"/>
        <v/>
      </c>
      <c r="DA20" s="58" t="str">
        <f t="shared" si="133"/>
        <v/>
      </c>
      <c r="DB20" s="58" t="str">
        <f t="shared" si="134"/>
        <v>7</v>
      </c>
      <c r="DC20" s="57" t="str">
        <f t="shared" si="135"/>
        <v>9</v>
      </c>
      <c r="DD20" s="57" t="str">
        <f t="shared" si="136"/>
        <v>11+</v>
      </c>
      <c r="DE20" s="57" t="str">
        <f t="shared" si="137"/>
        <v>13</v>
      </c>
      <c r="DF20" s="57" t="str">
        <f t="shared" si="138"/>
        <v>Mib</v>
      </c>
      <c r="DG20" s="57" t="str">
        <f t="shared" si="139"/>
        <v>Mib7</v>
      </c>
      <c r="DH20" s="57" t="str">
        <f t="shared" si="140"/>
        <v>Mib9</v>
      </c>
      <c r="DI20" s="57" t="str">
        <f t="shared" si="141"/>
        <v>Mib11+</v>
      </c>
      <c r="DJ20" s="57" t="str">
        <f t="shared" si="142"/>
        <v>Mib13</v>
      </c>
      <c r="DL20" s="58">
        <f>1</f>
        <v>1</v>
      </c>
      <c r="DM20" s="57">
        <f t="shared" si="143"/>
        <v>4</v>
      </c>
      <c r="DN20" s="57">
        <f t="shared" si="144"/>
        <v>7</v>
      </c>
      <c r="DO20" s="57">
        <f t="shared" si="145"/>
        <v>10</v>
      </c>
      <c r="DP20" s="57">
        <f t="shared" si="146"/>
        <v>14</v>
      </c>
      <c r="DQ20" s="57">
        <f t="shared" si="147"/>
        <v>17</v>
      </c>
      <c r="DR20" s="57">
        <f t="shared" si="148"/>
        <v>20</v>
      </c>
      <c r="DS20" s="58" t="str">
        <f t="shared" si="149"/>
        <v>Mib</v>
      </c>
      <c r="DT20" s="58" t="str">
        <f t="shared" si="150"/>
        <v/>
      </c>
      <c r="DU20" s="58" t="str">
        <f t="shared" si="151"/>
        <v/>
      </c>
      <c r="DV20" s="58" t="str">
        <f t="shared" si="152"/>
        <v>7</v>
      </c>
      <c r="DW20" s="57" t="str">
        <f t="shared" si="153"/>
        <v>9</v>
      </c>
      <c r="DX20" s="57" t="str">
        <f t="shared" si="154"/>
        <v>11</v>
      </c>
      <c r="DY20" s="57" t="str">
        <f t="shared" si="155"/>
        <v>13b</v>
      </c>
      <c r="DZ20" s="57" t="str">
        <f t="shared" si="156"/>
        <v>Mib</v>
      </c>
      <c r="EA20" s="57" t="str">
        <f t="shared" si="157"/>
        <v>Mib7</v>
      </c>
      <c r="EB20" s="57" t="str">
        <f t="shared" si="158"/>
        <v>Mib9</v>
      </c>
      <c r="EC20" s="57" t="str">
        <f t="shared" si="159"/>
        <v>Mib11</v>
      </c>
      <c r="ED20" s="57" t="str">
        <f t="shared" si="160"/>
        <v>Mib13b</v>
      </c>
      <c r="EF20" s="58">
        <f>1</f>
        <v>1</v>
      </c>
      <c r="EG20" s="57">
        <f t="shared" si="161"/>
        <v>3</v>
      </c>
      <c r="EH20" s="57">
        <f t="shared" si="162"/>
        <v>6</v>
      </c>
      <c r="EI20" s="57">
        <f t="shared" si="163"/>
        <v>10</v>
      </c>
      <c r="EJ20" s="57">
        <f t="shared" si="164"/>
        <v>14</v>
      </c>
      <c r="EK20" s="57">
        <f t="shared" si="165"/>
        <v>17</v>
      </c>
      <c r="EL20" s="57">
        <f t="shared" si="166"/>
        <v>20</v>
      </c>
      <c r="EM20" s="58" t="str">
        <f t="shared" si="167"/>
        <v>Mib</v>
      </c>
      <c r="EN20" s="58" t="str">
        <f t="shared" si="168"/>
        <v>m</v>
      </c>
      <c r="EO20" s="58" t="str">
        <f t="shared" si="169"/>
        <v>5b</v>
      </c>
      <c r="EP20" s="58" t="str">
        <f t="shared" si="170"/>
        <v>7</v>
      </c>
      <c r="EQ20" s="57" t="str">
        <f t="shared" si="171"/>
        <v>9</v>
      </c>
      <c r="ER20" s="57" t="str">
        <f t="shared" si="172"/>
        <v>11</v>
      </c>
      <c r="ES20" s="57" t="str">
        <f t="shared" si="173"/>
        <v>13b</v>
      </c>
      <c r="ET20" s="57" t="str">
        <f t="shared" si="174"/>
        <v>Mibm5b</v>
      </c>
      <c r="EU20" s="57" t="str">
        <f t="shared" si="175"/>
        <v>Mibm5b7</v>
      </c>
      <c r="EV20" s="57" t="str">
        <f t="shared" si="176"/>
        <v>Mibm5b9</v>
      </c>
      <c r="EW20" s="57" t="str">
        <f t="shared" si="177"/>
        <v>Mibm5b11</v>
      </c>
      <c r="EX20" s="57" t="str">
        <f t="shared" si="178"/>
        <v>Mibm5b13b</v>
      </c>
      <c r="EZ20" s="58">
        <f>1</f>
        <v>1</v>
      </c>
      <c r="FA20" s="57">
        <f t="shared" si="179"/>
        <v>3</v>
      </c>
      <c r="FB20" s="57">
        <f t="shared" si="180"/>
        <v>6</v>
      </c>
      <c r="FC20" s="57">
        <f t="shared" si="181"/>
        <v>10</v>
      </c>
      <c r="FD20" s="57">
        <f t="shared" si="182"/>
        <v>13</v>
      </c>
      <c r="FE20" s="57">
        <f t="shared" si="183"/>
        <v>16</v>
      </c>
      <c r="FF20" s="57">
        <f t="shared" si="184"/>
        <v>20</v>
      </c>
      <c r="FG20" s="58" t="str">
        <f t="shared" si="185"/>
        <v>Mib</v>
      </c>
      <c r="FH20" s="58" t="str">
        <f t="shared" si="186"/>
        <v>m</v>
      </c>
      <c r="FI20" s="58" t="str">
        <f t="shared" si="187"/>
        <v>5b</v>
      </c>
      <c r="FJ20" s="58" t="str">
        <f t="shared" si="188"/>
        <v>7</v>
      </c>
      <c r="FK20" s="57" t="str">
        <f t="shared" si="189"/>
        <v>9b</v>
      </c>
      <c r="FL20" s="57" t="str">
        <f t="shared" si="190"/>
        <v>11b</v>
      </c>
      <c r="FM20" s="57" t="str">
        <f t="shared" si="191"/>
        <v>13b</v>
      </c>
      <c r="FN20" s="57" t="str">
        <f t="shared" si="192"/>
        <v>Mibm5b</v>
      </c>
      <c r="FO20" s="57" t="str">
        <f t="shared" si="193"/>
        <v>Mibm5b7</v>
      </c>
      <c r="FP20" s="57" t="str">
        <f t="shared" si="194"/>
        <v>Mibm5b9b</v>
      </c>
      <c r="FQ20" s="57" t="str">
        <f t="shared" si="195"/>
        <v>Mibm5b11b</v>
      </c>
      <c r="FR20" s="57" t="str">
        <f t="shared" si="196"/>
        <v>Mibm5b13b</v>
      </c>
      <c r="FT20" s="2" t="str">
        <f t="shared" si="197"/>
        <v>Mibm</v>
      </c>
      <c r="FU20" s="2" t="str">
        <f t="shared" si="22"/>
        <v>MibmΔ</v>
      </c>
      <c r="FV20" s="2" t="str">
        <f t="shared" si="22"/>
        <v>Mibm9</v>
      </c>
      <c r="FW20" s="2" t="str">
        <f t="shared" si="22"/>
        <v>Mibm11</v>
      </c>
      <c r="FX20" s="2" t="str">
        <f t="shared" si="22"/>
        <v>Mibm13</v>
      </c>
      <c r="FY20" s="2" t="str">
        <f t="shared" si="198"/>
        <v>Mibm</v>
      </c>
      <c r="FZ20" s="2" t="str">
        <f t="shared" si="23"/>
        <v>Mibm7</v>
      </c>
      <c r="GA20" s="2" t="str">
        <f t="shared" si="23"/>
        <v>Mibm9b</v>
      </c>
      <c r="GB20" s="2" t="str">
        <f t="shared" si="23"/>
        <v>Mibm11</v>
      </c>
      <c r="GC20" s="2" t="str">
        <f t="shared" si="23"/>
        <v>Mibm13</v>
      </c>
      <c r="GD20" s="2" t="str">
        <f t="shared" si="199"/>
        <v>Mib5#</v>
      </c>
      <c r="GE20" s="2" t="str">
        <f t="shared" si="24"/>
        <v>Mib5#Δ</v>
      </c>
      <c r="GF20" s="2" t="str">
        <f t="shared" si="24"/>
        <v>Mib5#9</v>
      </c>
      <c r="GG20" s="2" t="str">
        <f t="shared" si="24"/>
        <v>Mib5#11+</v>
      </c>
      <c r="GH20" s="2" t="str">
        <f t="shared" si="24"/>
        <v>Mib5#13</v>
      </c>
      <c r="GI20" s="2" t="str">
        <f t="shared" si="200"/>
        <v>Mib</v>
      </c>
      <c r="GJ20" s="2" t="str">
        <f t="shared" si="25"/>
        <v>Mib7</v>
      </c>
      <c r="GK20" s="2" t="str">
        <f t="shared" si="25"/>
        <v>Mib9</v>
      </c>
      <c r="GL20" s="2" t="str">
        <f t="shared" si="25"/>
        <v>Mib11+</v>
      </c>
      <c r="GM20" s="2" t="str">
        <f t="shared" si="25"/>
        <v>Mib13</v>
      </c>
      <c r="GN20" s="2" t="str">
        <f t="shared" si="201"/>
        <v>Mib</v>
      </c>
      <c r="GO20" s="2" t="str">
        <f t="shared" si="26"/>
        <v>Mib7</v>
      </c>
      <c r="GP20" s="2" t="str">
        <f t="shared" si="26"/>
        <v>Mib9</v>
      </c>
      <c r="GQ20" s="2" t="str">
        <f t="shared" si="26"/>
        <v>Mib11</v>
      </c>
      <c r="GR20" s="2" t="str">
        <f t="shared" si="26"/>
        <v>Mib13b</v>
      </c>
      <c r="GS20" s="2" t="str">
        <f t="shared" si="202"/>
        <v>Mibm5b</v>
      </c>
      <c r="GT20" s="2" t="str">
        <f t="shared" si="27"/>
        <v>Mibm5b7</v>
      </c>
      <c r="GU20" s="2" t="str">
        <f t="shared" si="27"/>
        <v>Mibm5b9</v>
      </c>
      <c r="GV20" s="2" t="str">
        <f t="shared" si="27"/>
        <v>Mibm5b11</v>
      </c>
      <c r="GW20" s="2" t="str">
        <f t="shared" si="27"/>
        <v>Mibm5b13b</v>
      </c>
      <c r="GX20" s="2" t="str">
        <f t="shared" si="203"/>
        <v>Mibm5b</v>
      </c>
      <c r="GY20" s="2" t="str">
        <f t="shared" si="28"/>
        <v>Mibm5b7</v>
      </c>
      <c r="GZ20" s="2" t="str">
        <f t="shared" si="28"/>
        <v>Mibm5b9b</v>
      </c>
      <c r="HA20" s="2" t="str">
        <f t="shared" si="28"/>
        <v>Mibm5b11b</v>
      </c>
      <c r="HB20" s="2" t="str">
        <f t="shared" si="28"/>
        <v>Mibm5b13b</v>
      </c>
      <c r="HD20" s="2">
        <f t="shared" si="216"/>
        <v>16</v>
      </c>
      <c r="HE20" s="2" t="str" cm="1">
        <f t="array" ref="HE20">INDEX(patti,$HD20,IP20)</f>
        <v>Mibm</v>
      </c>
      <c r="HF20" s="2" t="str" cm="1">
        <f t="array" ref="HF20">INDEX(patti,$HD20,IQ20)</f>
        <v>Mibm</v>
      </c>
      <c r="HG20" s="2" t="str" cm="1">
        <f t="array" ref="HG20">INDEX(patti,$HD20,IR20)</f>
        <v>Mib5#</v>
      </c>
      <c r="HH20" s="2" t="str" cm="1">
        <f t="array" ref="HH20">INDEX(patti,$HD20,IS20)</f>
        <v>Mib</v>
      </c>
      <c r="HI20" s="2" t="str" cm="1">
        <f t="array" ref="HI20">INDEX(patti,$HD20,IT20)</f>
        <v>Mib</v>
      </c>
      <c r="HJ20" s="2" t="str" cm="1">
        <f t="array" ref="HJ20">INDEX(patti,$HD20,IU20)</f>
        <v>Mibm5b</v>
      </c>
      <c r="HK20" s="2" t="str" cm="1">
        <f t="array" ref="HK20">INDEX(patti,$HD20,IV20)</f>
        <v>Mibm5b</v>
      </c>
      <c r="HL20" s="2" t="str" cm="1">
        <f t="array" ref="HL20">INDEX(patti,$HD20,IW20)</f>
        <v>MibmΔ</v>
      </c>
      <c r="HM20" s="2" t="str" cm="1">
        <f t="array" ref="HM20">INDEX(patti,$HD20,IX20)</f>
        <v>Mibm7</v>
      </c>
      <c r="HN20" s="2" t="str" cm="1">
        <f t="array" ref="HN20">INDEX(patti,$HD20,IY20)</f>
        <v>Mib5#Δ</v>
      </c>
      <c r="HO20" s="2" t="str" cm="1">
        <f t="array" ref="HO20">INDEX(patti,$HD20,IZ20)</f>
        <v>Mib7</v>
      </c>
      <c r="HP20" s="2" t="str" cm="1">
        <f t="array" ref="HP20">INDEX(patti,$HD20,JA20)</f>
        <v>Mib7</v>
      </c>
      <c r="HQ20" s="2" t="str" cm="1">
        <f t="array" ref="HQ20">INDEX(patti,$HD20,JB20)</f>
        <v>Mibm5b7</v>
      </c>
      <c r="HR20" s="2" t="str" cm="1">
        <f t="array" ref="HR20">INDEX(patti,$HD20,JC20)</f>
        <v>Mibm5b7</v>
      </c>
      <c r="HS20" s="2" t="str" cm="1">
        <f t="array" ref="HS20">INDEX(patti,$HD20,JD20)</f>
        <v>Mibm9</v>
      </c>
      <c r="HT20" s="2" t="str" cm="1">
        <f t="array" ref="HT20">INDEX(patti,$HD20,JE20)</f>
        <v>Mibm9b</v>
      </c>
      <c r="HU20" s="2" t="str" cm="1">
        <f t="array" ref="HU20">INDEX(patti,$HD20,JF20)</f>
        <v>Mib5#9</v>
      </c>
      <c r="HV20" s="2" t="str" cm="1">
        <f t="array" ref="HV20">INDEX(patti,$HD20,JG20)</f>
        <v>Mib9</v>
      </c>
      <c r="HW20" s="2" t="str" cm="1">
        <f t="array" ref="HW20">INDEX(patti,$HD20,JH20)</f>
        <v>Mib9</v>
      </c>
      <c r="HX20" s="2" t="str" cm="1">
        <f t="array" ref="HX20">INDEX(patti,$HD20,JI20)</f>
        <v>Mibm5b9</v>
      </c>
      <c r="HY20" s="2" t="str" cm="1">
        <f t="array" ref="HY20">INDEX(patti,$HD20,JJ20)</f>
        <v>Mibm5b9b</v>
      </c>
      <c r="HZ20" s="2" t="str" cm="1">
        <f t="array" ref="HZ20">INDEX(patti,$HD20,JK20)</f>
        <v>Mibm11</v>
      </c>
      <c r="IA20" s="2" t="str" cm="1">
        <f t="array" ref="IA20">INDEX(patti,$HD20,JL20)</f>
        <v>Mibm11</v>
      </c>
      <c r="IB20" s="2" t="str" cm="1">
        <f t="array" ref="IB20">INDEX(patti,$HD20,JM20)</f>
        <v>Mib5#11+</v>
      </c>
      <c r="IC20" s="2" t="str" cm="1">
        <f t="array" ref="IC20">INDEX(patti,$HD20,JN20)</f>
        <v>Mib11+</v>
      </c>
      <c r="ID20" s="2" t="str" cm="1">
        <f t="array" ref="ID20">INDEX(patti,$HD20,JO20)</f>
        <v>Mib11</v>
      </c>
      <c r="IE20" s="2" t="str" cm="1">
        <f t="array" ref="IE20">INDEX(patti,$HD20,JP20)</f>
        <v>Mibm5b11</v>
      </c>
      <c r="IF20" s="2" t="str" cm="1">
        <f t="array" ref="IF20">INDEX(patti,$HD20,JQ20)</f>
        <v>Mibm5b11b</v>
      </c>
      <c r="IG20" s="2" t="str" cm="1">
        <f t="array" ref="IG20">INDEX(patti,$HD20,JR20)</f>
        <v>Mibm13</v>
      </c>
      <c r="IH20" s="2" t="str" cm="1">
        <f t="array" ref="IH20">INDEX(patti,$HD20,JS20)</f>
        <v>Mibm13</v>
      </c>
      <c r="II20" s="2" t="str" cm="1">
        <f t="array" ref="II20">INDEX(patti,$HD20,JT20)</f>
        <v>Mib5#13</v>
      </c>
      <c r="IJ20" s="2" t="str" cm="1">
        <f t="array" ref="IJ20">INDEX(patti,$HD20,JU20)</f>
        <v>Mib13</v>
      </c>
      <c r="IK20" s="2" t="str" cm="1">
        <f t="array" ref="IK20">INDEX(patti,$HD20,JV20)</f>
        <v>Mib13b</v>
      </c>
      <c r="IL20" s="2" t="str" cm="1">
        <f t="array" ref="IL20">INDEX(patti,$HD20,JW20)</f>
        <v>Mibm5b13b</v>
      </c>
      <c r="IM20" s="2" t="str" cm="1">
        <f t="array" ref="IM20">INDEX(patti,$HD20,JX20)</f>
        <v>Mibm5b13b</v>
      </c>
      <c r="IN20" t="s">
        <v>117</v>
      </c>
      <c r="IP20">
        <v>1</v>
      </c>
      <c r="IQ20">
        <f t="shared" si="204"/>
        <v>6</v>
      </c>
      <c r="IR20">
        <f t="shared" si="204"/>
        <v>11</v>
      </c>
      <c r="IS20">
        <f t="shared" si="204"/>
        <v>16</v>
      </c>
      <c r="IT20">
        <f t="shared" si="204"/>
        <v>21</v>
      </c>
      <c r="IU20">
        <f t="shared" si="204"/>
        <v>26</v>
      </c>
      <c r="IV20">
        <f t="shared" si="204"/>
        <v>31</v>
      </c>
      <c r="IW20">
        <f t="shared" si="205"/>
        <v>2</v>
      </c>
      <c r="IX20">
        <f t="shared" si="205"/>
        <v>7</v>
      </c>
      <c r="IY20">
        <f t="shared" si="205"/>
        <v>12</v>
      </c>
      <c r="IZ20">
        <f t="shared" si="205"/>
        <v>17</v>
      </c>
      <c r="JA20">
        <f t="shared" si="205"/>
        <v>22</v>
      </c>
      <c r="JB20">
        <f t="shared" si="205"/>
        <v>27</v>
      </c>
      <c r="JC20">
        <f t="shared" si="205"/>
        <v>32</v>
      </c>
      <c r="JD20">
        <f t="shared" si="205"/>
        <v>3</v>
      </c>
      <c r="JE20">
        <f t="shared" si="205"/>
        <v>8</v>
      </c>
      <c r="JF20">
        <f t="shared" si="205"/>
        <v>13</v>
      </c>
      <c r="JG20">
        <f t="shared" si="205"/>
        <v>18</v>
      </c>
      <c r="JH20">
        <f t="shared" si="205"/>
        <v>23</v>
      </c>
      <c r="JI20">
        <f t="shared" si="205"/>
        <v>28</v>
      </c>
      <c r="JJ20">
        <f t="shared" si="30"/>
        <v>33</v>
      </c>
      <c r="JK20">
        <f t="shared" si="30"/>
        <v>4</v>
      </c>
      <c r="JL20">
        <f t="shared" si="30"/>
        <v>9</v>
      </c>
      <c r="JM20">
        <f t="shared" si="30"/>
        <v>14</v>
      </c>
      <c r="JN20">
        <f t="shared" si="31"/>
        <v>19</v>
      </c>
      <c r="JO20">
        <f t="shared" si="31"/>
        <v>24</v>
      </c>
      <c r="JP20">
        <f t="shared" si="31"/>
        <v>29</v>
      </c>
      <c r="JQ20">
        <f t="shared" si="31"/>
        <v>34</v>
      </c>
      <c r="JR20">
        <f t="shared" si="31"/>
        <v>5</v>
      </c>
      <c r="JS20">
        <f t="shared" si="31"/>
        <v>10</v>
      </c>
      <c r="JT20">
        <f t="shared" si="31"/>
        <v>15</v>
      </c>
      <c r="JU20">
        <f t="shared" si="31"/>
        <v>20</v>
      </c>
      <c r="JV20">
        <f t="shared" si="31"/>
        <v>25</v>
      </c>
      <c r="JW20">
        <f t="shared" si="31"/>
        <v>30</v>
      </c>
      <c r="JX20">
        <f t="shared" si="31"/>
        <v>35</v>
      </c>
      <c r="JY20" t="s">
        <v>117</v>
      </c>
      <c r="JZ20" t="str">
        <f t="shared" si="222"/>
        <v>MELODICA</v>
      </c>
      <c r="KA20">
        <f t="shared" si="16"/>
        <v>0</v>
      </c>
      <c r="KB20" cm="1">
        <f t="array" ref="KB20">IF(TYPE(_xlfn._xlws.FILTER(HE$1:IM$1,HE20:IM20=KA20))=16,0,_xlfn._xlws.FILTER(HE$1:IM$1,HE20:IM20=KA20))</f>
        <v>0</v>
      </c>
      <c r="KG20">
        <f t="shared" si="206"/>
        <v>0</v>
      </c>
      <c r="KH20" s="35">
        <f t="shared" si="32"/>
        <v>0</v>
      </c>
      <c r="KI20">
        <f t="shared" si="218"/>
        <v>16</v>
      </c>
      <c r="KJ20">
        <f t="shared" si="33"/>
        <v>0</v>
      </c>
      <c r="KK20">
        <f t="shared" si="219"/>
        <v>0</v>
      </c>
      <c r="KL20">
        <f t="shared" si="207"/>
        <v>0</v>
      </c>
      <c r="KM20" s="2">
        <f t="shared" si="35"/>
        <v>0</v>
      </c>
      <c r="KN20" s="2">
        <f t="shared" si="35"/>
        <v>0</v>
      </c>
      <c r="KO20" s="2">
        <f t="shared" si="35"/>
        <v>0</v>
      </c>
      <c r="KP20" s="2">
        <f t="shared" si="35"/>
        <v>0</v>
      </c>
      <c r="KQ20" s="2">
        <f t="shared" si="35"/>
        <v>0</v>
      </c>
      <c r="KR20" s="2">
        <f t="shared" si="35"/>
        <v>0</v>
      </c>
      <c r="KS20" s="2">
        <f t="shared" si="35"/>
        <v>0</v>
      </c>
      <c r="KT20" s="2" t="str">
        <f t="shared" si="208"/>
        <v>0</v>
      </c>
      <c r="KU20" s="2" t="str">
        <f t="shared" si="209"/>
        <v>0</v>
      </c>
      <c r="KV20" s="2" t="str">
        <f t="shared" si="210"/>
        <v>0</v>
      </c>
      <c r="KW20" s="55" t="str">
        <f t="shared" si="211"/>
        <v>0</v>
      </c>
      <c r="KX20" s="60">
        <f t="shared" si="212"/>
        <v>0</v>
      </c>
      <c r="KY20" s="60">
        <f t="shared" si="36"/>
        <v>0</v>
      </c>
      <c r="KZ20" s="60">
        <f t="shared" si="36"/>
        <v>0</v>
      </c>
      <c r="LA20" s="60">
        <f t="shared" si="36"/>
        <v>0</v>
      </c>
      <c r="LB20" s="60">
        <f t="shared" si="36"/>
        <v>0</v>
      </c>
      <c r="LC20" s="60">
        <f t="shared" si="36"/>
        <v>0</v>
      </c>
      <c r="LD20" s="60">
        <f t="shared" si="36"/>
        <v>0</v>
      </c>
      <c r="LE20" s="64">
        <f t="shared" si="37"/>
        <v>0</v>
      </c>
      <c r="LF20" s="55">
        <f t="shared" si="38"/>
        <v>0</v>
      </c>
      <c r="LG20" s="55">
        <f t="shared" si="39"/>
        <v>0</v>
      </c>
      <c r="LH20" s="55">
        <f t="shared" si="40"/>
        <v>0</v>
      </c>
      <c r="LI20" s="55">
        <f t="shared" si="41"/>
        <v>0</v>
      </c>
      <c r="LJ20" s="55">
        <f t="shared" si="42"/>
        <v>0</v>
      </c>
      <c r="LK20" s="55">
        <f t="shared" si="43"/>
        <v>0</v>
      </c>
      <c r="LL20" s="55">
        <f t="shared" si="44"/>
        <v>0</v>
      </c>
      <c r="LM20" s="64">
        <f t="shared" si="213"/>
        <v>0</v>
      </c>
      <c r="LN20" s="64">
        <f t="shared" si="45"/>
        <v>0</v>
      </c>
      <c r="LO20" s="64">
        <f t="shared" si="45"/>
        <v>0</v>
      </c>
      <c r="LP20" s="64">
        <f t="shared" si="45"/>
        <v>0</v>
      </c>
      <c r="LQ20" s="64">
        <f t="shared" si="45"/>
        <v>0</v>
      </c>
      <c r="LR20" s="64">
        <f t="shared" si="45"/>
        <v>0</v>
      </c>
      <c r="LS20" s="64">
        <f t="shared" si="45"/>
        <v>0</v>
      </c>
      <c r="LT20" s="60">
        <f t="shared" si="214"/>
        <v>0</v>
      </c>
      <c r="LU20" s="60">
        <f t="shared" si="46"/>
        <v>0</v>
      </c>
      <c r="LV20" s="60">
        <f t="shared" si="47"/>
        <v>0</v>
      </c>
      <c r="LX20" s="180"/>
      <c r="LY20" s="180"/>
      <c r="LZ20" s="180"/>
      <c r="MA20" s="180"/>
      <c r="MB20" s="180"/>
      <c r="MC20" s="180"/>
      <c r="MD20" s="180"/>
      <c r="ME20" s="180"/>
      <c r="MF20" s="180"/>
      <c r="MG20" s="180"/>
      <c r="MH20" s="180"/>
      <c r="MI20" s="180"/>
      <c r="MJ20" s="180"/>
      <c r="MK20" s="180"/>
      <c r="ML20" s="180"/>
      <c r="MM20" s="180"/>
      <c r="MN20" s="180"/>
      <c r="MO20" s="180"/>
      <c r="MP20" s="180"/>
      <c r="MQ20" s="180"/>
      <c r="MR20" s="180"/>
      <c r="MS20" s="180"/>
      <c r="MT20" s="180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73"/>
      <c r="NP20" s="73"/>
      <c r="NQ20" s="73"/>
      <c r="NR20" s="73"/>
      <c r="NS20" s="73"/>
      <c r="NT20" s="73"/>
      <c r="NU20" s="73"/>
      <c r="NV20" s="73"/>
      <c r="NW20" s="73"/>
      <c r="NX20" s="73"/>
      <c r="NY20" s="73"/>
      <c r="NZ20" s="73"/>
      <c r="OA20" s="73"/>
      <c r="OB20" s="73"/>
      <c r="OC20" s="73"/>
      <c r="OD20" s="73"/>
      <c r="OE20" s="73"/>
      <c r="OF20" s="73"/>
      <c r="OG20" s="73"/>
      <c r="OH20" s="73"/>
      <c r="OI20" s="73"/>
      <c r="OJ20" s="73"/>
      <c r="OK20" s="73"/>
      <c r="OL20" s="73"/>
      <c r="OM20" s="73"/>
      <c r="ON20" s="73"/>
      <c r="OO20" s="73"/>
      <c r="OP20" s="73"/>
      <c r="OQ20" s="73"/>
      <c r="OR20" s="73"/>
      <c r="OS20" s="73"/>
      <c r="OT20" s="73"/>
      <c r="OU20" s="73"/>
      <c r="OV20" s="73"/>
      <c r="OW20" s="73"/>
      <c r="OX20" s="73"/>
      <c r="OY20" s="73"/>
      <c r="OZ20" s="73"/>
      <c r="PA20" s="73"/>
      <c r="PB20" s="73"/>
    </row>
    <row r="21" spans="1:418" x14ac:dyDescent="0.3">
      <c r="A21" s="190"/>
      <c r="B21" t="str">
        <f t="shared" si="220"/>
        <v>MI</v>
      </c>
      <c r="C21" s="16" t="s">
        <v>37</v>
      </c>
      <c r="D21" s="16" t="s">
        <v>38</v>
      </c>
      <c r="E21" s="16" t="s">
        <v>37</v>
      </c>
      <c r="F21" s="16" t="s">
        <v>37</v>
      </c>
      <c r="G21" s="16" t="s">
        <v>37</v>
      </c>
      <c r="H21" s="16" t="s">
        <v>37</v>
      </c>
      <c r="I21" s="16" t="s">
        <v>38</v>
      </c>
      <c r="J21" s="4">
        <f t="shared" si="221"/>
        <v>5</v>
      </c>
      <c r="K21" s="58">
        <f t="shared" si="48"/>
        <v>7</v>
      </c>
      <c r="L21" s="58">
        <f t="shared" si="49"/>
        <v>8</v>
      </c>
      <c r="M21" s="58">
        <f t="shared" si="50"/>
        <v>10</v>
      </c>
      <c r="N21" s="58">
        <f t="shared" si="51"/>
        <v>12</v>
      </c>
      <c r="O21" s="58">
        <f t="shared" si="52"/>
        <v>14</v>
      </c>
      <c r="P21" s="58">
        <f t="shared" si="53"/>
        <v>16</v>
      </c>
      <c r="Q21" s="57">
        <f t="shared" si="54"/>
        <v>17</v>
      </c>
      <c r="R21" s="58">
        <f t="shared" si="55"/>
        <v>19</v>
      </c>
      <c r="S21" s="58">
        <f t="shared" si="56"/>
        <v>20</v>
      </c>
      <c r="T21" s="58">
        <f t="shared" si="57"/>
        <v>22</v>
      </c>
      <c r="U21" s="58">
        <f t="shared" si="58"/>
        <v>24</v>
      </c>
      <c r="V21" s="58">
        <f t="shared" si="59"/>
        <v>26</v>
      </c>
      <c r="W21" s="58">
        <f t="shared" si="60"/>
        <v>28</v>
      </c>
      <c r="X21" s="57">
        <f t="shared" si="61"/>
        <v>29</v>
      </c>
      <c r="Y21" s="58">
        <f t="shared" si="62"/>
        <v>31</v>
      </c>
      <c r="Z21" s="58">
        <f t="shared" si="63"/>
        <v>32</v>
      </c>
      <c r="AA21" s="58">
        <f t="shared" si="64"/>
        <v>34</v>
      </c>
      <c r="AB21" s="58">
        <f t="shared" si="65"/>
        <v>36</v>
      </c>
      <c r="AC21" s="58">
        <f t="shared" si="66"/>
        <v>38</v>
      </c>
      <c r="AD21" s="58">
        <f t="shared" si="67"/>
        <v>40</v>
      </c>
      <c r="AE21" s="57">
        <f t="shared" si="68"/>
        <v>41</v>
      </c>
      <c r="AF21" s="58">
        <f t="shared" si="69"/>
        <v>43</v>
      </c>
      <c r="AG21" s="58">
        <f t="shared" si="70"/>
        <v>44</v>
      </c>
      <c r="AH21" s="58">
        <f t="shared" si="71"/>
        <v>46</v>
      </c>
      <c r="AI21" s="58"/>
      <c r="AJ21" s="58">
        <f>1</f>
        <v>1</v>
      </c>
      <c r="AK21" s="58">
        <f t="shared" si="72"/>
        <v>3</v>
      </c>
      <c r="AL21" s="58">
        <f t="shared" si="73"/>
        <v>7</v>
      </c>
      <c r="AM21" s="58">
        <f t="shared" si="74"/>
        <v>11</v>
      </c>
      <c r="AN21" s="58">
        <f t="shared" si="75"/>
        <v>14</v>
      </c>
      <c r="AO21" s="58">
        <f t="shared" si="76"/>
        <v>17</v>
      </c>
      <c r="AP21" s="58">
        <f t="shared" si="77"/>
        <v>21</v>
      </c>
      <c r="AQ21" s="58" t="str">
        <f t="shared" si="215"/>
        <v>MI</v>
      </c>
      <c r="AR21" s="58" t="str">
        <f t="shared" si="78"/>
        <v>m</v>
      </c>
      <c r="AS21" s="58" t="str">
        <f t="shared" si="79"/>
        <v/>
      </c>
      <c r="AT21" s="58" t="str">
        <f t="shared" si="80"/>
        <v>Δ</v>
      </c>
      <c r="AU21" s="57" t="str">
        <f t="shared" si="81"/>
        <v>9</v>
      </c>
      <c r="AV21" s="57" t="str">
        <f t="shared" si="82"/>
        <v>11</v>
      </c>
      <c r="AW21" s="57" t="str">
        <f t="shared" si="83"/>
        <v>13</v>
      </c>
      <c r="AX21" s="57" t="str">
        <f t="shared" si="84"/>
        <v>MIm</v>
      </c>
      <c r="AY21" s="57" t="str">
        <f t="shared" si="85"/>
        <v>MImΔ</v>
      </c>
      <c r="AZ21" s="57" t="str">
        <f t="shared" si="86"/>
        <v>MIm9</v>
      </c>
      <c r="BA21" s="57" t="str">
        <f t="shared" si="87"/>
        <v>MIm11</v>
      </c>
      <c r="BB21" s="57" t="str">
        <f t="shared" si="88"/>
        <v>MIm13</v>
      </c>
      <c r="BD21" s="58">
        <f>1</f>
        <v>1</v>
      </c>
      <c r="BE21" s="57">
        <f t="shared" si="89"/>
        <v>3</v>
      </c>
      <c r="BF21" s="57">
        <f t="shared" si="90"/>
        <v>7</v>
      </c>
      <c r="BG21" s="57">
        <f t="shared" si="91"/>
        <v>10</v>
      </c>
      <c r="BH21" s="57">
        <f t="shared" si="92"/>
        <v>13</v>
      </c>
      <c r="BI21" s="57">
        <f t="shared" si="93"/>
        <v>17</v>
      </c>
      <c r="BJ21" s="57">
        <f t="shared" si="94"/>
        <v>21</v>
      </c>
      <c r="BK21" s="58" t="str">
        <f t="shared" si="95"/>
        <v>MI</v>
      </c>
      <c r="BL21" s="58" t="str">
        <f t="shared" si="96"/>
        <v>m</v>
      </c>
      <c r="BM21" s="58" t="str">
        <f t="shared" si="97"/>
        <v/>
      </c>
      <c r="BN21" s="58" t="str">
        <f t="shared" si="98"/>
        <v>7</v>
      </c>
      <c r="BO21" s="57" t="str">
        <f t="shared" si="99"/>
        <v>9b</v>
      </c>
      <c r="BP21" s="57" t="str">
        <f t="shared" si="100"/>
        <v>11</v>
      </c>
      <c r="BQ21" s="57" t="str">
        <f t="shared" si="101"/>
        <v>13</v>
      </c>
      <c r="BR21" s="57" t="str">
        <f t="shared" si="102"/>
        <v>MIm</v>
      </c>
      <c r="BS21" s="57" t="str">
        <f t="shared" si="103"/>
        <v>MIm7</v>
      </c>
      <c r="BT21" s="57" t="str">
        <f t="shared" si="104"/>
        <v>MIm9b</v>
      </c>
      <c r="BU21" s="57" t="str">
        <f t="shared" si="105"/>
        <v>MIm11</v>
      </c>
      <c r="BV21" s="57" t="str">
        <f t="shared" si="106"/>
        <v>MIm13</v>
      </c>
      <c r="BX21" s="58">
        <f>1</f>
        <v>1</v>
      </c>
      <c r="BY21" s="57">
        <f t="shared" si="107"/>
        <v>4</v>
      </c>
      <c r="BZ21" s="57">
        <f t="shared" si="108"/>
        <v>8</v>
      </c>
      <c r="CA21" s="57">
        <f t="shared" si="109"/>
        <v>11</v>
      </c>
      <c r="CB21" s="57">
        <f t="shared" si="110"/>
        <v>14</v>
      </c>
      <c r="CC21" s="57">
        <f t="shared" si="111"/>
        <v>18</v>
      </c>
      <c r="CD21" s="57">
        <f t="shared" si="112"/>
        <v>21</v>
      </c>
      <c r="CE21" s="58" t="str">
        <f t="shared" si="113"/>
        <v>MI</v>
      </c>
      <c r="CF21" s="58" t="str">
        <f t="shared" si="114"/>
        <v/>
      </c>
      <c r="CG21" s="58" t="str">
        <f t="shared" si="115"/>
        <v>5#</v>
      </c>
      <c r="CH21" s="58" t="str">
        <f t="shared" si="116"/>
        <v>Δ</v>
      </c>
      <c r="CI21" s="57" t="str">
        <f t="shared" si="117"/>
        <v>9</v>
      </c>
      <c r="CJ21" s="57" t="str">
        <f t="shared" si="118"/>
        <v>11+</v>
      </c>
      <c r="CK21" s="57" t="str">
        <f t="shared" si="119"/>
        <v>13</v>
      </c>
      <c r="CL21" s="57" t="str">
        <f t="shared" si="120"/>
        <v>MI5#</v>
      </c>
      <c r="CM21" s="57" t="str">
        <f t="shared" si="121"/>
        <v>MI5#Δ</v>
      </c>
      <c r="CN21" s="57" t="str">
        <f t="shared" si="122"/>
        <v>MI5#9</v>
      </c>
      <c r="CO21" s="57" t="str">
        <f t="shared" si="123"/>
        <v>MI5#11+</v>
      </c>
      <c r="CP21" s="57" t="str">
        <f t="shared" si="124"/>
        <v>MI5#13</v>
      </c>
      <c r="CR21" s="58">
        <f>1</f>
        <v>1</v>
      </c>
      <c r="CS21" s="57">
        <f t="shared" si="125"/>
        <v>4</v>
      </c>
      <c r="CT21" s="57">
        <f t="shared" si="126"/>
        <v>7</v>
      </c>
      <c r="CU21" s="57">
        <f t="shared" si="127"/>
        <v>10</v>
      </c>
      <c r="CV21" s="57">
        <f t="shared" si="128"/>
        <v>14</v>
      </c>
      <c r="CW21" s="57">
        <f t="shared" si="129"/>
        <v>18</v>
      </c>
      <c r="CX21" s="57">
        <f t="shared" si="130"/>
        <v>21</v>
      </c>
      <c r="CY21" s="58" t="str">
        <f t="shared" si="131"/>
        <v>MI</v>
      </c>
      <c r="CZ21" s="58" t="str">
        <f t="shared" si="132"/>
        <v/>
      </c>
      <c r="DA21" s="58" t="str">
        <f t="shared" si="133"/>
        <v/>
      </c>
      <c r="DB21" s="58" t="str">
        <f t="shared" si="134"/>
        <v>7</v>
      </c>
      <c r="DC21" s="57" t="str">
        <f t="shared" si="135"/>
        <v>9</v>
      </c>
      <c r="DD21" s="57" t="str">
        <f t="shared" si="136"/>
        <v>11+</v>
      </c>
      <c r="DE21" s="57" t="str">
        <f t="shared" si="137"/>
        <v>13</v>
      </c>
      <c r="DF21" s="57" t="str">
        <f t="shared" si="138"/>
        <v>MI</v>
      </c>
      <c r="DG21" s="57" t="str">
        <f t="shared" si="139"/>
        <v>MI7</v>
      </c>
      <c r="DH21" s="57" t="str">
        <f t="shared" si="140"/>
        <v>MI9</v>
      </c>
      <c r="DI21" s="57" t="str">
        <f t="shared" si="141"/>
        <v>MI11+</v>
      </c>
      <c r="DJ21" s="57" t="str">
        <f t="shared" si="142"/>
        <v>MI13</v>
      </c>
      <c r="DL21" s="58">
        <f>1</f>
        <v>1</v>
      </c>
      <c r="DM21" s="57">
        <f t="shared" si="143"/>
        <v>4</v>
      </c>
      <c r="DN21" s="57">
        <f t="shared" si="144"/>
        <v>7</v>
      </c>
      <c r="DO21" s="57">
        <f t="shared" si="145"/>
        <v>10</v>
      </c>
      <c r="DP21" s="57">
        <f t="shared" si="146"/>
        <v>14</v>
      </c>
      <c r="DQ21" s="57">
        <f t="shared" si="147"/>
        <v>17</v>
      </c>
      <c r="DR21" s="57">
        <f t="shared" si="148"/>
        <v>20</v>
      </c>
      <c r="DS21" s="58" t="str">
        <f t="shared" si="149"/>
        <v>MI</v>
      </c>
      <c r="DT21" s="58" t="str">
        <f t="shared" si="150"/>
        <v/>
      </c>
      <c r="DU21" s="58" t="str">
        <f t="shared" si="151"/>
        <v/>
      </c>
      <c r="DV21" s="58" t="str">
        <f t="shared" si="152"/>
        <v>7</v>
      </c>
      <c r="DW21" s="57" t="str">
        <f t="shared" si="153"/>
        <v>9</v>
      </c>
      <c r="DX21" s="57" t="str">
        <f t="shared" si="154"/>
        <v>11</v>
      </c>
      <c r="DY21" s="57" t="str">
        <f t="shared" si="155"/>
        <v>13b</v>
      </c>
      <c r="DZ21" s="57" t="str">
        <f t="shared" si="156"/>
        <v>MI</v>
      </c>
      <c r="EA21" s="57" t="str">
        <f t="shared" si="157"/>
        <v>MI7</v>
      </c>
      <c r="EB21" s="57" t="str">
        <f t="shared" si="158"/>
        <v>MI9</v>
      </c>
      <c r="EC21" s="57" t="str">
        <f t="shared" si="159"/>
        <v>MI11</v>
      </c>
      <c r="ED21" s="57" t="str">
        <f t="shared" si="160"/>
        <v>MI13b</v>
      </c>
      <c r="EF21" s="58">
        <f>1</f>
        <v>1</v>
      </c>
      <c r="EG21" s="57">
        <f t="shared" si="161"/>
        <v>3</v>
      </c>
      <c r="EH21" s="57">
        <f t="shared" si="162"/>
        <v>6</v>
      </c>
      <c r="EI21" s="57">
        <f t="shared" si="163"/>
        <v>10</v>
      </c>
      <c r="EJ21" s="57">
        <f t="shared" si="164"/>
        <v>14</v>
      </c>
      <c r="EK21" s="57">
        <f t="shared" si="165"/>
        <v>17</v>
      </c>
      <c r="EL21" s="57">
        <f t="shared" si="166"/>
        <v>20</v>
      </c>
      <c r="EM21" s="58" t="str">
        <f t="shared" si="167"/>
        <v>MI</v>
      </c>
      <c r="EN21" s="58" t="str">
        <f t="shared" si="168"/>
        <v>m</v>
      </c>
      <c r="EO21" s="58" t="str">
        <f t="shared" si="169"/>
        <v>5b</v>
      </c>
      <c r="EP21" s="58" t="str">
        <f t="shared" si="170"/>
        <v>7</v>
      </c>
      <c r="EQ21" s="57" t="str">
        <f t="shared" si="171"/>
        <v>9</v>
      </c>
      <c r="ER21" s="57" t="str">
        <f t="shared" si="172"/>
        <v>11</v>
      </c>
      <c r="ES21" s="57" t="str">
        <f t="shared" si="173"/>
        <v>13b</v>
      </c>
      <c r="ET21" s="57" t="str">
        <f t="shared" si="174"/>
        <v>MIm5b</v>
      </c>
      <c r="EU21" s="57" t="str">
        <f t="shared" si="175"/>
        <v>MIm5b7</v>
      </c>
      <c r="EV21" s="57" t="str">
        <f t="shared" si="176"/>
        <v>MIm5b9</v>
      </c>
      <c r="EW21" s="57" t="str">
        <f t="shared" si="177"/>
        <v>MIm5b11</v>
      </c>
      <c r="EX21" s="57" t="str">
        <f t="shared" si="178"/>
        <v>MIm5b13b</v>
      </c>
      <c r="EZ21" s="58">
        <f>1</f>
        <v>1</v>
      </c>
      <c r="FA21" s="57">
        <f t="shared" si="179"/>
        <v>3</v>
      </c>
      <c r="FB21" s="57">
        <f t="shared" si="180"/>
        <v>6</v>
      </c>
      <c r="FC21" s="57">
        <f t="shared" si="181"/>
        <v>10</v>
      </c>
      <c r="FD21" s="57">
        <f t="shared" si="182"/>
        <v>13</v>
      </c>
      <c r="FE21" s="57">
        <f t="shared" si="183"/>
        <v>16</v>
      </c>
      <c r="FF21" s="57">
        <f t="shared" si="184"/>
        <v>20</v>
      </c>
      <c r="FG21" s="58" t="str">
        <f t="shared" si="185"/>
        <v>MI</v>
      </c>
      <c r="FH21" s="58" t="str">
        <f t="shared" si="186"/>
        <v>m</v>
      </c>
      <c r="FI21" s="58" t="str">
        <f t="shared" si="187"/>
        <v>5b</v>
      </c>
      <c r="FJ21" s="58" t="str">
        <f t="shared" si="188"/>
        <v>7</v>
      </c>
      <c r="FK21" s="57" t="str">
        <f t="shared" si="189"/>
        <v>9b</v>
      </c>
      <c r="FL21" s="57" t="str">
        <f t="shared" si="190"/>
        <v>11b</v>
      </c>
      <c r="FM21" s="57" t="str">
        <f t="shared" si="191"/>
        <v>13b</v>
      </c>
      <c r="FN21" s="57" t="str">
        <f t="shared" si="192"/>
        <v>MIm5b</v>
      </c>
      <c r="FO21" s="57" t="str">
        <f t="shared" si="193"/>
        <v>MIm5b7</v>
      </c>
      <c r="FP21" s="57" t="str">
        <f t="shared" si="194"/>
        <v>MIm5b9b</v>
      </c>
      <c r="FQ21" s="57" t="str">
        <f t="shared" si="195"/>
        <v>MIm5b11b</v>
      </c>
      <c r="FR21" s="57" t="str">
        <f t="shared" si="196"/>
        <v>MIm5b13b</v>
      </c>
      <c r="FT21" s="2" t="str">
        <f t="shared" si="197"/>
        <v>MIm</v>
      </c>
      <c r="FU21" s="2" t="str">
        <f t="shared" si="197"/>
        <v>MImΔ</v>
      </c>
      <c r="FV21" s="2" t="str">
        <f t="shared" si="197"/>
        <v>MIm9</v>
      </c>
      <c r="FW21" s="2" t="str">
        <f t="shared" si="197"/>
        <v>MIm11</v>
      </c>
      <c r="FX21" s="2" t="str">
        <f t="shared" si="197"/>
        <v>MIm13</v>
      </c>
      <c r="FY21" s="2" t="str">
        <f t="shared" si="198"/>
        <v>MIm</v>
      </c>
      <c r="FZ21" s="2" t="str">
        <f t="shared" si="198"/>
        <v>MIm7</v>
      </c>
      <c r="GA21" s="2" t="str">
        <f t="shared" si="198"/>
        <v>MIm9b</v>
      </c>
      <c r="GB21" s="2" t="str">
        <f t="shared" si="198"/>
        <v>MIm11</v>
      </c>
      <c r="GC21" s="2" t="str">
        <f t="shared" si="198"/>
        <v>MIm13</v>
      </c>
      <c r="GD21" s="2" t="str">
        <f t="shared" si="199"/>
        <v>MI5#</v>
      </c>
      <c r="GE21" s="2" t="str">
        <f t="shared" si="199"/>
        <v>MI5#Δ</v>
      </c>
      <c r="GF21" s="2" t="str">
        <f t="shared" si="199"/>
        <v>MI5#9</v>
      </c>
      <c r="GG21" s="2" t="str">
        <f t="shared" si="199"/>
        <v>MI5#11+</v>
      </c>
      <c r="GH21" s="2" t="str">
        <f t="shared" si="199"/>
        <v>MI5#13</v>
      </c>
      <c r="GI21" s="2" t="str">
        <f t="shared" si="200"/>
        <v>MI</v>
      </c>
      <c r="GJ21" s="2" t="str">
        <f t="shared" si="200"/>
        <v>MI7</v>
      </c>
      <c r="GK21" s="2" t="str">
        <f t="shared" si="200"/>
        <v>MI9</v>
      </c>
      <c r="GL21" s="2" t="str">
        <f t="shared" si="200"/>
        <v>MI11+</v>
      </c>
      <c r="GM21" s="2" t="str">
        <f t="shared" si="200"/>
        <v>MI13</v>
      </c>
      <c r="GN21" s="2" t="str">
        <f t="shared" si="201"/>
        <v>MI</v>
      </c>
      <c r="GO21" s="2" t="str">
        <f t="shared" si="201"/>
        <v>MI7</v>
      </c>
      <c r="GP21" s="2" t="str">
        <f t="shared" si="201"/>
        <v>MI9</v>
      </c>
      <c r="GQ21" s="2" t="str">
        <f t="shared" si="201"/>
        <v>MI11</v>
      </c>
      <c r="GR21" s="2" t="str">
        <f t="shared" si="201"/>
        <v>MI13b</v>
      </c>
      <c r="GS21" s="2" t="str">
        <f t="shared" si="202"/>
        <v>MIm5b</v>
      </c>
      <c r="GT21" s="2" t="str">
        <f t="shared" si="202"/>
        <v>MIm5b7</v>
      </c>
      <c r="GU21" s="2" t="str">
        <f t="shared" si="202"/>
        <v>MIm5b9</v>
      </c>
      <c r="GV21" s="2" t="str">
        <f t="shared" si="202"/>
        <v>MIm5b11</v>
      </c>
      <c r="GW21" s="2" t="str">
        <f t="shared" si="202"/>
        <v>MIm5b13b</v>
      </c>
      <c r="GX21" s="2" t="str">
        <f t="shared" si="203"/>
        <v>MIm5b</v>
      </c>
      <c r="GY21" s="2" t="str">
        <f t="shared" si="203"/>
        <v>MIm5b7</v>
      </c>
      <c r="GZ21" s="2" t="str">
        <f t="shared" si="203"/>
        <v>MIm5b9b</v>
      </c>
      <c r="HA21" s="2" t="str">
        <f t="shared" si="203"/>
        <v>MIm5b11b</v>
      </c>
      <c r="HB21" s="2" t="str">
        <f t="shared" si="203"/>
        <v>MIm5b13b</v>
      </c>
      <c r="HD21" s="2">
        <f t="shared" si="216"/>
        <v>17</v>
      </c>
      <c r="HE21" s="2" t="str" cm="1">
        <f t="array" ref="HE21">INDEX(patti,$HD21,IP21)</f>
        <v>MIm</v>
      </c>
      <c r="HF21" s="2" t="str" cm="1">
        <f t="array" ref="HF21">INDEX(patti,$HD21,IQ21)</f>
        <v>MIm</v>
      </c>
      <c r="HG21" s="2" t="str" cm="1">
        <f t="array" ref="HG21">INDEX(patti,$HD21,IR21)</f>
        <v>MI5#</v>
      </c>
      <c r="HH21" s="2" t="str" cm="1">
        <f t="array" ref="HH21">INDEX(patti,$HD21,IS21)</f>
        <v>MI</v>
      </c>
      <c r="HI21" s="2" t="str" cm="1">
        <f t="array" ref="HI21">INDEX(patti,$HD21,IT21)</f>
        <v>MI</v>
      </c>
      <c r="HJ21" s="2" t="str" cm="1">
        <f t="array" ref="HJ21">INDEX(patti,$HD21,IU21)</f>
        <v>MIm5b</v>
      </c>
      <c r="HK21" s="2" t="str" cm="1">
        <f t="array" ref="HK21">INDEX(patti,$HD21,IV21)</f>
        <v>MIm5b</v>
      </c>
      <c r="HL21" s="2" t="str" cm="1">
        <f t="array" ref="HL21">INDEX(patti,$HD21,IW21)</f>
        <v>MImΔ</v>
      </c>
      <c r="HM21" s="2" t="str" cm="1">
        <f t="array" ref="HM21">INDEX(patti,$HD21,IX21)</f>
        <v>MIm7</v>
      </c>
      <c r="HN21" s="2" t="str" cm="1">
        <f t="array" ref="HN21">INDEX(patti,$HD21,IY21)</f>
        <v>MI5#Δ</v>
      </c>
      <c r="HO21" s="2" t="str" cm="1">
        <f t="array" ref="HO21">INDEX(patti,$HD21,IZ21)</f>
        <v>MI7</v>
      </c>
      <c r="HP21" s="2" t="str" cm="1">
        <f t="array" ref="HP21">INDEX(patti,$HD21,JA21)</f>
        <v>MI7</v>
      </c>
      <c r="HQ21" s="2" t="str" cm="1">
        <f t="array" ref="HQ21">INDEX(patti,$HD21,JB21)</f>
        <v>MIm5b7</v>
      </c>
      <c r="HR21" s="2" t="str" cm="1">
        <f t="array" ref="HR21">INDEX(patti,$HD21,JC21)</f>
        <v>MIm5b7</v>
      </c>
      <c r="HS21" s="2" t="str" cm="1">
        <f t="array" ref="HS21">INDEX(patti,$HD21,JD21)</f>
        <v>MIm9</v>
      </c>
      <c r="HT21" s="2" t="str" cm="1">
        <f t="array" ref="HT21">INDEX(patti,$HD21,JE21)</f>
        <v>MIm9b</v>
      </c>
      <c r="HU21" s="2" t="str" cm="1">
        <f t="array" ref="HU21">INDEX(patti,$HD21,JF21)</f>
        <v>MI5#9</v>
      </c>
      <c r="HV21" s="2" t="str" cm="1">
        <f t="array" ref="HV21">INDEX(patti,$HD21,JG21)</f>
        <v>MI9</v>
      </c>
      <c r="HW21" s="2" t="str" cm="1">
        <f t="array" ref="HW21">INDEX(patti,$HD21,JH21)</f>
        <v>MI9</v>
      </c>
      <c r="HX21" s="2" t="str" cm="1">
        <f t="array" ref="HX21">INDEX(patti,$HD21,JI21)</f>
        <v>MIm5b9</v>
      </c>
      <c r="HY21" s="2" t="str" cm="1">
        <f t="array" ref="HY21">INDEX(patti,$HD21,JJ21)</f>
        <v>MIm5b9b</v>
      </c>
      <c r="HZ21" s="2" t="str" cm="1">
        <f t="array" ref="HZ21">INDEX(patti,$HD21,JK21)</f>
        <v>MIm11</v>
      </c>
      <c r="IA21" s="2" t="str" cm="1">
        <f t="array" ref="IA21">INDEX(patti,$HD21,JL21)</f>
        <v>MIm11</v>
      </c>
      <c r="IB21" s="2" t="str" cm="1">
        <f t="array" ref="IB21">INDEX(patti,$HD21,JM21)</f>
        <v>MI5#11+</v>
      </c>
      <c r="IC21" s="2" t="str" cm="1">
        <f t="array" ref="IC21">INDEX(patti,$HD21,JN21)</f>
        <v>MI11+</v>
      </c>
      <c r="ID21" s="2" t="str" cm="1">
        <f t="array" ref="ID21">INDEX(patti,$HD21,JO21)</f>
        <v>MI11</v>
      </c>
      <c r="IE21" s="2" t="str" cm="1">
        <f t="array" ref="IE21">INDEX(patti,$HD21,JP21)</f>
        <v>MIm5b11</v>
      </c>
      <c r="IF21" s="2" t="str" cm="1">
        <f t="array" ref="IF21">INDEX(patti,$HD21,JQ21)</f>
        <v>MIm5b11b</v>
      </c>
      <c r="IG21" s="2" t="str" cm="1">
        <f t="array" ref="IG21">INDEX(patti,$HD21,JR21)</f>
        <v>MIm13</v>
      </c>
      <c r="IH21" s="2" t="str" cm="1">
        <f t="array" ref="IH21">INDEX(patti,$HD21,JS21)</f>
        <v>MIm13</v>
      </c>
      <c r="II21" s="2" t="str" cm="1">
        <f t="array" ref="II21">INDEX(patti,$HD21,JT21)</f>
        <v>MI5#13</v>
      </c>
      <c r="IJ21" s="2" t="str" cm="1">
        <f t="array" ref="IJ21">INDEX(patti,$HD21,JU21)</f>
        <v>MI13</v>
      </c>
      <c r="IK21" s="2" t="str" cm="1">
        <f t="array" ref="IK21">INDEX(patti,$HD21,JV21)</f>
        <v>MI13b</v>
      </c>
      <c r="IL21" s="2" t="str" cm="1">
        <f t="array" ref="IL21">INDEX(patti,$HD21,JW21)</f>
        <v>MIm5b13b</v>
      </c>
      <c r="IM21" s="2" t="str" cm="1">
        <f t="array" ref="IM21">INDEX(patti,$HD21,JX21)</f>
        <v>MIm5b13b</v>
      </c>
      <c r="IN21" t="s">
        <v>117</v>
      </c>
      <c r="IP21">
        <v>1</v>
      </c>
      <c r="IQ21">
        <f t="shared" si="204"/>
        <v>6</v>
      </c>
      <c r="IR21">
        <f t="shared" si="204"/>
        <v>11</v>
      </c>
      <c r="IS21">
        <f t="shared" si="204"/>
        <v>16</v>
      </c>
      <c r="IT21">
        <f t="shared" si="204"/>
        <v>21</v>
      </c>
      <c r="IU21">
        <f t="shared" si="204"/>
        <v>26</v>
      </c>
      <c r="IV21">
        <f t="shared" si="204"/>
        <v>31</v>
      </c>
      <c r="IW21">
        <f t="shared" si="205"/>
        <v>2</v>
      </c>
      <c r="IX21">
        <f t="shared" si="205"/>
        <v>7</v>
      </c>
      <c r="IY21">
        <f t="shared" si="205"/>
        <v>12</v>
      </c>
      <c r="IZ21">
        <f t="shared" si="205"/>
        <v>17</v>
      </c>
      <c r="JA21">
        <f t="shared" si="205"/>
        <v>22</v>
      </c>
      <c r="JB21">
        <f t="shared" si="205"/>
        <v>27</v>
      </c>
      <c r="JC21">
        <f t="shared" si="205"/>
        <v>32</v>
      </c>
      <c r="JD21">
        <f t="shared" si="205"/>
        <v>3</v>
      </c>
      <c r="JE21">
        <f t="shared" si="205"/>
        <v>8</v>
      </c>
      <c r="JF21">
        <f t="shared" si="205"/>
        <v>13</v>
      </c>
      <c r="JG21">
        <f t="shared" si="205"/>
        <v>18</v>
      </c>
      <c r="JH21">
        <f t="shared" si="205"/>
        <v>23</v>
      </c>
      <c r="JI21">
        <f t="shared" si="205"/>
        <v>28</v>
      </c>
      <c r="JJ21">
        <f t="shared" si="205"/>
        <v>33</v>
      </c>
      <c r="JK21">
        <f t="shared" si="205"/>
        <v>4</v>
      </c>
      <c r="JL21">
        <f t="shared" si="205"/>
        <v>9</v>
      </c>
      <c r="JM21">
        <f t="shared" ref="JM21:JX40" si="223">JF21+1</f>
        <v>14</v>
      </c>
      <c r="JN21">
        <f t="shared" si="223"/>
        <v>19</v>
      </c>
      <c r="JO21">
        <f t="shared" si="223"/>
        <v>24</v>
      </c>
      <c r="JP21">
        <f t="shared" si="223"/>
        <v>29</v>
      </c>
      <c r="JQ21">
        <f t="shared" si="223"/>
        <v>34</v>
      </c>
      <c r="JR21">
        <f t="shared" si="223"/>
        <v>5</v>
      </c>
      <c r="JS21">
        <f t="shared" si="223"/>
        <v>10</v>
      </c>
      <c r="JT21">
        <f t="shared" si="223"/>
        <v>15</v>
      </c>
      <c r="JU21">
        <f t="shared" si="223"/>
        <v>20</v>
      </c>
      <c r="JV21">
        <f t="shared" si="223"/>
        <v>25</v>
      </c>
      <c r="JW21">
        <f t="shared" si="223"/>
        <v>30</v>
      </c>
      <c r="JX21">
        <f t="shared" si="223"/>
        <v>35</v>
      </c>
      <c r="JY21" t="s">
        <v>117</v>
      </c>
      <c r="JZ21" t="str">
        <f t="shared" si="222"/>
        <v>MELODICA</v>
      </c>
      <c r="KA21">
        <f t="shared" si="16"/>
        <v>0</v>
      </c>
      <c r="KB21" cm="1">
        <f t="array" ref="KB21">IF(TYPE(_xlfn._xlws.FILTER(HE$1:IM$1,HE21:IM21=KA21))=16,0,_xlfn._xlws.FILTER(HE$1:IM$1,HE21:IM21=KA21))</f>
        <v>0</v>
      </c>
      <c r="KG21">
        <f t="shared" si="206"/>
        <v>0</v>
      </c>
      <c r="KH21" s="35">
        <f t="shared" si="32"/>
        <v>0</v>
      </c>
      <c r="LX21" s="180"/>
      <c r="LY21" s="180"/>
      <c r="LZ21" s="180"/>
      <c r="MA21" s="180"/>
      <c r="MB21" s="180"/>
      <c r="MC21" s="180"/>
      <c r="MD21" s="180"/>
      <c r="ME21" s="180"/>
      <c r="MF21" s="180"/>
      <c r="MG21" s="180"/>
      <c r="MH21" s="180"/>
      <c r="MI21" s="180"/>
      <c r="MJ21" s="180"/>
      <c r="MK21" s="180"/>
      <c r="ML21" s="180"/>
      <c r="MM21" s="180"/>
      <c r="MN21" s="180"/>
      <c r="MO21" s="180"/>
      <c r="MP21" s="180"/>
      <c r="MQ21" s="180"/>
      <c r="MR21" s="180"/>
      <c r="MS21" s="180"/>
      <c r="MT21" s="180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73"/>
      <c r="NP21" s="73"/>
      <c r="NQ21" s="73"/>
      <c r="NR21" s="73"/>
      <c r="NS21" s="73"/>
      <c r="NT21" s="73"/>
      <c r="NU21" s="73"/>
      <c r="NV21" s="73"/>
      <c r="NW21" s="73"/>
      <c r="NX21" s="73"/>
      <c r="NY21" s="73"/>
      <c r="NZ21" s="73"/>
      <c r="OA21" s="73"/>
      <c r="OB21" s="73"/>
      <c r="OC21" s="73"/>
      <c r="OD21" s="73"/>
      <c r="OE21" s="73"/>
      <c r="OF21" s="73"/>
      <c r="OG21" s="73"/>
      <c r="OH21" s="73"/>
      <c r="OI21" s="73"/>
      <c r="OJ21" s="73"/>
      <c r="OK21" s="73"/>
      <c r="OL21" s="73"/>
      <c r="OM21" s="73"/>
      <c r="ON21" s="73"/>
      <c r="OO21" s="73"/>
      <c r="OP21" s="73"/>
      <c r="OQ21" s="73"/>
      <c r="OR21" s="73"/>
      <c r="OS21" s="73"/>
      <c r="OT21" s="73"/>
      <c r="OU21" s="73"/>
      <c r="OV21" s="73"/>
      <c r="OW21" s="73"/>
      <c r="OX21" s="73"/>
      <c r="OY21" s="73"/>
      <c r="OZ21" s="73"/>
      <c r="PA21" s="73"/>
      <c r="PB21" s="73"/>
    </row>
    <row r="22" spans="1:418" x14ac:dyDescent="0.3">
      <c r="A22" s="190"/>
      <c r="B22" t="str">
        <f t="shared" si="220"/>
        <v>FA</v>
      </c>
      <c r="C22" s="16" t="s">
        <v>37</v>
      </c>
      <c r="D22" s="16" t="s">
        <v>38</v>
      </c>
      <c r="E22" s="16" t="s">
        <v>37</v>
      </c>
      <c r="F22" s="16" t="s">
        <v>37</v>
      </c>
      <c r="G22" s="16" t="s">
        <v>37</v>
      </c>
      <c r="H22" s="16" t="s">
        <v>37</v>
      </c>
      <c r="I22" s="16" t="s">
        <v>38</v>
      </c>
      <c r="J22" s="4">
        <f t="shared" si="221"/>
        <v>6</v>
      </c>
      <c r="K22" s="58">
        <f t="shared" si="48"/>
        <v>8</v>
      </c>
      <c r="L22" s="58">
        <f t="shared" si="49"/>
        <v>9</v>
      </c>
      <c r="M22" s="58">
        <f t="shared" si="50"/>
        <v>11</v>
      </c>
      <c r="N22" s="58">
        <f t="shared" si="51"/>
        <v>13</v>
      </c>
      <c r="O22" s="58">
        <f t="shared" si="52"/>
        <v>15</v>
      </c>
      <c r="P22" s="58">
        <f t="shared" si="53"/>
        <v>17</v>
      </c>
      <c r="Q22" s="57">
        <f t="shared" si="54"/>
        <v>18</v>
      </c>
      <c r="R22" s="58">
        <f t="shared" si="55"/>
        <v>20</v>
      </c>
      <c r="S22" s="58">
        <f t="shared" si="56"/>
        <v>21</v>
      </c>
      <c r="T22" s="58">
        <f t="shared" si="57"/>
        <v>23</v>
      </c>
      <c r="U22" s="58">
        <f t="shared" si="58"/>
        <v>25</v>
      </c>
      <c r="V22" s="58">
        <f t="shared" si="59"/>
        <v>27</v>
      </c>
      <c r="W22" s="58">
        <f t="shared" si="60"/>
        <v>29</v>
      </c>
      <c r="X22" s="57">
        <f t="shared" si="61"/>
        <v>30</v>
      </c>
      <c r="Y22" s="58">
        <f t="shared" si="62"/>
        <v>32</v>
      </c>
      <c r="Z22" s="58">
        <f t="shared" si="63"/>
        <v>33</v>
      </c>
      <c r="AA22" s="58">
        <f t="shared" si="64"/>
        <v>35</v>
      </c>
      <c r="AB22" s="58">
        <f t="shared" si="65"/>
        <v>37</v>
      </c>
      <c r="AC22" s="58">
        <f t="shared" si="66"/>
        <v>39</v>
      </c>
      <c r="AD22" s="58">
        <f t="shared" si="67"/>
        <v>41</v>
      </c>
      <c r="AE22" s="57">
        <f t="shared" si="68"/>
        <v>42</v>
      </c>
      <c r="AF22" s="58">
        <f t="shared" si="69"/>
        <v>44</v>
      </c>
      <c r="AG22" s="58">
        <f t="shared" si="70"/>
        <v>45</v>
      </c>
      <c r="AH22" s="58">
        <f t="shared" si="71"/>
        <v>47</v>
      </c>
      <c r="AI22" s="58"/>
      <c r="AJ22" s="58">
        <f>1</f>
        <v>1</v>
      </c>
      <c r="AK22" s="58">
        <f t="shared" si="72"/>
        <v>3</v>
      </c>
      <c r="AL22" s="58">
        <f t="shared" si="73"/>
        <v>7</v>
      </c>
      <c r="AM22" s="58">
        <f t="shared" si="74"/>
        <v>11</v>
      </c>
      <c r="AN22" s="58">
        <f t="shared" si="75"/>
        <v>14</v>
      </c>
      <c r="AO22" s="58">
        <f t="shared" si="76"/>
        <v>17</v>
      </c>
      <c r="AP22" s="58">
        <f t="shared" si="77"/>
        <v>21</v>
      </c>
      <c r="AQ22" s="58" t="str">
        <f t="shared" si="215"/>
        <v>FA</v>
      </c>
      <c r="AR22" s="58" t="str">
        <f t="shared" si="78"/>
        <v>m</v>
      </c>
      <c r="AS22" s="58" t="str">
        <f t="shared" si="79"/>
        <v/>
      </c>
      <c r="AT22" s="58" t="str">
        <f t="shared" si="80"/>
        <v>Δ</v>
      </c>
      <c r="AU22" s="57" t="str">
        <f t="shared" si="81"/>
        <v>9</v>
      </c>
      <c r="AV22" s="57" t="str">
        <f t="shared" si="82"/>
        <v>11</v>
      </c>
      <c r="AW22" s="57" t="str">
        <f t="shared" si="83"/>
        <v>13</v>
      </c>
      <c r="AX22" s="57" t="str">
        <f t="shared" si="84"/>
        <v>FAm</v>
      </c>
      <c r="AY22" s="57" t="str">
        <f t="shared" si="85"/>
        <v>FAmΔ</v>
      </c>
      <c r="AZ22" s="57" t="str">
        <f t="shared" si="86"/>
        <v>FAm9</v>
      </c>
      <c r="BA22" s="57" t="str">
        <f t="shared" si="87"/>
        <v>FAm11</v>
      </c>
      <c r="BB22" s="57" t="str">
        <f t="shared" si="88"/>
        <v>FAm13</v>
      </c>
      <c r="BD22" s="58">
        <f>1</f>
        <v>1</v>
      </c>
      <c r="BE22" s="57">
        <f t="shared" si="89"/>
        <v>3</v>
      </c>
      <c r="BF22" s="57">
        <f t="shared" si="90"/>
        <v>7</v>
      </c>
      <c r="BG22" s="57">
        <f t="shared" si="91"/>
        <v>10</v>
      </c>
      <c r="BH22" s="57">
        <f t="shared" si="92"/>
        <v>13</v>
      </c>
      <c r="BI22" s="57">
        <f t="shared" si="93"/>
        <v>17</v>
      </c>
      <c r="BJ22" s="57">
        <f t="shared" si="94"/>
        <v>21</v>
      </c>
      <c r="BK22" s="58" t="str">
        <f t="shared" si="95"/>
        <v>FA</v>
      </c>
      <c r="BL22" s="58" t="str">
        <f t="shared" si="96"/>
        <v>m</v>
      </c>
      <c r="BM22" s="58" t="str">
        <f t="shared" si="97"/>
        <v/>
      </c>
      <c r="BN22" s="58" t="str">
        <f t="shared" si="98"/>
        <v>7</v>
      </c>
      <c r="BO22" s="57" t="str">
        <f t="shared" si="99"/>
        <v>9b</v>
      </c>
      <c r="BP22" s="57" t="str">
        <f t="shared" si="100"/>
        <v>11</v>
      </c>
      <c r="BQ22" s="57" t="str">
        <f t="shared" si="101"/>
        <v>13</v>
      </c>
      <c r="BR22" s="57" t="str">
        <f t="shared" si="102"/>
        <v>FAm</v>
      </c>
      <c r="BS22" s="57" t="str">
        <f t="shared" si="103"/>
        <v>FAm7</v>
      </c>
      <c r="BT22" s="57" t="str">
        <f t="shared" si="104"/>
        <v>FAm9b</v>
      </c>
      <c r="BU22" s="57" t="str">
        <f t="shared" si="105"/>
        <v>FAm11</v>
      </c>
      <c r="BV22" s="57" t="str">
        <f t="shared" si="106"/>
        <v>FAm13</v>
      </c>
      <c r="BX22" s="58">
        <f>1</f>
        <v>1</v>
      </c>
      <c r="BY22" s="57">
        <f t="shared" si="107"/>
        <v>4</v>
      </c>
      <c r="BZ22" s="57">
        <f t="shared" si="108"/>
        <v>8</v>
      </c>
      <c r="CA22" s="57">
        <f t="shared" si="109"/>
        <v>11</v>
      </c>
      <c r="CB22" s="57">
        <f t="shared" si="110"/>
        <v>14</v>
      </c>
      <c r="CC22" s="57">
        <f t="shared" si="111"/>
        <v>18</v>
      </c>
      <c r="CD22" s="57">
        <f t="shared" si="112"/>
        <v>21</v>
      </c>
      <c r="CE22" s="58" t="str">
        <f t="shared" si="113"/>
        <v>FA</v>
      </c>
      <c r="CF22" s="58" t="str">
        <f t="shared" si="114"/>
        <v/>
      </c>
      <c r="CG22" s="58" t="str">
        <f t="shared" si="115"/>
        <v>5#</v>
      </c>
      <c r="CH22" s="58" t="str">
        <f t="shared" si="116"/>
        <v>Δ</v>
      </c>
      <c r="CI22" s="57" t="str">
        <f t="shared" si="117"/>
        <v>9</v>
      </c>
      <c r="CJ22" s="57" t="str">
        <f t="shared" si="118"/>
        <v>11+</v>
      </c>
      <c r="CK22" s="57" t="str">
        <f t="shared" si="119"/>
        <v>13</v>
      </c>
      <c r="CL22" s="57" t="str">
        <f t="shared" si="120"/>
        <v>FA5#</v>
      </c>
      <c r="CM22" s="57" t="str">
        <f t="shared" si="121"/>
        <v>FA5#Δ</v>
      </c>
      <c r="CN22" s="57" t="str">
        <f t="shared" si="122"/>
        <v>FA5#9</v>
      </c>
      <c r="CO22" s="57" t="str">
        <f t="shared" si="123"/>
        <v>FA5#11+</v>
      </c>
      <c r="CP22" s="57" t="str">
        <f t="shared" si="124"/>
        <v>FA5#13</v>
      </c>
      <c r="CR22" s="58">
        <f>1</f>
        <v>1</v>
      </c>
      <c r="CS22" s="57">
        <f t="shared" si="125"/>
        <v>4</v>
      </c>
      <c r="CT22" s="57">
        <f t="shared" si="126"/>
        <v>7</v>
      </c>
      <c r="CU22" s="57">
        <f t="shared" si="127"/>
        <v>10</v>
      </c>
      <c r="CV22" s="57">
        <f t="shared" si="128"/>
        <v>14</v>
      </c>
      <c r="CW22" s="57">
        <f t="shared" si="129"/>
        <v>18</v>
      </c>
      <c r="CX22" s="57">
        <f t="shared" si="130"/>
        <v>21</v>
      </c>
      <c r="CY22" s="58" t="str">
        <f t="shared" si="131"/>
        <v>FA</v>
      </c>
      <c r="CZ22" s="58" t="str">
        <f t="shared" si="132"/>
        <v/>
      </c>
      <c r="DA22" s="58" t="str">
        <f t="shared" si="133"/>
        <v/>
      </c>
      <c r="DB22" s="58" t="str">
        <f t="shared" si="134"/>
        <v>7</v>
      </c>
      <c r="DC22" s="57" t="str">
        <f t="shared" si="135"/>
        <v>9</v>
      </c>
      <c r="DD22" s="57" t="str">
        <f t="shared" si="136"/>
        <v>11+</v>
      </c>
      <c r="DE22" s="57" t="str">
        <f t="shared" si="137"/>
        <v>13</v>
      </c>
      <c r="DF22" s="57" t="str">
        <f t="shared" si="138"/>
        <v>FA</v>
      </c>
      <c r="DG22" s="57" t="str">
        <f t="shared" si="139"/>
        <v>FA7</v>
      </c>
      <c r="DH22" s="57" t="str">
        <f t="shared" si="140"/>
        <v>FA9</v>
      </c>
      <c r="DI22" s="57" t="str">
        <f t="shared" si="141"/>
        <v>FA11+</v>
      </c>
      <c r="DJ22" s="57" t="str">
        <f t="shared" si="142"/>
        <v>FA13</v>
      </c>
      <c r="DL22" s="58">
        <f>1</f>
        <v>1</v>
      </c>
      <c r="DM22" s="57">
        <f t="shared" si="143"/>
        <v>4</v>
      </c>
      <c r="DN22" s="57">
        <f t="shared" si="144"/>
        <v>7</v>
      </c>
      <c r="DO22" s="57">
        <f t="shared" si="145"/>
        <v>10</v>
      </c>
      <c r="DP22" s="57">
        <f t="shared" si="146"/>
        <v>14</v>
      </c>
      <c r="DQ22" s="57">
        <f t="shared" si="147"/>
        <v>17</v>
      </c>
      <c r="DR22" s="57">
        <f t="shared" si="148"/>
        <v>20</v>
      </c>
      <c r="DS22" s="58" t="str">
        <f t="shared" si="149"/>
        <v>FA</v>
      </c>
      <c r="DT22" s="58" t="str">
        <f t="shared" si="150"/>
        <v/>
      </c>
      <c r="DU22" s="58" t="str">
        <f t="shared" si="151"/>
        <v/>
      </c>
      <c r="DV22" s="58" t="str">
        <f t="shared" si="152"/>
        <v>7</v>
      </c>
      <c r="DW22" s="57" t="str">
        <f t="shared" si="153"/>
        <v>9</v>
      </c>
      <c r="DX22" s="57" t="str">
        <f t="shared" si="154"/>
        <v>11</v>
      </c>
      <c r="DY22" s="57" t="str">
        <f t="shared" si="155"/>
        <v>13b</v>
      </c>
      <c r="DZ22" s="57" t="str">
        <f t="shared" si="156"/>
        <v>FA</v>
      </c>
      <c r="EA22" s="57" t="str">
        <f t="shared" si="157"/>
        <v>FA7</v>
      </c>
      <c r="EB22" s="57" t="str">
        <f t="shared" si="158"/>
        <v>FA9</v>
      </c>
      <c r="EC22" s="57" t="str">
        <f t="shared" si="159"/>
        <v>FA11</v>
      </c>
      <c r="ED22" s="57" t="str">
        <f t="shared" si="160"/>
        <v>FA13b</v>
      </c>
      <c r="EF22" s="58">
        <f>1</f>
        <v>1</v>
      </c>
      <c r="EG22" s="57">
        <f t="shared" si="161"/>
        <v>3</v>
      </c>
      <c r="EH22" s="57">
        <f t="shared" si="162"/>
        <v>6</v>
      </c>
      <c r="EI22" s="57">
        <f t="shared" si="163"/>
        <v>10</v>
      </c>
      <c r="EJ22" s="57">
        <f t="shared" si="164"/>
        <v>14</v>
      </c>
      <c r="EK22" s="57">
        <f t="shared" si="165"/>
        <v>17</v>
      </c>
      <c r="EL22" s="57">
        <f t="shared" si="166"/>
        <v>20</v>
      </c>
      <c r="EM22" s="58" t="str">
        <f t="shared" si="167"/>
        <v>FA</v>
      </c>
      <c r="EN22" s="58" t="str">
        <f t="shared" si="168"/>
        <v>m</v>
      </c>
      <c r="EO22" s="58" t="str">
        <f t="shared" si="169"/>
        <v>5b</v>
      </c>
      <c r="EP22" s="58" t="str">
        <f t="shared" si="170"/>
        <v>7</v>
      </c>
      <c r="EQ22" s="57" t="str">
        <f t="shared" si="171"/>
        <v>9</v>
      </c>
      <c r="ER22" s="57" t="str">
        <f t="shared" si="172"/>
        <v>11</v>
      </c>
      <c r="ES22" s="57" t="str">
        <f t="shared" si="173"/>
        <v>13b</v>
      </c>
      <c r="ET22" s="57" t="str">
        <f t="shared" si="174"/>
        <v>FAm5b</v>
      </c>
      <c r="EU22" s="57" t="str">
        <f t="shared" si="175"/>
        <v>FAm5b7</v>
      </c>
      <c r="EV22" s="57" t="str">
        <f t="shared" si="176"/>
        <v>FAm5b9</v>
      </c>
      <c r="EW22" s="57" t="str">
        <f t="shared" si="177"/>
        <v>FAm5b11</v>
      </c>
      <c r="EX22" s="57" t="str">
        <f t="shared" si="178"/>
        <v>FAm5b13b</v>
      </c>
      <c r="EZ22" s="58">
        <f>1</f>
        <v>1</v>
      </c>
      <c r="FA22" s="57">
        <f t="shared" si="179"/>
        <v>3</v>
      </c>
      <c r="FB22" s="57">
        <f t="shared" si="180"/>
        <v>6</v>
      </c>
      <c r="FC22" s="57">
        <f t="shared" si="181"/>
        <v>10</v>
      </c>
      <c r="FD22" s="57">
        <f t="shared" si="182"/>
        <v>13</v>
      </c>
      <c r="FE22" s="57">
        <f t="shared" si="183"/>
        <v>16</v>
      </c>
      <c r="FF22" s="57">
        <f t="shared" si="184"/>
        <v>20</v>
      </c>
      <c r="FG22" s="58" t="str">
        <f t="shared" si="185"/>
        <v>FA</v>
      </c>
      <c r="FH22" s="58" t="str">
        <f t="shared" si="186"/>
        <v>m</v>
      </c>
      <c r="FI22" s="58" t="str">
        <f t="shared" si="187"/>
        <v>5b</v>
      </c>
      <c r="FJ22" s="58" t="str">
        <f t="shared" si="188"/>
        <v>7</v>
      </c>
      <c r="FK22" s="57" t="str">
        <f t="shared" si="189"/>
        <v>9b</v>
      </c>
      <c r="FL22" s="57" t="str">
        <f t="shared" si="190"/>
        <v>11b</v>
      </c>
      <c r="FM22" s="57" t="str">
        <f t="shared" si="191"/>
        <v>13b</v>
      </c>
      <c r="FN22" s="57" t="str">
        <f t="shared" si="192"/>
        <v>FAm5b</v>
      </c>
      <c r="FO22" s="57" t="str">
        <f t="shared" si="193"/>
        <v>FAm5b7</v>
      </c>
      <c r="FP22" s="57" t="str">
        <f t="shared" si="194"/>
        <v>FAm5b9b</v>
      </c>
      <c r="FQ22" s="57" t="str">
        <f t="shared" si="195"/>
        <v>FAm5b11b</v>
      </c>
      <c r="FR22" s="57" t="str">
        <f t="shared" si="196"/>
        <v>FAm5b13b</v>
      </c>
      <c r="FT22" s="2" t="str">
        <f t="shared" si="197"/>
        <v>FAm</v>
      </c>
      <c r="FU22" s="2" t="str">
        <f t="shared" si="197"/>
        <v>FAmΔ</v>
      </c>
      <c r="FV22" s="2" t="str">
        <f t="shared" si="197"/>
        <v>FAm9</v>
      </c>
      <c r="FW22" s="2" t="str">
        <f t="shared" si="197"/>
        <v>FAm11</v>
      </c>
      <c r="FX22" s="2" t="str">
        <f t="shared" si="197"/>
        <v>FAm13</v>
      </c>
      <c r="FY22" s="2" t="str">
        <f t="shared" si="198"/>
        <v>FAm</v>
      </c>
      <c r="FZ22" s="2" t="str">
        <f t="shared" si="198"/>
        <v>FAm7</v>
      </c>
      <c r="GA22" s="2" t="str">
        <f t="shared" si="198"/>
        <v>FAm9b</v>
      </c>
      <c r="GB22" s="2" t="str">
        <f t="shared" si="198"/>
        <v>FAm11</v>
      </c>
      <c r="GC22" s="2" t="str">
        <f t="shared" si="198"/>
        <v>FAm13</v>
      </c>
      <c r="GD22" s="2" t="str">
        <f t="shared" si="199"/>
        <v>FA5#</v>
      </c>
      <c r="GE22" s="2" t="str">
        <f t="shared" si="199"/>
        <v>FA5#Δ</v>
      </c>
      <c r="GF22" s="2" t="str">
        <f t="shared" si="199"/>
        <v>FA5#9</v>
      </c>
      <c r="GG22" s="2" t="str">
        <f t="shared" si="199"/>
        <v>FA5#11+</v>
      </c>
      <c r="GH22" s="2" t="str">
        <f t="shared" si="199"/>
        <v>FA5#13</v>
      </c>
      <c r="GI22" s="2" t="str">
        <f t="shared" si="200"/>
        <v>FA</v>
      </c>
      <c r="GJ22" s="2" t="str">
        <f t="shared" si="200"/>
        <v>FA7</v>
      </c>
      <c r="GK22" s="2" t="str">
        <f t="shared" si="200"/>
        <v>FA9</v>
      </c>
      <c r="GL22" s="2" t="str">
        <f t="shared" si="200"/>
        <v>FA11+</v>
      </c>
      <c r="GM22" s="2" t="str">
        <f t="shared" si="200"/>
        <v>FA13</v>
      </c>
      <c r="GN22" s="2" t="str">
        <f t="shared" si="201"/>
        <v>FA</v>
      </c>
      <c r="GO22" s="2" t="str">
        <f t="shared" si="201"/>
        <v>FA7</v>
      </c>
      <c r="GP22" s="2" t="str">
        <f t="shared" si="201"/>
        <v>FA9</v>
      </c>
      <c r="GQ22" s="2" t="str">
        <f t="shared" si="201"/>
        <v>FA11</v>
      </c>
      <c r="GR22" s="2" t="str">
        <f t="shared" si="201"/>
        <v>FA13b</v>
      </c>
      <c r="GS22" s="2" t="str">
        <f t="shared" si="202"/>
        <v>FAm5b</v>
      </c>
      <c r="GT22" s="2" t="str">
        <f t="shared" si="202"/>
        <v>FAm5b7</v>
      </c>
      <c r="GU22" s="2" t="str">
        <f t="shared" si="202"/>
        <v>FAm5b9</v>
      </c>
      <c r="GV22" s="2" t="str">
        <f t="shared" si="202"/>
        <v>FAm5b11</v>
      </c>
      <c r="GW22" s="2" t="str">
        <f t="shared" si="202"/>
        <v>FAm5b13b</v>
      </c>
      <c r="GX22" s="2" t="str">
        <f t="shared" si="203"/>
        <v>FAm5b</v>
      </c>
      <c r="GY22" s="2" t="str">
        <f t="shared" si="203"/>
        <v>FAm5b7</v>
      </c>
      <c r="GZ22" s="2" t="str">
        <f t="shared" si="203"/>
        <v>FAm5b9b</v>
      </c>
      <c r="HA22" s="2" t="str">
        <f t="shared" si="203"/>
        <v>FAm5b11b</v>
      </c>
      <c r="HB22" s="2" t="str">
        <f t="shared" si="203"/>
        <v>FAm5b13b</v>
      </c>
      <c r="HD22" s="2">
        <f t="shared" si="216"/>
        <v>18</v>
      </c>
      <c r="HE22" s="2" t="str" cm="1">
        <f t="array" ref="HE22">INDEX(patti,$HD22,IP22)</f>
        <v>FAm</v>
      </c>
      <c r="HF22" s="2" t="str" cm="1">
        <f t="array" ref="HF22">INDEX(patti,$HD22,IQ22)</f>
        <v>FAm</v>
      </c>
      <c r="HG22" s="2" t="str" cm="1">
        <f t="array" ref="HG22">INDEX(patti,$HD22,IR22)</f>
        <v>FA5#</v>
      </c>
      <c r="HH22" s="2" t="str" cm="1">
        <f t="array" ref="HH22">INDEX(patti,$HD22,IS22)</f>
        <v>FA</v>
      </c>
      <c r="HI22" s="2" t="str" cm="1">
        <f t="array" ref="HI22">INDEX(patti,$HD22,IT22)</f>
        <v>FA</v>
      </c>
      <c r="HJ22" s="2" t="str" cm="1">
        <f t="array" ref="HJ22">INDEX(patti,$HD22,IU22)</f>
        <v>FAm5b</v>
      </c>
      <c r="HK22" s="2" t="str" cm="1">
        <f t="array" ref="HK22">INDEX(patti,$HD22,IV22)</f>
        <v>FAm5b</v>
      </c>
      <c r="HL22" s="2" t="str" cm="1">
        <f t="array" ref="HL22">INDEX(patti,$HD22,IW22)</f>
        <v>FAmΔ</v>
      </c>
      <c r="HM22" s="2" t="str" cm="1">
        <f t="array" ref="HM22">INDEX(patti,$HD22,IX22)</f>
        <v>FAm7</v>
      </c>
      <c r="HN22" s="2" t="str" cm="1">
        <f t="array" ref="HN22">INDEX(patti,$HD22,IY22)</f>
        <v>FA5#Δ</v>
      </c>
      <c r="HO22" s="2" t="str" cm="1">
        <f t="array" ref="HO22">INDEX(patti,$HD22,IZ22)</f>
        <v>FA7</v>
      </c>
      <c r="HP22" s="2" t="str" cm="1">
        <f t="array" ref="HP22">INDEX(patti,$HD22,JA22)</f>
        <v>FA7</v>
      </c>
      <c r="HQ22" s="2" t="str" cm="1">
        <f t="array" ref="HQ22">INDEX(patti,$HD22,JB22)</f>
        <v>FAm5b7</v>
      </c>
      <c r="HR22" s="2" t="str" cm="1">
        <f t="array" ref="HR22">INDEX(patti,$HD22,JC22)</f>
        <v>FAm5b7</v>
      </c>
      <c r="HS22" s="2" t="str" cm="1">
        <f t="array" ref="HS22">INDEX(patti,$HD22,JD22)</f>
        <v>FAm9</v>
      </c>
      <c r="HT22" s="2" t="str" cm="1">
        <f t="array" ref="HT22">INDEX(patti,$HD22,JE22)</f>
        <v>FAm9b</v>
      </c>
      <c r="HU22" s="2" t="str" cm="1">
        <f t="array" ref="HU22">INDEX(patti,$HD22,JF22)</f>
        <v>FA5#9</v>
      </c>
      <c r="HV22" s="2" t="str" cm="1">
        <f t="array" ref="HV22">INDEX(patti,$HD22,JG22)</f>
        <v>FA9</v>
      </c>
      <c r="HW22" s="2" t="str" cm="1">
        <f t="array" ref="HW22">INDEX(patti,$HD22,JH22)</f>
        <v>FA9</v>
      </c>
      <c r="HX22" s="2" t="str" cm="1">
        <f t="array" ref="HX22">INDEX(patti,$HD22,JI22)</f>
        <v>FAm5b9</v>
      </c>
      <c r="HY22" s="2" t="str" cm="1">
        <f t="array" ref="HY22">INDEX(patti,$HD22,JJ22)</f>
        <v>FAm5b9b</v>
      </c>
      <c r="HZ22" s="2" t="str" cm="1">
        <f t="array" ref="HZ22">INDEX(patti,$HD22,JK22)</f>
        <v>FAm11</v>
      </c>
      <c r="IA22" s="2" t="str" cm="1">
        <f t="array" ref="IA22">INDEX(patti,$HD22,JL22)</f>
        <v>FAm11</v>
      </c>
      <c r="IB22" s="2" t="str" cm="1">
        <f t="array" ref="IB22">INDEX(patti,$HD22,JM22)</f>
        <v>FA5#11+</v>
      </c>
      <c r="IC22" s="2" t="str" cm="1">
        <f t="array" ref="IC22">INDEX(patti,$HD22,JN22)</f>
        <v>FA11+</v>
      </c>
      <c r="ID22" s="2" t="str" cm="1">
        <f t="array" ref="ID22">INDEX(patti,$HD22,JO22)</f>
        <v>FA11</v>
      </c>
      <c r="IE22" s="2" t="str" cm="1">
        <f t="array" ref="IE22">INDEX(patti,$HD22,JP22)</f>
        <v>FAm5b11</v>
      </c>
      <c r="IF22" s="2" t="str" cm="1">
        <f t="array" ref="IF22">INDEX(patti,$HD22,JQ22)</f>
        <v>FAm5b11b</v>
      </c>
      <c r="IG22" s="2" t="str" cm="1">
        <f t="array" ref="IG22">INDEX(patti,$HD22,JR22)</f>
        <v>FAm13</v>
      </c>
      <c r="IH22" s="2" t="str" cm="1">
        <f t="array" ref="IH22">INDEX(patti,$HD22,JS22)</f>
        <v>FAm13</v>
      </c>
      <c r="II22" s="2" t="str" cm="1">
        <f t="array" ref="II22">INDEX(patti,$HD22,JT22)</f>
        <v>FA5#13</v>
      </c>
      <c r="IJ22" s="2" t="str" cm="1">
        <f t="array" ref="IJ22">INDEX(patti,$HD22,JU22)</f>
        <v>FA13</v>
      </c>
      <c r="IK22" s="2" t="str" cm="1">
        <f t="array" ref="IK22">INDEX(patti,$HD22,JV22)</f>
        <v>FA13b</v>
      </c>
      <c r="IL22" s="2" t="str" cm="1">
        <f t="array" ref="IL22">INDEX(patti,$HD22,JW22)</f>
        <v>FAm5b13b</v>
      </c>
      <c r="IM22" s="2" t="str" cm="1">
        <f t="array" ref="IM22">INDEX(patti,$HD22,JX22)</f>
        <v>FAm5b13b</v>
      </c>
      <c r="IN22" t="s">
        <v>117</v>
      </c>
      <c r="IP22">
        <v>1</v>
      </c>
      <c r="IQ22">
        <f t="shared" ref="IQ22:IV37" si="224">IP22+5</f>
        <v>6</v>
      </c>
      <c r="IR22">
        <f t="shared" si="224"/>
        <v>11</v>
      </c>
      <c r="IS22">
        <f t="shared" si="224"/>
        <v>16</v>
      </c>
      <c r="IT22">
        <f t="shared" si="224"/>
        <v>21</v>
      </c>
      <c r="IU22">
        <f t="shared" si="224"/>
        <v>26</v>
      </c>
      <c r="IV22">
        <f t="shared" si="224"/>
        <v>31</v>
      </c>
      <c r="IW22">
        <f t="shared" si="205"/>
        <v>2</v>
      </c>
      <c r="IX22">
        <f t="shared" si="205"/>
        <v>7</v>
      </c>
      <c r="IY22">
        <f t="shared" si="205"/>
        <v>12</v>
      </c>
      <c r="IZ22">
        <f t="shared" si="205"/>
        <v>17</v>
      </c>
      <c r="JA22">
        <f t="shared" si="205"/>
        <v>22</v>
      </c>
      <c r="JB22">
        <f t="shared" si="205"/>
        <v>27</v>
      </c>
      <c r="JC22">
        <f t="shared" si="205"/>
        <v>32</v>
      </c>
      <c r="JD22">
        <f t="shared" si="205"/>
        <v>3</v>
      </c>
      <c r="JE22">
        <f t="shared" si="205"/>
        <v>8</v>
      </c>
      <c r="JF22">
        <f t="shared" si="205"/>
        <v>13</v>
      </c>
      <c r="JG22">
        <f t="shared" si="205"/>
        <v>18</v>
      </c>
      <c r="JH22">
        <f t="shared" si="205"/>
        <v>23</v>
      </c>
      <c r="JI22">
        <f t="shared" si="205"/>
        <v>28</v>
      </c>
      <c r="JJ22">
        <f t="shared" si="205"/>
        <v>33</v>
      </c>
      <c r="JK22">
        <f t="shared" si="205"/>
        <v>4</v>
      </c>
      <c r="JL22">
        <f t="shared" si="205"/>
        <v>9</v>
      </c>
      <c r="JM22">
        <f t="shared" si="223"/>
        <v>14</v>
      </c>
      <c r="JN22">
        <f t="shared" si="223"/>
        <v>19</v>
      </c>
      <c r="JO22">
        <f t="shared" si="223"/>
        <v>24</v>
      </c>
      <c r="JP22">
        <f t="shared" si="223"/>
        <v>29</v>
      </c>
      <c r="JQ22">
        <f t="shared" si="223"/>
        <v>34</v>
      </c>
      <c r="JR22">
        <f t="shared" si="223"/>
        <v>5</v>
      </c>
      <c r="JS22">
        <f t="shared" si="223"/>
        <v>10</v>
      </c>
      <c r="JT22">
        <f t="shared" si="223"/>
        <v>15</v>
      </c>
      <c r="JU22">
        <f t="shared" si="223"/>
        <v>20</v>
      </c>
      <c r="JV22">
        <f t="shared" si="223"/>
        <v>25</v>
      </c>
      <c r="JW22">
        <f t="shared" si="223"/>
        <v>30</v>
      </c>
      <c r="JX22">
        <f t="shared" si="223"/>
        <v>35</v>
      </c>
      <c r="JY22" t="s">
        <v>117</v>
      </c>
      <c r="JZ22" t="str">
        <f t="shared" si="222"/>
        <v>MELODICA</v>
      </c>
      <c r="KA22">
        <f t="shared" si="16"/>
        <v>0</v>
      </c>
      <c r="KB22" cm="1">
        <f t="array" ref="KB22">IF(TYPE(_xlfn._xlws.FILTER(HE$1:IM$1,HE22:IM22=KA22))=16,0,_xlfn._xlws.FILTER(HE$1:IM$1,HE22:IM22=KA22))</f>
        <v>0</v>
      </c>
      <c r="KG22">
        <f t="shared" si="206"/>
        <v>0</v>
      </c>
      <c r="KH22" s="35">
        <f>IF(KB22=0,0,(CONCATENATE($KA22," come ",KB22," della scala ",$JZ22)))</f>
        <v>0</v>
      </c>
      <c r="LX22" s="180"/>
      <c r="LY22" s="180"/>
      <c r="LZ22" s="180"/>
      <c r="MA22" s="180"/>
      <c r="MB22" s="180"/>
      <c r="MC22" s="180"/>
      <c r="MD22" s="180"/>
      <c r="ME22" s="180"/>
      <c r="MF22" s="180"/>
      <c r="MG22" s="180"/>
      <c r="MH22" s="180"/>
      <c r="MI22" s="180"/>
      <c r="MJ22" s="180"/>
      <c r="MK22" s="180"/>
      <c r="ML22" s="180"/>
      <c r="MM22" s="180"/>
      <c r="MN22" s="180"/>
      <c r="MO22" s="180"/>
      <c r="MP22" s="180"/>
      <c r="MQ22" s="180"/>
      <c r="MR22" s="180"/>
      <c r="MS22" s="180"/>
      <c r="MT22" s="180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73"/>
      <c r="NP22" s="73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  <c r="OF22" s="73"/>
      <c r="OG22" s="73"/>
      <c r="OH22" s="73"/>
      <c r="OI22" s="73"/>
      <c r="OJ22" s="73"/>
      <c r="OK22" s="73"/>
      <c r="OL22" s="73"/>
      <c r="OM22" s="73"/>
      <c r="ON22" s="73"/>
      <c r="OO22" s="73"/>
      <c r="OP22" s="73"/>
      <c r="OQ22" s="73"/>
      <c r="OR22" s="73"/>
      <c r="OS22" s="73"/>
      <c r="OT22" s="73"/>
      <c r="OU22" s="73"/>
      <c r="OV22" s="73"/>
      <c r="OW22" s="73"/>
      <c r="OX22" s="73"/>
      <c r="OY22" s="73"/>
      <c r="OZ22" s="73"/>
      <c r="PA22" s="73"/>
      <c r="PB22" s="73"/>
    </row>
    <row r="23" spans="1:418" x14ac:dyDescent="0.3">
      <c r="A23" s="190"/>
      <c r="B23" t="str">
        <f t="shared" si="220"/>
        <v>FA#</v>
      </c>
      <c r="C23" s="16" t="s">
        <v>37</v>
      </c>
      <c r="D23" s="16" t="s">
        <v>38</v>
      </c>
      <c r="E23" s="16" t="s">
        <v>37</v>
      </c>
      <c r="F23" s="16" t="s">
        <v>37</v>
      </c>
      <c r="G23" s="16" t="s">
        <v>37</v>
      </c>
      <c r="H23" s="16" t="s">
        <v>37</v>
      </c>
      <c r="I23" s="16" t="s">
        <v>38</v>
      </c>
      <c r="J23" s="4">
        <f t="shared" si="221"/>
        <v>7</v>
      </c>
      <c r="K23" s="58">
        <f t="shared" si="48"/>
        <v>9</v>
      </c>
      <c r="L23" s="58">
        <f t="shared" si="49"/>
        <v>10</v>
      </c>
      <c r="M23" s="58">
        <f t="shared" si="50"/>
        <v>12</v>
      </c>
      <c r="N23" s="58">
        <f t="shared" si="51"/>
        <v>14</v>
      </c>
      <c r="O23" s="58">
        <f t="shared" si="52"/>
        <v>16</v>
      </c>
      <c r="P23" s="58">
        <f t="shared" si="53"/>
        <v>18</v>
      </c>
      <c r="Q23" s="57">
        <f t="shared" si="54"/>
        <v>19</v>
      </c>
      <c r="R23" s="58">
        <f t="shared" si="55"/>
        <v>21</v>
      </c>
      <c r="S23" s="58">
        <f t="shared" si="56"/>
        <v>22</v>
      </c>
      <c r="T23" s="58">
        <f t="shared" si="57"/>
        <v>24</v>
      </c>
      <c r="U23" s="58">
        <f t="shared" si="58"/>
        <v>26</v>
      </c>
      <c r="V23" s="58">
        <f t="shared" si="59"/>
        <v>28</v>
      </c>
      <c r="W23" s="58">
        <f t="shared" si="60"/>
        <v>30</v>
      </c>
      <c r="X23" s="57">
        <f t="shared" si="61"/>
        <v>31</v>
      </c>
      <c r="Y23" s="58">
        <f t="shared" si="62"/>
        <v>33</v>
      </c>
      <c r="Z23" s="58">
        <f t="shared" si="63"/>
        <v>34</v>
      </c>
      <c r="AA23" s="58">
        <f t="shared" si="64"/>
        <v>36</v>
      </c>
      <c r="AB23" s="58">
        <f t="shared" si="65"/>
        <v>38</v>
      </c>
      <c r="AC23" s="58">
        <f t="shared" si="66"/>
        <v>40</v>
      </c>
      <c r="AD23" s="58">
        <f t="shared" si="67"/>
        <v>42</v>
      </c>
      <c r="AE23" s="57">
        <f t="shared" si="68"/>
        <v>43</v>
      </c>
      <c r="AF23" s="58">
        <f t="shared" si="69"/>
        <v>45</v>
      </c>
      <c r="AG23" s="58">
        <f t="shared" si="70"/>
        <v>46</v>
      </c>
      <c r="AH23" s="58">
        <f t="shared" si="71"/>
        <v>48</v>
      </c>
      <c r="AI23" s="58"/>
      <c r="AJ23" s="58">
        <f>1</f>
        <v>1</v>
      </c>
      <c r="AK23" s="58">
        <f t="shared" si="72"/>
        <v>3</v>
      </c>
      <c r="AL23" s="58">
        <f t="shared" si="73"/>
        <v>7</v>
      </c>
      <c r="AM23" s="58">
        <f t="shared" si="74"/>
        <v>11</v>
      </c>
      <c r="AN23" s="58">
        <f t="shared" si="75"/>
        <v>14</v>
      </c>
      <c r="AO23" s="58">
        <f t="shared" si="76"/>
        <v>17</v>
      </c>
      <c r="AP23" s="58">
        <f t="shared" si="77"/>
        <v>21</v>
      </c>
      <c r="AQ23" s="58" t="str">
        <f t="shared" si="215"/>
        <v>FA#</v>
      </c>
      <c r="AR23" s="58" t="str">
        <f t="shared" si="78"/>
        <v>m</v>
      </c>
      <c r="AS23" s="58" t="str">
        <f t="shared" si="79"/>
        <v/>
      </c>
      <c r="AT23" s="58" t="str">
        <f t="shared" si="80"/>
        <v>Δ</v>
      </c>
      <c r="AU23" s="57" t="str">
        <f t="shared" si="81"/>
        <v>9</v>
      </c>
      <c r="AV23" s="57" t="str">
        <f t="shared" si="82"/>
        <v>11</v>
      </c>
      <c r="AW23" s="57" t="str">
        <f t="shared" si="83"/>
        <v>13</v>
      </c>
      <c r="AX23" s="57" t="str">
        <f t="shared" si="84"/>
        <v>FA#m</v>
      </c>
      <c r="AY23" s="57" t="str">
        <f t="shared" si="85"/>
        <v>FA#mΔ</v>
      </c>
      <c r="AZ23" s="57" t="str">
        <f t="shared" si="86"/>
        <v>FA#m9</v>
      </c>
      <c r="BA23" s="57" t="str">
        <f t="shared" si="87"/>
        <v>FA#m11</v>
      </c>
      <c r="BB23" s="57" t="str">
        <f t="shared" si="88"/>
        <v>FA#m13</v>
      </c>
      <c r="BD23" s="58">
        <f>1</f>
        <v>1</v>
      </c>
      <c r="BE23" s="57">
        <f t="shared" si="89"/>
        <v>3</v>
      </c>
      <c r="BF23" s="57">
        <f t="shared" si="90"/>
        <v>7</v>
      </c>
      <c r="BG23" s="57">
        <f t="shared" si="91"/>
        <v>10</v>
      </c>
      <c r="BH23" s="57">
        <f t="shared" si="92"/>
        <v>13</v>
      </c>
      <c r="BI23" s="57">
        <f t="shared" si="93"/>
        <v>17</v>
      </c>
      <c r="BJ23" s="57">
        <f t="shared" si="94"/>
        <v>21</v>
      </c>
      <c r="BK23" s="58" t="str">
        <f t="shared" si="95"/>
        <v>FA#</v>
      </c>
      <c r="BL23" s="58" t="str">
        <f t="shared" si="96"/>
        <v>m</v>
      </c>
      <c r="BM23" s="58" t="str">
        <f t="shared" si="97"/>
        <v/>
      </c>
      <c r="BN23" s="58" t="str">
        <f t="shared" si="98"/>
        <v>7</v>
      </c>
      <c r="BO23" s="57" t="str">
        <f t="shared" si="99"/>
        <v>9b</v>
      </c>
      <c r="BP23" s="57" t="str">
        <f t="shared" si="100"/>
        <v>11</v>
      </c>
      <c r="BQ23" s="57" t="str">
        <f t="shared" si="101"/>
        <v>13</v>
      </c>
      <c r="BR23" s="57" t="str">
        <f t="shared" si="102"/>
        <v>FA#m</v>
      </c>
      <c r="BS23" s="57" t="str">
        <f t="shared" si="103"/>
        <v>FA#m7</v>
      </c>
      <c r="BT23" s="57" t="str">
        <f t="shared" si="104"/>
        <v>FA#m9b</v>
      </c>
      <c r="BU23" s="57" t="str">
        <f t="shared" si="105"/>
        <v>FA#m11</v>
      </c>
      <c r="BV23" s="57" t="str">
        <f t="shared" si="106"/>
        <v>FA#m13</v>
      </c>
      <c r="BX23" s="58">
        <f>1</f>
        <v>1</v>
      </c>
      <c r="BY23" s="57">
        <f t="shared" si="107"/>
        <v>4</v>
      </c>
      <c r="BZ23" s="57">
        <f t="shared" si="108"/>
        <v>8</v>
      </c>
      <c r="CA23" s="57">
        <f t="shared" si="109"/>
        <v>11</v>
      </c>
      <c r="CB23" s="57">
        <f t="shared" si="110"/>
        <v>14</v>
      </c>
      <c r="CC23" s="57">
        <f t="shared" si="111"/>
        <v>18</v>
      </c>
      <c r="CD23" s="57">
        <f t="shared" si="112"/>
        <v>21</v>
      </c>
      <c r="CE23" s="58" t="str">
        <f t="shared" si="113"/>
        <v>FA#</v>
      </c>
      <c r="CF23" s="58" t="str">
        <f t="shared" si="114"/>
        <v/>
      </c>
      <c r="CG23" s="58" t="str">
        <f t="shared" si="115"/>
        <v>5#</v>
      </c>
      <c r="CH23" s="58" t="str">
        <f t="shared" si="116"/>
        <v>Δ</v>
      </c>
      <c r="CI23" s="57" t="str">
        <f t="shared" si="117"/>
        <v>9</v>
      </c>
      <c r="CJ23" s="57" t="str">
        <f t="shared" si="118"/>
        <v>11+</v>
      </c>
      <c r="CK23" s="57" t="str">
        <f t="shared" si="119"/>
        <v>13</v>
      </c>
      <c r="CL23" s="57" t="str">
        <f t="shared" si="120"/>
        <v>FA#5#</v>
      </c>
      <c r="CM23" s="57" t="str">
        <f t="shared" si="121"/>
        <v>FA#5#Δ</v>
      </c>
      <c r="CN23" s="57" t="str">
        <f t="shared" si="122"/>
        <v>FA#5#9</v>
      </c>
      <c r="CO23" s="57" t="str">
        <f t="shared" si="123"/>
        <v>FA#5#11+</v>
      </c>
      <c r="CP23" s="57" t="str">
        <f t="shared" si="124"/>
        <v>FA#5#13</v>
      </c>
      <c r="CR23" s="58">
        <f>1</f>
        <v>1</v>
      </c>
      <c r="CS23" s="57">
        <f t="shared" si="125"/>
        <v>4</v>
      </c>
      <c r="CT23" s="57">
        <f t="shared" si="126"/>
        <v>7</v>
      </c>
      <c r="CU23" s="57">
        <f t="shared" si="127"/>
        <v>10</v>
      </c>
      <c r="CV23" s="57">
        <f t="shared" si="128"/>
        <v>14</v>
      </c>
      <c r="CW23" s="57">
        <f t="shared" si="129"/>
        <v>18</v>
      </c>
      <c r="CX23" s="57">
        <f t="shared" si="130"/>
        <v>21</v>
      </c>
      <c r="CY23" s="58" t="str">
        <f t="shared" si="131"/>
        <v>FA#</v>
      </c>
      <c r="CZ23" s="58" t="str">
        <f t="shared" si="132"/>
        <v/>
      </c>
      <c r="DA23" s="58" t="str">
        <f t="shared" si="133"/>
        <v/>
      </c>
      <c r="DB23" s="58" t="str">
        <f t="shared" si="134"/>
        <v>7</v>
      </c>
      <c r="DC23" s="57" t="str">
        <f t="shared" si="135"/>
        <v>9</v>
      </c>
      <c r="DD23" s="57" t="str">
        <f t="shared" si="136"/>
        <v>11+</v>
      </c>
      <c r="DE23" s="57" t="str">
        <f t="shared" si="137"/>
        <v>13</v>
      </c>
      <c r="DF23" s="57" t="str">
        <f t="shared" si="138"/>
        <v>FA#</v>
      </c>
      <c r="DG23" s="57" t="str">
        <f t="shared" si="139"/>
        <v>FA#7</v>
      </c>
      <c r="DH23" s="57" t="str">
        <f t="shared" si="140"/>
        <v>FA#9</v>
      </c>
      <c r="DI23" s="57" t="str">
        <f t="shared" si="141"/>
        <v>FA#11+</v>
      </c>
      <c r="DJ23" s="57" t="str">
        <f t="shared" si="142"/>
        <v>FA#13</v>
      </c>
      <c r="DL23" s="58">
        <f>1</f>
        <v>1</v>
      </c>
      <c r="DM23" s="57">
        <f t="shared" si="143"/>
        <v>4</v>
      </c>
      <c r="DN23" s="57">
        <f t="shared" si="144"/>
        <v>7</v>
      </c>
      <c r="DO23" s="57">
        <f t="shared" si="145"/>
        <v>10</v>
      </c>
      <c r="DP23" s="57">
        <f t="shared" si="146"/>
        <v>14</v>
      </c>
      <c r="DQ23" s="57">
        <f t="shared" si="147"/>
        <v>17</v>
      </c>
      <c r="DR23" s="57">
        <f t="shared" si="148"/>
        <v>20</v>
      </c>
      <c r="DS23" s="58" t="str">
        <f t="shared" si="149"/>
        <v>FA#</v>
      </c>
      <c r="DT23" s="58" t="str">
        <f t="shared" si="150"/>
        <v/>
      </c>
      <c r="DU23" s="58" t="str">
        <f t="shared" si="151"/>
        <v/>
      </c>
      <c r="DV23" s="58" t="str">
        <f t="shared" si="152"/>
        <v>7</v>
      </c>
      <c r="DW23" s="57" t="str">
        <f t="shared" si="153"/>
        <v>9</v>
      </c>
      <c r="DX23" s="57" t="str">
        <f t="shared" si="154"/>
        <v>11</v>
      </c>
      <c r="DY23" s="57" t="str">
        <f t="shared" si="155"/>
        <v>13b</v>
      </c>
      <c r="DZ23" s="57" t="str">
        <f t="shared" si="156"/>
        <v>FA#</v>
      </c>
      <c r="EA23" s="57" t="str">
        <f t="shared" si="157"/>
        <v>FA#7</v>
      </c>
      <c r="EB23" s="57" t="str">
        <f t="shared" si="158"/>
        <v>FA#9</v>
      </c>
      <c r="EC23" s="57" t="str">
        <f t="shared" si="159"/>
        <v>FA#11</v>
      </c>
      <c r="ED23" s="57" t="str">
        <f t="shared" si="160"/>
        <v>FA#13b</v>
      </c>
      <c r="EF23" s="58">
        <f>1</f>
        <v>1</v>
      </c>
      <c r="EG23" s="57">
        <f t="shared" si="161"/>
        <v>3</v>
      </c>
      <c r="EH23" s="57">
        <f t="shared" si="162"/>
        <v>6</v>
      </c>
      <c r="EI23" s="57">
        <f t="shared" si="163"/>
        <v>10</v>
      </c>
      <c r="EJ23" s="57">
        <f t="shared" si="164"/>
        <v>14</v>
      </c>
      <c r="EK23" s="57">
        <f t="shared" si="165"/>
        <v>17</v>
      </c>
      <c r="EL23" s="57">
        <f t="shared" si="166"/>
        <v>20</v>
      </c>
      <c r="EM23" s="58" t="str">
        <f t="shared" si="167"/>
        <v>FA#</v>
      </c>
      <c r="EN23" s="58" t="str">
        <f t="shared" si="168"/>
        <v>m</v>
      </c>
      <c r="EO23" s="58" t="str">
        <f t="shared" si="169"/>
        <v>5b</v>
      </c>
      <c r="EP23" s="58" t="str">
        <f t="shared" si="170"/>
        <v>7</v>
      </c>
      <c r="EQ23" s="57" t="str">
        <f t="shared" si="171"/>
        <v>9</v>
      </c>
      <c r="ER23" s="57" t="str">
        <f t="shared" si="172"/>
        <v>11</v>
      </c>
      <c r="ES23" s="57" t="str">
        <f t="shared" si="173"/>
        <v>13b</v>
      </c>
      <c r="ET23" s="57" t="str">
        <f t="shared" si="174"/>
        <v>FA#m5b</v>
      </c>
      <c r="EU23" s="57" t="str">
        <f t="shared" si="175"/>
        <v>FA#m5b7</v>
      </c>
      <c r="EV23" s="57" t="str">
        <f t="shared" si="176"/>
        <v>FA#m5b9</v>
      </c>
      <c r="EW23" s="57" t="str">
        <f t="shared" si="177"/>
        <v>FA#m5b11</v>
      </c>
      <c r="EX23" s="57" t="str">
        <f t="shared" si="178"/>
        <v>FA#m5b13b</v>
      </c>
      <c r="EZ23" s="58">
        <f>1</f>
        <v>1</v>
      </c>
      <c r="FA23" s="57">
        <f t="shared" si="179"/>
        <v>3</v>
      </c>
      <c r="FB23" s="57">
        <f t="shared" si="180"/>
        <v>6</v>
      </c>
      <c r="FC23" s="57">
        <f t="shared" si="181"/>
        <v>10</v>
      </c>
      <c r="FD23" s="57">
        <f t="shared" si="182"/>
        <v>13</v>
      </c>
      <c r="FE23" s="57">
        <f t="shared" si="183"/>
        <v>16</v>
      </c>
      <c r="FF23" s="57">
        <f t="shared" si="184"/>
        <v>20</v>
      </c>
      <c r="FG23" s="58" t="str">
        <f t="shared" si="185"/>
        <v>FA#</v>
      </c>
      <c r="FH23" s="58" t="str">
        <f t="shared" si="186"/>
        <v>m</v>
      </c>
      <c r="FI23" s="58" t="str">
        <f t="shared" si="187"/>
        <v>5b</v>
      </c>
      <c r="FJ23" s="58" t="str">
        <f t="shared" si="188"/>
        <v>7</v>
      </c>
      <c r="FK23" s="57" t="str">
        <f t="shared" si="189"/>
        <v>9b</v>
      </c>
      <c r="FL23" s="57" t="str">
        <f t="shared" si="190"/>
        <v>11b</v>
      </c>
      <c r="FM23" s="57" t="str">
        <f t="shared" si="191"/>
        <v>13b</v>
      </c>
      <c r="FN23" s="57" t="str">
        <f t="shared" si="192"/>
        <v>FA#m5b</v>
      </c>
      <c r="FO23" s="57" t="str">
        <f t="shared" si="193"/>
        <v>FA#m5b7</v>
      </c>
      <c r="FP23" s="57" t="str">
        <f t="shared" si="194"/>
        <v>FA#m5b9b</v>
      </c>
      <c r="FQ23" s="57" t="str">
        <f t="shared" si="195"/>
        <v>FA#m5b11b</v>
      </c>
      <c r="FR23" s="57" t="str">
        <f t="shared" si="196"/>
        <v>FA#m5b13b</v>
      </c>
      <c r="FT23" s="2" t="str">
        <f t="shared" si="197"/>
        <v>FA#m</v>
      </c>
      <c r="FU23" s="2" t="str">
        <f t="shared" si="197"/>
        <v>FA#mΔ</v>
      </c>
      <c r="FV23" s="2" t="str">
        <f t="shared" si="197"/>
        <v>FA#m9</v>
      </c>
      <c r="FW23" s="2" t="str">
        <f t="shared" si="197"/>
        <v>FA#m11</v>
      </c>
      <c r="FX23" s="2" t="str">
        <f t="shared" si="197"/>
        <v>FA#m13</v>
      </c>
      <c r="FY23" s="2" t="str">
        <f t="shared" si="198"/>
        <v>FA#m</v>
      </c>
      <c r="FZ23" s="2" t="str">
        <f t="shared" si="198"/>
        <v>FA#m7</v>
      </c>
      <c r="GA23" s="2" t="str">
        <f t="shared" si="198"/>
        <v>FA#m9b</v>
      </c>
      <c r="GB23" s="2" t="str">
        <f t="shared" si="198"/>
        <v>FA#m11</v>
      </c>
      <c r="GC23" s="2" t="str">
        <f t="shared" si="198"/>
        <v>FA#m13</v>
      </c>
      <c r="GD23" s="2" t="str">
        <f t="shared" si="199"/>
        <v>FA#5#</v>
      </c>
      <c r="GE23" s="2" t="str">
        <f t="shared" si="199"/>
        <v>FA#5#Δ</v>
      </c>
      <c r="GF23" s="2" t="str">
        <f t="shared" si="199"/>
        <v>FA#5#9</v>
      </c>
      <c r="GG23" s="2" t="str">
        <f t="shared" si="199"/>
        <v>FA#5#11+</v>
      </c>
      <c r="GH23" s="2" t="str">
        <f t="shared" si="199"/>
        <v>FA#5#13</v>
      </c>
      <c r="GI23" s="2" t="str">
        <f t="shared" si="200"/>
        <v>FA#</v>
      </c>
      <c r="GJ23" s="2" t="str">
        <f t="shared" si="200"/>
        <v>FA#7</v>
      </c>
      <c r="GK23" s="2" t="str">
        <f t="shared" si="200"/>
        <v>FA#9</v>
      </c>
      <c r="GL23" s="2" t="str">
        <f t="shared" si="200"/>
        <v>FA#11+</v>
      </c>
      <c r="GM23" s="2" t="str">
        <f t="shared" si="200"/>
        <v>FA#13</v>
      </c>
      <c r="GN23" s="2" t="str">
        <f t="shared" si="201"/>
        <v>FA#</v>
      </c>
      <c r="GO23" s="2" t="str">
        <f t="shared" si="201"/>
        <v>FA#7</v>
      </c>
      <c r="GP23" s="2" t="str">
        <f t="shared" si="201"/>
        <v>FA#9</v>
      </c>
      <c r="GQ23" s="2" t="str">
        <f t="shared" si="201"/>
        <v>FA#11</v>
      </c>
      <c r="GR23" s="2" t="str">
        <f t="shared" si="201"/>
        <v>FA#13b</v>
      </c>
      <c r="GS23" s="2" t="str">
        <f t="shared" si="202"/>
        <v>FA#m5b</v>
      </c>
      <c r="GT23" s="2" t="str">
        <f t="shared" si="202"/>
        <v>FA#m5b7</v>
      </c>
      <c r="GU23" s="2" t="str">
        <f t="shared" si="202"/>
        <v>FA#m5b9</v>
      </c>
      <c r="GV23" s="2" t="str">
        <f t="shared" si="202"/>
        <v>FA#m5b11</v>
      </c>
      <c r="GW23" s="2" t="str">
        <f t="shared" si="202"/>
        <v>FA#m5b13b</v>
      </c>
      <c r="GX23" s="2" t="str">
        <f t="shared" si="203"/>
        <v>FA#m5b</v>
      </c>
      <c r="GY23" s="2" t="str">
        <f t="shared" si="203"/>
        <v>FA#m5b7</v>
      </c>
      <c r="GZ23" s="2" t="str">
        <f t="shared" si="203"/>
        <v>FA#m5b9b</v>
      </c>
      <c r="HA23" s="2" t="str">
        <f t="shared" si="203"/>
        <v>FA#m5b11b</v>
      </c>
      <c r="HB23" s="2" t="str">
        <f t="shared" si="203"/>
        <v>FA#m5b13b</v>
      </c>
      <c r="HD23" s="2">
        <f t="shared" si="216"/>
        <v>19</v>
      </c>
      <c r="HE23" s="2" t="str" cm="1">
        <f t="array" ref="HE23">INDEX(patti,$HD23,IP23)</f>
        <v>FA#m</v>
      </c>
      <c r="HF23" s="2" t="str" cm="1">
        <f t="array" ref="HF23">INDEX(patti,$HD23,IQ23)</f>
        <v>FA#m</v>
      </c>
      <c r="HG23" s="2" t="str" cm="1">
        <f t="array" ref="HG23">INDEX(patti,$HD23,IR23)</f>
        <v>FA#5#</v>
      </c>
      <c r="HH23" s="2" t="str" cm="1">
        <f t="array" ref="HH23">INDEX(patti,$HD23,IS23)</f>
        <v>FA#</v>
      </c>
      <c r="HI23" s="2" t="str" cm="1">
        <f t="array" ref="HI23">INDEX(patti,$HD23,IT23)</f>
        <v>FA#</v>
      </c>
      <c r="HJ23" s="2" t="str" cm="1">
        <f t="array" ref="HJ23">INDEX(patti,$HD23,IU23)</f>
        <v>FA#m5b</v>
      </c>
      <c r="HK23" s="2" t="str" cm="1">
        <f t="array" ref="HK23">INDEX(patti,$HD23,IV23)</f>
        <v>FA#m5b</v>
      </c>
      <c r="HL23" s="2" t="str" cm="1">
        <f t="array" ref="HL23">INDEX(patti,$HD23,IW23)</f>
        <v>FA#mΔ</v>
      </c>
      <c r="HM23" s="2" t="str" cm="1">
        <f t="array" ref="HM23">INDEX(patti,$HD23,IX23)</f>
        <v>FA#m7</v>
      </c>
      <c r="HN23" s="2" t="str" cm="1">
        <f t="array" ref="HN23">INDEX(patti,$HD23,IY23)</f>
        <v>FA#5#Δ</v>
      </c>
      <c r="HO23" s="2" t="str" cm="1">
        <f t="array" ref="HO23">INDEX(patti,$HD23,IZ23)</f>
        <v>FA#7</v>
      </c>
      <c r="HP23" s="2" t="str" cm="1">
        <f t="array" ref="HP23">INDEX(patti,$HD23,JA23)</f>
        <v>FA#7</v>
      </c>
      <c r="HQ23" s="2" t="str" cm="1">
        <f t="array" ref="HQ23">INDEX(patti,$HD23,JB23)</f>
        <v>FA#m5b7</v>
      </c>
      <c r="HR23" s="2" t="str" cm="1">
        <f t="array" ref="HR23">INDEX(patti,$HD23,JC23)</f>
        <v>FA#m5b7</v>
      </c>
      <c r="HS23" s="2" t="str" cm="1">
        <f t="array" ref="HS23">INDEX(patti,$HD23,JD23)</f>
        <v>FA#m9</v>
      </c>
      <c r="HT23" s="2" t="str" cm="1">
        <f t="array" ref="HT23">INDEX(patti,$HD23,JE23)</f>
        <v>FA#m9b</v>
      </c>
      <c r="HU23" s="2" t="str" cm="1">
        <f t="array" ref="HU23">INDEX(patti,$HD23,JF23)</f>
        <v>FA#5#9</v>
      </c>
      <c r="HV23" s="2" t="str" cm="1">
        <f t="array" ref="HV23">INDEX(patti,$HD23,JG23)</f>
        <v>FA#9</v>
      </c>
      <c r="HW23" s="2" t="str" cm="1">
        <f t="array" ref="HW23">INDEX(patti,$HD23,JH23)</f>
        <v>FA#9</v>
      </c>
      <c r="HX23" s="2" t="str" cm="1">
        <f t="array" ref="HX23">INDEX(patti,$HD23,JI23)</f>
        <v>FA#m5b9</v>
      </c>
      <c r="HY23" s="2" t="str" cm="1">
        <f t="array" ref="HY23">INDEX(patti,$HD23,JJ23)</f>
        <v>FA#m5b9b</v>
      </c>
      <c r="HZ23" s="2" t="str" cm="1">
        <f t="array" ref="HZ23">INDEX(patti,$HD23,JK23)</f>
        <v>FA#m11</v>
      </c>
      <c r="IA23" s="2" t="str" cm="1">
        <f t="array" ref="IA23">INDEX(patti,$HD23,JL23)</f>
        <v>FA#m11</v>
      </c>
      <c r="IB23" s="2" t="str" cm="1">
        <f t="array" ref="IB23">INDEX(patti,$HD23,JM23)</f>
        <v>FA#5#11+</v>
      </c>
      <c r="IC23" s="2" t="str" cm="1">
        <f t="array" ref="IC23">INDEX(patti,$HD23,JN23)</f>
        <v>FA#11+</v>
      </c>
      <c r="ID23" s="2" t="str" cm="1">
        <f t="array" ref="ID23">INDEX(patti,$HD23,JO23)</f>
        <v>FA#11</v>
      </c>
      <c r="IE23" s="2" t="str" cm="1">
        <f t="array" ref="IE23">INDEX(patti,$HD23,JP23)</f>
        <v>FA#m5b11</v>
      </c>
      <c r="IF23" s="2" t="str" cm="1">
        <f t="array" ref="IF23">INDEX(patti,$HD23,JQ23)</f>
        <v>FA#m5b11b</v>
      </c>
      <c r="IG23" s="2" t="str" cm="1">
        <f t="array" ref="IG23">INDEX(patti,$HD23,JR23)</f>
        <v>FA#m13</v>
      </c>
      <c r="IH23" s="2" t="str" cm="1">
        <f t="array" ref="IH23">INDEX(patti,$HD23,JS23)</f>
        <v>FA#m13</v>
      </c>
      <c r="II23" s="2" t="str" cm="1">
        <f t="array" ref="II23">INDEX(patti,$HD23,JT23)</f>
        <v>FA#5#13</v>
      </c>
      <c r="IJ23" s="2" t="str" cm="1">
        <f t="array" ref="IJ23">INDEX(patti,$HD23,JU23)</f>
        <v>FA#13</v>
      </c>
      <c r="IK23" s="2" t="str" cm="1">
        <f t="array" ref="IK23">INDEX(patti,$HD23,JV23)</f>
        <v>FA#13b</v>
      </c>
      <c r="IL23" s="2" t="str" cm="1">
        <f t="array" ref="IL23">INDEX(patti,$HD23,JW23)</f>
        <v>FA#m5b13b</v>
      </c>
      <c r="IM23" s="2" t="str" cm="1">
        <f t="array" ref="IM23">INDEX(patti,$HD23,JX23)</f>
        <v>FA#m5b13b</v>
      </c>
      <c r="IN23" t="s">
        <v>117</v>
      </c>
      <c r="IP23">
        <v>1</v>
      </c>
      <c r="IQ23">
        <f t="shared" si="224"/>
        <v>6</v>
      </c>
      <c r="IR23">
        <f t="shared" si="224"/>
        <v>11</v>
      </c>
      <c r="IS23">
        <f t="shared" si="224"/>
        <v>16</v>
      </c>
      <c r="IT23">
        <f t="shared" si="224"/>
        <v>21</v>
      </c>
      <c r="IU23">
        <f t="shared" si="224"/>
        <v>26</v>
      </c>
      <c r="IV23">
        <f t="shared" si="224"/>
        <v>31</v>
      </c>
      <c r="IW23">
        <f t="shared" si="205"/>
        <v>2</v>
      </c>
      <c r="IX23">
        <f t="shared" si="205"/>
        <v>7</v>
      </c>
      <c r="IY23">
        <f t="shared" si="205"/>
        <v>12</v>
      </c>
      <c r="IZ23">
        <f t="shared" si="205"/>
        <v>17</v>
      </c>
      <c r="JA23">
        <f t="shared" si="205"/>
        <v>22</v>
      </c>
      <c r="JB23">
        <f t="shared" si="205"/>
        <v>27</v>
      </c>
      <c r="JC23">
        <f t="shared" si="205"/>
        <v>32</v>
      </c>
      <c r="JD23">
        <f t="shared" si="205"/>
        <v>3</v>
      </c>
      <c r="JE23">
        <f t="shared" si="205"/>
        <v>8</v>
      </c>
      <c r="JF23">
        <f t="shared" si="205"/>
        <v>13</v>
      </c>
      <c r="JG23">
        <f t="shared" si="205"/>
        <v>18</v>
      </c>
      <c r="JH23">
        <f t="shared" si="205"/>
        <v>23</v>
      </c>
      <c r="JI23">
        <f t="shared" si="205"/>
        <v>28</v>
      </c>
      <c r="JJ23">
        <f t="shared" si="205"/>
        <v>33</v>
      </c>
      <c r="JK23">
        <f t="shared" si="205"/>
        <v>4</v>
      </c>
      <c r="JL23">
        <f t="shared" si="205"/>
        <v>9</v>
      </c>
      <c r="JM23">
        <f t="shared" si="223"/>
        <v>14</v>
      </c>
      <c r="JN23">
        <f t="shared" si="223"/>
        <v>19</v>
      </c>
      <c r="JO23">
        <f t="shared" si="223"/>
        <v>24</v>
      </c>
      <c r="JP23">
        <f t="shared" si="223"/>
        <v>29</v>
      </c>
      <c r="JQ23">
        <f t="shared" si="223"/>
        <v>34</v>
      </c>
      <c r="JR23">
        <f t="shared" si="223"/>
        <v>5</v>
      </c>
      <c r="JS23">
        <f t="shared" si="223"/>
        <v>10</v>
      </c>
      <c r="JT23">
        <f t="shared" si="223"/>
        <v>15</v>
      </c>
      <c r="JU23">
        <f t="shared" si="223"/>
        <v>20</v>
      </c>
      <c r="JV23">
        <f t="shared" si="223"/>
        <v>25</v>
      </c>
      <c r="JW23">
        <f t="shared" si="223"/>
        <v>30</v>
      </c>
      <c r="JX23">
        <f t="shared" si="223"/>
        <v>35</v>
      </c>
      <c r="JY23" t="s">
        <v>117</v>
      </c>
      <c r="JZ23" t="str">
        <f t="shared" si="222"/>
        <v>MELODICA</v>
      </c>
      <c r="KA23">
        <f t="shared" si="16"/>
        <v>0</v>
      </c>
      <c r="KB23" cm="1">
        <f t="array" ref="KB23">IF(TYPE(_xlfn._xlws.FILTER(HE$1:IM$1,HE23:IM23=KA23))=16,0,_xlfn._xlws.FILTER(HE$1:IM$1,HE23:IM23=KA23))</f>
        <v>0</v>
      </c>
      <c r="KG23">
        <f t="shared" si="206"/>
        <v>0</v>
      </c>
      <c r="KH23" s="35">
        <f t="shared" ref="KH23:KH40" si="225">IF(KB23=0,0,(CONCATENATE($KA23," come ",KB23," della scala ",$JZ23)))</f>
        <v>0</v>
      </c>
      <c r="LX23" s="180"/>
      <c r="LY23" s="180"/>
      <c r="LZ23" s="180"/>
      <c r="MA23" s="180"/>
      <c r="MB23" s="180"/>
      <c r="MC23" s="180"/>
      <c r="MD23" s="180"/>
      <c r="ME23" s="180"/>
      <c r="MF23" s="180"/>
      <c r="MG23" s="180"/>
      <c r="MH23" s="180"/>
      <c r="MI23" s="180"/>
      <c r="MJ23" s="180"/>
      <c r="MK23" s="180"/>
      <c r="ML23" s="180"/>
      <c r="MM23" s="180"/>
      <c r="MN23" s="180"/>
      <c r="MO23" s="180"/>
      <c r="MP23" s="180"/>
      <c r="MQ23" s="180"/>
      <c r="MR23" s="180"/>
      <c r="MS23" s="180"/>
      <c r="MT23" s="180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  <c r="OH23" s="73"/>
      <c r="OI23" s="73"/>
      <c r="OJ23" s="73"/>
      <c r="OK23" s="73"/>
      <c r="OL23" s="73"/>
      <c r="OM23" s="73"/>
      <c r="ON23" s="73"/>
      <c r="OO23" s="73"/>
      <c r="OP23" s="73"/>
      <c r="OQ23" s="73"/>
      <c r="OR23" s="73"/>
      <c r="OS23" s="73"/>
      <c r="OT23" s="73"/>
      <c r="OU23" s="73"/>
      <c r="OV23" s="73"/>
      <c r="OW23" s="73"/>
      <c r="OX23" s="73"/>
      <c r="OY23" s="73"/>
      <c r="OZ23" s="73"/>
      <c r="PA23" s="73"/>
      <c r="PB23" s="73"/>
    </row>
    <row r="24" spans="1:418" x14ac:dyDescent="0.3">
      <c r="A24" s="190"/>
      <c r="B24" t="str">
        <f t="shared" si="220"/>
        <v>SOL</v>
      </c>
      <c r="C24" s="16" t="s">
        <v>37</v>
      </c>
      <c r="D24" s="16" t="s">
        <v>38</v>
      </c>
      <c r="E24" s="16" t="s">
        <v>37</v>
      </c>
      <c r="F24" s="16" t="s">
        <v>37</v>
      </c>
      <c r="G24" s="16" t="s">
        <v>37</v>
      </c>
      <c r="H24" s="16" t="s">
        <v>37</v>
      </c>
      <c r="I24" s="16" t="s">
        <v>38</v>
      </c>
      <c r="J24" s="4">
        <f t="shared" si="221"/>
        <v>8</v>
      </c>
      <c r="K24" s="58">
        <f t="shared" si="48"/>
        <v>10</v>
      </c>
      <c r="L24" s="58">
        <f t="shared" si="49"/>
        <v>11</v>
      </c>
      <c r="M24" s="58">
        <f t="shared" si="50"/>
        <v>13</v>
      </c>
      <c r="N24" s="58">
        <f t="shared" si="51"/>
        <v>15</v>
      </c>
      <c r="O24" s="58">
        <f t="shared" si="52"/>
        <v>17</v>
      </c>
      <c r="P24" s="58">
        <f t="shared" si="53"/>
        <v>19</v>
      </c>
      <c r="Q24" s="57">
        <f t="shared" si="54"/>
        <v>20</v>
      </c>
      <c r="R24" s="58">
        <f t="shared" si="55"/>
        <v>22</v>
      </c>
      <c r="S24" s="58">
        <f t="shared" si="56"/>
        <v>23</v>
      </c>
      <c r="T24" s="58">
        <f t="shared" si="57"/>
        <v>25</v>
      </c>
      <c r="U24" s="58">
        <f t="shared" si="58"/>
        <v>27</v>
      </c>
      <c r="V24" s="58">
        <f t="shared" si="59"/>
        <v>29</v>
      </c>
      <c r="W24" s="58">
        <f t="shared" si="60"/>
        <v>31</v>
      </c>
      <c r="X24" s="57">
        <f t="shared" si="61"/>
        <v>32</v>
      </c>
      <c r="Y24" s="58">
        <f t="shared" si="62"/>
        <v>34</v>
      </c>
      <c r="Z24" s="58">
        <f t="shared" si="63"/>
        <v>35</v>
      </c>
      <c r="AA24" s="58">
        <f t="shared" si="64"/>
        <v>37</v>
      </c>
      <c r="AB24" s="58">
        <f t="shared" si="65"/>
        <v>39</v>
      </c>
      <c r="AC24" s="58">
        <f t="shared" si="66"/>
        <v>41</v>
      </c>
      <c r="AD24" s="58">
        <f t="shared" si="67"/>
        <v>43</v>
      </c>
      <c r="AE24" s="57">
        <f t="shared" si="68"/>
        <v>44</v>
      </c>
      <c r="AF24" s="58">
        <f t="shared" si="69"/>
        <v>46</v>
      </c>
      <c r="AG24" s="58">
        <f t="shared" si="70"/>
        <v>47</v>
      </c>
      <c r="AH24" s="58">
        <f t="shared" si="71"/>
        <v>49</v>
      </c>
      <c r="AI24" s="58"/>
      <c r="AJ24" s="58">
        <f>1</f>
        <v>1</v>
      </c>
      <c r="AK24" s="58">
        <f t="shared" si="72"/>
        <v>3</v>
      </c>
      <c r="AL24" s="58">
        <f t="shared" si="73"/>
        <v>7</v>
      </c>
      <c r="AM24" s="58">
        <f t="shared" si="74"/>
        <v>11</v>
      </c>
      <c r="AN24" s="58">
        <f t="shared" si="75"/>
        <v>14</v>
      </c>
      <c r="AO24" s="58">
        <f t="shared" si="76"/>
        <v>17</v>
      </c>
      <c r="AP24" s="58">
        <f t="shared" si="77"/>
        <v>21</v>
      </c>
      <c r="AQ24" s="58" t="str">
        <f t="shared" si="215"/>
        <v>SOL</v>
      </c>
      <c r="AR24" s="58" t="str">
        <f t="shared" si="78"/>
        <v>m</v>
      </c>
      <c r="AS24" s="58" t="str">
        <f t="shared" si="79"/>
        <v/>
      </c>
      <c r="AT24" s="58" t="str">
        <f t="shared" si="80"/>
        <v>Δ</v>
      </c>
      <c r="AU24" s="57" t="str">
        <f t="shared" si="81"/>
        <v>9</v>
      </c>
      <c r="AV24" s="57" t="str">
        <f t="shared" si="82"/>
        <v>11</v>
      </c>
      <c r="AW24" s="57" t="str">
        <f t="shared" si="83"/>
        <v>13</v>
      </c>
      <c r="AX24" s="57" t="str">
        <f t="shared" si="84"/>
        <v>SOLm</v>
      </c>
      <c r="AY24" s="57" t="str">
        <f t="shared" si="85"/>
        <v>SOLmΔ</v>
      </c>
      <c r="AZ24" s="57" t="str">
        <f t="shared" si="86"/>
        <v>SOLm9</v>
      </c>
      <c r="BA24" s="57" t="str">
        <f t="shared" si="87"/>
        <v>SOLm11</v>
      </c>
      <c r="BB24" s="57" t="str">
        <f t="shared" si="88"/>
        <v>SOLm13</v>
      </c>
      <c r="BD24" s="58">
        <f>1</f>
        <v>1</v>
      </c>
      <c r="BE24" s="57">
        <f t="shared" si="89"/>
        <v>3</v>
      </c>
      <c r="BF24" s="57">
        <f t="shared" si="90"/>
        <v>7</v>
      </c>
      <c r="BG24" s="57">
        <f t="shared" si="91"/>
        <v>10</v>
      </c>
      <c r="BH24" s="57">
        <f t="shared" si="92"/>
        <v>13</v>
      </c>
      <c r="BI24" s="57">
        <f t="shared" si="93"/>
        <v>17</v>
      </c>
      <c r="BJ24" s="57">
        <f t="shared" si="94"/>
        <v>21</v>
      </c>
      <c r="BK24" s="58" t="str">
        <f t="shared" si="95"/>
        <v>SOL</v>
      </c>
      <c r="BL24" s="58" t="str">
        <f t="shared" si="96"/>
        <v>m</v>
      </c>
      <c r="BM24" s="58" t="str">
        <f t="shared" si="97"/>
        <v/>
      </c>
      <c r="BN24" s="58" t="str">
        <f t="shared" si="98"/>
        <v>7</v>
      </c>
      <c r="BO24" s="57" t="str">
        <f t="shared" si="99"/>
        <v>9b</v>
      </c>
      <c r="BP24" s="57" t="str">
        <f t="shared" si="100"/>
        <v>11</v>
      </c>
      <c r="BQ24" s="57" t="str">
        <f t="shared" si="101"/>
        <v>13</v>
      </c>
      <c r="BR24" s="57" t="str">
        <f t="shared" si="102"/>
        <v>SOLm</v>
      </c>
      <c r="BS24" s="57" t="str">
        <f t="shared" si="103"/>
        <v>SOLm7</v>
      </c>
      <c r="BT24" s="57" t="str">
        <f t="shared" si="104"/>
        <v>SOLm9b</v>
      </c>
      <c r="BU24" s="57" t="str">
        <f t="shared" si="105"/>
        <v>SOLm11</v>
      </c>
      <c r="BV24" s="57" t="str">
        <f t="shared" si="106"/>
        <v>SOLm13</v>
      </c>
      <c r="BX24" s="58">
        <f>1</f>
        <v>1</v>
      </c>
      <c r="BY24" s="57">
        <f t="shared" si="107"/>
        <v>4</v>
      </c>
      <c r="BZ24" s="57">
        <f t="shared" si="108"/>
        <v>8</v>
      </c>
      <c r="CA24" s="57">
        <f t="shared" si="109"/>
        <v>11</v>
      </c>
      <c r="CB24" s="57">
        <f t="shared" si="110"/>
        <v>14</v>
      </c>
      <c r="CC24" s="57">
        <f t="shared" si="111"/>
        <v>18</v>
      </c>
      <c r="CD24" s="57">
        <f t="shared" si="112"/>
        <v>21</v>
      </c>
      <c r="CE24" s="58" t="str">
        <f t="shared" si="113"/>
        <v>SOL</v>
      </c>
      <c r="CF24" s="58" t="str">
        <f t="shared" si="114"/>
        <v/>
      </c>
      <c r="CG24" s="58" t="str">
        <f t="shared" si="115"/>
        <v>5#</v>
      </c>
      <c r="CH24" s="58" t="str">
        <f t="shared" si="116"/>
        <v>Δ</v>
      </c>
      <c r="CI24" s="57" t="str">
        <f t="shared" si="117"/>
        <v>9</v>
      </c>
      <c r="CJ24" s="57" t="str">
        <f t="shared" si="118"/>
        <v>11+</v>
      </c>
      <c r="CK24" s="57" t="str">
        <f t="shared" si="119"/>
        <v>13</v>
      </c>
      <c r="CL24" s="57" t="str">
        <f t="shared" si="120"/>
        <v>SOL5#</v>
      </c>
      <c r="CM24" s="57" t="str">
        <f t="shared" si="121"/>
        <v>SOL5#Δ</v>
      </c>
      <c r="CN24" s="57" t="str">
        <f t="shared" si="122"/>
        <v>SOL5#9</v>
      </c>
      <c r="CO24" s="57" t="str">
        <f t="shared" si="123"/>
        <v>SOL5#11+</v>
      </c>
      <c r="CP24" s="57" t="str">
        <f t="shared" si="124"/>
        <v>SOL5#13</v>
      </c>
      <c r="CR24" s="58">
        <f>1</f>
        <v>1</v>
      </c>
      <c r="CS24" s="57">
        <f t="shared" si="125"/>
        <v>4</v>
      </c>
      <c r="CT24" s="57">
        <f t="shared" si="126"/>
        <v>7</v>
      </c>
      <c r="CU24" s="57">
        <f t="shared" si="127"/>
        <v>10</v>
      </c>
      <c r="CV24" s="57">
        <f t="shared" si="128"/>
        <v>14</v>
      </c>
      <c r="CW24" s="57">
        <f t="shared" si="129"/>
        <v>18</v>
      </c>
      <c r="CX24" s="57">
        <f t="shared" si="130"/>
        <v>21</v>
      </c>
      <c r="CY24" s="58" t="str">
        <f t="shared" si="131"/>
        <v>SOL</v>
      </c>
      <c r="CZ24" s="58" t="str">
        <f t="shared" si="132"/>
        <v/>
      </c>
      <c r="DA24" s="58" t="str">
        <f t="shared" si="133"/>
        <v/>
      </c>
      <c r="DB24" s="58" t="str">
        <f t="shared" si="134"/>
        <v>7</v>
      </c>
      <c r="DC24" s="57" t="str">
        <f t="shared" si="135"/>
        <v>9</v>
      </c>
      <c r="DD24" s="57" t="str">
        <f t="shared" si="136"/>
        <v>11+</v>
      </c>
      <c r="DE24" s="57" t="str">
        <f t="shared" si="137"/>
        <v>13</v>
      </c>
      <c r="DF24" s="57" t="str">
        <f t="shared" si="138"/>
        <v>SOL</v>
      </c>
      <c r="DG24" s="57" t="str">
        <f t="shared" si="139"/>
        <v>SOL7</v>
      </c>
      <c r="DH24" s="57" t="str">
        <f t="shared" si="140"/>
        <v>SOL9</v>
      </c>
      <c r="DI24" s="57" t="str">
        <f t="shared" si="141"/>
        <v>SOL11+</v>
      </c>
      <c r="DJ24" s="57" t="str">
        <f t="shared" si="142"/>
        <v>SOL13</v>
      </c>
      <c r="DL24" s="58">
        <f>1</f>
        <v>1</v>
      </c>
      <c r="DM24" s="57">
        <f t="shared" si="143"/>
        <v>4</v>
      </c>
      <c r="DN24" s="57">
        <f t="shared" si="144"/>
        <v>7</v>
      </c>
      <c r="DO24" s="57">
        <f t="shared" si="145"/>
        <v>10</v>
      </c>
      <c r="DP24" s="57">
        <f t="shared" si="146"/>
        <v>14</v>
      </c>
      <c r="DQ24" s="57">
        <f t="shared" si="147"/>
        <v>17</v>
      </c>
      <c r="DR24" s="57">
        <f t="shared" si="148"/>
        <v>20</v>
      </c>
      <c r="DS24" s="58" t="str">
        <f t="shared" si="149"/>
        <v>SOL</v>
      </c>
      <c r="DT24" s="58" t="str">
        <f t="shared" si="150"/>
        <v/>
      </c>
      <c r="DU24" s="58" t="str">
        <f t="shared" si="151"/>
        <v/>
      </c>
      <c r="DV24" s="58" t="str">
        <f t="shared" si="152"/>
        <v>7</v>
      </c>
      <c r="DW24" s="57" t="str">
        <f t="shared" si="153"/>
        <v>9</v>
      </c>
      <c r="DX24" s="57" t="str">
        <f t="shared" si="154"/>
        <v>11</v>
      </c>
      <c r="DY24" s="57" t="str">
        <f t="shared" si="155"/>
        <v>13b</v>
      </c>
      <c r="DZ24" s="57" t="str">
        <f t="shared" si="156"/>
        <v>SOL</v>
      </c>
      <c r="EA24" s="57" t="str">
        <f t="shared" si="157"/>
        <v>SOL7</v>
      </c>
      <c r="EB24" s="57" t="str">
        <f t="shared" si="158"/>
        <v>SOL9</v>
      </c>
      <c r="EC24" s="57" t="str">
        <f t="shared" si="159"/>
        <v>SOL11</v>
      </c>
      <c r="ED24" s="57" t="str">
        <f t="shared" si="160"/>
        <v>SOL13b</v>
      </c>
      <c r="EF24" s="58">
        <f>1</f>
        <v>1</v>
      </c>
      <c r="EG24" s="57">
        <f t="shared" si="161"/>
        <v>3</v>
      </c>
      <c r="EH24" s="57">
        <f t="shared" si="162"/>
        <v>6</v>
      </c>
      <c r="EI24" s="57">
        <f t="shared" si="163"/>
        <v>10</v>
      </c>
      <c r="EJ24" s="57">
        <f t="shared" si="164"/>
        <v>14</v>
      </c>
      <c r="EK24" s="57">
        <f t="shared" si="165"/>
        <v>17</v>
      </c>
      <c r="EL24" s="57">
        <f t="shared" si="166"/>
        <v>20</v>
      </c>
      <c r="EM24" s="58" t="str">
        <f t="shared" si="167"/>
        <v>SOL</v>
      </c>
      <c r="EN24" s="58" t="str">
        <f t="shared" si="168"/>
        <v>m</v>
      </c>
      <c r="EO24" s="58" t="str">
        <f t="shared" si="169"/>
        <v>5b</v>
      </c>
      <c r="EP24" s="58" t="str">
        <f t="shared" si="170"/>
        <v>7</v>
      </c>
      <c r="EQ24" s="57" t="str">
        <f t="shared" si="171"/>
        <v>9</v>
      </c>
      <c r="ER24" s="57" t="str">
        <f t="shared" si="172"/>
        <v>11</v>
      </c>
      <c r="ES24" s="57" t="str">
        <f t="shared" si="173"/>
        <v>13b</v>
      </c>
      <c r="ET24" s="57" t="str">
        <f t="shared" si="174"/>
        <v>SOLm5b</v>
      </c>
      <c r="EU24" s="57" t="str">
        <f t="shared" si="175"/>
        <v>SOLm5b7</v>
      </c>
      <c r="EV24" s="57" t="str">
        <f t="shared" si="176"/>
        <v>SOLm5b9</v>
      </c>
      <c r="EW24" s="57" t="str">
        <f t="shared" si="177"/>
        <v>SOLm5b11</v>
      </c>
      <c r="EX24" s="57" t="str">
        <f t="shared" si="178"/>
        <v>SOLm5b13b</v>
      </c>
      <c r="EZ24" s="58">
        <f>1</f>
        <v>1</v>
      </c>
      <c r="FA24" s="57">
        <f t="shared" si="179"/>
        <v>3</v>
      </c>
      <c r="FB24" s="57">
        <f t="shared" si="180"/>
        <v>6</v>
      </c>
      <c r="FC24" s="57">
        <f t="shared" si="181"/>
        <v>10</v>
      </c>
      <c r="FD24" s="57">
        <f t="shared" si="182"/>
        <v>13</v>
      </c>
      <c r="FE24" s="57">
        <f t="shared" si="183"/>
        <v>16</v>
      </c>
      <c r="FF24" s="57">
        <f t="shared" si="184"/>
        <v>20</v>
      </c>
      <c r="FG24" s="58" t="str">
        <f t="shared" si="185"/>
        <v>SOL</v>
      </c>
      <c r="FH24" s="58" t="str">
        <f t="shared" si="186"/>
        <v>m</v>
      </c>
      <c r="FI24" s="58" t="str">
        <f t="shared" si="187"/>
        <v>5b</v>
      </c>
      <c r="FJ24" s="58" t="str">
        <f t="shared" si="188"/>
        <v>7</v>
      </c>
      <c r="FK24" s="57" t="str">
        <f t="shared" si="189"/>
        <v>9b</v>
      </c>
      <c r="FL24" s="57" t="str">
        <f t="shared" si="190"/>
        <v>11b</v>
      </c>
      <c r="FM24" s="57" t="str">
        <f t="shared" si="191"/>
        <v>13b</v>
      </c>
      <c r="FN24" s="57" t="str">
        <f t="shared" si="192"/>
        <v>SOLm5b</v>
      </c>
      <c r="FO24" s="57" t="str">
        <f t="shared" si="193"/>
        <v>SOLm5b7</v>
      </c>
      <c r="FP24" s="57" t="str">
        <f t="shared" si="194"/>
        <v>SOLm5b9b</v>
      </c>
      <c r="FQ24" s="57" t="str">
        <f t="shared" si="195"/>
        <v>SOLm5b11b</v>
      </c>
      <c r="FR24" s="57" t="str">
        <f t="shared" si="196"/>
        <v>SOLm5b13b</v>
      </c>
      <c r="FT24" s="2" t="str">
        <f t="shared" si="197"/>
        <v>SOLm</v>
      </c>
      <c r="FU24" s="2" t="str">
        <f t="shared" si="197"/>
        <v>SOLmΔ</v>
      </c>
      <c r="FV24" s="2" t="str">
        <f t="shared" si="197"/>
        <v>SOLm9</v>
      </c>
      <c r="FW24" s="2" t="str">
        <f t="shared" si="197"/>
        <v>SOLm11</v>
      </c>
      <c r="FX24" s="2" t="str">
        <f t="shared" si="197"/>
        <v>SOLm13</v>
      </c>
      <c r="FY24" s="2" t="str">
        <f t="shared" si="198"/>
        <v>SOLm</v>
      </c>
      <c r="FZ24" s="2" t="str">
        <f t="shared" si="198"/>
        <v>SOLm7</v>
      </c>
      <c r="GA24" s="2" t="str">
        <f t="shared" si="198"/>
        <v>SOLm9b</v>
      </c>
      <c r="GB24" s="2" t="str">
        <f t="shared" si="198"/>
        <v>SOLm11</v>
      </c>
      <c r="GC24" s="2" t="str">
        <f t="shared" si="198"/>
        <v>SOLm13</v>
      </c>
      <c r="GD24" s="2" t="str">
        <f t="shared" si="199"/>
        <v>SOL5#</v>
      </c>
      <c r="GE24" s="2" t="str">
        <f t="shared" si="199"/>
        <v>SOL5#Δ</v>
      </c>
      <c r="GF24" s="2" t="str">
        <f t="shared" si="199"/>
        <v>SOL5#9</v>
      </c>
      <c r="GG24" s="2" t="str">
        <f t="shared" si="199"/>
        <v>SOL5#11+</v>
      </c>
      <c r="GH24" s="2" t="str">
        <f t="shared" si="199"/>
        <v>SOL5#13</v>
      </c>
      <c r="GI24" s="2" t="str">
        <f t="shared" si="200"/>
        <v>SOL</v>
      </c>
      <c r="GJ24" s="2" t="str">
        <f t="shared" si="200"/>
        <v>SOL7</v>
      </c>
      <c r="GK24" s="2" t="str">
        <f t="shared" si="200"/>
        <v>SOL9</v>
      </c>
      <c r="GL24" s="2" t="str">
        <f t="shared" si="200"/>
        <v>SOL11+</v>
      </c>
      <c r="GM24" s="2" t="str">
        <f t="shared" si="200"/>
        <v>SOL13</v>
      </c>
      <c r="GN24" s="2" t="str">
        <f t="shared" si="201"/>
        <v>SOL</v>
      </c>
      <c r="GO24" s="2" t="str">
        <f t="shared" si="201"/>
        <v>SOL7</v>
      </c>
      <c r="GP24" s="2" t="str">
        <f t="shared" si="201"/>
        <v>SOL9</v>
      </c>
      <c r="GQ24" s="2" t="str">
        <f t="shared" si="201"/>
        <v>SOL11</v>
      </c>
      <c r="GR24" s="2" t="str">
        <f t="shared" si="201"/>
        <v>SOL13b</v>
      </c>
      <c r="GS24" s="2" t="str">
        <f t="shared" si="202"/>
        <v>SOLm5b</v>
      </c>
      <c r="GT24" s="2" t="str">
        <f t="shared" si="202"/>
        <v>SOLm5b7</v>
      </c>
      <c r="GU24" s="2" t="str">
        <f t="shared" si="202"/>
        <v>SOLm5b9</v>
      </c>
      <c r="GV24" s="2" t="str">
        <f t="shared" si="202"/>
        <v>SOLm5b11</v>
      </c>
      <c r="GW24" s="2" t="str">
        <f t="shared" si="202"/>
        <v>SOLm5b13b</v>
      </c>
      <c r="GX24" s="2" t="str">
        <f t="shared" si="203"/>
        <v>SOLm5b</v>
      </c>
      <c r="GY24" s="2" t="str">
        <f t="shared" si="203"/>
        <v>SOLm5b7</v>
      </c>
      <c r="GZ24" s="2" t="str">
        <f t="shared" si="203"/>
        <v>SOLm5b9b</v>
      </c>
      <c r="HA24" s="2" t="str">
        <f t="shared" si="203"/>
        <v>SOLm5b11b</v>
      </c>
      <c r="HB24" s="2" t="str">
        <f t="shared" si="203"/>
        <v>SOLm5b13b</v>
      </c>
      <c r="HD24" s="2">
        <f t="shared" si="216"/>
        <v>20</v>
      </c>
      <c r="HE24" s="2" t="str" cm="1">
        <f t="array" ref="HE24">INDEX(patti,$HD24,IP24)</f>
        <v>SOLm</v>
      </c>
      <c r="HF24" s="2" t="str" cm="1">
        <f t="array" ref="HF24">INDEX(patti,$HD24,IQ24)</f>
        <v>SOLm</v>
      </c>
      <c r="HG24" s="2" t="str" cm="1">
        <f t="array" ref="HG24">INDEX(patti,$HD24,IR24)</f>
        <v>SOL5#</v>
      </c>
      <c r="HH24" s="2" t="str" cm="1">
        <f t="array" ref="HH24">INDEX(patti,$HD24,IS24)</f>
        <v>SOL</v>
      </c>
      <c r="HI24" s="2" t="str" cm="1">
        <f t="array" ref="HI24">INDEX(patti,$HD24,IT24)</f>
        <v>SOL</v>
      </c>
      <c r="HJ24" s="2" t="str" cm="1">
        <f t="array" ref="HJ24">INDEX(patti,$HD24,IU24)</f>
        <v>SOLm5b</v>
      </c>
      <c r="HK24" s="2" t="str" cm="1">
        <f t="array" ref="HK24">INDEX(patti,$HD24,IV24)</f>
        <v>SOLm5b</v>
      </c>
      <c r="HL24" s="2" t="str" cm="1">
        <f t="array" ref="HL24">INDEX(patti,$HD24,IW24)</f>
        <v>SOLmΔ</v>
      </c>
      <c r="HM24" s="2" t="str" cm="1">
        <f t="array" ref="HM24">INDEX(patti,$HD24,IX24)</f>
        <v>SOLm7</v>
      </c>
      <c r="HN24" s="2" t="str" cm="1">
        <f t="array" ref="HN24">INDEX(patti,$HD24,IY24)</f>
        <v>SOL5#Δ</v>
      </c>
      <c r="HO24" s="2" t="str" cm="1">
        <f t="array" ref="HO24">INDEX(patti,$HD24,IZ24)</f>
        <v>SOL7</v>
      </c>
      <c r="HP24" s="2" t="str" cm="1">
        <f t="array" ref="HP24">INDEX(patti,$HD24,JA24)</f>
        <v>SOL7</v>
      </c>
      <c r="HQ24" s="2" t="str" cm="1">
        <f t="array" ref="HQ24">INDEX(patti,$HD24,JB24)</f>
        <v>SOLm5b7</v>
      </c>
      <c r="HR24" s="2" t="str" cm="1">
        <f t="array" ref="HR24">INDEX(patti,$HD24,JC24)</f>
        <v>SOLm5b7</v>
      </c>
      <c r="HS24" s="2" t="str" cm="1">
        <f t="array" ref="HS24">INDEX(patti,$HD24,JD24)</f>
        <v>SOLm9</v>
      </c>
      <c r="HT24" s="2" t="str" cm="1">
        <f t="array" ref="HT24">INDEX(patti,$HD24,JE24)</f>
        <v>SOLm9b</v>
      </c>
      <c r="HU24" s="2" t="str" cm="1">
        <f t="array" ref="HU24">INDEX(patti,$HD24,JF24)</f>
        <v>SOL5#9</v>
      </c>
      <c r="HV24" s="2" t="str" cm="1">
        <f t="array" ref="HV24">INDEX(patti,$HD24,JG24)</f>
        <v>SOL9</v>
      </c>
      <c r="HW24" s="2" t="str" cm="1">
        <f t="array" ref="HW24">INDEX(patti,$HD24,JH24)</f>
        <v>SOL9</v>
      </c>
      <c r="HX24" s="2" t="str" cm="1">
        <f t="array" ref="HX24">INDEX(patti,$HD24,JI24)</f>
        <v>SOLm5b9</v>
      </c>
      <c r="HY24" s="2" t="str" cm="1">
        <f t="array" ref="HY24">INDEX(patti,$HD24,JJ24)</f>
        <v>SOLm5b9b</v>
      </c>
      <c r="HZ24" s="2" t="str" cm="1">
        <f t="array" ref="HZ24">INDEX(patti,$HD24,JK24)</f>
        <v>SOLm11</v>
      </c>
      <c r="IA24" s="2" t="str" cm="1">
        <f t="array" ref="IA24">INDEX(patti,$HD24,JL24)</f>
        <v>SOLm11</v>
      </c>
      <c r="IB24" s="2" t="str" cm="1">
        <f t="array" ref="IB24">INDEX(patti,$HD24,JM24)</f>
        <v>SOL5#11+</v>
      </c>
      <c r="IC24" s="2" t="str" cm="1">
        <f t="array" ref="IC24">INDEX(patti,$HD24,JN24)</f>
        <v>SOL11+</v>
      </c>
      <c r="ID24" s="2" t="str" cm="1">
        <f t="array" ref="ID24">INDEX(patti,$HD24,JO24)</f>
        <v>SOL11</v>
      </c>
      <c r="IE24" s="2" t="str" cm="1">
        <f t="array" ref="IE24">INDEX(patti,$HD24,JP24)</f>
        <v>SOLm5b11</v>
      </c>
      <c r="IF24" s="2" t="str" cm="1">
        <f t="array" ref="IF24">INDEX(patti,$HD24,JQ24)</f>
        <v>SOLm5b11b</v>
      </c>
      <c r="IG24" s="2" t="str" cm="1">
        <f t="array" ref="IG24">INDEX(patti,$HD24,JR24)</f>
        <v>SOLm13</v>
      </c>
      <c r="IH24" s="2" t="str" cm="1">
        <f t="array" ref="IH24">INDEX(patti,$HD24,JS24)</f>
        <v>SOLm13</v>
      </c>
      <c r="II24" s="2" t="str" cm="1">
        <f t="array" ref="II24">INDEX(patti,$HD24,JT24)</f>
        <v>SOL5#13</v>
      </c>
      <c r="IJ24" s="2" t="str" cm="1">
        <f t="array" ref="IJ24">INDEX(patti,$HD24,JU24)</f>
        <v>SOL13</v>
      </c>
      <c r="IK24" s="2" t="str" cm="1">
        <f t="array" ref="IK24">INDEX(patti,$HD24,JV24)</f>
        <v>SOL13b</v>
      </c>
      <c r="IL24" s="2" t="str" cm="1">
        <f t="array" ref="IL24">INDEX(patti,$HD24,JW24)</f>
        <v>SOLm5b13b</v>
      </c>
      <c r="IM24" s="2" t="str" cm="1">
        <f t="array" ref="IM24">INDEX(patti,$HD24,JX24)</f>
        <v>SOLm5b13b</v>
      </c>
      <c r="IN24" t="s">
        <v>117</v>
      </c>
      <c r="IP24">
        <v>1</v>
      </c>
      <c r="IQ24">
        <f t="shared" si="224"/>
        <v>6</v>
      </c>
      <c r="IR24">
        <f t="shared" si="224"/>
        <v>11</v>
      </c>
      <c r="IS24">
        <f t="shared" si="224"/>
        <v>16</v>
      </c>
      <c r="IT24">
        <f t="shared" si="224"/>
        <v>21</v>
      </c>
      <c r="IU24">
        <f t="shared" si="224"/>
        <v>26</v>
      </c>
      <c r="IV24">
        <f t="shared" si="224"/>
        <v>31</v>
      </c>
      <c r="IW24">
        <f t="shared" si="205"/>
        <v>2</v>
      </c>
      <c r="IX24">
        <f t="shared" si="205"/>
        <v>7</v>
      </c>
      <c r="IY24">
        <f t="shared" si="205"/>
        <v>12</v>
      </c>
      <c r="IZ24">
        <f t="shared" si="205"/>
        <v>17</v>
      </c>
      <c r="JA24">
        <f t="shared" si="205"/>
        <v>22</v>
      </c>
      <c r="JB24">
        <f t="shared" si="205"/>
        <v>27</v>
      </c>
      <c r="JC24">
        <f t="shared" si="205"/>
        <v>32</v>
      </c>
      <c r="JD24">
        <f t="shared" si="205"/>
        <v>3</v>
      </c>
      <c r="JE24">
        <f t="shared" si="205"/>
        <v>8</v>
      </c>
      <c r="JF24">
        <f t="shared" si="205"/>
        <v>13</v>
      </c>
      <c r="JG24">
        <f t="shared" si="205"/>
        <v>18</v>
      </c>
      <c r="JH24">
        <f t="shared" si="205"/>
        <v>23</v>
      </c>
      <c r="JI24">
        <f t="shared" si="205"/>
        <v>28</v>
      </c>
      <c r="JJ24">
        <f t="shared" si="205"/>
        <v>33</v>
      </c>
      <c r="JK24">
        <f t="shared" si="205"/>
        <v>4</v>
      </c>
      <c r="JL24">
        <f t="shared" si="205"/>
        <v>9</v>
      </c>
      <c r="JM24">
        <f t="shared" si="223"/>
        <v>14</v>
      </c>
      <c r="JN24">
        <f t="shared" si="223"/>
        <v>19</v>
      </c>
      <c r="JO24">
        <f t="shared" si="223"/>
        <v>24</v>
      </c>
      <c r="JP24">
        <f t="shared" si="223"/>
        <v>29</v>
      </c>
      <c r="JQ24">
        <f t="shared" si="223"/>
        <v>34</v>
      </c>
      <c r="JR24">
        <f t="shared" si="223"/>
        <v>5</v>
      </c>
      <c r="JS24">
        <f t="shared" si="223"/>
        <v>10</v>
      </c>
      <c r="JT24">
        <f t="shared" si="223"/>
        <v>15</v>
      </c>
      <c r="JU24">
        <f t="shared" si="223"/>
        <v>20</v>
      </c>
      <c r="JV24">
        <f t="shared" si="223"/>
        <v>25</v>
      </c>
      <c r="JW24">
        <f t="shared" si="223"/>
        <v>30</v>
      </c>
      <c r="JX24">
        <f t="shared" si="223"/>
        <v>35</v>
      </c>
      <c r="JY24" t="s">
        <v>117</v>
      </c>
      <c r="JZ24" t="str">
        <f t="shared" si="222"/>
        <v>MELODICA</v>
      </c>
      <c r="KA24">
        <f t="shared" si="16"/>
        <v>0</v>
      </c>
      <c r="KB24" cm="1">
        <f t="array" ref="KB24">IF(TYPE(_xlfn._xlws.FILTER(HE$1:IM$1,HE24:IM24=KA24))=16,0,_xlfn._xlws.FILTER(HE$1:IM$1,HE24:IM24=KA24))</f>
        <v>0</v>
      </c>
      <c r="KG24">
        <f t="shared" si="206"/>
        <v>0</v>
      </c>
      <c r="KH24" s="35">
        <f t="shared" si="225"/>
        <v>0</v>
      </c>
      <c r="LX24" s="180"/>
      <c r="LY24" s="180"/>
      <c r="LZ24" s="180"/>
      <c r="MA24" s="180"/>
      <c r="MB24" s="180"/>
      <c r="MC24" s="180"/>
      <c r="MD24" s="180"/>
      <c r="ME24" s="180"/>
      <c r="MF24" s="180"/>
      <c r="MG24" s="180"/>
      <c r="MH24" s="180"/>
      <c r="MI24" s="180"/>
      <c r="MJ24" s="180"/>
      <c r="MK24" s="180"/>
      <c r="ML24" s="180"/>
      <c r="MM24" s="180"/>
      <c r="MN24" s="180"/>
      <c r="MO24" s="180"/>
      <c r="MP24" s="180"/>
      <c r="MQ24" s="180"/>
      <c r="MR24" s="180"/>
      <c r="MS24" s="180"/>
      <c r="MT24" s="180"/>
      <c r="MU24" s="51"/>
      <c r="MV24" s="51"/>
      <c r="MW24" s="51"/>
      <c r="MX24" s="51"/>
      <c r="MY24" s="51"/>
      <c r="MZ24" s="51"/>
      <c r="NA24" s="51"/>
      <c r="NB24" s="51"/>
      <c r="NC24" s="51"/>
      <c r="ND24" s="51"/>
      <c r="NE24" s="51"/>
      <c r="NF24" s="51"/>
      <c r="NG24" s="51"/>
      <c r="NH24" s="51"/>
      <c r="NI24" s="51"/>
      <c r="NJ24" s="51"/>
      <c r="NK24" s="51"/>
      <c r="NL24" s="51"/>
      <c r="NM24" s="51"/>
      <c r="NN24" s="51"/>
      <c r="NO24" s="73"/>
      <c r="NP24" s="73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  <c r="OF24" s="73"/>
      <c r="OG24" s="73"/>
      <c r="OH24" s="73"/>
      <c r="OI24" s="73"/>
      <c r="OJ24" s="73"/>
      <c r="OK24" s="73"/>
      <c r="OL24" s="73"/>
      <c r="OM24" s="73"/>
      <c r="ON24" s="73"/>
      <c r="OO24" s="73"/>
      <c r="OP24" s="73"/>
      <c r="OQ24" s="73"/>
      <c r="OR24" s="73"/>
      <c r="OS24" s="73"/>
      <c r="OT24" s="73"/>
      <c r="OU24" s="73"/>
      <c r="OV24" s="73"/>
      <c r="OW24" s="73"/>
      <c r="OX24" s="73"/>
      <c r="OY24" s="73"/>
      <c r="OZ24" s="73"/>
      <c r="PA24" s="73"/>
      <c r="PB24" s="73"/>
    </row>
    <row r="25" spans="1:418" x14ac:dyDescent="0.3">
      <c r="A25" s="190"/>
      <c r="B25" t="str">
        <f t="shared" si="220"/>
        <v>Lab</v>
      </c>
      <c r="C25" s="16" t="s">
        <v>37</v>
      </c>
      <c r="D25" s="16" t="s">
        <v>38</v>
      </c>
      <c r="E25" s="16" t="s">
        <v>37</v>
      </c>
      <c r="F25" s="16" t="s">
        <v>37</v>
      </c>
      <c r="G25" s="16" t="s">
        <v>37</v>
      </c>
      <c r="H25" s="16" t="s">
        <v>37</v>
      </c>
      <c r="I25" s="16" t="s">
        <v>38</v>
      </c>
      <c r="J25" s="4">
        <f t="shared" si="221"/>
        <v>9</v>
      </c>
      <c r="K25" s="58">
        <f t="shared" si="48"/>
        <v>11</v>
      </c>
      <c r="L25" s="58">
        <f t="shared" si="49"/>
        <v>12</v>
      </c>
      <c r="M25" s="58">
        <f t="shared" si="50"/>
        <v>14</v>
      </c>
      <c r="N25" s="58">
        <f t="shared" si="51"/>
        <v>16</v>
      </c>
      <c r="O25" s="58">
        <f t="shared" si="52"/>
        <v>18</v>
      </c>
      <c r="P25" s="58">
        <f t="shared" si="53"/>
        <v>20</v>
      </c>
      <c r="Q25" s="57">
        <f t="shared" si="54"/>
        <v>21</v>
      </c>
      <c r="R25" s="58">
        <f t="shared" si="55"/>
        <v>23</v>
      </c>
      <c r="S25" s="58">
        <f t="shared" si="56"/>
        <v>24</v>
      </c>
      <c r="T25" s="58">
        <f t="shared" si="57"/>
        <v>26</v>
      </c>
      <c r="U25" s="58">
        <f t="shared" si="58"/>
        <v>28</v>
      </c>
      <c r="V25" s="58">
        <f t="shared" si="59"/>
        <v>30</v>
      </c>
      <c r="W25" s="58">
        <f t="shared" si="60"/>
        <v>32</v>
      </c>
      <c r="X25" s="57">
        <f t="shared" si="61"/>
        <v>33</v>
      </c>
      <c r="Y25" s="58">
        <f t="shared" si="62"/>
        <v>35</v>
      </c>
      <c r="Z25" s="58">
        <f t="shared" si="63"/>
        <v>36</v>
      </c>
      <c r="AA25" s="58">
        <f t="shared" si="64"/>
        <v>38</v>
      </c>
      <c r="AB25" s="58">
        <f t="shared" si="65"/>
        <v>40</v>
      </c>
      <c r="AC25" s="58">
        <f t="shared" si="66"/>
        <v>42</v>
      </c>
      <c r="AD25" s="58">
        <f t="shared" si="67"/>
        <v>44</v>
      </c>
      <c r="AE25" s="57">
        <f t="shared" si="68"/>
        <v>45</v>
      </c>
      <c r="AF25" s="58">
        <f t="shared" si="69"/>
        <v>47</v>
      </c>
      <c r="AG25" s="58">
        <f t="shared" si="70"/>
        <v>48</v>
      </c>
      <c r="AH25" s="58">
        <f t="shared" si="71"/>
        <v>50</v>
      </c>
      <c r="AI25" s="58"/>
      <c r="AJ25" s="58">
        <f>1</f>
        <v>1</v>
      </c>
      <c r="AK25" s="58">
        <f t="shared" si="72"/>
        <v>3</v>
      </c>
      <c r="AL25" s="58">
        <f t="shared" si="73"/>
        <v>7</v>
      </c>
      <c r="AM25" s="58">
        <f t="shared" si="74"/>
        <v>11</v>
      </c>
      <c r="AN25" s="58">
        <f t="shared" si="75"/>
        <v>14</v>
      </c>
      <c r="AO25" s="58">
        <f t="shared" si="76"/>
        <v>17</v>
      </c>
      <c r="AP25" s="58">
        <f t="shared" si="77"/>
        <v>21</v>
      </c>
      <c r="AQ25" s="58" t="str">
        <f t="shared" si="215"/>
        <v>Lab</v>
      </c>
      <c r="AR25" s="58" t="str">
        <f t="shared" si="78"/>
        <v>m</v>
      </c>
      <c r="AS25" s="58" t="str">
        <f t="shared" si="79"/>
        <v/>
      </c>
      <c r="AT25" s="58" t="str">
        <f t="shared" si="80"/>
        <v>Δ</v>
      </c>
      <c r="AU25" s="57" t="str">
        <f t="shared" si="81"/>
        <v>9</v>
      </c>
      <c r="AV25" s="57" t="str">
        <f t="shared" si="82"/>
        <v>11</v>
      </c>
      <c r="AW25" s="57" t="str">
        <f t="shared" si="83"/>
        <v>13</v>
      </c>
      <c r="AX25" s="57" t="str">
        <f t="shared" si="84"/>
        <v>Labm</v>
      </c>
      <c r="AY25" s="57" t="str">
        <f t="shared" si="85"/>
        <v>LabmΔ</v>
      </c>
      <c r="AZ25" s="57" t="str">
        <f t="shared" si="86"/>
        <v>Labm9</v>
      </c>
      <c r="BA25" s="57" t="str">
        <f t="shared" si="87"/>
        <v>Labm11</v>
      </c>
      <c r="BB25" s="57" t="str">
        <f t="shared" si="88"/>
        <v>Labm13</v>
      </c>
      <c r="BD25" s="58">
        <f>1</f>
        <v>1</v>
      </c>
      <c r="BE25" s="57">
        <f t="shared" si="89"/>
        <v>3</v>
      </c>
      <c r="BF25" s="57">
        <f t="shared" si="90"/>
        <v>7</v>
      </c>
      <c r="BG25" s="57">
        <f t="shared" si="91"/>
        <v>10</v>
      </c>
      <c r="BH25" s="57">
        <f t="shared" si="92"/>
        <v>13</v>
      </c>
      <c r="BI25" s="57">
        <f t="shared" si="93"/>
        <v>17</v>
      </c>
      <c r="BJ25" s="57">
        <f t="shared" si="94"/>
        <v>21</v>
      </c>
      <c r="BK25" s="58" t="str">
        <f t="shared" si="95"/>
        <v>Lab</v>
      </c>
      <c r="BL25" s="58" t="str">
        <f t="shared" si="96"/>
        <v>m</v>
      </c>
      <c r="BM25" s="58" t="str">
        <f t="shared" si="97"/>
        <v/>
      </c>
      <c r="BN25" s="58" t="str">
        <f t="shared" si="98"/>
        <v>7</v>
      </c>
      <c r="BO25" s="57" t="str">
        <f t="shared" si="99"/>
        <v>9b</v>
      </c>
      <c r="BP25" s="57" t="str">
        <f t="shared" si="100"/>
        <v>11</v>
      </c>
      <c r="BQ25" s="57" t="str">
        <f t="shared" si="101"/>
        <v>13</v>
      </c>
      <c r="BR25" s="57" t="str">
        <f t="shared" si="102"/>
        <v>Labm</v>
      </c>
      <c r="BS25" s="57" t="str">
        <f t="shared" si="103"/>
        <v>Labm7</v>
      </c>
      <c r="BT25" s="57" t="str">
        <f t="shared" si="104"/>
        <v>Labm9b</v>
      </c>
      <c r="BU25" s="57" t="str">
        <f t="shared" si="105"/>
        <v>Labm11</v>
      </c>
      <c r="BV25" s="57" t="str">
        <f t="shared" si="106"/>
        <v>Labm13</v>
      </c>
      <c r="BX25" s="58">
        <f>1</f>
        <v>1</v>
      </c>
      <c r="BY25" s="57">
        <f t="shared" si="107"/>
        <v>4</v>
      </c>
      <c r="BZ25" s="57">
        <f t="shared" si="108"/>
        <v>8</v>
      </c>
      <c r="CA25" s="57">
        <f t="shared" si="109"/>
        <v>11</v>
      </c>
      <c r="CB25" s="57">
        <f t="shared" si="110"/>
        <v>14</v>
      </c>
      <c r="CC25" s="57">
        <f t="shared" si="111"/>
        <v>18</v>
      </c>
      <c r="CD25" s="57">
        <f t="shared" si="112"/>
        <v>21</v>
      </c>
      <c r="CE25" s="58" t="str">
        <f t="shared" si="113"/>
        <v>Lab</v>
      </c>
      <c r="CF25" s="58" t="str">
        <f t="shared" si="114"/>
        <v/>
      </c>
      <c r="CG25" s="58" t="str">
        <f t="shared" si="115"/>
        <v>5#</v>
      </c>
      <c r="CH25" s="58" t="str">
        <f t="shared" si="116"/>
        <v>Δ</v>
      </c>
      <c r="CI25" s="57" t="str">
        <f t="shared" si="117"/>
        <v>9</v>
      </c>
      <c r="CJ25" s="57" t="str">
        <f t="shared" si="118"/>
        <v>11+</v>
      </c>
      <c r="CK25" s="57" t="str">
        <f t="shared" si="119"/>
        <v>13</v>
      </c>
      <c r="CL25" s="57" t="str">
        <f t="shared" si="120"/>
        <v>Lab5#</v>
      </c>
      <c r="CM25" s="57" t="str">
        <f t="shared" si="121"/>
        <v>Lab5#Δ</v>
      </c>
      <c r="CN25" s="57" t="str">
        <f t="shared" si="122"/>
        <v>Lab5#9</v>
      </c>
      <c r="CO25" s="57" t="str">
        <f t="shared" si="123"/>
        <v>Lab5#11+</v>
      </c>
      <c r="CP25" s="57" t="str">
        <f t="shared" si="124"/>
        <v>Lab5#13</v>
      </c>
      <c r="CR25" s="58">
        <f>1</f>
        <v>1</v>
      </c>
      <c r="CS25" s="57">
        <f t="shared" si="125"/>
        <v>4</v>
      </c>
      <c r="CT25" s="57">
        <f t="shared" si="126"/>
        <v>7</v>
      </c>
      <c r="CU25" s="57">
        <f t="shared" si="127"/>
        <v>10</v>
      </c>
      <c r="CV25" s="57">
        <f t="shared" si="128"/>
        <v>14</v>
      </c>
      <c r="CW25" s="57">
        <f t="shared" si="129"/>
        <v>18</v>
      </c>
      <c r="CX25" s="57">
        <f t="shared" si="130"/>
        <v>21</v>
      </c>
      <c r="CY25" s="58" t="str">
        <f t="shared" si="131"/>
        <v>Lab</v>
      </c>
      <c r="CZ25" s="58" t="str">
        <f t="shared" si="132"/>
        <v/>
      </c>
      <c r="DA25" s="58" t="str">
        <f t="shared" si="133"/>
        <v/>
      </c>
      <c r="DB25" s="58" t="str">
        <f t="shared" si="134"/>
        <v>7</v>
      </c>
      <c r="DC25" s="57" t="str">
        <f t="shared" si="135"/>
        <v>9</v>
      </c>
      <c r="DD25" s="57" t="str">
        <f t="shared" si="136"/>
        <v>11+</v>
      </c>
      <c r="DE25" s="57" t="str">
        <f t="shared" si="137"/>
        <v>13</v>
      </c>
      <c r="DF25" s="57" t="str">
        <f t="shared" si="138"/>
        <v>Lab</v>
      </c>
      <c r="DG25" s="57" t="str">
        <f t="shared" si="139"/>
        <v>Lab7</v>
      </c>
      <c r="DH25" s="57" t="str">
        <f t="shared" si="140"/>
        <v>Lab9</v>
      </c>
      <c r="DI25" s="57" t="str">
        <f t="shared" si="141"/>
        <v>Lab11+</v>
      </c>
      <c r="DJ25" s="57" t="str">
        <f t="shared" si="142"/>
        <v>Lab13</v>
      </c>
      <c r="DL25" s="58">
        <f>1</f>
        <v>1</v>
      </c>
      <c r="DM25" s="57">
        <f t="shared" si="143"/>
        <v>4</v>
      </c>
      <c r="DN25" s="57">
        <f t="shared" si="144"/>
        <v>7</v>
      </c>
      <c r="DO25" s="57">
        <f t="shared" si="145"/>
        <v>10</v>
      </c>
      <c r="DP25" s="57">
        <f t="shared" si="146"/>
        <v>14</v>
      </c>
      <c r="DQ25" s="57">
        <f t="shared" si="147"/>
        <v>17</v>
      </c>
      <c r="DR25" s="57">
        <f t="shared" si="148"/>
        <v>20</v>
      </c>
      <c r="DS25" s="58" t="str">
        <f t="shared" si="149"/>
        <v>Lab</v>
      </c>
      <c r="DT25" s="58" t="str">
        <f t="shared" si="150"/>
        <v/>
      </c>
      <c r="DU25" s="58" t="str">
        <f t="shared" si="151"/>
        <v/>
      </c>
      <c r="DV25" s="58" t="str">
        <f t="shared" si="152"/>
        <v>7</v>
      </c>
      <c r="DW25" s="57" t="str">
        <f t="shared" si="153"/>
        <v>9</v>
      </c>
      <c r="DX25" s="57" t="str">
        <f t="shared" si="154"/>
        <v>11</v>
      </c>
      <c r="DY25" s="57" t="str">
        <f t="shared" si="155"/>
        <v>13b</v>
      </c>
      <c r="DZ25" s="57" t="str">
        <f t="shared" si="156"/>
        <v>Lab</v>
      </c>
      <c r="EA25" s="57" t="str">
        <f t="shared" si="157"/>
        <v>Lab7</v>
      </c>
      <c r="EB25" s="57" t="str">
        <f t="shared" si="158"/>
        <v>Lab9</v>
      </c>
      <c r="EC25" s="57" t="str">
        <f t="shared" si="159"/>
        <v>Lab11</v>
      </c>
      <c r="ED25" s="57" t="str">
        <f t="shared" si="160"/>
        <v>Lab13b</v>
      </c>
      <c r="EF25" s="58">
        <f>1</f>
        <v>1</v>
      </c>
      <c r="EG25" s="57">
        <f t="shared" si="161"/>
        <v>3</v>
      </c>
      <c r="EH25" s="57">
        <f t="shared" si="162"/>
        <v>6</v>
      </c>
      <c r="EI25" s="57">
        <f t="shared" si="163"/>
        <v>10</v>
      </c>
      <c r="EJ25" s="57">
        <f t="shared" si="164"/>
        <v>14</v>
      </c>
      <c r="EK25" s="57">
        <f t="shared" si="165"/>
        <v>17</v>
      </c>
      <c r="EL25" s="57">
        <f t="shared" si="166"/>
        <v>20</v>
      </c>
      <c r="EM25" s="58" t="str">
        <f t="shared" si="167"/>
        <v>Lab</v>
      </c>
      <c r="EN25" s="58" t="str">
        <f t="shared" si="168"/>
        <v>m</v>
      </c>
      <c r="EO25" s="58" t="str">
        <f t="shared" si="169"/>
        <v>5b</v>
      </c>
      <c r="EP25" s="58" t="str">
        <f t="shared" si="170"/>
        <v>7</v>
      </c>
      <c r="EQ25" s="57" t="str">
        <f t="shared" si="171"/>
        <v>9</v>
      </c>
      <c r="ER25" s="57" t="str">
        <f t="shared" si="172"/>
        <v>11</v>
      </c>
      <c r="ES25" s="57" t="str">
        <f t="shared" si="173"/>
        <v>13b</v>
      </c>
      <c r="ET25" s="57" t="str">
        <f t="shared" si="174"/>
        <v>Labm5b</v>
      </c>
      <c r="EU25" s="57" t="str">
        <f t="shared" si="175"/>
        <v>Labm5b7</v>
      </c>
      <c r="EV25" s="57" t="str">
        <f t="shared" si="176"/>
        <v>Labm5b9</v>
      </c>
      <c r="EW25" s="57" t="str">
        <f t="shared" si="177"/>
        <v>Labm5b11</v>
      </c>
      <c r="EX25" s="57" t="str">
        <f t="shared" si="178"/>
        <v>Labm5b13b</v>
      </c>
      <c r="EZ25" s="58">
        <f>1</f>
        <v>1</v>
      </c>
      <c r="FA25" s="57">
        <f t="shared" si="179"/>
        <v>3</v>
      </c>
      <c r="FB25" s="57">
        <f t="shared" si="180"/>
        <v>6</v>
      </c>
      <c r="FC25" s="57">
        <f t="shared" si="181"/>
        <v>10</v>
      </c>
      <c r="FD25" s="57">
        <f t="shared" si="182"/>
        <v>13</v>
      </c>
      <c r="FE25" s="57">
        <f t="shared" si="183"/>
        <v>16</v>
      </c>
      <c r="FF25" s="57">
        <f t="shared" si="184"/>
        <v>20</v>
      </c>
      <c r="FG25" s="58" t="str">
        <f t="shared" si="185"/>
        <v>Lab</v>
      </c>
      <c r="FH25" s="58" t="str">
        <f t="shared" si="186"/>
        <v>m</v>
      </c>
      <c r="FI25" s="58" t="str">
        <f t="shared" si="187"/>
        <v>5b</v>
      </c>
      <c r="FJ25" s="58" t="str">
        <f t="shared" si="188"/>
        <v>7</v>
      </c>
      <c r="FK25" s="57" t="str">
        <f t="shared" si="189"/>
        <v>9b</v>
      </c>
      <c r="FL25" s="57" t="str">
        <f t="shared" si="190"/>
        <v>11b</v>
      </c>
      <c r="FM25" s="57" t="str">
        <f t="shared" si="191"/>
        <v>13b</v>
      </c>
      <c r="FN25" s="57" t="str">
        <f t="shared" si="192"/>
        <v>Labm5b</v>
      </c>
      <c r="FO25" s="57" t="str">
        <f t="shared" si="193"/>
        <v>Labm5b7</v>
      </c>
      <c r="FP25" s="57" t="str">
        <f t="shared" si="194"/>
        <v>Labm5b9b</v>
      </c>
      <c r="FQ25" s="57" t="str">
        <f t="shared" si="195"/>
        <v>Labm5b11b</v>
      </c>
      <c r="FR25" s="57" t="str">
        <f t="shared" si="196"/>
        <v>Labm5b13b</v>
      </c>
      <c r="FT25" s="2" t="str">
        <f t="shared" si="197"/>
        <v>Labm</v>
      </c>
      <c r="FU25" s="2" t="str">
        <f t="shared" si="197"/>
        <v>LabmΔ</v>
      </c>
      <c r="FV25" s="2" t="str">
        <f t="shared" si="197"/>
        <v>Labm9</v>
      </c>
      <c r="FW25" s="2" t="str">
        <f t="shared" si="197"/>
        <v>Labm11</v>
      </c>
      <c r="FX25" s="2" t="str">
        <f t="shared" si="197"/>
        <v>Labm13</v>
      </c>
      <c r="FY25" s="2" t="str">
        <f t="shared" si="198"/>
        <v>Labm</v>
      </c>
      <c r="FZ25" s="2" t="str">
        <f t="shared" si="198"/>
        <v>Labm7</v>
      </c>
      <c r="GA25" s="2" t="str">
        <f t="shared" si="198"/>
        <v>Labm9b</v>
      </c>
      <c r="GB25" s="2" t="str">
        <f t="shared" si="198"/>
        <v>Labm11</v>
      </c>
      <c r="GC25" s="2" t="str">
        <f t="shared" si="198"/>
        <v>Labm13</v>
      </c>
      <c r="GD25" s="2" t="str">
        <f t="shared" si="199"/>
        <v>Lab5#</v>
      </c>
      <c r="GE25" s="2" t="str">
        <f t="shared" si="199"/>
        <v>Lab5#Δ</v>
      </c>
      <c r="GF25" s="2" t="str">
        <f t="shared" si="199"/>
        <v>Lab5#9</v>
      </c>
      <c r="GG25" s="2" t="str">
        <f t="shared" si="199"/>
        <v>Lab5#11+</v>
      </c>
      <c r="GH25" s="2" t="str">
        <f t="shared" si="199"/>
        <v>Lab5#13</v>
      </c>
      <c r="GI25" s="2" t="str">
        <f t="shared" si="200"/>
        <v>Lab</v>
      </c>
      <c r="GJ25" s="2" t="str">
        <f t="shared" si="200"/>
        <v>Lab7</v>
      </c>
      <c r="GK25" s="2" t="str">
        <f t="shared" si="200"/>
        <v>Lab9</v>
      </c>
      <c r="GL25" s="2" t="str">
        <f t="shared" si="200"/>
        <v>Lab11+</v>
      </c>
      <c r="GM25" s="2" t="str">
        <f t="shared" si="200"/>
        <v>Lab13</v>
      </c>
      <c r="GN25" s="2" t="str">
        <f t="shared" si="201"/>
        <v>Lab</v>
      </c>
      <c r="GO25" s="2" t="str">
        <f t="shared" si="201"/>
        <v>Lab7</v>
      </c>
      <c r="GP25" s="2" t="str">
        <f t="shared" si="201"/>
        <v>Lab9</v>
      </c>
      <c r="GQ25" s="2" t="str">
        <f t="shared" si="201"/>
        <v>Lab11</v>
      </c>
      <c r="GR25" s="2" t="str">
        <f t="shared" si="201"/>
        <v>Lab13b</v>
      </c>
      <c r="GS25" s="2" t="str">
        <f t="shared" si="202"/>
        <v>Labm5b</v>
      </c>
      <c r="GT25" s="2" t="str">
        <f t="shared" si="202"/>
        <v>Labm5b7</v>
      </c>
      <c r="GU25" s="2" t="str">
        <f t="shared" si="202"/>
        <v>Labm5b9</v>
      </c>
      <c r="GV25" s="2" t="str">
        <f t="shared" si="202"/>
        <v>Labm5b11</v>
      </c>
      <c r="GW25" s="2" t="str">
        <f t="shared" si="202"/>
        <v>Labm5b13b</v>
      </c>
      <c r="GX25" s="2" t="str">
        <f t="shared" si="203"/>
        <v>Labm5b</v>
      </c>
      <c r="GY25" s="2" t="str">
        <f t="shared" si="203"/>
        <v>Labm5b7</v>
      </c>
      <c r="GZ25" s="2" t="str">
        <f t="shared" si="203"/>
        <v>Labm5b9b</v>
      </c>
      <c r="HA25" s="2" t="str">
        <f t="shared" si="203"/>
        <v>Labm5b11b</v>
      </c>
      <c r="HB25" s="2" t="str">
        <f t="shared" si="203"/>
        <v>Labm5b13b</v>
      </c>
      <c r="HD25" s="2">
        <f t="shared" si="216"/>
        <v>21</v>
      </c>
      <c r="HE25" s="2" t="str" cm="1">
        <f t="array" ref="HE25">INDEX(patti,$HD25,IP25)</f>
        <v>Labm</v>
      </c>
      <c r="HF25" s="2" t="str" cm="1">
        <f t="array" ref="HF25">INDEX(patti,$HD25,IQ25)</f>
        <v>Labm</v>
      </c>
      <c r="HG25" s="2" t="str" cm="1">
        <f t="array" ref="HG25">INDEX(patti,$HD25,IR25)</f>
        <v>Lab5#</v>
      </c>
      <c r="HH25" s="2" t="str" cm="1">
        <f t="array" ref="HH25">INDEX(patti,$HD25,IS25)</f>
        <v>Lab</v>
      </c>
      <c r="HI25" s="2" t="str" cm="1">
        <f t="array" ref="HI25">INDEX(patti,$HD25,IT25)</f>
        <v>Lab</v>
      </c>
      <c r="HJ25" s="2" t="str" cm="1">
        <f t="array" ref="HJ25">INDEX(patti,$HD25,IU25)</f>
        <v>Labm5b</v>
      </c>
      <c r="HK25" s="2" t="str" cm="1">
        <f t="array" ref="HK25">INDEX(patti,$HD25,IV25)</f>
        <v>Labm5b</v>
      </c>
      <c r="HL25" s="2" t="str" cm="1">
        <f t="array" ref="HL25">INDEX(patti,$HD25,IW25)</f>
        <v>LabmΔ</v>
      </c>
      <c r="HM25" s="2" t="str" cm="1">
        <f t="array" ref="HM25">INDEX(patti,$HD25,IX25)</f>
        <v>Labm7</v>
      </c>
      <c r="HN25" s="2" t="str" cm="1">
        <f t="array" ref="HN25">INDEX(patti,$HD25,IY25)</f>
        <v>Lab5#Δ</v>
      </c>
      <c r="HO25" s="2" t="str" cm="1">
        <f t="array" ref="HO25">INDEX(patti,$HD25,IZ25)</f>
        <v>Lab7</v>
      </c>
      <c r="HP25" s="2" t="str" cm="1">
        <f t="array" ref="HP25">INDEX(patti,$HD25,JA25)</f>
        <v>Lab7</v>
      </c>
      <c r="HQ25" s="2" t="str" cm="1">
        <f t="array" ref="HQ25">INDEX(patti,$HD25,JB25)</f>
        <v>Labm5b7</v>
      </c>
      <c r="HR25" s="2" t="str" cm="1">
        <f t="array" ref="HR25">INDEX(patti,$HD25,JC25)</f>
        <v>Labm5b7</v>
      </c>
      <c r="HS25" s="2" t="str" cm="1">
        <f t="array" ref="HS25">INDEX(patti,$HD25,JD25)</f>
        <v>Labm9</v>
      </c>
      <c r="HT25" s="2" t="str" cm="1">
        <f t="array" ref="HT25">INDEX(patti,$HD25,JE25)</f>
        <v>Labm9b</v>
      </c>
      <c r="HU25" s="2" t="str" cm="1">
        <f t="array" ref="HU25">INDEX(patti,$HD25,JF25)</f>
        <v>Lab5#9</v>
      </c>
      <c r="HV25" s="2" t="str" cm="1">
        <f t="array" ref="HV25">INDEX(patti,$HD25,JG25)</f>
        <v>Lab9</v>
      </c>
      <c r="HW25" s="2" t="str" cm="1">
        <f t="array" ref="HW25">INDEX(patti,$HD25,JH25)</f>
        <v>Lab9</v>
      </c>
      <c r="HX25" s="2" t="str" cm="1">
        <f t="array" ref="HX25">INDEX(patti,$HD25,JI25)</f>
        <v>Labm5b9</v>
      </c>
      <c r="HY25" s="2" t="str" cm="1">
        <f t="array" ref="HY25">INDEX(patti,$HD25,JJ25)</f>
        <v>Labm5b9b</v>
      </c>
      <c r="HZ25" s="2" t="str" cm="1">
        <f t="array" ref="HZ25">INDEX(patti,$HD25,JK25)</f>
        <v>Labm11</v>
      </c>
      <c r="IA25" s="2" t="str" cm="1">
        <f t="array" ref="IA25">INDEX(patti,$HD25,JL25)</f>
        <v>Labm11</v>
      </c>
      <c r="IB25" s="2" t="str" cm="1">
        <f t="array" ref="IB25">INDEX(patti,$HD25,JM25)</f>
        <v>Lab5#11+</v>
      </c>
      <c r="IC25" s="2" t="str" cm="1">
        <f t="array" ref="IC25">INDEX(patti,$HD25,JN25)</f>
        <v>Lab11+</v>
      </c>
      <c r="ID25" s="2" t="str" cm="1">
        <f t="array" ref="ID25">INDEX(patti,$HD25,JO25)</f>
        <v>Lab11</v>
      </c>
      <c r="IE25" s="2" t="str" cm="1">
        <f t="array" ref="IE25">INDEX(patti,$HD25,JP25)</f>
        <v>Labm5b11</v>
      </c>
      <c r="IF25" s="2" t="str" cm="1">
        <f t="array" ref="IF25">INDEX(patti,$HD25,JQ25)</f>
        <v>Labm5b11b</v>
      </c>
      <c r="IG25" s="2" t="str" cm="1">
        <f t="array" ref="IG25">INDEX(patti,$HD25,JR25)</f>
        <v>Labm13</v>
      </c>
      <c r="IH25" s="2" t="str" cm="1">
        <f t="array" ref="IH25">INDEX(patti,$HD25,JS25)</f>
        <v>Labm13</v>
      </c>
      <c r="II25" s="2" t="str" cm="1">
        <f t="array" ref="II25">INDEX(patti,$HD25,JT25)</f>
        <v>Lab5#13</v>
      </c>
      <c r="IJ25" s="2" t="str" cm="1">
        <f t="array" ref="IJ25">INDEX(patti,$HD25,JU25)</f>
        <v>Lab13</v>
      </c>
      <c r="IK25" s="2" t="str" cm="1">
        <f t="array" ref="IK25">INDEX(patti,$HD25,JV25)</f>
        <v>Lab13b</v>
      </c>
      <c r="IL25" s="2" t="str" cm="1">
        <f t="array" ref="IL25">INDEX(patti,$HD25,JW25)</f>
        <v>Labm5b13b</v>
      </c>
      <c r="IM25" s="2" t="str" cm="1">
        <f t="array" ref="IM25">INDEX(patti,$HD25,JX25)</f>
        <v>Labm5b13b</v>
      </c>
      <c r="IN25" t="s">
        <v>117</v>
      </c>
      <c r="IP25">
        <v>1</v>
      </c>
      <c r="IQ25">
        <f t="shared" si="224"/>
        <v>6</v>
      </c>
      <c r="IR25">
        <f t="shared" si="224"/>
        <v>11</v>
      </c>
      <c r="IS25">
        <f t="shared" si="224"/>
        <v>16</v>
      </c>
      <c r="IT25">
        <f t="shared" si="224"/>
        <v>21</v>
      </c>
      <c r="IU25">
        <f t="shared" si="224"/>
        <v>26</v>
      </c>
      <c r="IV25">
        <f t="shared" si="224"/>
        <v>31</v>
      </c>
      <c r="IW25">
        <f t="shared" si="205"/>
        <v>2</v>
      </c>
      <c r="IX25">
        <f t="shared" si="205"/>
        <v>7</v>
      </c>
      <c r="IY25">
        <f t="shared" si="205"/>
        <v>12</v>
      </c>
      <c r="IZ25">
        <f t="shared" si="205"/>
        <v>17</v>
      </c>
      <c r="JA25">
        <f t="shared" si="205"/>
        <v>22</v>
      </c>
      <c r="JB25">
        <f t="shared" si="205"/>
        <v>27</v>
      </c>
      <c r="JC25">
        <f t="shared" si="205"/>
        <v>32</v>
      </c>
      <c r="JD25">
        <f t="shared" si="205"/>
        <v>3</v>
      </c>
      <c r="JE25">
        <f t="shared" si="205"/>
        <v>8</v>
      </c>
      <c r="JF25">
        <f t="shared" si="205"/>
        <v>13</v>
      </c>
      <c r="JG25">
        <f t="shared" si="205"/>
        <v>18</v>
      </c>
      <c r="JH25">
        <f t="shared" si="205"/>
        <v>23</v>
      </c>
      <c r="JI25">
        <f t="shared" si="205"/>
        <v>28</v>
      </c>
      <c r="JJ25">
        <f t="shared" si="205"/>
        <v>33</v>
      </c>
      <c r="JK25">
        <f t="shared" si="205"/>
        <v>4</v>
      </c>
      <c r="JL25">
        <f t="shared" si="205"/>
        <v>9</v>
      </c>
      <c r="JM25">
        <f t="shared" si="223"/>
        <v>14</v>
      </c>
      <c r="JN25">
        <f t="shared" si="223"/>
        <v>19</v>
      </c>
      <c r="JO25">
        <f t="shared" si="223"/>
        <v>24</v>
      </c>
      <c r="JP25">
        <f t="shared" si="223"/>
        <v>29</v>
      </c>
      <c r="JQ25">
        <f t="shared" si="223"/>
        <v>34</v>
      </c>
      <c r="JR25">
        <f t="shared" si="223"/>
        <v>5</v>
      </c>
      <c r="JS25">
        <f t="shared" si="223"/>
        <v>10</v>
      </c>
      <c r="JT25">
        <f t="shared" si="223"/>
        <v>15</v>
      </c>
      <c r="JU25">
        <f t="shared" si="223"/>
        <v>20</v>
      </c>
      <c r="JV25">
        <f t="shared" si="223"/>
        <v>25</v>
      </c>
      <c r="JW25">
        <f t="shared" si="223"/>
        <v>30</v>
      </c>
      <c r="JX25">
        <f t="shared" si="223"/>
        <v>35</v>
      </c>
      <c r="JY25" t="s">
        <v>117</v>
      </c>
      <c r="JZ25" t="str">
        <f t="shared" si="222"/>
        <v>MELODICA</v>
      </c>
      <c r="KA25">
        <f t="shared" si="16"/>
        <v>0</v>
      </c>
      <c r="KB25" cm="1">
        <f t="array" ref="KB25">IF(TYPE(_xlfn._xlws.FILTER(HE$1:IM$1,HE25:IM25=KA25))=16,0,_xlfn._xlws.FILTER(HE$1:IM$1,HE25:IM25=KA25))</f>
        <v>0</v>
      </c>
      <c r="KG25">
        <f t="shared" si="206"/>
        <v>0</v>
      </c>
      <c r="KH25" s="35">
        <f t="shared" si="225"/>
        <v>0</v>
      </c>
      <c r="LX25" s="180"/>
      <c r="LY25" s="180"/>
      <c r="LZ25" s="180"/>
      <c r="MA25" s="180"/>
      <c r="MB25" s="180"/>
      <c r="MC25" s="180"/>
      <c r="MD25" s="180"/>
      <c r="ME25" s="180"/>
      <c r="MF25" s="180"/>
      <c r="MG25" s="180"/>
      <c r="MH25" s="180"/>
      <c r="MI25" s="180"/>
      <c r="MJ25" s="180"/>
      <c r="MK25" s="180"/>
      <c r="ML25" s="180"/>
      <c r="MM25" s="180"/>
      <c r="MN25" s="180"/>
      <c r="MO25" s="180"/>
      <c r="MP25" s="180"/>
      <c r="MQ25" s="180"/>
      <c r="MR25" s="180"/>
      <c r="MS25" s="180"/>
      <c r="MT25" s="180"/>
      <c r="MU25" s="5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73"/>
      <c r="NP25" s="73"/>
      <c r="NQ25" s="73"/>
      <c r="NR25" s="73"/>
      <c r="NS25" s="73"/>
      <c r="NT25" s="73"/>
      <c r="NU25" s="73"/>
      <c r="NV25" s="73"/>
      <c r="NW25" s="73"/>
      <c r="NX25" s="73"/>
      <c r="NY25" s="73"/>
      <c r="NZ25" s="73"/>
      <c r="OA25" s="73"/>
      <c r="OB25" s="73"/>
      <c r="OC25" s="73"/>
      <c r="OD25" s="73"/>
      <c r="OE25" s="73"/>
      <c r="OF25" s="73"/>
      <c r="OG25" s="73"/>
      <c r="OH25" s="73"/>
      <c r="OI25" s="73"/>
      <c r="OJ25" s="73"/>
      <c r="OK25" s="73"/>
      <c r="OL25" s="73"/>
      <c r="OM25" s="73"/>
      <c r="ON25" s="73"/>
      <c r="OO25" s="73"/>
      <c r="OP25" s="73"/>
      <c r="OQ25" s="73"/>
      <c r="OR25" s="73"/>
      <c r="OS25" s="73"/>
      <c r="OT25" s="73"/>
      <c r="OU25" s="73"/>
      <c r="OV25" s="73"/>
      <c r="OW25" s="73"/>
      <c r="OX25" s="73"/>
      <c r="OY25" s="73"/>
      <c r="OZ25" s="73"/>
      <c r="PA25" s="73"/>
      <c r="PB25" s="73"/>
    </row>
    <row r="26" spans="1:418" x14ac:dyDescent="0.3">
      <c r="A26" s="190"/>
      <c r="B26" t="str">
        <f t="shared" si="220"/>
        <v>LA</v>
      </c>
      <c r="C26" s="16" t="s">
        <v>37</v>
      </c>
      <c r="D26" s="16" t="s">
        <v>38</v>
      </c>
      <c r="E26" s="16" t="s">
        <v>37</v>
      </c>
      <c r="F26" s="16" t="s">
        <v>37</v>
      </c>
      <c r="G26" s="16" t="s">
        <v>37</v>
      </c>
      <c r="H26" s="16" t="s">
        <v>37</v>
      </c>
      <c r="I26" s="16" t="s">
        <v>38</v>
      </c>
      <c r="J26" s="4">
        <f t="shared" si="221"/>
        <v>10</v>
      </c>
      <c r="K26" s="58">
        <f t="shared" si="48"/>
        <v>12</v>
      </c>
      <c r="L26" s="58">
        <f t="shared" si="49"/>
        <v>13</v>
      </c>
      <c r="M26" s="58">
        <f t="shared" si="50"/>
        <v>15</v>
      </c>
      <c r="N26" s="58">
        <f t="shared" si="51"/>
        <v>17</v>
      </c>
      <c r="O26" s="58">
        <f t="shared" si="52"/>
        <v>19</v>
      </c>
      <c r="P26" s="58">
        <f t="shared" si="53"/>
        <v>21</v>
      </c>
      <c r="Q26" s="57">
        <f t="shared" si="54"/>
        <v>22</v>
      </c>
      <c r="R26" s="58">
        <f t="shared" si="55"/>
        <v>24</v>
      </c>
      <c r="S26" s="58">
        <f t="shared" si="56"/>
        <v>25</v>
      </c>
      <c r="T26" s="58">
        <f t="shared" si="57"/>
        <v>27</v>
      </c>
      <c r="U26" s="58">
        <f t="shared" si="58"/>
        <v>29</v>
      </c>
      <c r="V26" s="58">
        <f t="shared" si="59"/>
        <v>31</v>
      </c>
      <c r="W26" s="58">
        <f t="shared" si="60"/>
        <v>33</v>
      </c>
      <c r="X26" s="57">
        <f t="shared" si="61"/>
        <v>34</v>
      </c>
      <c r="Y26" s="58">
        <f t="shared" si="62"/>
        <v>36</v>
      </c>
      <c r="Z26" s="58">
        <f t="shared" si="63"/>
        <v>37</v>
      </c>
      <c r="AA26" s="58">
        <f t="shared" si="64"/>
        <v>39</v>
      </c>
      <c r="AB26" s="58">
        <f t="shared" si="65"/>
        <v>41</v>
      </c>
      <c r="AC26" s="58">
        <f t="shared" si="66"/>
        <v>43</v>
      </c>
      <c r="AD26" s="58">
        <f t="shared" si="67"/>
        <v>45</v>
      </c>
      <c r="AE26" s="57">
        <f t="shared" si="68"/>
        <v>46</v>
      </c>
      <c r="AF26" s="58">
        <f t="shared" si="69"/>
        <v>48</v>
      </c>
      <c r="AG26" s="58">
        <f t="shared" si="70"/>
        <v>49</v>
      </c>
      <c r="AH26" s="58">
        <f t="shared" si="71"/>
        <v>51</v>
      </c>
      <c r="AI26" s="58"/>
      <c r="AJ26" s="58">
        <f>1</f>
        <v>1</v>
      </c>
      <c r="AK26" s="58">
        <f t="shared" si="72"/>
        <v>3</v>
      </c>
      <c r="AL26" s="58">
        <f t="shared" si="73"/>
        <v>7</v>
      </c>
      <c r="AM26" s="58">
        <f t="shared" si="74"/>
        <v>11</v>
      </c>
      <c r="AN26" s="58">
        <f t="shared" si="75"/>
        <v>14</v>
      </c>
      <c r="AO26" s="58">
        <f t="shared" si="76"/>
        <v>17</v>
      </c>
      <c r="AP26" s="58">
        <f t="shared" si="77"/>
        <v>21</v>
      </c>
      <c r="AQ26" s="58" t="str">
        <f t="shared" si="215"/>
        <v>LA</v>
      </c>
      <c r="AR26" s="58" t="str">
        <f t="shared" si="78"/>
        <v>m</v>
      </c>
      <c r="AS26" s="58" t="str">
        <f t="shared" si="79"/>
        <v/>
      </c>
      <c r="AT26" s="58" t="str">
        <f t="shared" si="80"/>
        <v>Δ</v>
      </c>
      <c r="AU26" s="57" t="str">
        <f t="shared" si="81"/>
        <v>9</v>
      </c>
      <c r="AV26" s="57" t="str">
        <f t="shared" si="82"/>
        <v>11</v>
      </c>
      <c r="AW26" s="57" t="str">
        <f t="shared" si="83"/>
        <v>13</v>
      </c>
      <c r="AX26" s="57" t="str">
        <f t="shared" si="84"/>
        <v>LAm</v>
      </c>
      <c r="AY26" s="57" t="str">
        <f t="shared" si="85"/>
        <v>LAmΔ</v>
      </c>
      <c r="AZ26" s="57" t="str">
        <f t="shared" si="86"/>
        <v>LAm9</v>
      </c>
      <c r="BA26" s="57" t="str">
        <f t="shared" si="87"/>
        <v>LAm11</v>
      </c>
      <c r="BB26" s="57" t="str">
        <f t="shared" si="88"/>
        <v>LAm13</v>
      </c>
      <c r="BD26" s="58">
        <f>1</f>
        <v>1</v>
      </c>
      <c r="BE26" s="57">
        <f t="shared" si="89"/>
        <v>3</v>
      </c>
      <c r="BF26" s="57">
        <f t="shared" si="90"/>
        <v>7</v>
      </c>
      <c r="BG26" s="57">
        <f t="shared" si="91"/>
        <v>10</v>
      </c>
      <c r="BH26" s="57">
        <f t="shared" si="92"/>
        <v>13</v>
      </c>
      <c r="BI26" s="57">
        <f t="shared" si="93"/>
        <v>17</v>
      </c>
      <c r="BJ26" s="57">
        <f t="shared" si="94"/>
        <v>21</v>
      </c>
      <c r="BK26" s="58" t="str">
        <f t="shared" si="95"/>
        <v>LA</v>
      </c>
      <c r="BL26" s="58" t="str">
        <f t="shared" si="96"/>
        <v>m</v>
      </c>
      <c r="BM26" s="58" t="str">
        <f t="shared" si="97"/>
        <v/>
      </c>
      <c r="BN26" s="58" t="str">
        <f t="shared" si="98"/>
        <v>7</v>
      </c>
      <c r="BO26" s="57" t="str">
        <f t="shared" si="99"/>
        <v>9b</v>
      </c>
      <c r="BP26" s="57" t="str">
        <f t="shared" si="100"/>
        <v>11</v>
      </c>
      <c r="BQ26" s="57" t="str">
        <f t="shared" si="101"/>
        <v>13</v>
      </c>
      <c r="BR26" s="57" t="str">
        <f t="shared" si="102"/>
        <v>LAm</v>
      </c>
      <c r="BS26" s="57" t="str">
        <f t="shared" si="103"/>
        <v>LAm7</v>
      </c>
      <c r="BT26" s="57" t="str">
        <f t="shared" si="104"/>
        <v>LAm9b</v>
      </c>
      <c r="BU26" s="57" t="str">
        <f t="shared" si="105"/>
        <v>LAm11</v>
      </c>
      <c r="BV26" s="57" t="str">
        <f t="shared" si="106"/>
        <v>LAm13</v>
      </c>
      <c r="BX26" s="58">
        <f>1</f>
        <v>1</v>
      </c>
      <c r="BY26" s="57">
        <f t="shared" si="107"/>
        <v>4</v>
      </c>
      <c r="BZ26" s="57">
        <f t="shared" si="108"/>
        <v>8</v>
      </c>
      <c r="CA26" s="57">
        <f t="shared" si="109"/>
        <v>11</v>
      </c>
      <c r="CB26" s="57">
        <f t="shared" si="110"/>
        <v>14</v>
      </c>
      <c r="CC26" s="57">
        <f t="shared" si="111"/>
        <v>18</v>
      </c>
      <c r="CD26" s="57">
        <f t="shared" si="112"/>
        <v>21</v>
      </c>
      <c r="CE26" s="58" t="str">
        <f t="shared" si="113"/>
        <v>LA</v>
      </c>
      <c r="CF26" s="58" t="str">
        <f t="shared" si="114"/>
        <v/>
      </c>
      <c r="CG26" s="58" t="str">
        <f t="shared" si="115"/>
        <v>5#</v>
      </c>
      <c r="CH26" s="58" t="str">
        <f t="shared" si="116"/>
        <v>Δ</v>
      </c>
      <c r="CI26" s="57" t="str">
        <f t="shared" si="117"/>
        <v>9</v>
      </c>
      <c r="CJ26" s="57" t="str">
        <f t="shared" si="118"/>
        <v>11+</v>
      </c>
      <c r="CK26" s="57" t="str">
        <f t="shared" si="119"/>
        <v>13</v>
      </c>
      <c r="CL26" s="57" t="str">
        <f t="shared" si="120"/>
        <v>LA5#</v>
      </c>
      <c r="CM26" s="57" t="str">
        <f t="shared" si="121"/>
        <v>LA5#Δ</v>
      </c>
      <c r="CN26" s="57" t="str">
        <f t="shared" si="122"/>
        <v>LA5#9</v>
      </c>
      <c r="CO26" s="57" t="str">
        <f t="shared" si="123"/>
        <v>LA5#11+</v>
      </c>
      <c r="CP26" s="57" t="str">
        <f t="shared" si="124"/>
        <v>LA5#13</v>
      </c>
      <c r="CR26" s="58">
        <f>1</f>
        <v>1</v>
      </c>
      <c r="CS26" s="57">
        <f t="shared" si="125"/>
        <v>4</v>
      </c>
      <c r="CT26" s="57">
        <f t="shared" si="126"/>
        <v>7</v>
      </c>
      <c r="CU26" s="57">
        <f t="shared" si="127"/>
        <v>10</v>
      </c>
      <c r="CV26" s="57">
        <f t="shared" si="128"/>
        <v>14</v>
      </c>
      <c r="CW26" s="57">
        <f t="shared" si="129"/>
        <v>18</v>
      </c>
      <c r="CX26" s="57">
        <f t="shared" si="130"/>
        <v>21</v>
      </c>
      <c r="CY26" s="58" t="str">
        <f t="shared" si="131"/>
        <v>LA</v>
      </c>
      <c r="CZ26" s="58" t="str">
        <f t="shared" si="132"/>
        <v/>
      </c>
      <c r="DA26" s="58" t="str">
        <f t="shared" si="133"/>
        <v/>
      </c>
      <c r="DB26" s="58" t="str">
        <f t="shared" si="134"/>
        <v>7</v>
      </c>
      <c r="DC26" s="57" t="str">
        <f t="shared" si="135"/>
        <v>9</v>
      </c>
      <c r="DD26" s="57" t="str">
        <f t="shared" si="136"/>
        <v>11+</v>
      </c>
      <c r="DE26" s="57" t="str">
        <f t="shared" si="137"/>
        <v>13</v>
      </c>
      <c r="DF26" s="57" t="str">
        <f t="shared" si="138"/>
        <v>LA</v>
      </c>
      <c r="DG26" s="57" t="str">
        <f t="shared" si="139"/>
        <v>LA7</v>
      </c>
      <c r="DH26" s="57" t="str">
        <f t="shared" si="140"/>
        <v>LA9</v>
      </c>
      <c r="DI26" s="57" t="str">
        <f t="shared" si="141"/>
        <v>LA11+</v>
      </c>
      <c r="DJ26" s="57" t="str">
        <f t="shared" si="142"/>
        <v>LA13</v>
      </c>
      <c r="DL26" s="58">
        <f>1</f>
        <v>1</v>
      </c>
      <c r="DM26" s="57">
        <f t="shared" si="143"/>
        <v>4</v>
      </c>
      <c r="DN26" s="57">
        <f t="shared" si="144"/>
        <v>7</v>
      </c>
      <c r="DO26" s="57">
        <f t="shared" si="145"/>
        <v>10</v>
      </c>
      <c r="DP26" s="57">
        <f t="shared" si="146"/>
        <v>14</v>
      </c>
      <c r="DQ26" s="57">
        <f t="shared" si="147"/>
        <v>17</v>
      </c>
      <c r="DR26" s="57">
        <f t="shared" si="148"/>
        <v>20</v>
      </c>
      <c r="DS26" s="58" t="str">
        <f t="shared" si="149"/>
        <v>LA</v>
      </c>
      <c r="DT26" s="58" t="str">
        <f t="shared" si="150"/>
        <v/>
      </c>
      <c r="DU26" s="58" t="str">
        <f t="shared" si="151"/>
        <v/>
      </c>
      <c r="DV26" s="58" t="str">
        <f t="shared" si="152"/>
        <v>7</v>
      </c>
      <c r="DW26" s="57" t="str">
        <f t="shared" si="153"/>
        <v>9</v>
      </c>
      <c r="DX26" s="57" t="str">
        <f t="shared" si="154"/>
        <v>11</v>
      </c>
      <c r="DY26" s="57" t="str">
        <f t="shared" si="155"/>
        <v>13b</v>
      </c>
      <c r="DZ26" s="57" t="str">
        <f t="shared" si="156"/>
        <v>LA</v>
      </c>
      <c r="EA26" s="57" t="str">
        <f t="shared" si="157"/>
        <v>LA7</v>
      </c>
      <c r="EB26" s="57" t="str">
        <f t="shared" si="158"/>
        <v>LA9</v>
      </c>
      <c r="EC26" s="57" t="str">
        <f t="shared" si="159"/>
        <v>LA11</v>
      </c>
      <c r="ED26" s="57" t="str">
        <f t="shared" si="160"/>
        <v>LA13b</v>
      </c>
      <c r="EF26" s="58">
        <f>1</f>
        <v>1</v>
      </c>
      <c r="EG26" s="57">
        <f t="shared" si="161"/>
        <v>3</v>
      </c>
      <c r="EH26" s="57">
        <f t="shared" si="162"/>
        <v>6</v>
      </c>
      <c r="EI26" s="57">
        <f t="shared" si="163"/>
        <v>10</v>
      </c>
      <c r="EJ26" s="57">
        <f t="shared" si="164"/>
        <v>14</v>
      </c>
      <c r="EK26" s="57">
        <f t="shared" si="165"/>
        <v>17</v>
      </c>
      <c r="EL26" s="57">
        <f t="shared" si="166"/>
        <v>20</v>
      </c>
      <c r="EM26" s="58" t="str">
        <f t="shared" si="167"/>
        <v>LA</v>
      </c>
      <c r="EN26" s="58" t="str">
        <f t="shared" si="168"/>
        <v>m</v>
      </c>
      <c r="EO26" s="58" t="str">
        <f t="shared" si="169"/>
        <v>5b</v>
      </c>
      <c r="EP26" s="58" t="str">
        <f t="shared" si="170"/>
        <v>7</v>
      </c>
      <c r="EQ26" s="57" t="str">
        <f t="shared" si="171"/>
        <v>9</v>
      </c>
      <c r="ER26" s="57" t="str">
        <f t="shared" si="172"/>
        <v>11</v>
      </c>
      <c r="ES26" s="57" t="str">
        <f t="shared" si="173"/>
        <v>13b</v>
      </c>
      <c r="ET26" s="57" t="str">
        <f t="shared" si="174"/>
        <v>LAm5b</v>
      </c>
      <c r="EU26" s="57" t="str">
        <f t="shared" si="175"/>
        <v>LAm5b7</v>
      </c>
      <c r="EV26" s="57" t="str">
        <f t="shared" si="176"/>
        <v>LAm5b9</v>
      </c>
      <c r="EW26" s="57" t="str">
        <f t="shared" si="177"/>
        <v>LAm5b11</v>
      </c>
      <c r="EX26" s="57" t="str">
        <f t="shared" si="178"/>
        <v>LAm5b13b</v>
      </c>
      <c r="EZ26" s="58">
        <f>1</f>
        <v>1</v>
      </c>
      <c r="FA26" s="57">
        <f t="shared" si="179"/>
        <v>3</v>
      </c>
      <c r="FB26" s="57">
        <f t="shared" si="180"/>
        <v>6</v>
      </c>
      <c r="FC26" s="57">
        <f t="shared" si="181"/>
        <v>10</v>
      </c>
      <c r="FD26" s="57">
        <f t="shared" si="182"/>
        <v>13</v>
      </c>
      <c r="FE26" s="57">
        <f t="shared" si="183"/>
        <v>16</v>
      </c>
      <c r="FF26" s="57">
        <f t="shared" si="184"/>
        <v>20</v>
      </c>
      <c r="FG26" s="58" t="str">
        <f t="shared" si="185"/>
        <v>LA</v>
      </c>
      <c r="FH26" s="58" t="str">
        <f t="shared" si="186"/>
        <v>m</v>
      </c>
      <c r="FI26" s="58" t="str">
        <f t="shared" si="187"/>
        <v>5b</v>
      </c>
      <c r="FJ26" s="58" t="str">
        <f t="shared" si="188"/>
        <v>7</v>
      </c>
      <c r="FK26" s="57" t="str">
        <f t="shared" si="189"/>
        <v>9b</v>
      </c>
      <c r="FL26" s="57" t="str">
        <f t="shared" si="190"/>
        <v>11b</v>
      </c>
      <c r="FM26" s="57" t="str">
        <f t="shared" si="191"/>
        <v>13b</v>
      </c>
      <c r="FN26" s="57" t="str">
        <f t="shared" si="192"/>
        <v>LAm5b</v>
      </c>
      <c r="FO26" s="57" t="str">
        <f t="shared" si="193"/>
        <v>LAm5b7</v>
      </c>
      <c r="FP26" s="57" t="str">
        <f t="shared" si="194"/>
        <v>LAm5b9b</v>
      </c>
      <c r="FQ26" s="57" t="str">
        <f t="shared" si="195"/>
        <v>LAm5b11b</v>
      </c>
      <c r="FR26" s="57" t="str">
        <f t="shared" si="196"/>
        <v>LAm5b13b</v>
      </c>
      <c r="FT26" s="2" t="str">
        <f t="shared" si="197"/>
        <v>LAm</v>
      </c>
      <c r="FU26" s="2" t="str">
        <f t="shared" si="197"/>
        <v>LAmΔ</v>
      </c>
      <c r="FV26" s="2" t="str">
        <f t="shared" si="197"/>
        <v>LAm9</v>
      </c>
      <c r="FW26" s="2" t="str">
        <f t="shared" si="197"/>
        <v>LAm11</v>
      </c>
      <c r="FX26" s="2" t="str">
        <f t="shared" si="197"/>
        <v>LAm13</v>
      </c>
      <c r="FY26" s="2" t="str">
        <f t="shared" si="198"/>
        <v>LAm</v>
      </c>
      <c r="FZ26" s="2" t="str">
        <f t="shared" si="198"/>
        <v>LAm7</v>
      </c>
      <c r="GA26" s="2" t="str">
        <f t="shared" si="198"/>
        <v>LAm9b</v>
      </c>
      <c r="GB26" s="2" t="str">
        <f t="shared" si="198"/>
        <v>LAm11</v>
      </c>
      <c r="GC26" s="2" t="str">
        <f t="shared" si="198"/>
        <v>LAm13</v>
      </c>
      <c r="GD26" s="2" t="str">
        <f t="shared" si="199"/>
        <v>LA5#</v>
      </c>
      <c r="GE26" s="2" t="str">
        <f t="shared" si="199"/>
        <v>LA5#Δ</v>
      </c>
      <c r="GF26" s="2" t="str">
        <f t="shared" si="199"/>
        <v>LA5#9</v>
      </c>
      <c r="GG26" s="2" t="str">
        <f t="shared" si="199"/>
        <v>LA5#11+</v>
      </c>
      <c r="GH26" s="2" t="str">
        <f t="shared" si="199"/>
        <v>LA5#13</v>
      </c>
      <c r="GI26" s="2" t="str">
        <f t="shared" si="200"/>
        <v>LA</v>
      </c>
      <c r="GJ26" s="2" t="str">
        <f t="shared" si="200"/>
        <v>LA7</v>
      </c>
      <c r="GK26" s="2" t="str">
        <f t="shared" si="200"/>
        <v>LA9</v>
      </c>
      <c r="GL26" s="2" t="str">
        <f t="shared" si="200"/>
        <v>LA11+</v>
      </c>
      <c r="GM26" s="2" t="str">
        <f t="shared" si="200"/>
        <v>LA13</v>
      </c>
      <c r="GN26" s="2" t="str">
        <f t="shared" si="201"/>
        <v>LA</v>
      </c>
      <c r="GO26" s="2" t="str">
        <f t="shared" si="201"/>
        <v>LA7</v>
      </c>
      <c r="GP26" s="2" t="str">
        <f t="shared" si="201"/>
        <v>LA9</v>
      </c>
      <c r="GQ26" s="2" t="str">
        <f t="shared" si="201"/>
        <v>LA11</v>
      </c>
      <c r="GR26" s="2" t="str">
        <f t="shared" si="201"/>
        <v>LA13b</v>
      </c>
      <c r="GS26" s="2" t="str">
        <f t="shared" si="202"/>
        <v>LAm5b</v>
      </c>
      <c r="GT26" s="2" t="str">
        <f t="shared" si="202"/>
        <v>LAm5b7</v>
      </c>
      <c r="GU26" s="2" t="str">
        <f t="shared" si="202"/>
        <v>LAm5b9</v>
      </c>
      <c r="GV26" s="2" t="str">
        <f t="shared" si="202"/>
        <v>LAm5b11</v>
      </c>
      <c r="GW26" s="2" t="str">
        <f t="shared" si="202"/>
        <v>LAm5b13b</v>
      </c>
      <c r="GX26" s="2" t="str">
        <f t="shared" si="203"/>
        <v>LAm5b</v>
      </c>
      <c r="GY26" s="2" t="str">
        <f t="shared" si="203"/>
        <v>LAm5b7</v>
      </c>
      <c r="GZ26" s="2" t="str">
        <f t="shared" si="203"/>
        <v>LAm5b9b</v>
      </c>
      <c r="HA26" s="2" t="str">
        <f t="shared" si="203"/>
        <v>LAm5b11b</v>
      </c>
      <c r="HB26" s="2" t="str">
        <f t="shared" si="203"/>
        <v>LAm5b13b</v>
      </c>
      <c r="HD26" s="2">
        <f t="shared" si="216"/>
        <v>22</v>
      </c>
      <c r="HE26" s="2" t="str" cm="1">
        <f t="array" ref="HE26">INDEX(patti,$HD26,IP26)</f>
        <v>LAm</v>
      </c>
      <c r="HF26" s="2" t="str" cm="1">
        <f t="array" ref="HF26">INDEX(patti,$HD26,IQ26)</f>
        <v>LAm</v>
      </c>
      <c r="HG26" s="2" t="str" cm="1">
        <f t="array" ref="HG26">INDEX(patti,$HD26,IR26)</f>
        <v>LA5#</v>
      </c>
      <c r="HH26" s="2" t="str" cm="1">
        <f t="array" ref="HH26">INDEX(patti,$HD26,IS26)</f>
        <v>LA</v>
      </c>
      <c r="HI26" s="2" t="str" cm="1">
        <f t="array" ref="HI26">INDEX(patti,$HD26,IT26)</f>
        <v>LA</v>
      </c>
      <c r="HJ26" s="2" t="str" cm="1">
        <f t="array" ref="HJ26">INDEX(patti,$HD26,IU26)</f>
        <v>LAm5b</v>
      </c>
      <c r="HK26" s="2" t="str" cm="1">
        <f t="array" ref="HK26">INDEX(patti,$HD26,IV26)</f>
        <v>LAm5b</v>
      </c>
      <c r="HL26" s="2" t="str" cm="1">
        <f t="array" ref="HL26">INDEX(patti,$HD26,IW26)</f>
        <v>LAmΔ</v>
      </c>
      <c r="HM26" s="2" t="str" cm="1">
        <f t="array" ref="HM26">INDEX(patti,$HD26,IX26)</f>
        <v>LAm7</v>
      </c>
      <c r="HN26" s="2" t="str" cm="1">
        <f t="array" ref="HN26">INDEX(patti,$HD26,IY26)</f>
        <v>LA5#Δ</v>
      </c>
      <c r="HO26" s="2" t="str" cm="1">
        <f t="array" ref="HO26">INDEX(patti,$HD26,IZ26)</f>
        <v>LA7</v>
      </c>
      <c r="HP26" s="2" t="str" cm="1">
        <f t="array" ref="HP26">INDEX(patti,$HD26,JA26)</f>
        <v>LA7</v>
      </c>
      <c r="HQ26" s="2" t="str" cm="1">
        <f t="array" ref="HQ26">INDEX(patti,$HD26,JB26)</f>
        <v>LAm5b7</v>
      </c>
      <c r="HR26" s="2" t="str" cm="1">
        <f t="array" ref="HR26">INDEX(patti,$HD26,JC26)</f>
        <v>LAm5b7</v>
      </c>
      <c r="HS26" s="2" t="str" cm="1">
        <f t="array" ref="HS26">INDEX(patti,$HD26,JD26)</f>
        <v>LAm9</v>
      </c>
      <c r="HT26" s="2" t="str" cm="1">
        <f t="array" ref="HT26">INDEX(patti,$HD26,JE26)</f>
        <v>LAm9b</v>
      </c>
      <c r="HU26" s="2" t="str" cm="1">
        <f t="array" ref="HU26">INDEX(patti,$HD26,JF26)</f>
        <v>LA5#9</v>
      </c>
      <c r="HV26" s="2" t="str" cm="1">
        <f t="array" ref="HV26">INDEX(patti,$HD26,JG26)</f>
        <v>LA9</v>
      </c>
      <c r="HW26" s="2" t="str" cm="1">
        <f t="array" ref="HW26">INDEX(patti,$HD26,JH26)</f>
        <v>LA9</v>
      </c>
      <c r="HX26" s="2" t="str" cm="1">
        <f t="array" ref="HX26">INDEX(patti,$HD26,JI26)</f>
        <v>LAm5b9</v>
      </c>
      <c r="HY26" s="2" t="str" cm="1">
        <f t="array" ref="HY26">INDEX(patti,$HD26,JJ26)</f>
        <v>LAm5b9b</v>
      </c>
      <c r="HZ26" s="2" t="str" cm="1">
        <f t="array" ref="HZ26">INDEX(patti,$HD26,JK26)</f>
        <v>LAm11</v>
      </c>
      <c r="IA26" s="2" t="str" cm="1">
        <f t="array" ref="IA26">INDEX(patti,$HD26,JL26)</f>
        <v>LAm11</v>
      </c>
      <c r="IB26" s="2" t="str" cm="1">
        <f t="array" ref="IB26">INDEX(patti,$HD26,JM26)</f>
        <v>LA5#11+</v>
      </c>
      <c r="IC26" s="2" t="str" cm="1">
        <f t="array" ref="IC26">INDEX(patti,$HD26,JN26)</f>
        <v>LA11+</v>
      </c>
      <c r="ID26" s="2" t="str" cm="1">
        <f t="array" ref="ID26">INDEX(patti,$HD26,JO26)</f>
        <v>LA11</v>
      </c>
      <c r="IE26" s="2" t="str" cm="1">
        <f t="array" ref="IE26">INDEX(patti,$HD26,JP26)</f>
        <v>LAm5b11</v>
      </c>
      <c r="IF26" s="2" t="str" cm="1">
        <f t="array" ref="IF26">INDEX(patti,$HD26,JQ26)</f>
        <v>LAm5b11b</v>
      </c>
      <c r="IG26" s="2" t="str" cm="1">
        <f t="array" ref="IG26">INDEX(patti,$HD26,JR26)</f>
        <v>LAm13</v>
      </c>
      <c r="IH26" s="2" t="str" cm="1">
        <f t="array" ref="IH26">INDEX(patti,$HD26,JS26)</f>
        <v>LAm13</v>
      </c>
      <c r="II26" s="2" t="str" cm="1">
        <f t="array" ref="II26">INDEX(patti,$HD26,JT26)</f>
        <v>LA5#13</v>
      </c>
      <c r="IJ26" s="2" t="str" cm="1">
        <f t="array" ref="IJ26">INDEX(patti,$HD26,JU26)</f>
        <v>LA13</v>
      </c>
      <c r="IK26" s="2" t="str" cm="1">
        <f t="array" ref="IK26">INDEX(patti,$HD26,JV26)</f>
        <v>LA13b</v>
      </c>
      <c r="IL26" s="2" t="str" cm="1">
        <f t="array" ref="IL26">INDEX(patti,$HD26,JW26)</f>
        <v>LAm5b13b</v>
      </c>
      <c r="IM26" s="2" t="str" cm="1">
        <f t="array" ref="IM26">INDEX(patti,$HD26,JX26)</f>
        <v>LAm5b13b</v>
      </c>
      <c r="IN26" t="s">
        <v>117</v>
      </c>
      <c r="IP26">
        <v>1</v>
      </c>
      <c r="IQ26">
        <f t="shared" si="224"/>
        <v>6</v>
      </c>
      <c r="IR26">
        <f t="shared" si="224"/>
        <v>11</v>
      </c>
      <c r="IS26">
        <f t="shared" si="224"/>
        <v>16</v>
      </c>
      <c r="IT26">
        <f t="shared" si="224"/>
        <v>21</v>
      </c>
      <c r="IU26">
        <f t="shared" si="224"/>
        <v>26</v>
      </c>
      <c r="IV26">
        <f t="shared" si="224"/>
        <v>31</v>
      </c>
      <c r="IW26">
        <f t="shared" si="205"/>
        <v>2</v>
      </c>
      <c r="IX26">
        <f t="shared" si="205"/>
        <v>7</v>
      </c>
      <c r="IY26">
        <f t="shared" si="205"/>
        <v>12</v>
      </c>
      <c r="IZ26">
        <f t="shared" si="205"/>
        <v>17</v>
      </c>
      <c r="JA26">
        <f t="shared" si="205"/>
        <v>22</v>
      </c>
      <c r="JB26">
        <f t="shared" si="205"/>
        <v>27</v>
      </c>
      <c r="JC26">
        <f t="shared" si="205"/>
        <v>32</v>
      </c>
      <c r="JD26">
        <f t="shared" si="205"/>
        <v>3</v>
      </c>
      <c r="JE26">
        <f t="shared" si="205"/>
        <v>8</v>
      </c>
      <c r="JF26">
        <f t="shared" si="205"/>
        <v>13</v>
      </c>
      <c r="JG26">
        <f t="shared" si="205"/>
        <v>18</v>
      </c>
      <c r="JH26">
        <f t="shared" si="205"/>
        <v>23</v>
      </c>
      <c r="JI26">
        <f t="shared" si="205"/>
        <v>28</v>
      </c>
      <c r="JJ26">
        <f t="shared" si="205"/>
        <v>33</v>
      </c>
      <c r="JK26">
        <f t="shared" si="205"/>
        <v>4</v>
      </c>
      <c r="JL26">
        <f t="shared" si="205"/>
        <v>9</v>
      </c>
      <c r="JM26">
        <f t="shared" si="223"/>
        <v>14</v>
      </c>
      <c r="JN26">
        <f t="shared" si="223"/>
        <v>19</v>
      </c>
      <c r="JO26">
        <f t="shared" si="223"/>
        <v>24</v>
      </c>
      <c r="JP26">
        <f t="shared" si="223"/>
        <v>29</v>
      </c>
      <c r="JQ26">
        <f t="shared" si="223"/>
        <v>34</v>
      </c>
      <c r="JR26">
        <f t="shared" si="223"/>
        <v>5</v>
      </c>
      <c r="JS26">
        <f t="shared" si="223"/>
        <v>10</v>
      </c>
      <c r="JT26">
        <f t="shared" si="223"/>
        <v>15</v>
      </c>
      <c r="JU26">
        <f t="shared" si="223"/>
        <v>20</v>
      </c>
      <c r="JV26">
        <f t="shared" si="223"/>
        <v>25</v>
      </c>
      <c r="JW26">
        <f t="shared" si="223"/>
        <v>30</v>
      </c>
      <c r="JX26">
        <f t="shared" si="223"/>
        <v>35</v>
      </c>
      <c r="JY26" t="s">
        <v>117</v>
      </c>
      <c r="JZ26" t="str">
        <f t="shared" si="222"/>
        <v>MELODICA</v>
      </c>
      <c r="KA26">
        <f t="shared" si="16"/>
        <v>0</v>
      </c>
      <c r="KB26" cm="1">
        <f t="array" ref="KB26">IF(TYPE(_xlfn._xlws.FILTER(HE$1:IM$1,HE26:IM26=KA26))=16,0,_xlfn._xlws.FILTER(HE$1:IM$1,HE26:IM26=KA26))</f>
        <v>0</v>
      </c>
      <c r="KG26">
        <f t="shared" si="206"/>
        <v>0</v>
      </c>
      <c r="KH26" s="35">
        <f t="shared" si="225"/>
        <v>0</v>
      </c>
      <c r="LX26" s="180"/>
      <c r="LY26" s="180"/>
      <c r="LZ26" s="180"/>
      <c r="MA26" s="180"/>
      <c r="MB26" s="180"/>
      <c r="MC26" s="180"/>
      <c r="MD26" s="180"/>
      <c r="ME26" s="180"/>
      <c r="MF26" s="180"/>
      <c r="MG26" s="180"/>
      <c r="MH26" s="180"/>
      <c r="MI26" s="180"/>
      <c r="MJ26" s="180"/>
      <c r="MK26" s="180"/>
      <c r="ML26" s="180"/>
      <c r="MM26" s="180"/>
      <c r="MN26" s="180"/>
      <c r="MO26" s="180"/>
      <c r="MP26" s="180"/>
      <c r="MQ26" s="180"/>
      <c r="MR26" s="180"/>
      <c r="MS26" s="180"/>
      <c r="MT26" s="180"/>
      <c r="MU26" s="51"/>
      <c r="MV26" s="51"/>
      <c r="MW26" s="51"/>
      <c r="MX26" s="51"/>
      <c r="MY26" s="51"/>
      <c r="MZ26" s="51"/>
      <c r="NA26" s="51"/>
      <c r="NB26" s="51"/>
      <c r="NC26" s="51"/>
      <c r="ND26" s="51"/>
      <c r="NE26" s="51"/>
      <c r="NF26" s="51"/>
      <c r="NG26" s="51"/>
      <c r="NH26" s="51"/>
      <c r="NI26" s="51"/>
      <c r="NJ26" s="51"/>
      <c r="NK26" s="51"/>
      <c r="NL26" s="51"/>
      <c r="NM26" s="51"/>
      <c r="NN26" s="51"/>
      <c r="NO26" s="73"/>
      <c r="NP26" s="73"/>
      <c r="NQ26" s="73"/>
      <c r="NR26" s="73"/>
      <c r="NS26" s="73"/>
      <c r="NT26" s="73"/>
      <c r="NU26" s="73"/>
      <c r="NV26" s="73"/>
      <c r="NW26" s="73"/>
      <c r="NX26" s="73"/>
      <c r="NY26" s="73"/>
      <c r="NZ26" s="73"/>
      <c r="OA26" s="73"/>
      <c r="OB26" s="73"/>
      <c r="OC26" s="73"/>
      <c r="OD26" s="73"/>
      <c r="OE26" s="73"/>
      <c r="OF26" s="73"/>
      <c r="OG26" s="73"/>
      <c r="OH26" s="73"/>
      <c r="OI26" s="73"/>
      <c r="OJ26" s="73"/>
      <c r="OK26" s="73"/>
      <c r="OL26" s="73"/>
      <c r="OM26" s="73"/>
      <c r="ON26" s="73"/>
      <c r="OO26" s="73"/>
      <c r="OP26" s="73"/>
      <c r="OQ26" s="73"/>
      <c r="OR26" s="73"/>
      <c r="OS26" s="73"/>
      <c r="OT26" s="73"/>
      <c r="OU26" s="73"/>
      <c r="OV26" s="73"/>
      <c r="OW26" s="73"/>
      <c r="OX26" s="73"/>
      <c r="OY26" s="73"/>
      <c r="OZ26" s="73"/>
      <c r="PA26" s="73"/>
      <c r="PB26" s="73"/>
    </row>
    <row r="27" spans="1:418" x14ac:dyDescent="0.3">
      <c r="A27" s="190"/>
      <c r="B27" t="str">
        <f t="shared" si="220"/>
        <v>Sib</v>
      </c>
      <c r="C27" s="16" t="s">
        <v>37</v>
      </c>
      <c r="D27" s="16" t="s">
        <v>38</v>
      </c>
      <c r="E27" s="16" t="s">
        <v>37</v>
      </c>
      <c r="F27" s="16" t="s">
        <v>37</v>
      </c>
      <c r="G27" s="16" t="s">
        <v>37</v>
      </c>
      <c r="H27" s="16" t="s">
        <v>37</v>
      </c>
      <c r="I27" s="16" t="s">
        <v>38</v>
      </c>
      <c r="J27" s="4">
        <f t="shared" si="221"/>
        <v>11</v>
      </c>
      <c r="K27" s="58">
        <f t="shared" si="48"/>
        <v>13</v>
      </c>
      <c r="L27" s="58">
        <f t="shared" si="49"/>
        <v>14</v>
      </c>
      <c r="M27" s="58">
        <f t="shared" si="50"/>
        <v>16</v>
      </c>
      <c r="N27" s="58">
        <f t="shared" si="51"/>
        <v>18</v>
      </c>
      <c r="O27" s="58">
        <f t="shared" si="52"/>
        <v>20</v>
      </c>
      <c r="P27" s="58">
        <f t="shared" si="53"/>
        <v>22</v>
      </c>
      <c r="Q27" s="57">
        <f t="shared" si="54"/>
        <v>23</v>
      </c>
      <c r="R27" s="58">
        <f t="shared" si="55"/>
        <v>25</v>
      </c>
      <c r="S27" s="58">
        <f t="shared" si="56"/>
        <v>26</v>
      </c>
      <c r="T27" s="58">
        <f t="shared" si="57"/>
        <v>28</v>
      </c>
      <c r="U27" s="58">
        <f t="shared" si="58"/>
        <v>30</v>
      </c>
      <c r="V27" s="58">
        <f t="shared" si="59"/>
        <v>32</v>
      </c>
      <c r="W27" s="58">
        <f t="shared" si="60"/>
        <v>34</v>
      </c>
      <c r="X27" s="57">
        <f t="shared" si="61"/>
        <v>35</v>
      </c>
      <c r="Y27" s="58">
        <f t="shared" si="62"/>
        <v>37</v>
      </c>
      <c r="Z27" s="58">
        <f t="shared" si="63"/>
        <v>38</v>
      </c>
      <c r="AA27" s="58">
        <f t="shared" si="64"/>
        <v>40</v>
      </c>
      <c r="AB27" s="58">
        <f t="shared" si="65"/>
        <v>42</v>
      </c>
      <c r="AC27" s="58">
        <f t="shared" si="66"/>
        <v>44</v>
      </c>
      <c r="AD27" s="58">
        <f t="shared" si="67"/>
        <v>46</v>
      </c>
      <c r="AE27" s="57">
        <f t="shared" si="68"/>
        <v>47</v>
      </c>
      <c r="AF27" s="58">
        <f t="shared" si="69"/>
        <v>49</v>
      </c>
      <c r="AG27" s="58">
        <f t="shared" si="70"/>
        <v>50</v>
      </c>
      <c r="AH27" s="58">
        <f t="shared" si="71"/>
        <v>52</v>
      </c>
      <c r="AI27" s="58"/>
      <c r="AJ27" s="58">
        <f>1</f>
        <v>1</v>
      </c>
      <c r="AK27" s="58">
        <f t="shared" si="72"/>
        <v>3</v>
      </c>
      <c r="AL27" s="58">
        <f t="shared" si="73"/>
        <v>7</v>
      </c>
      <c r="AM27" s="58">
        <f t="shared" si="74"/>
        <v>11</v>
      </c>
      <c r="AN27" s="58">
        <f t="shared" si="75"/>
        <v>14</v>
      </c>
      <c r="AO27" s="58">
        <f t="shared" si="76"/>
        <v>17</v>
      </c>
      <c r="AP27" s="58">
        <f t="shared" si="77"/>
        <v>21</v>
      </c>
      <c r="AQ27" s="58" t="str">
        <f t="shared" si="215"/>
        <v>Sib</v>
      </c>
      <c r="AR27" s="58" t="str">
        <f t="shared" si="78"/>
        <v>m</v>
      </c>
      <c r="AS27" s="58" t="str">
        <f t="shared" si="79"/>
        <v/>
      </c>
      <c r="AT27" s="58" t="str">
        <f t="shared" si="80"/>
        <v>Δ</v>
      </c>
      <c r="AU27" s="57" t="str">
        <f t="shared" si="81"/>
        <v>9</v>
      </c>
      <c r="AV27" s="57" t="str">
        <f t="shared" si="82"/>
        <v>11</v>
      </c>
      <c r="AW27" s="57" t="str">
        <f t="shared" si="83"/>
        <v>13</v>
      </c>
      <c r="AX27" s="57" t="str">
        <f t="shared" si="84"/>
        <v>Sibm</v>
      </c>
      <c r="AY27" s="57" t="str">
        <f t="shared" si="85"/>
        <v>SibmΔ</v>
      </c>
      <c r="AZ27" s="57" t="str">
        <f t="shared" si="86"/>
        <v>Sibm9</v>
      </c>
      <c r="BA27" s="57" t="str">
        <f t="shared" si="87"/>
        <v>Sibm11</v>
      </c>
      <c r="BB27" s="57" t="str">
        <f t="shared" si="88"/>
        <v>Sibm13</v>
      </c>
      <c r="BD27" s="58">
        <f>1</f>
        <v>1</v>
      </c>
      <c r="BE27" s="57">
        <f t="shared" si="89"/>
        <v>3</v>
      </c>
      <c r="BF27" s="57">
        <f t="shared" si="90"/>
        <v>7</v>
      </c>
      <c r="BG27" s="57">
        <f t="shared" si="91"/>
        <v>10</v>
      </c>
      <c r="BH27" s="57">
        <f t="shared" si="92"/>
        <v>13</v>
      </c>
      <c r="BI27" s="57">
        <f t="shared" si="93"/>
        <v>17</v>
      </c>
      <c r="BJ27" s="57">
        <f t="shared" si="94"/>
        <v>21</v>
      </c>
      <c r="BK27" s="58" t="str">
        <f t="shared" si="95"/>
        <v>Sib</v>
      </c>
      <c r="BL27" s="58" t="str">
        <f t="shared" si="96"/>
        <v>m</v>
      </c>
      <c r="BM27" s="58" t="str">
        <f t="shared" si="97"/>
        <v/>
      </c>
      <c r="BN27" s="58" t="str">
        <f t="shared" si="98"/>
        <v>7</v>
      </c>
      <c r="BO27" s="57" t="str">
        <f t="shared" si="99"/>
        <v>9b</v>
      </c>
      <c r="BP27" s="57" t="str">
        <f t="shared" si="100"/>
        <v>11</v>
      </c>
      <c r="BQ27" s="57" t="str">
        <f t="shared" si="101"/>
        <v>13</v>
      </c>
      <c r="BR27" s="57" t="str">
        <f t="shared" si="102"/>
        <v>Sibm</v>
      </c>
      <c r="BS27" s="57" t="str">
        <f t="shared" si="103"/>
        <v>Sibm7</v>
      </c>
      <c r="BT27" s="57" t="str">
        <f t="shared" si="104"/>
        <v>Sibm9b</v>
      </c>
      <c r="BU27" s="57" t="str">
        <f t="shared" si="105"/>
        <v>Sibm11</v>
      </c>
      <c r="BV27" s="57" t="str">
        <f t="shared" si="106"/>
        <v>Sibm13</v>
      </c>
      <c r="BX27" s="58">
        <f>1</f>
        <v>1</v>
      </c>
      <c r="BY27" s="57">
        <f t="shared" si="107"/>
        <v>4</v>
      </c>
      <c r="BZ27" s="57">
        <f t="shared" si="108"/>
        <v>8</v>
      </c>
      <c r="CA27" s="57">
        <f t="shared" si="109"/>
        <v>11</v>
      </c>
      <c r="CB27" s="57">
        <f t="shared" si="110"/>
        <v>14</v>
      </c>
      <c r="CC27" s="57">
        <f t="shared" si="111"/>
        <v>18</v>
      </c>
      <c r="CD27" s="57">
        <f t="shared" si="112"/>
        <v>21</v>
      </c>
      <c r="CE27" s="58" t="str">
        <f t="shared" si="113"/>
        <v>Sib</v>
      </c>
      <c r="CF27" s="58" t="str">
        <f t="shared" si="114"/>
        <v/>
      </c>
      <c r="CG27" s="58" t="str">
        <f t="shared" si="115"/>
        <v>5#</v>
      </c>
      <c r="CH27" s="58" t="str">
        <f t="shared" si="116"/>
        <v>Δ</v>
      </c>
      <c r="CI27" s="57" t="str">
        <f t="shared" si="117"/>
        <v>9</v>
      </c>
      <c r="CJ27" s="57" t="str">
        <f t="shared" si="118"/>
        <v>11+</v>
      </c>
      <c r="CK27" s="57" t="str">
        <f t="shared" si="119"/>
        <v>13</v>
      </c>
      <c r="CL27" s="57" t="str">
        <f t="shared" si="120"/>
        <v>Sib5#</v>
      </c>
      <c r="CM27" s="57" t="str">
        <f t="shared" si="121"/>
        <v>Sib5#Δ</v>
      </c>
      <c r="CN27" s="57" t="str">
        <f t="shared" si="122"/>
        <v>Sib5#9</v>
      </c>
      <c r="CO27" s="57" t="str">
        <f t="shared" si="123"/>
        <v>Sib5#11+</v>
      </c>
      <c r="CP27" s="57" t="str">
        <f t="shared" si="124"/>
        <v>Sib5#13</v>
      </c>
      <c r="CR27" s="58">
        <f>1</f>
        <v>1</v>
      </c>
      <c r="CS27" s="57">
        <f t="shared" si="125"/>
        <v>4</v>
      </c>
      <c r="CT27" s="57">
        <f t="shared" si="126"/>
        <v>7</v>
      </c>
      <c r="CU27" s="57">
        <f t="shared" si="127"/>
        <v>10</v>
      </c>
      <c r="CV27" s="57">
        <f t="shared" si="128"/>
        <v>14</v>
      </c>
      <c r="CW27" s="57">
        <f t="shared" si="129"/>
        <v>18</v>
      </c>
      <c r="CX27" s="57">
        <f t="shared" si="130"/>
        <v>21</v>
      </c>
      <c r="CY27" s="58" t="str">
        <f t="shared" si="131"/>
        <v>Sib</v>
      </c>
      <c r="CZ27" s="58" t="str">
        <f t="shared" si="132"/>
        <v/>
      </c>
      <c r="DA27" s="58" t="str">
        <f t="shared" si="133"/>
        <v/>
      </c>
      <c r="DB27" s="58" t="str">
        <f t="shared" si="134"/>
        <v>7</v>
      </c>
      <c r="DC27" s="57" t="str">
        <f t="shared" si="135"/>
        <v>9</v>
      </c>
      <c r="DD27" s="57" t="str">
        <f t="shared" si="136"/>
        <v>11+</v>
      </c>
      <c r="DE27" s="57" t="str">
        <f t="shared" si="137"/>
        <v>13</v>
      </c>
      <c r="DF27" s="57" t="str">
        <f t="shared" si="138"/>
        <v>Sib</v>
      </c>
      <c r="DG27" s="57" t="str">
        <f t="shared" si="139"/>
        <v>Sib7</v>
      </c>
      <c r="DH27" s="57" t="str">
        <f t="shared" si="140"/>
        <v>Sib9</v>
      </c>
      <c r="DI27" s="57" t="str">
        <f t="shared" si="141"/>
        <v>Sib11+</v>
      </c>
      <c r="DJ27" s="57" t="str">
        <f t="shared" si="142"/>
        <v>Sib13</v>
      </c>
      <c r="DL27" s="58">
        <f>1</f>
        <v>1</v>
      </c>
      <c r="DM27" s="57">
        <f t="shared" si="143"/>
        <v>4</v>
      </c>
      <c r="DN27" s="57">
        <f t="shared" si="144"/>
        <v>7</v>
      </c>
      <c r="DO27" s="57">
        <f t="shared" si="145"/>
        <v>10</v>
      </c>
      <c r="DP27" s="57">
        <f t="shared" si="146"/>
        <v>14</v>
      </c>
      <c r="DQ27" s="57">
        <f t="shared" si="147"/>
        <v>17</v>
      </c>
      <c r="DR27" s="57">
        <f t="shared" si="148"/>
        <v>20</v>
      </c>
      <c r="DS27" s="58" t="str">
        <f t="shared" si="149"/>
        <v>Sib</v>
      </c>
      <c r="DT27" s="58" t="str">
        <f t="shared" si="150"/>
        <v/>
      </c>
      <c r="DU27" s="58" t="str">
        <f t="shared" si="151"/>
        <v/>
      </c>
      <c r="DV27" s="58" t="str">
        <f t="shared" si="152"/>
        <v>7</v>
      </c>
      <c r="DW27" s="57" t="str">
        <f t="shared" si="153"/>
        <v>9</v>
      </c>
      <c r="DX27" s="57" t="str">
        <f t="shared" si="154"/>
        <v>11</v>
      </c>
      <c r="DY27" s="57" t="str">
        <f t="shared" si="155"/>
        <v>13b</v>
      </c>
      <c r="DZ27" s="57" t="str">
        <f t="shared" si="156"/>
        <v>Sib</v>
      </c>
      <c r="EA27" s="57" t="str">
        <f t="shared" si="157"/>
        <v>Sib7</v>
      </c>
      <c r="EB27" s="57" t="str">
        <f t="shared" si="158"/>
        <v>Sib9</v>
      </c>
      <c r="EC27" s="57" t="str">
        <f t="shared" si="159"/>
        <v>Sib11</v>
      </c>
      <c r="ED27" s="57" t="str">
        <f t="shared" si="160"/>
        <v>Sib13b</v>
      </c>
      <c r="EF27" s="58">
        <f>1</f>
        <v>1</v>
      </c>
      <c r="EG27" s="57">
        <f t="shared" si="161"/>
        <v>3</v>
      </c>
      <c r="EH27" s="57">
        <f t="shared" si="162"/>
        <v>6</v>
      </c>
      <c r="EI27" s="57">
        <f t="shared" si="163"/>
        <v>10</v>
      </c>
      <c r="EJ27" s="57">
        <f t="shared" si="164"/>
        <v>14</v>
      </c>
      <c r="EK27" s="57">
        <f t="shared" si="165"/>
        <v>17</v>
      </c>
      <c r="EL27" s="57">
        <f t="shared" si="166"/>
        <v>20</v>
      </c>
      <c r="EM27" s="58" t="str">
        <f t="shared" si="167"/>
        <v>Sib</v>
      </c>
      <c r="EN27" s="58" t="str">
        <f t="shared" si="168"/>
        <v>m</v>
      </c>
      <c r="EO27" s="58" t="str">
        <f t="shared" si="169"/>
        <v>5b</v>
      </c>
      <c r="EP27" s="58" t="str">
        <f t="shared" si="170"/>
        <v>7</v>
      </c>
      <c r="EQ27" s="57" t="str">
        <f t="shared" si="171"/>
        <v>9</v>
      </c>
      <c r="ER27" s="57" t="str">
        <f t="shared" si="172"/>
        <v>11</v>
      </c>
      <c r="ES27" s="57" t="str">
        <f t="shared" si="173"/>
        <v>13b</v>
      </c>
      <c r="ET27" s="57" t="str">
        <f t="shared" si="174"/>
        <v>Sibm5b</v>
      </c>
      <c r="EU27" s="57" t="str">
        <f t="shared" si="175"/>
        <v>Sibm5b7</v>
      </c>
      <c r="EV27" s="57" t="str">
        <f t="shared" si="176"/>
        <v>Sibm5b9</v>
      </c>
      <c r="EW27" s="57" t="str">
        <f t="shared" si="177"/>
        <v>Sibm5b11</v>
      </c>
      <c r="EX27" s="57" t="str">
        <f t="shared" si="178"/>
        <v>Sibm5b13b</v>
      </c>
      <c r="EZ27" s="58">
        <f>1</f>
        <v>1</v>
      </c>
      <c r="FA27" s="57">
        <f t="shared" si="179"/>
        <v>3</v>
      </c>
      <c r="FB27" s="57">
        <f t="shared" si="180"/>
        <v>6</v>
      </c>
      <c r="FC27" s="57">
        <f t="shared" si="181"/>
        <v>10</v>
      </c>
      <c r="FD27" s="57">
        <f t="shared" si="182"/>
        <v>13</v>
      </c>
      <c r="FE27" s="57">
        <f t="shared" si="183"/>
        <v>16</v>
      </c>
      <c r="FF27" s="57">
        <f t="shared" si="184"/>
        <v>20</v>
      </c>
      <c r="FG27" s="58" t="str">
        <f t="shared" si="185"/>
        <v>Sib</v>
      </c>
      <c r="FH27" s="58" t="str">
        <f t="shared" si="186"/>
        <v>m</v>
      </c>
      <c r="FI27" s="58" t="str">
        <f t="shared" si="187"/>
        <v>5b</v>
      </c>
      <c r="FJ27" s="58" t="str">
        <f t="shared" si="188"/>
        <v>7</v>
      </c>
      <c r="FK27" s="57" t="str">
        <f t="shared" si="189"/>
        <v>9b</v>
      </c>
      <c r="FL27" s="57" t="str">
        <f t="shared" si="190"/>
        <v>11b</v>
      </c>
      <c r="FM27" s="57" t="str">
        <f t="shared" si="191"/>
        <v>13b</v>
      </c>
      <c r="FN27" s="57" t="str">
        <f t="shared" si="192"/>
        <v>Sibm5b</v>
      </c>
      <c r="FO27" s="57" t="str">
        <f t="shared" si="193"/>
        <v>Sibm5b7</v>
      </c>
      <c r="FP27" s="57" t="str">
        <f t="shared" si="194"/>
        <v>Sibm5b9b</v>
      </c>
      <c r="FQ27" s="57" t="str">
        <f t="shared" si="195"/>
        <v>Sibm5b11b</v>
      </c>
      <c r="FR27" s="57" t="str">
        <f t="shared" si="196"/>
        <v>Sibm5b13b</v>
      </c>
      <c r="FT27" s="2" t="str">
        <f t="shared" si="197"/>
        <v>Sibm</v>
      </c>
      <c r="FU27" s="2" t="str">
        <f t="shared" si="197"/>
        <v>SibmΔ</v>
      </c>
      <c r="FV27" s="2" t="str">
        <f t="shared" si="197"/>
        <v>Sibm9</v>
      </c>
      <c r="FW27" s="2" t="str">
        <f t="shared" si="197"/>
        <v>Sibm11</v>
      </c>
      <c r="FX27" s="2" t="str">
        <f t="shared" si="197"/>
        <v>Sibm13</v>
      </c>
      <c r="FY27" s="2" t="str">
        <f t="shared" si="198"/>
        <v>Sibm</v>
      </c>
      <c r="FZ27" s="2" t="str">
        <f t="shared" si="198"/>
        <v>Sibm7</v>
      </c>
      <c r="GA27" s="2" t="str">
        <f t="shared" si="198"/>
        <v>Sibm9b</v>
      </c>
      <c r="GB27" s="2" t="str">
        <f t="shared" si="198"/>
        <v>Sibm11</v>
      </c>
      <c r="GC27" s="2" t="str">
        <f t="shared" si="198"/>
        <v>Sibm13</v>
      </c>
      <c r="GD27" s="2" t="str">
        <f t="shared" si="199"/>
        <v>Sib5#</v>
      </c>
      <c r="GE27" s="2" t="str">
        <f t="shared" si="199"/>
        <v>Sib5#Δ</v>
      </c>
      <c r="GF27" s="2" t="str">
        <f t="shared" si="199"/>
        <v>Sib5#9</v>
      </c>
      <c r="GG27" s="2" t="str">
        <f t="shared" si="199"/>
        <v>Sib5#11+</v>
      </c>
      <c r="GH27" s="2" t="str">
        <f t="shared" si="199"/>
        <v>Sib5#13</v>
      </c>
      <c r="GI27" s="2" t="str">
        <f t="shared" si="200"/>
        <v>Sib</v>
      </c>
      <c r="GJ27" s="2" t="str">
        <f t="shared" si="200"/>
        <v>Sib7</v>
      </c>
      <c r="GK27" s="2" t="str">
        <f t="shared" si="200"/>
        <v>Sib9</v>
      </c>
      <c r="GL27" s="2" t="str">
        <f t="shared" si="200"/>
        <v>Sib11+</v>
      </c>
      <c r="GM27" s="2" t="str">
        <f t="shared" si="200"/>
        <v>Sib13</v>
      </c>
      <c r="GN27" s="2" t="str">
        <f t="shared" si="201"/>
        <v>Sib</v>
      </c>
      <c r="GO27" s="2" t="str">
        <f t="shared" si="201"/>
        <v>Sib7</v>
      </c>
      <c r="GP27" s="2" t="str">
        <f t="shared" si="201"/>
        <v>Sib9</v>
      </c>
      <c r="GQ27" s="2" t="str">
        <f t="shared" si="201"/>
        <v>Sib11</v>
      </c>
      <c r="GR27" s="2" t="str">
        <f t="shared" si="201"/>
        <v>Sib13b</v>
      </c>
      <c r="GS27" s="2" t="str">
        <f t="shared" si="202"/>
        <v>Sibm5b</v>
      </c>
      <c r="GT27" s="2" t="str">
        <f t="shared" si="202"/>
        <v>Sibm5b7</v>
      </c>
      <c r="GU27" s="2" t="str">
        <f t="shared" si="202"/>
        <v>Sibm5b9</v>
      </c>
      <c r="GV27" s="2" t="str">
        <f t="shared" si="202"/>
        <v>Sibm5b11</v>
      </c>
      <c r="GW27" s="2" t="str">
        <f t="shared" si="202"/>
        <v>Sibm5b13b</v>
      </c>
      <c r="GX27" s="2" t="str">
        <f t="shared" si="203"/>
        <v>Sibm5b</v>
      </c>
      <c r="GY27" s="2" t="str">
        <f t="shared" si="203"/>
        <v>Sibm5b7</v>
      </c>
      <c r="GZ27" s="2" t="str">
        <f t="shared" si="203"/>
        <v>Sibm5b9b</v>
      </c>
      <c r="HA27" s="2" t="str">
        <f t="shared" si="203"/>
        <v>Sibm5b11b</v>
      </c>
      <c r="HB27" s="2" t="str">
        <f t="shared" si="203"/>
        <v>Sibm5b13b</v>
      </c>
      <c r="HD27" s="2">
        <f t="shared" si="216"/>
        <v>23</v>
      </c>
      <c r="HE27" s="2" t="str" cm="1">
        <f t="array" ref="HE27">INDEX(patti,$HD27,IP27)</f>
        <v>Sibm</v>
      </c>
      <c r="HF27" s="2" t="str" cm="1">
        <f t="array" ref="HF27">INDEX(patti,$HD27,IQ27)</f>
        <v>Sibm</v>
      </c>
      <c r="HG27" s="2" t="str" cm="1">
        <f t="array" ref="HG27">INDEX(patti,$HD27,IR27)</f>
        <v>Sib5#</v>
      </c>
      <c r="HH27" s="2" t="str" cm="1">
        <f t="array" ref="HH27">INDEX(patti,$HD27,IS27)</f>
        <v>Sib</v>
      </c>
      <c r="HI27" s="2" t="str" cm="1">
        <f t="array" ref="HI27">INDEX(patti,$HD27,IT27)</f>
        <v>Sib</v>
      </c>
      <c r="HJ27" s="2" t="str" cm="1">
        <f t="array" ref="HJ27">INDEX(patti,$HD27,IU27)</f>
        <v>Sibm5b</v>
      </c>
      <c r="HK27" s="2" t="str" cm="1">
        <f t="array" ref="HK27">INDEX(patti,$HD27,IV27)</f>
        <v>Sibm5b</v>
      </c>
      <c r="HL27" s="2" t="str" cm="1">
        <f t="array" ref="HL27">INDEX(patti,$HD27,IW27)</f>
        <v>SibmΔ</v>
      </c>
      <c r="HM27" s="2" t="str" cm="1">
        <f t="array" ref="HM27">INDEX(patti,$HD27,IX27)</f>
        <v>Sibm7</v>
      </c>
      <c r="HN27" s="2" t="str" cm="1">
        <f t="array" ref="HN27">INDEX(patti,$HD27,IY27)</f>
        <v>Sib5#Δ</v>
      </c>
      <c r="HO27" s="2" t="str" cm="1">
        <f t="array" ref="HO27">INDEX(patti,$HD27,IZ27)</f>
        <v>Sib7</v>
      </c>
      <c r="HP27" s="2" t="str" cm="1">
        <f t="array" ref="HP27">INDEX(patti,$HD27,JA27)</f>
        <v>Sib7</v>
      </c>
      <c r="HQ27" s="2" t="str" cm="1">
        <f t="array" ref="HQ27">INDEX(patti,$HD27,JB27)</f>
        <v>Sibm5b7</v>
      </c>
      <c r="HR27" s="2" t="str" cm="1">
        <f t="array" ref="HR27">INDEX(patti,$HD27,JC27)</f>
        <v>Sibm5b7</v>
      </c>
      <c r="HS27" s="2" t="str" cm="1">
        <f t="array" ref="HS27">INDEX(patti,$HD27,JD27)</f>
        <v>Sibm9</v>
      </c>
      <c r="HT27" s="2" t="str" cm="1">
        <f t="array" ref="HT27">INDEX(patti,$HD27,JE27)</f>
        <v>Sibm9b</v>
      </c>
      <c r="HU27" s="2" t="str" cm="1">
        <f t="array" ref="HU27">INDEX(patti,$HD27,JF27)</f>
        <v>Sib5#9</v>
      </c>
      <c r="HV27" s="2" t="str" cm="1">
        <f t="array" ref="HV27">INDEX(patti,$HD27,JG27)</f>
        <v>Sib9</v>
      </c>
      <c r="HW27" s="2" t="str" cm="1">
        <f t="array" ref="HW27">INDEX(patti,$HD27,JH27)</f>
        <v>Sib9</v>
      </c>
      <c r="HX27" s="2" t="str" cm="1">
        <f t="array" ref="HX27">INDEX(patti,$HD27,JI27)</f>
        <v>Sibm5b9</v>
      </c>
      <c r="HY27" s="2" t="str" cm="1">
        <f t="array" ref="HY27">INDEX(patti,$HD27,JJ27)</f>
        <v>Sibm5b9b</v>
      </c>
      <c r="HZ27" s="2" t="str" cm="1">
        <f t="array" ref="HZ27">INDEX(patti,$HD27,JK27)</f>
        <v>Sibm11</v>
      </c>
      <c r="IA27" s="2" t="str" cm="1">
        <f t="array" ref="IA27">INDEX(patti,$HD27,JL27)</f>
        <v>Sibm11</v>
      </c>
      <c r="IB27" s="2" t="str" cm="1">
        <f t="array" ref="IB27">INDEX(patti,$HD27,JM27)</f>
        <v>Sib5#11+</v>
      </c>
      <c r="IC27" s="2" t="str" cm="1">
        <f t="array" ref="IC27">INDEX(patti,$HD27,JN27)</f>
        <v>Sib11+</v>
      </c>
      <c r="ID27" s="2" t="str" cm="1">
        <f t="array" ref="ID27">INDEX(patti,$HD27,JO27)</f>
        <v>Sib11</v>
      </c>
      <c r="IE27" s="2" t="str" cm="1">
        <f t="array" ref="IE27">INDEX(patti,$HD27,JP27)</f>
        <v>Sibm5b11</v>
      </c>
      <c r="IF27" s="2" t="str" cm="1">
        <f t="array" ref="IF27">INDEX(patti,$HD27,JQ27)</f>
        <v>Sibm5b11b</v>
      </c>
      <c r="IG27" s="2" t="str" cm="1">
        <f t="array" ref="IG27">INDEX(patti,$HD27,JR27)</f>
        <v>Sibm13</v>
      </c>
      <c r="IH27" s="2" t="str" cm="1">
        <f t="array" ref="IH27">INDEX(patti,$HD27,JS27)</f>
        <v>Sibm13</v>
      </c>
      <c r="II27" s="2" t="str" cm="1">
        <f t="array" ref="II27">INDEX(patti,$HD27,JT27)</f>
        <v>Sib5#13</v>
      </c>
      <c r="IJ27" s="2" t="str" cm="1">
        <f t="array" ref="IJ27">INDEX(patti,$HD27,JU27)</f>
        <v>Sib13</v>
      </c>
      <c r="IK27" s="2" t="str" cm="1">
        <f t="array" ref="IK27">INDEX(patti,$HD27,JV27)</f>
        <v>Sib13b</v>
      </c>
      <c r="IL27" s="2" t="str" cm="1">
        <f t="array" ref="IL27">INDEX(patti,$HD27,JW27)</f>
        <v>Sibm5b13b</v>
      </c>
      <c r="IM27" s="2" t="str" cm="1">
        <f t="array" ref="IM27">INDEX(patti,$HD27,JX27)</f>
        <v>Sibm5b13b</v>
      </c>
      <c r="IN27" t="s">
        <v>117</v>
      </c>
      <c r="IP27">
        <v>1</v>
      </c>
      <c r="IQ27">
        <f t="shared" si="224"/>
        <v>6</v>
      </c>
      <c r="IR27">
        <f t="shared" si="224"/>
        <v>11</v>
      </c>
      <c r="IS27">
        <f t="shared" si="224"/>
        <v>16</v>
      </c>
      <c r="IT27">
        <f t="shared" si="224"/>
        <v>21</v>
      </c>
      <c r="IU27">
        <f t="shared" si="224"/>
        <v>26</v>
      </c>
      <c r="IV27">
        <f t="shared" si="224"/>
        <v>31</v>
      </c>
      <c r="IW27">
        <f t="shared" si="205"/>
        <v>2</v>
      </c>
      <c r="IX27">
        <f t="shared" si="205"/>
        <v>7</v>
      </c>
      <c r="IY27">
        <f t="shared" si="205"/>
        <v>12</v>
      </c>
      <c r="IZ27">
        <f t="shared" si="205"/>
        <v>17</v>
      </c>
      <c r="JA27">
        <f t="shared" si="205"/>
        <v>22</v>
      </c>
      <c r="JB27">
        <f t="shared" si="205"/>
        <v>27</v>
      </c>
      <c r="JC27">
        <f t="shared" si="205"/>
        <v>32</v>
      </c>
      <c r="JD27">
        <f t="shared" si="205"/>
        <v>3</v>
      </c>
      <c r="JE27">
        <f t="shared" si="205"/>
        <v>8</v>
      </c>
      <c r="JF27">
        <f t="shared" si="205"/>
        <v>13</v>
      </c>
      <c r="JG27">
        <f t="shared" si="205"/>
        <v>18</v>
      </c>
      <c r="JH27">
        <f t="shared" si="205"/>
        <v>23</v>
      </c>
      <c r="JI27">
        <f t="shared" si="205"/>
        <v>28</v>
      </c>
      <c r="JJ27">
        <f t="shared" si="205"/>
        <v>33</v>
      </c>
      <c r="JK27">
        <f t="shared" si="205"/>
        <v>4</v>
      </c>
      <c r="JL27">
        <f t="shared" si="205"/>
        <v>9</v>
      </c>
      <c r="JM27">
        <f t="shared" si="223"/>
        <v>14</v>
      </c>
      <c r="JN27">
        <f t="shared" si="223"/>
        <v>19</v>
      </c>
      <c r="JO27">
        <f t="shared" si="223"/>
        <v>24</v>
      </c>
      <c r="JP27">
        <f t="shared" si="223"/>
        <v>29</v>
      </c>
      <c r="JQ27">
        <f t="shared" si="223"/>
        <v>34</v>
      </c>
      <c r="JR27">
        <f t="shared" si="223"/>
        <v>5</v>
      </c>
      <c r="JS27">
        <f t="shared" si="223"/>
        <v>10</v>
      </c>
      <c r="JT27">
        <f t="shared" si="223"/>
        <v>15</v>
      </c>
      <c r="JU27">
        <f t="shared" si="223"/>
        <v>20</v>
      </c>
      <c r="JV27">
        <f t="shared" si="223"/>
        <v>25</v>
      </c>
      <c r="JW27">
        <f t="shared" si="223"/>
        <v>30</v>
      </c>
      <c r="JX27">
        <f t="shared" si="223"/>
        <v>35</v>
      </c>
      <c r="JY27" t="s">
        <v>117</v>
      </c>
      <c r="JZ27" t="str">
        <f t="shared" si="222"/>
        <v>MELODICA</v>
      </c>
      <c r="KA27">
        <f t="shared" si="16"/>
        <v>0</v>
      </c>
      <c r="KB27" cm="1">
        <f t="array" ref="KB27">IF(TYPE(_xlfn._xlws.FILTER(HE$1:IM$1,HE27:IM27=KA27))=16,0,_xlfn._xlws.FILTER(HE$1:IM$1,HE27:IM27=KA27))</f>
        <v>0</v>
      </c>
      <c r="KG27">
        <f t="shared" si="206"/>
        <v>0</v>
      </c>
      <c r="KH27" s="35">
        <f t="shared" si="225"/>
        <v>0</v>
      </c>
      <c r="LX27" s="73"/>
      <c r="LY27" s="73"/>
      <c r="LZ27" s="51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/>
      <c r="NL27" s="51"/>
      <c r="NM27" s="51"/>
      <c r="NN27" s="51"/>
      <c r="NO27" s="73"/>
      <c r="NP27" s="73"/>
      <c r="NQ27" s="73"/>
      <c r="NR27" s="73"/>
      <c r="NS27" s="73"/>
      <c r="NT27" s="73"/>
      <c r="NU27" s="73"/>
      <c r="NV27" s="73"/>
      <c r="NW27" s="73"/>
      <c r="NX27" s="73"/>
      <c r="NY27" s="73"/>
      <c r="NZ27" s="73"/>
      <c r="OA27" s="73"/>
      <c r="OB27" s="73"/>
      <c r="OC27" s="73"/>
      <c r="OD27" s="73"/>
      <c r="OE27" s="73"/>
      <c r="OF27" s="73"/>
      <c r="OG27" s="73"/>
      <c r="OH27" s="73"/>
      <c r="OI27" s="73"/>
      <c r="OJ27" s="73"/>
      <c r="OK27" s="73"/>
      <c r="OL27" s="73"/>
      <c r="OM27" s="73"/>
      <c r="ON27" s="73"/>
      <c r="OO27" s="73"/>
      <c r="OP27" s="73"/>
      <c r="OQ27" s="73"/>
      <c r="OR27" s="73"/>
      <c r="OS27" s="73"/>
      <c r="OT27" s="73"/>
      <c r="OU27" s="73"/>
      <c r="OV27" s="73"/>
      <c r="OW27" s="73"/>
      <c r="OX27" s="73"/>
      <c r="OY27" s="73"/>
      <c r="OZ27" s="73"/>
      <c r="PA27" s="73"/>
      <c r="PB27" s="73"/>
    </row>
    <row r="28" spans="1:418" x14ac:dyDescent="0.3">
      <c r="A28" s="190"/>
      <c r="B28" t="str">
        <f t="shared" si="220"/>
        <v>SI</v>
      </c>
      <c r="C28" s="16" t="s">
        <v>37</v>
      </c>
      <c r="D28" s="16" t="s">
        <v>38</v>
      </c>
      <c r="E28" s="16" t="s">
        <v>37</v>
      </c>
      <c r="F28" s="16" t="s">
        <v>37</v>
      </c>
      <c r="G28" s="16" t="s">
        <v>37</v>
      </c>
      <c r="H28" s="16" t="s">
        <v>37</v>
      </c>
      <c r="I28" s="16" t="s">
        <v>38</v>
      </c>
      <c r="J28" s="4">
        <f t="shared" si="221"/>
        <v>12</v>
      </c>
      <c r="K28" s="58">
        <f t="shared" si="48"/>
        <v>14</v>
      </c>
      <c r="L28" s="58">
        <f t="shared" si="49"/>
        <v>15</v>
      </c>
      <c r="M28" s="58">
        <f t="shared" si="50"/>
        <v>17</v>
      </c>
      <c r="N28" s="58">
        <f t="shared" si="51"/>
        <v>19</v>
      </c>
      <c r="O28" s="58">
        <f t="shared" si="52"/>
        <v>21</v>
      </c>
      <c r="P28" s="58">
        <f t="shared" si="53"/>
        <v>23</v>
      </c>
      <c r="Q28" s="57">
        <f t="shared" si="54"/>
        <v>24</v>
      </c>
      <c r="R28" s="58">
        <f t="shared" si="55"/>
        <v>26</v>
      </c>
      <c r="S28" s="58">
        <f t="shared" si="56"/>
        <v>27</v>
      </c>
      <c r="T28" s="58">
        <f t="shared" si="57"/>
        <v>29</v>
      </c>
      <c r="U28" s="58">
        <f t="shared" si="58"/>
        <v>31</v>
      </c>
      <c r="V28" s="58">
        <f t="shared" si="59"/>
        <v>33</v>
      </c>
      <c r="W28" s="58">
        <f t="shared" si="60"/>
        <v>35</v>
      </c>
      <c r="X28" s="57">
        <f t="shared" si="61"/>
        <v>36</v>
      </c>
      <c r="Y28" s="58">
        <f t="shared" si="62"/>
        <v>38</v>
      </c>
      <c r="Z28" s="58">
        <f t="shared" si="63"/>
        <v>39</v>
      </c>
      <c r="AA28" s="58">
        <f t="shared" si="64"/>
        <v>41</v>
      </c>
      <c r="AB28" s="58">
        <f t="shared" si="65"/>
        <v>43</v>
      </c>
      <c r="AC28" s="58">
        <f t="shared" si="66"/>
        <v>45</v>
      </c>
      <c r="AD28" s="58">
        <f t="shared" si="67"/>
        <v>47</v>
      </c>
      <c r="AE28" s="57">
        <f t="shared" si="68"/>
        <v>48</v>
      </c>
      <c r="AF28" s="58">
        <f t="shared" si="69"/>
        <v>50</v>
      </c>
      <c r="AG28" s="58">
        <f t="shared" si="70"/>
        <v>51</v>
      </c>
      <c r="AH28" s="58">
        <f t="shared" si="71"/>
        <v>53</v>
      </c>
      <c r="AI28" s="58"/>
      <c r="AJ28" s="58">
        <f>1</f>
        <v>1</v>
      </c>
      <c r="AK28" s="58">
        <f t="shared" si="72"/>
        <v>3</v>
      </c>
      <c r="AL28" s="58">
        <f t="shared" si="73"/>
        <v>7</v>
      </c>
      <c r="AM28" s="58">
        <f t="shared" si="74"/>
        <v>11</v>
      </c>
      <c r="AN28" s="58">
        <f t="shared" si="75"/>
        <v>14</v>
      </c>
      <c r="AO28" s="58">
        <f t="shared" si="76"/>
        <v>17</v>
      </c>
      <c r="AP28" s="58">
        <f t="shared" si="77"/>
        <v>21</v>
      </c>
      <c r="AQ28" s="58" t="str">
        <f t="shared" si="215"/>
        <v>SI</v>
      </c>
      <c r="AR28" s="58" t="str">
        <f t="shared" si="78"/>
        <v>m</v>
      </c>
      <c r="AS28" s="58" t="str">
        <f t="shared" si="79"/>
        <v/>
      </c>
      <c r="AT28" s="58" t="str">
        <f t="shared" si="80"/>
        <v>Δ</v>
      </c>
      <c r="AU28" s="57" t="str">
        <f t="shared" si="81"/>
        <v>9</v>
      </c>
      <c r="AV28" s="57" t="str">
        <f t="shared" si="82"/>
        <v>11</v>
      </c>
      <c r="AW28" s="57" t="str">
        <f t="shared" si="83"/>
        <v>13</v>
      </c>
      <c r="AX28" s="57" t="str">
        <f t="shared" si="84"/>
        <v>SIm</v>
      </c>
      <c r="AY28" s="57" t="str">
        <f t="shared" si="85"/>
        <v>SImΔ</v>
      </c>
      <c r="AZ28" s="57" t="str">
        <f t="shared" si="86"/>
        <v>SIm9</v>
      </c>
      <c r="BA28" s="57" t="str">
        <f t="shared" si="87"/>
        <v>SIm11</v>
      </c>
      <c r="BB28" s="57" t="str">
        <f t="shared" si="88"/>
        <v>SIm13</v>
      </c>
      <c r="BD28" s="58">
        <f>1</f>
        <v>1</v>
      </c>
      <c r="BE28" s="57">
        <f t="shared" si="89"/>
        <v>3</v>
      </c>
      <c r="BF28" s="57">
        <f t="shared" si="90"/>
        <v>7</v>
      </c>
      <c r="BG28" s="57">
        <f t="shared" si="91"/>
        <v>10</v>
      </c>
      <c r="BH28" s="57">
        <f t="shared" si="92"/>
        <v>13</v>
      </c>
      <c r="BI28" s="57">
        <f t="shared" si="93"/>
        <v>17</v>
      </c>
      <c r="BJ28" s="57">
        <f t="shared" si="94"/>
        <v>21</v>
      </c>
      <c r="BK28" s="58" t="str">
        <f t="shared" si="95"/>
        <v>SI</v>
      </c>
      <c r="BL28" s="58" t="str">
        <f t="shared" si="96"/>
        <v>m</v>
      </c>
      <c r="BM28" s="58" t="str">
        <f t="shared" si="97"/>
        <v/>
      </c>
      <c r="BN28" s="58" t="str">
        <f t="shared" si="98"/>
        <v>7</v>
      </c>
      <c r="BO28" s="57" t="str">
        <f t="shared" si="99"/>
        <v>9b</v>
      </c>
      <c r="BP28" s="57" t="str">
        <f t="shared" si="100"/>
        <v>11</v>
      </c>
      <c r="BQ28" s="57" t="str">
        <f t="shared" si="101"/>
        <v>13</v>
      </c>
      <c r="BR28" s="57" t="str">
        <f t="shared" si="102"/>
        <v>SIm</v>
      </c>
      <c r="BS28" s="57" t="str">
        <f t="shared" si="103"/>
        <v>SIm7</v>
      </c>
      <c r="BT28" s="57" t="str">
        <f t="shared" si="104"/>
        <v>SIm9b</v>
      </c>
      <c r="BU28" s="57" t="str">
        <f t="shared" si="105"/>
        <v>SIm11</v>
      </c>
      <c r="BV28" s="57" t="str">
        <f t="shared" si="106"/>
        <v>SIm13</v>
      </c>
      <c r="BX28" s="58">
        <f>1</f>
        <v>1</v>
      </c>
      <c r="BY28" s="57">
        <f t="shared" si="107"/>
        <v>4</v>
      </c>
      <c r="BZ28" s="57">
        <f t="shared" si="108"/>
        <v>8</v>
      </c>
      <c r="CA28" s="57">
        <f t="shared" si="109"/>
        <v>11</v>
      </c>
      <c r="CB28" s="57">
        <f t="shared" si="110"/>
        <v>14</v>
      </c>
      <c r="CC28" s="57">
        <f t="shared" si="111"/>
        <v>18</v>
      </c>
      <c r="CD28" s="57">
        <f t="shared" si="112"/>
        <v>21</v>
      </c>
      <c r="CE28" s="58" t="str">
        <f t="shared" si="113"/>
        <v>SI</v>
      </c>
      <c r="CF28" s="58" t="str">
        <f t="shared" si="114"/>
        <v/>
      </c>
      <c r="CG28" s="58" t="str">
        <f t="shared" si="115"/>
        <v>5#</v>
      </c>
      <c r="CH28" s="58" t="str">
        <f t="shared" si="116"/>
        <v>Δ</v>
      </c>
      <c r="CI28" s="57" t="str">
        <f t="shared" si="117"/>
        <v>9</v>
      </c>
      <c r="CJ28" s="57" t="str">
        <f t="shared" si="118"/>
        <v>11+</v>
      </c>
      <c r="CK28" s="57" t="str">
        <f t="shared" si="119"/>
        <v>13</v>
      </c>
      <c r="CL28" s="57" t="str">
        <f t="shared" si="120"/>
        <v>SI5#</v>
      </c>
      <c r="CM28" s="57" t="str">
        <f t="shared" si="121"/>
        <v>SI5#Δ</v>
      </c>
      <c r="CN28" s="57" t="str">
        <f t="shared" si="122"/>
        <v>SI5#9</v>
      </c>
      <c r="CO28" s="57" t="str">
        <f t="shared" si="123"/>
        <v>SI5#11+</v>
      </c>
      <c r="CP28" s="57" t="str">
        <f t="shared" si="124"/>
        <v>SI5#13</v>
      </c>
      <c r="CR28" s="58">
        <f>1</f>
        <v>1</v>
      </c>
      <c r="CS28" s="57">
        <f t="shared" si="125"/>
        <v>4</v>
      </c>
      <c r="CT28" s="57">
        <f t="shared" si="126"/>
        <v>7</v>
      </c>
      <c r="CU28" s="57">
        <f t="shared" si="127"/>
        <v>10</v>
      </c>
      <c r="CV28" s="57">
        <f t="shared" si="128"/>
        <v>14</v>
      </c>
      <c r="CW28" s="57">
        <f t="shared" si="129"/>
        <v>18</v>
      </c>
      <c r="CX28" s="57">
        <f t="shared" si="130"/>
        <v>21</v>
      </c>
      <c r="CY28" s="58" t="str">
        <f t="shared" si="131"/>
        <v>SI</v>
      </c>
      <c r="CZ28" s="58" t="str">
        <f t="shared" si="132"/>
        <v/>
      </c>
      <c r="DA28" s="58" t="str">
        <f t="shared" si="133"/>
        <v/>
      </c>
      <c r="DB28" s="58" t="str">
        <f t="shared" si="134"/>
        <v>7</v>
      </c>
      <c r="DC28" s="57" t="str">
        <f t="shared" si="135"/>
        <v>9</v>
      </c>
      <c r="DD28" s="57" t="str">
        <f t="shared" si="136"/>
        <v>11+</v>
      </c>
      <c r="DE28" s="57" t="str">
        <f t="shared" si="137"/>
        <v>13</v>
      </c>
      <c r="DF28" s="57" t="str">
        <f t="shared" si="138"/>
        <v>SI</v>
      </c>
      <c r="DG28" s="57" t="str">
        <f t="shared" si="139"/>
        <v>SI7</v>
      </c>
      <c r="DH28" s="57" t="str">
        <f t="shared" si="140"/>
        <v>SI9</v>
      </c>
      <c r="DI28" s="57" t="str">
        <f t="shared" si="141"/>
        <v>SI11+</v>
      </c>
      <c r="DJ28" s="57" t="str">
        <f t="shared" si="142"/>
        <v>SI13</v>
      </c>
      <c r="DL28" s="58">
        <f>1</f>
        <v>1</v>
      </c>
      <c r="DM28" s="57">
        <f t="shared" si="143"/>
        <v>4</v>
      </c>
      <c r="DN28" s="57">
        <f t="shared" si="144"/>
        <v>7</v>
      </c>
      <c r="DO28" s="57">
        <f t="shared" si="145"/>
        <v>10</v>
      </c>
      <c r="DP28" s="57">
        <f t="shared" si="146"/>
        <v>14</v>
      </c>
      <c r="DQ28" s="57">
        <f t="shared" si="147"/>
        <v>17</v>
      </c>
      <c r="DR28" s="57">
        <f t="shared" si="148"/>
        <v>20</v>
      </c>
      <c r="DS28" s="58" t="str">
        <f t="shared" si="149"/>
        <v>SI</v>
      </c>
      <c r="DT28" s="58" t="str">
        <f t="shared" si="150"/>
        <v/>
      </c>
      <c r="DU28" s="58" t="str">
        <f t="shared" si="151"/>
        <v/>
      </c>
      <c r="DV28" s="58" t="str">
        <f t="shared" si="152"/>
        <v>7</v>
      </c>
      <c r="DW28" s="57" t="str">
        <f t="shared" si="153"/>
        <v>9</v>
      </c>
      <c r="DX28" s="57" t="str">
        <f t="shared" si="154"/>
        <v>11</v>
      </c>
      <c r="DY28" s="57" t="str">
        <f t="shared" si="155"/>
        <v>13b</v>
      </c>
      <c r="DZ28" s="57" t="str">
        <f t="shared" si="156"/>
        <v>SI</v>
      </c>
      <c r="EA28" s="57" t="str">
        <f t="shared" si="157"/>
        <v>SI7</v>
      </c>
      <c r="EB28" s="57" t="str">
        <f t="shared" si="158"/>
        <v>SI9</v>
      </c>
      <c r="EC28" s="57" t="str">
        <f t="shared" si="159"/>
        <v>SI11</v>
      </c>
      <c r="ED28" s="57" t="str">
        <f t="shared" si="160"/>
        <v>SI13b</v>
      </c>
      <c r="EF28" s="58">
        <f>1</f>
        <v>1</v>
      </c>
      <c r="EG28" s="57">
        <f t="shared" si="161"/>
        <v>3</v>
      </c>
      <c r="EH28" s="57">
        <f t="shared" si="162"/>
        <v>6</v>
      </c>
      <c r="EI28" s="57">
        <f t="shared" si="163"/>
        <v>10</v>
      </c>
      <c r="EJ28" s="57">
        <f t="shared" si="164"/>
        <v>14</v>
      </c>
      <c r="EK28" s="57">
        <f t="shared" si="165"/>
        <v>17</v>
      </c>
      <c r="EL28" s="57">
        <f t="shared" si="166"/>
        <v>20</v>
      </c>
      <c r="EM28" s="58" t="str">
        <f t="shared" si="167"/>
        <v>SI</v>
      </c>
      <c r="EN28" s="58" t="str">
        <f t="shared" si="168"/>
        <v>m</v>
      </c>
      <c r="EO28" s="58" t="str">
        <f t="shared" si="169"/>
        <v>5b</v>
      </c>
      <c r="EP28" s="58" t="str">
        <f t="shared" si="170"/>
        <v>7</v>
      </c>
      <c r="EQ28" s="57" t="str">
        <f t="shared" si="171"/>
        <v>9</v>
      </c>
      <c r="ER28" s="57" t="str">
        <f t="shared" si="172"/>
        <v>11</v>
      </c>
      <c r="ES28" s="57" t="str">
        <f t="shared" si="173"/>
        <v>13b</v>
      </c>
      <c r="ET28" s="57" t="str">
        <f t="shared" si="174"/>
        <v>SIm5b</v>
      </c>
      <c r="EU28" s="57" t="str">
        <f t="shared" si="175"/>
        <v>SIm5b7</v>
      </c>
      <c r="EV28" s="57" t="str">
        <f t="shared" si="176"/>
        <v>SIm5b9</v>
      </c>
      <c r="EW28" s="57" t="str">
        <f t="shared" si="177"/>
        <v>SIm5b11</v>
      </c>
      <c r="EX28" s="57" t="str">
        <f t="shared" si="178"/>
        <v>SIm5b13b</v>
      </c>
      <c r="EZ28" s="58">
        <f>1</f>
        <v>1</v>
      </c>
      <c r="FA28" s="57">
        <f t="shared" si="179"/>
        <v>3</v>
      </c>
      <c r="FB28" s="57">
        <f t="shared" si="180"/>
        <v>6</v>
      </c>
      <c r="FC28" s="57">
        <f t="shared" si="181"/>
        <v>10</v>
      </c>
      <c r="FD28" s="57">
        <f t="shared" si="182"/>
        <v>13</v>
      </c>
      <c r="FE28" s="57">
        <f t="shared" si="183"/>
        <v>16</v>
      </c>
      <c r="FF28" s="57">
        <f t="shared" si="184"/>
        <v>20</v>
      </c>
      <c r="FG28" s="58" t="str">
        <f t="shared" si="185"/>
        <v>SI</v>
      </c>
      <c r="FH28" s="58" t="str">
        <f t="shared" si="186"/>
        <v>m</v>
      </c>
      <c r="FI28" s="58" t="str">
        <f t="shared" si="187"/>
        <v>5b</v>
      </c>
      <c r="FJ28" s="58" t="str">
        <f t="shared" si="188"/>
        <v>7</v>
      </c>
      <c r="FK28" s="57" t="str">
        <f t="shared" si="189"/>
        <v>9b</v>
      </c>
      <c r="FL28" s="57" t="str">
        <f t="shared" si="190"/>
        <v>11b</v>
      </c>
      <c r="FM28" s="57" t="str">
        <f t="shared" si="191"/>
        <v>13b</v>
      </c>
      <c r="FN28" s="57" t="str">
        <f t="shared" si="192"/>
        <v>SIm5b</v>
      </c>
      <c r="FO28" s="57" t="str">
        <f t="shared" si="193"/>
        <v>SIm5b7</v>
      </c>
      <c r="FP28" s="57" t="str">
        <f t="shared" si="194"/>
        <v>SIm5b9b</v>
      </c>
      <c r="FQ28" s="57" t="str">
        <f t="shared" si="195"/>
        <v>SIm5b11b</v>
      </c>
      <c r="FR28" s="57" t="str">
        <f t="shared" si="196"/>
        <v>SIm5b13b</v>
      </c>
      <c r="FT28" s="2" t="str">
        <f t="shared" si="197"/>
        <v>SIm</v>
      </c>
      <c r="FU28" s="2" t="str">
        <f t="shared" si="197"/>
        <v>SImΔ</v>
      </c>
      <c r="FV28" s="2" t="str">
        <f t="shared" si="197"/>
        <v>SIm9</v>
      </c>
      <c r="FW28" s="2" t="str">
        <f t="shared" si="197"/>
        <v>SIm11</v>
      </c>
      <c r="FX28" s="2" t="str">
        <f t="shared" si="197"/>
        <v>SIm13</v>
      </c>
      <c r="FY28" s="2" t="str">
        <f t="shared" si="198"/>
        <v>SIm</v>
      </c>
      <c r="FZ28" s="2" t="str">
        <f t="shared" si="198"/>
        <v>SIm7</v>
      </c>
      <c r="GA28" s="2" t="str">
        <f t="shared" si="198"/>
        <v>SIm9b</v>
      </c>
      <c r="GB28" s="2" t="str">
        <f t="shared" si="198"/>
        <v>SIm11</v>
      </c>
      <c r="GC28" s="2" t="str">
        <f t="shared" si="198"/>
        <v>SIm13</v>
      </c>
      <c r="GD28" s="2" t="str">
        <f t="shared" si="199"/>
        <v>SI5#</v>
      </c>
      <c r="GE28" s="2" t="str">
        <f t="shared" si="199"/>
        <v>SI5#Δ</v>
      </c>
      <c r="GF28" s="2" t="str">
        <f t="shared" si="199"/>
        <v>SI5#9</v>
      </c>
      <c r="GG28" s="2" t="str">
        <f t="shared" si="199"/>
        <v>SI5#11+</v>
      </c>
      <c r="GH28" s="2" t="str">
        <f t="shared" si="199"/>
        <v>SI5#13</v>
      </c>
      <c r="GI28" s="2" t="str">
        <f t="shared" si="200"/>
        <v>SI</v>
      </c>
      <c r="GJ28" s="2" t="str">
        <f t="shared" si="200"/>
        <v>SI7</v>
      </c>
      <c r="GK28" s="2" t="str">
        <f t="shared" si="200"/>
        <v>SI9</v>
      </c>
      <c r="GL28" s="2" t="str">
        <f t="shared" si="200"/>
        <v>SI11+</v>
      </c>
      <c r="GM28" s="2" t="str">
        <f t="shared" si="200"/>
        <v>SI13</v>
      </c>
      <c r="GN28" s="2" t="str">
        <f t="shared" si="201"/>
        <v>SI</v>
      </c>
      <c r="GO28" s="2" t="str">
        <f t="shared" si="201"/>
        <v>SI7</v>
      </c>
      <c r="GP28" s="2" t="str">
        <f t="shared" si="201"/>
        <v>SI9</v>
      </c>
      <c r="GQ28" s="2" t="str">
        <f t="shared" si="201"/>
        <v>SI11</v>
      </c>
      <c r="GR28" s="2" t="str">
        <f t="shared" si="201"/>
        <v>SI13b</v>
      </c>
      <c r="GS28" s="2" t="str">
        <f t="shared" si="202"/>
        <v>SIm5b</v>
      </c>
      <c r="GT28" s="2" t="str">
        <f t="shared" si="202"/>
        <v>SIm5b7</v>
      </c>
      <c r="GU28" s="2" t="str">
        <f t="shared" si="202"/>
        <v>SIm5b9</v>
      </c>
      <c r="GV28" s="2" t="str">
        <f t="shared" si="202"/>
        <v>SIm5b11</v>
      </c>
      <c r="GW28" s="2" t="str">
        <f t="shared" si="202"/>
        <v>SIm5b13b</v>
      </c>
      <c r="GX28" s="2" t="str">
        <f t="shared" si="203"/>
        <v>SIm5b</v>
      </c>
      <c r="GY28" s="2" t="str">
        <f t="shared" si="203"/>
        <v>SIm5b7</v>
      </c>
      <c r="GZ28" s="2" t="str">
        <f t="shared" si="203"/>
        <v>SIm5b9b</v>
      </c>
      <c r="HA28" s="2" t="str">
        <f t="shared" si="203"/>
        <v>SIm5b11b</v>
      </c>
      <c r="HB28" s="2" t="str">
        <f t="shared" si="203"/>
        <v>SIm5b13b</v>
      </c>
      <c r="HD28" s="2">
        <f t="shared" si="216"/>
        <v>24</v>
      </c>
      <c r="HE28" s="2" t="str" cm="1">
        <f t="array" ref="HE28">INDEX(patti,$HD28,IP28)</f>
        <v>SIm</v>
      </c>
      <c r="HF28" s="2" t="str" cm="1">
        <f t="array" ref="HF28">INDEX(patti,$HD28,IQ28)</f>
        <v>SIm</v>
      </c>
      <c r="HG28" s="2" t="str" cm="1">
        <f t="array" ref="HG28">INDEX(patti,$HD28,IR28)</f>
        <v>SI5#</v>
      </c>
      <c r="HH28" s="2" t="str" cm="1">
        <f t="array" ref="HH28">INDEX(patti,$HD28,IS28)</f>
        <v>SI</v>
      </c>
      <c r="HI28" s="2" t="str" cm="1">
        <f t="array" ref="HI28">INDEX(patti,$HD28,IT28)</f>
        <v>SI</v>
      </c>
      <c r="HJ28" s="2" t="str" cm="1">
        <f t="array" ref="HJ28">INDEX(patti,$HD28,IU28)</f>
        <v>SIm5b</v>
      </c>
      <c r="HK28" s="2" t="str" cm="1">
        <f t="array" ref="HK28">INDEX(patti,$HD28,IV28)</f>
        <v>SIm5b</v>
      </c>
      <c r="HL28" s="2" t="str" cm="1">
        <f t="array" ref="HL28">INDEX(patti,$HD28,IW28)</f>
        <v>SImΔ</v>
      </c>
      <c r="HM28" s="2" t="str" cm="1">
        <f t="array" ref="HM28">INDEX(patti,$HD28,IX28)</f>
        <v>SIm7</v>
      </c>
      <c r="HN28" s="2" t="str" cm="1">
        <f t="array" ref="HN28">INDEX(patti,$HD28,IY28)</f>
        <v>SI5#Δ</v>
      </c>
      <c r="HO28" s="2" t="str" cm="1">
        <f t="array" ref="HO28">INDEX(patti,$HD28,IZ28)</f>
        <v>SI7</v>
      </c>
      <c r="HP28" s="2" t="str" cm="1">
        <f t="array" ref="HP28">INDEX(patti,$HD28,JA28)</f>
        <v>SI7</v>
      </c>
      <c r="HQ28" s="2" t="str" cm="1">
        <f t="array" ref="HQ28">INDEX(patti,$HD28,JB28)</f>
        <v>SIm5b7</v>
      </c>
      <c r="HR28" s="2" t="str" cm="1">
        <f t="array" ref="HR28">INDEX(patti,$HD28,JC28)</f>
        <v>SIm5b7</v>
      </c>
      <c r="HS28" s="2" t="str" cm="1">
        <f t="array" ref="HS28">INDEX(patti,$HD28,JD28)</f>
        <v>SIm9</v>
      </c>
      <c r="HT28" s="2" t="str" cm="1">
        <f t="array" ref="HT28">INDEX(patti,$HD28,JE28)</f>
        <v>SIm9b</v>
      </c>
      <c r="HU28" s="2" t="str" cm="1">
        <f t="array" ref="HU28">INDEX(patti,$HD28,JF28)</f>
        <v>SI5#9</v>
      </c>
      <c r="HV28" s="2" t="str" cm="1">
        <f t="array" ref="HV28">INDEX(patti,$HD28,JG28)</f>
        <v>SI9</v>
      </c>
      <c r="HW28" s="2" t="str" cm="1">
        <f t="array" ref="HW28">INDEX(patti,$HD28,JH28)</f>
        <v>SI9</v>
      </c>
      <c r="HX28" s="2" t="str" cm="1">
        <f t="array" ref="HX28">INDEX(patti,$HD28,JI28)</f>
        <v>SIm5b9</v>
      </c>
      <c r="HY28" s="2" t="str" cm="1">
        <f t="array" ref="HY28">INDEX(patti,$HD28,JJ28)</f>
        <v>SIm5b9b</v>
      </c>
      <c r="HZ28" s="2" t="str" cm="1">
        <f t="array" ref="HZ28">INDEX(patti,$HD28,JK28)</f>
        <v>SIm11</v>
      </c>
      <c r="IA28" s="2" t="str" cm="1">
        <f t="array" ref="IA28">INDEX(patti,$HD28,JL28)</f>
        <v>SIm11</v>
      </c>
      <c r="IB28" s="2" t="str" cm="1">
        <f t="array" ref="IB28">INDEX(patti,$HD28,JM28)</f>
        <v>SI5#11+</v>
      </c>
      <c r="IC28" s="2" t="str" cm="1">
        <f t="array" ref="IC28">INDEX(patti,$HD28,JN28)</f>
        <v>SI11+</v>
      </c>
      <c r="ID28" s="2" t="str" cm="1">
        <f t="array" ref="ID28">INDEX(patti,$HD28,JO28)</f>
        <v>SI11</v>
      </c>
      <c r="IE28" s="2" t="str" cm="1">
        <f t="array" ref="IE28">INDEX(patti,$HD28,JP28)</f>
        <v>SIm5b11</v>
      </c>
      <c r="IF28" s="2" t="str" cm="1">
        <f t="array" ref="IF28">INDEX(patti,$HD28,JQ28)</f>
        <v>SIm5b11b</v>
      </c>
      <c r="IG28" s="2" t="str" cm="1">
        <f t="array" ref="IG28">INDEX(patti,$HD28,JR28)</f>
        <v>SIm13</v>
      </c>
      <c r="IH28" s="2" t="str" cm="1">
        <f t="array" ref="IH28">INDEX(patti,$HD28,JS28)</f>
        <v>SIm13</v>
      </c>
      <c r="II28" s="2" t="str" cm="1">
        <f t="array" ref="II28">INDEX(patti,$HD28,JT28)</f>
        <v>SI5#13</v>
      </c>
      <c r="IJ28" s="2" t="str" cm="1">
        <f t="array" ref="IJ28">INDEX(patti,$HD28,JU28)</f>
        <v>SI13</v>
      </c>
      <c r="IK28" s="2" t="str" cm="1">
        <f t="array" ref="IK28">INDEX(patti,$HD28,JV28)</f>
        <v>SI13b</v>
      </c>
      <c r="IL28" s="2" t="str" cm="1">
        <f t="array" ref="IL28">INDEX(patti,$HD28,JW28)</f>
        <v>SIm5b13b</v>
      </c>
      <c r="IM28" s="2" t="str" cm="1">
        <f t="array" ref="IM28">INDEX(patti,$HD28,JX28)</f>
        <v>SIm5b13b</v>
      </c>
      <c r="IN28" t="s">
        <v>117</v>
      </c>
      <c r="IP28">
        <v>1</v>
      </c>
      <c r="IQ28">
        <f t="shared" si="224"/>
        <v>6</v>
      </c>
      <c r="IR28">
        <f t="shared" si="224"/>
        <v>11</v>
      </c>
      <c r="IS28">
        <f t="shared" si="224"/>
        <v>16</v>
      </c>
      <c r="IT28">
        <f t="shared" si="224"/>
        <v>21</v>
      </c>
      <c r="IU28">
        <f t="shared" si="224"/>
        <v>26</v>
      </c>
      <c r="IV28">
        <f t="shared" si="224"/>
        <v>31</v>
      </c>
      <c r="IW28">
        <f t="shared" si="205"/>
        <v>2</v>
      </c>
      <c r="IX28">
        <f t="shared" si="205"/>
        <v>7</v>
      </c>
      <c r="IY28">
        <f t="shared" si="205"/>
        <v>12</v>
      </c>
      <c r="IZ28">
        <f t="shared" si="205"/>
        <v>17</v>
      </c>
      <c r="JA28">
        <f t="shared" si="205"/>
        <v>22</v>
      </c>
      <c r="JB28">
        <f t="shared" si="205"/>
        <v>27</v>
      </c>
      <c r="JC28">
        <f t="shared" si="205"/>
        <v>32</v>
      </c>
      <c r="JD28">
        <f t="shared" si="205"/>
        <v>3</v>
      </c>
      <c r="JE28">
        <f t="shared" si="205"/>
        <v>8</v>
      </c>
      <c r="JF28">
        <f t="shared" si="205"/>
        <v>13</v>
      </c>
      <c r="JG28">
        <f t="shared" si="205"/>
        <v>18</v>
      </c>
      <c r="JH28">
        <f t="shared" si="205"/>
        <v>23</v>
      </c>
      <c r="JI28">
        <f t="shared" si="205"/>
        <v>28</v>
      </c>
      <c r="JJ28">
        <f t="shared" si="205"/>
        <v>33</v>
      </c>
      <c r="JK28">
        <f t="shared" si="205"/>
        <v>4</v>
      </c>
      <c r="JL28">
        <f t="shared" si="205"/>
        <v>9</v>
      </c>
      <c r="JM28">
        <f t="shared" si="223"/>
        <v>14</v>
      </c>
      <c r="JN28">
        <f t="shared" si="223"/>
        <v>19</v>
      </c>
      <c r="JO28">
        <f t="shared" si="223"/>
        <v>24</v>
      </c>
      <c r="JP28">
        <f t="shared" si="223"/>
        <v>29</v>
      </c>
      <c r="JQ28">
        <f t="shared" si="223"/>
        <v>34</v>
      </c>
      <c r="JR28">
        <f t="shared" si="223"/>
        <v>5</v>
      </c>
      <c r="JS28">
        <f t="shared" si="223"/>
        <v>10</v>
      </c>
      <c r="JT28">
        <f t="shared" si="223"/>
        <v>15</v>
      </c>
      <c r="JU28">
        <f t="shared" si="223"/>
        <v>20</v>
      </c>
      <c r="JV28">
        <f t="shared" si="223"/>
        <v>25</v>
      </c>
      <c r="JW28">
        <f t="shared" si="223"/>
        <v>30</v>
      </c>
      <c r="JX28">
        <f t="shared" si="223"/>
        <v>35</v>
      </c>
      <c r="JY28" t="s">
        <v>117</v>
      </c>
      <c r="JZ28" t="str">
        <f t="shared" si="222"/>
        <v>MELODICA</v>
      </c>
      <c r="KA28">
        <f t="shared" si="16"/>
        <v>0</v>
      </c>
      <c r="KB28" cm="1">
        <f t="array" ref="KB28">IF(TYPE(_xlfn._xlws.FILTER(HE$1:IM$1,HE28:IM28=KA28))=16,0,_xlfn._xlws.FILTER(HE$1:IM$1,HE28:IM28=KA28))</f>
        <v>0</v>
      </c>
      <c r="KG28">
        <f t="shared" si="206"/>
        <v>0</v>
      </c>
      <c r="KH28" s="35">
        <f t="shared" si="225"/>
        <v>0</v>
      </c>
      <c r="LX28" s="73"/>
      <c r="LY28" s="73"/>
      <c r="LZ28" s="51"/>
      <c r="MA28" s="51"/>
      <c r="MB28" s="51"/>
      <c r="MC28" s="51"/>
      <c r="MD28" s="51"/>
      <c r="ME28" s="51"/>
      <c r="MF28" s="51"/>
      <c r="MG28" s="51"/>
      <c r="MH28" s="51"/>
      <c r="MI28" s="51"/>
      <c r="MJ28" s="51"/>
      <c r="MK28" s="51"/>
      <c r="ML28" s="51"/>
      <c r="MM28" s="51"/>
      <c r="MN28" s="51"/>
      <c r="MO28" s="51"/>
      <c r="MP28" s="51"/>
      <c r="MQ28" s="51"/>
      <c r="MR28" s="51"/>
      <c r="MS28" s="51"/>
      <c r="MT28" s="51"/>
      <c r="MU28" s="51"/>
      <c r="MV28" s="51"/>
      <c r="MW28" s="51"/>
      <c r="MX28" s="51"/>
      <c r="MY28" s="51"/>
      <c r="MZ28" s="51"/>
      <c r="NA28" s="51"/>
      <c r="NB28" s="51"/>
      <c r="NC28" s="51"/>
      <c r="ND28" s="51"/>
      <c r="NE28" s="51"/>
      <c r="NF28" s="51"/>
      <c r="NG28" s="51"/>
      <c r="NH28" s="51"/>
      <c r="NI28" s="51"/>
      <c r="NJ28" s="51"/>
      <c r="NK28" s="51"/>
      <c r="NL28" s="51"/>
      <c r="NM28" s="51"/>
      <c r="NN28" s="51"/>
      <c r="NO28" s="73"/>
      <c r="NP28" s="73"/>
      <c r="NQ28" s="73"/>
      <c r="NR28" s="73"/>
      <c r="NS28" s="73"/>
      <c r="NT28" s="73"/>
      <c r="NU28" s="73"/>
      <c r="NV28" s="73"/>
      <c r="NW28" s="73"/>
      <c r="NX28" s="73"/>
      <c r="NY28" s="73"/>
      <c r="NZ28" s="73"/>
      <c r="OA28" s="73"/>
      <c r="OB28" s="73"/>
      <c r="OC28" s="73"/>
      <c r="OD28" s="73"/>
      <c r="OE28" s="73"/>
      <c r="OF28" s="73"/>
      <c r="OG28" s="73"/>
      <c r="OH28" s="73"/>
      <c r="OI28" s="73"/>
      <c r="OJ28" s="73"/>
      <c r="OK28" s="73"/>
      <c r="OL28" s="73"/>
      <c r="OM28" s="73"/>
      <c r="ON28" s="73"/>
      <c r="OO28" s="73"/>
      <c r="OP28" s="73"/>
      <c r="OQ28" s="73"/>
      <c r="OR28" s="73"/>
      <c r="OS28" s="73"/>
      <c r="OT28" s="73"/>
      <c r="OU28" s="73"/>
      <c r="OV28" s="73"/>
      <c r="OW28" s="73"/>
      <c r="OX28" s="73"/>
      <c r="OY28" s="73"/>
      <c r="OZ28" s="73"/>
      <c r="PA28" s="73"/>
      <c r="PB28" s="73"/>
    </row>
    <row r="29" spans="1:418" x14ac:dyDescent="0.3">
      <c r="A29" s="190" t="s">
        <v>99</v>
      </c>
      <c r="B29" t="str">
        <f t="shared" si="220"/>
        <v>DO</v>
      </c>
      <c r="C29" s="16" t="s">
        <v>37</v>
      </c>
      <c r="D29" s="16" t="s">
        <v>38</v>
      </c>
      <c r="E29" s="16" t="s">
        <v>37</v>
      </c>
      <c r="F29" s="16" t="s">
        <v>37</v>
      </c>
      <c r="G29" s="16" t="s">
        <v>38</v>
      </c>
      <c r="H29" s="16" t="s">
        <v>39</v>
      </c>
      <c r="I29" s="16" t="s">
        <v>38</v>
      </c>
      <c r="J29" s="4">
        <f t="shared" si="221"/>
        <v>1</v>
      </c>
      <c r="K29" s="59">
        <f t="shared" si="48"/>
        <v>3</v>
      </c>
      <c r="L29" s="59">
        <f t="shared" si="49"/>
        <v>4</v>
      </c>
      <c r="M29" s="59">
        <f t="shared" si="50"/>
        <v>6</v>
      </c>
      <c r="N29" s="59">
        <f t="shared" si="51"/>
        <v>8</v>
      </c>
      <c r="O29" s="59">
        <f t="shared" si="52"/>
        <v>9</v>
      </c>
      <c r="P29" s="59">
        <f t="shared" si="53"/>
        <v>12</v>
      </c>
      <c r="Q29" s="57">
        <f t="shared" si="54"/>
        <v>13</v>
      </c>
      <c r="R29" s="59">
        <f t="shared" si="55"/>
        <v>15</v>
      </c>
      <c r="S29" s="59">
        <f t="shared" si="56"/>
        <v>16</v>
      </c>
      <c r="T29" s="59">
        <f t="shared" si="57"/>
        <v>18</v>
      </c>
      <c r="U29" s="59">
        <f t="shared" si="58"/>
        <v>20</v>
      </c>
      <c r="V29" s="59">
        <f t="shared" si="59"/>
        <v>21</v>
      </c>
      <c r="W29" s="59">
        <f t="shared" si="60"/>
        <v>24</v>
      </c>
      <c r="X29" s="57">
        <f t="shared" si="61"/>
        <v>25</v>
      </c>
      <c r="Y29" s="59">
        <f t="shared" si="62"/>
        <v>27</v>
      </c>
      <c r="Z29" s="59">
        <f t="shared" si="63"/>
        <v>28</v>
      </c>
      <c r="AA29" s="59">
        <f t="shared" si="64"/>
        <v>30</v>
      </c>
      <c r="AB29" s="59">
        <f t="shared" si="65"/>
        <v>32</v>
      </c>
      <c r="AC29" s="59">
        <f t="shared" si="66"/>
        <v>33</v>
      </c>
      <c r="AD29" s="59">
        <f t="shared" si="67"/>
        <v>36</v>
      </c>
      <c r="AE29" s="57">
        <f t="shared" si="68"/>
        <v>37</v>
      </c>
      <c r="AF29" s="59">
        <f t="shared" si="69"/>
        <v>39</v>
      </c>
      <c r="AG29" s="59">
        <f t="shared" si="70"/>
        <v>40</v>
      </c>
      <c r="AH29" s="59">
        <f t="shared" si="71"/>
        <v>42</v>
      </c>
      <c r="AI29" s="59"/>
      <c r="AJ29" s="59">
        <f>1</f>
        <v>1</v>
      </c>
      <c r="AK29" s="59">
        <f t="shared" si="72"/>
        <v>3</v>
      </c>
      <c r="AL29" s="59">
        <f t="shared" si="73"/>
        <v>7</v>
      </c>
      <c r="AM29" s="59">
        <f t="shared" si="74"/>
        <v>11</v>
      </c>
      <c r="AN29" s="59">
        <f t="shared" si="75"/>
        <v>14</v>
      </c>
      <c r="AO29" s="59">
        <f t="shared" si="76"/>
        <v>17</v>
      </c>
      <c r="AP29" s="59">
        <f t="shared" si="77"/>
        <v>20</v>
      </c>
      <c r="AQ29" s="59" t="str">
        <f t="shared" si="215"/>
        <v>DO</v>
      </c>
      <c r="AR29" s="59" t="str">
        <f t="shared" si="78"/>
        <v>m</v>
      </c>
      <c r="AS29" s="59" t="str">
        <f t="shared" si="79"/>
        <v/>
      </c>
      <c r="AT29" s="59" t="str">
        <f t="shared" si="80"/>
        <v>Δ</v>
      </c>
      <c r="AU29" s="57" t="str">
        <f t="shared" si="81"/>
        <v>9</v>
      </c>
      <c r="AV29" s="57" t="str">
        <f t="shared" si="82"/>
        <v>11</v>
      </c>
      <c r="AW29" s="57" t="str">
        <f t="shared" si="83"/>
        <v>13b</v>
      </c>
      <c r="AX29" s="57" t="str">
        <f t="shared" si="84"/>
        <v>DOm</v>
      </c>
      <c r="AY29" s="57" t="str">
        <f t="shared" si="85"/>
        <v>DOmΔ</v>
      </c>
      <c r="AZ29" s="57" t="str">
        <f t="shared" si="86"/>
        <v>DOm9</v>
      </c>
      <c r="BA29" s="57" t="str">
        <f t="shared" si="87"/>
        <v>DOm11</v>
      </c>
      <c r="BB29" s="57" t="str">
        <f t="shared" si="88"/>
        <v>DOm13b</v>
      </c>
      <c r="BD29" s="59">
        <f>1</f>
        <v>1</v>
      </c>
      <c r="BE29" s="57">
        <f t="shared" si="89"/>
        <v>3</v>
      </c>
      <c r="BF29" s="57">
        <f t="shared" si="90"/>
        <v>6</v>
      </c>
      <c r="BG29" s="57">
        <f t="shared" si="91"/>
        <v>10</v>
      </c>
      <c r="BH29" s="57">
        <f t="shared" si="92"/>
        <v>13</v>
      </c>
      <c r="BI29" s="57">
        <f t="shared" si="93"/>
        <v>17</v>
      </c>
      <c r="BJ29" s="57">
        <f t="shared" si="94"/>
        <v>21</v>
      </c>
      <c r="BK29" s="59" t="str">
        <f t="shared" si="95"/>
        <v>DO</v>
      </c>
      <c r="BL29" s="59" t="str">
        <f t="shared" si="96"/>
        <v>m</v>
      </c>
      <c r="BM29" s="59" t="str">
        <f t="shared" si="97"/>
        <v>5b</v>
      </c>
      <c r="BN29" s="59" t="str">
        <f t="shared" si="98"/>
        <v>7</v>
      </c>
      <c r="BO29" s="57" t="str">
        <f t="shared" si="99"/>
        <v>9b</v>
      </c>
      <c r="BP29" s="57" t="str">
        <f t="shared" si="100"/>
        <v>11</v>
      </c>
      <c r="BQ29" s="57" t="str">
        <f t="shared" si="101"/>
        <v>13</v>
      </c>
      <c r="BR29" s="57" t="str">
        <f t="shared" si="102"/>
        <v>DOm5b</v>
      </c>
      <c r="BS29" s="57" t="str">
        <f t="shared" si="103"/>
        <v>DOm5b7</v>
      </c>
      <c r="BT29" s="57" t="str">
        <f t="shared" si="104"/>
        <v>DOm5b9b</v>
      </c>
      <c r="BU29" s="57" t="str">
        <f t="shared" si="105"/>
        <v>DOm5b11</v>
      </c>
      <c r="BV29" s="57" t="str">
        <f t="shared" si="106"/>
        <v>DOm5b13</v>
      </c>
      <c r="BX29" s="59">
        <f>1</f>
        <v>1</v>
      </c>
      <c r="BY29" s="57">
        <f t="shared" si="107"/>
        <v>4</v>
      </c>
      <c r="BZ29" s="57">
        <f t="shared" si="108"/>
        <v>8</v>
      </c>
      <c r="CA29" s="57">
        <f t="shared" si="109"/>
        <v>11</v>
      </c>
      <c r="CB29" s="57">
        <f t="shared" si="110"/>
        <v>14</v>
      </c>
      <c r="CC29" s="57">
        <f t="shared" si="111"/>
        <v>17</v>
      </c>
      <c r="CD29" s="57">
        <f t="shared" si="112"/>
        <v>21</v>
      </c>
      <c r="CE29" s="59" t="str">
        <f t="shared" si="113"/>
        <v>DO</v>
      </c>
      <c r="CF29" s="59" t="str">
        <f t="shared" si="114"/>
        <v/>
      </c>
      <c r="CG29" s="59" t="str">
        <f t="shared" si="115"/>
        <v>5#</v>
      </c>
      <c r="CH29" s="59" t="str">
        <f t="shared" si="116"/>
        <v>Δ</v>
      </c>
      <c r="CI29" s="57" t="str">
        <f t="shared" si="117"/>
        <v>9</v>
      </c>
      <c r="CJ29" s="57" t="str">
        <f t="shared" si="118"/>
        <v>11</v>
      </c>
      <c r="CK29" s="57" t="str">
        <f t="shared" si="119"/>
        <v>13</v>
      </c>
      <c r="CL29" s="57" t="str">
        <f t="shared" si="120"/>
        <v>DO5#</v>
      </c>
      <c r="CM29" s="57" t="str">
        <f t="shared" si="121"/>
        <v>DO5#Δ</v>
      </c>
      <c r="CN29" s="57" t="str">
        <f t="shared" si="122"/>
        <v>DO5#9</v>
      </c>
      <c r="CO29" s="57" t="str">
        <f t="shared" si="123"/>
        <v>DO5#11</v>
      </c>
      <c r="CP29" s="57" t="str">
        <f t="shared" si="124"/>
        <v>DO5#13</v>
      </c>
      <c r="CR29" s="59">
        <f>1</f>
        <v>1</v>
      </c>
      <c r="CS29" s="57">
        <f t="shared" si="125"/>
        <v>3</v>
      </c>
      <c r="CT29" s="57">
        <f t="shared" si="126"/>
        <v>7</v>
      </c>
      <c r="CU29" s="57">
        <f t="shared" si="127"/>
        <v>10</v>
      </c>
      <c r="CV29" s="57">
        <f t="shared" si="128"/>
        <v>14</v>
      </c>
      <c r="CW29" s="57">
        <f t="shared" si="129"/>
        <v>18</v>
      </c>
      <c r="CX29" s="57">
        <f t="shared" si="130"/>
        <v>21</v>
      </c>
      <c r="CY29" s="59" t="str">
        <f t="shared" si="131"/>
        <v>DO</v>
      </c>
      <c r="CZ29" s="59" t="str">
        <f t="shared" si="132"/>
        <v>m</v>
      </c>
      <c r="DA29" s="59" t="str">
        <f t="shared" si="133"/>
        <v/>
      </c>
      <c r="DB29" s="59" t="str">
        <f t="shared" si="134"/>
        <v>7</v>
      </c>
      <c r="DC29" s="57" t="str">
        <f t="shared" si="135"/>
        <v>9</v>
      </c>
      <c r="DD29" s="57" t="str">
        <f t="shared" si="136"/>
        <v>11+</v>
      </c>
      <c r="DE29" s="57" t="str">
        <f t="shared" si="137"/>
        <v>13</v>
      </c>
      <c r="DF29" s="57" t="str">
        <f t="shared" si="138"/>
        <v>DOm</v>
      </c>
      <c r="DG29" s="57" t="str">
        <f t="shared" si="139"/>
        <v>DOm7</v>
      </c>
      <c r="DH29" s="57" t="str">
        <f t="shared" si="140"/>
        <v>DOm9</v>
      </c>
      <c r="DI29" s="57" t="str">
        <f t="shared" si="141"/>
        <v>DOm11+</v>
      </c>
      <c r="DJ29" s="57" t="str">
        <f t="shared" si="142"/>
        <v>DOm13</v>
      </c>
      <c r="DL29" s="59">
        <f>1</f>
        <v>1</v>
      </c>
      <c r="DM29" s="57">
        <f t="shared" si="143"/>
        <v>4</v>
      </c>
      <c r="DN29" s="57">
        <f t="shared" si="144"/>
        <v>7</v>
      </c>
      <c r="DO29" s="57">
        <f t="shared" si="145"/>
        <v>10</v>
      </c>
      <c r="DP29" s="57">
        <f t="shared" si="146"/>
        <v>13</v>
      </c>
      <c r="DQ29" s="57">
        <f t="shared" si="147"/>
        <v>17</v>
      </c>
      <c r="DR29" s="57">
        <f t="shared" si="148"/>
        <v>20</v>
      </c>
      <c r="DS29" s="59" t="str">
        <f t="shared" si="149"/>
        <v>DO</v>
      </c>
      <c r="DT29" s="59" t="str">
        <f t="shared" si="150"/>
        <v/>
      </c>
      <c r="DU29" s="59" t="str">
        <f t="shared" si="151"/>
        <v/>
      </c>
      <c r="DV29" s="59" t="str">
        <f t="shared" si="152"/>
        <v>7</v>
      </c>
      <c r="DW29" s="57" t="str">
        <f t="shared" si="153"/>
        <v>9b</v>
      </c>
      <c r="DX29" s="57" t="str">
        <f t="shared" si="154"/>
        <v>11</v>
      </c>
      <c r="DY29" s="57" t="str">
        <f t="shared" si="155"/>
        <v>13b</v>
      </c>
      <c r="DZ29" s="57" t="str">
        <f t="shared" si="156"/>
        <v>DO</v>
      </c>
      <c r="EA29" s="57" t="str">
        <f t="shared" si="157"/>
        <v>DO7</v>
      </c>
      <c r="EB29" s="57" t="str">
        <f t="shared" si="158"/>
        <v>DO9b</v>
      </c>
      <c r="EC29" s="57" t="str">
        <f t="shared" si="159"/>
        <v>DO11</v>
      </c>
      <c r="ED29" s="57" t="str">
        <f t="shared" si="160"/>
        <v>DO13b</v>
      </c>
      <c r="EF29" s="59">
        <f>1</f>
        <v>1</v>
      </c>
      <c r="EG29" s="57">
        <f t="shared" si="161"/>
        <v>4</v>
      </c>
      <c r="EH29" s="57">
        <f t="shared" si="162"/>
        <v>7</v>
      </c>
      <c r="EI29" s="57">
        <f t="shared" si="163"/>
        <v>11</v>
      </c>
      <c r="EJ29" s="57">
        <f t="shared" si="164"/>
        <v>15</v>
      </c>
      <c r="EK29" s="57">
        <f t="shared" si="165"/>
        <v>18</v>
      </c>
      <c r="EL29" s="57">
        <f t="shared" si="166"/>
        <v>21</v>
      </c>
      <c r="EM29" s="59" t="str">
        <f t="shared" si="167"/>
        <v>DO</v>
      </c>
      <c r="EN29" s="59" t="str">
        <f t="shared" si="168"/>
        <v/>
      </c>
      <c r="EO29" s="59" t="str">
        <f t="shared" si="169"/>
        <v/>
      </c>
      <c r="EP29" s="59" t="str">
        <f t="shared" si="170"/>
        <v>Δ</v>
      </c>
      <c r="EQ29" s="57" t="str">
        <f t="shared" si="171"/>
        <v>9+</v>
      </c>
      <c r="ER29" s="57" t="str">
        <f t="shared" si="172"/>
        <v>11+</v>
      </c>
      <c r="ES29" s="57" t="str">
        <f t="shared" si="173"/>
        <v>13</v>
      </c>
      <c r="ET29" s="57" t="str">
        <f t="shared" si="174"/>
        <v>DO</v>
      </c>
      <c r="EU29" s="57" t="str">
        <f t="shared" si="175"/>
        <v>DOΔ</v>
      </c>
      <c r="EV29" s="57" t="str">
        <f t="shared" si="176"/>
        <v>DO9+</v>
      </c>
      <c r="EW29" s="57" t="str">
        <f t="shared" si="177"/>
        <v>DO11+</v>
      </c>
      <c r="EX29" s="57" t="str">
        <f t="shared" si="178"/>
        <v>DO13</v>
      </c>
      <c r="EZ29" s="59">
        <f>1</f>
        <v>1</v>
      </c>
      <c r="FA29" s="57">
        <f t="shared" si="179"/>
        <v>3</v>
      </c>
      <c r="FB29" s="57">
        <f t="shared" si="180"/>
        <v>6</v>
      </c>
      <c r="FC29" s="57">
        <f t="shared" si="181"/>
        <v>9</v>
      </c>
      <c r="FD29" s="57">
        <f t="shared" si="182"/>
        <v>13</v>
      </c>
      <c r="FE29" s="57">
        <f t="shared" si="183"/>
        <v>16</v>
      </c>
      <c r="FF29" s="57">
        <f t="shared" si="184"/>
        <v>20</v>
      </c>
      <c r="FG29" s="59" t="str">
        <f t="shared" si="185"/>
        <v>DO</v>
      </c>
      <c r="FH29" s="59" t="str">
        <f t="shared" si="186"/>
        <v>m</v>
      </c>
      <c r="FI29" s="59" t="str">
        <f t="shared" si="187"/>
        <v>5b</v>
      </c>
      <c r="FJ29" s="59" t="str">
        <f t="shared" si="188"/>
        <v>dim</v>
      </c>
      <c r="FK29" s="57" t="str">
        <f t="shared" si="189"/>
        <v>9b</v>
      </c>
      <c r="FL29" s="57" t="str">
        <f t="shared" si="190"/>
        <v>11b</v>
      </c>
      <c r="FM29" s="57" t="str">
        <f t="shared" si="191"/>
        <v>13b</v>
      </c>
      <c r="FN29" s="57" t="str">
        <f t="shared" si="192"/>
        <v>DOm5b</v>
      </c>
      <c r="FO29" s="57" t="str">
        <f t="shared" si="193"/>
        <v>DOm5bdim</v>
      </c>
      <c r="FP29" s="57" t="str">
        <f t="shared" si="194"/>
        <v>DOm5b9b</v>
      </c>
      <c r="FQ29" s="57" t="str">
        <f t="shared" si="195"/>
        <v>DOm5b11b</v>
      </c>
      <c r="FR29" s="57" t="str">
        <f t="shared" si="196"/>
        <v>DOm5b13b</v>
      </c>
      <c r="FT29" s="2" t="str">
        <f t="shared" si="197"/>
        <v>DOm</v>
      </c>
      <c r="FU29" s="2" t="str">
        <f t="shared" si="197"/>
        <v>DOmΔ</v>
      </c>
      <c r="FV29" s="2" t="str">
        <f t="shared" si="197"/>
        <v>DOm9</v>
      </c>
      <c r="FW29" s="2" t="str">
        <f t="shared" si="197"/>
        <v>DOm11</v>
      </c>
      <c r="FX29" s="2" t="str">
        <f t="shared" si="197"/>
        <v>DOm13b</v>
      </c>
      <c r="FY29" s="2" t="str">
        <f t="shared" si="198"/>
        <v>DOm5b</v>
      </c>
      <c r="FZ29" s="2" t="str">
        <f t="shared" si="198"/>
        <v>DOm5b7</v>
      </c>
      <c r="GA29" s="2" t="str">
        <f t="shared" si="198"/>
        <v>DOm5b9b</v>
      </c>
      <c r="GB29" s="2" t="str">
        <f t="shared" si="198"/>
        <v>DOm5b11</v>
      </c>
      <c r="GC29" s="2" t="str">
        <f t="shared" si="198"/>
        <v>DOm5b13</v>
      </c>
      <c r="GD29" s="2" t="str">
        <f t="shared" si="199"/>
        <v>DO5#</v>
      </c>
      <c r="GE29" s="2" t="str">
        <f t="shared" si="199"/>
        <v>DO5#Δ</v>
      </c>
      <c r="GF29" s="2" t="str">
        <f t="shared" si="199"/>
        <v>DO5#9</v>
      </c>
      <c r="GG29" s="2" t="str">
        <f t="shared" si="199"/>
        <v>DO5#11</v>
      </c>
      <c r="GH29" s="2" t="str">
        <f t="shared" si="199"/>
        <v>DO5#13</v>
      </c>
      <c r="GI29" s="2" t="str">
        <f t="shared" si="200"/>
        <v>DOm</v>
      </c>
      <c r="GJ29" s="2" t="str">
        <f t="shared" si="200"/>
        <v>DOm7</v>
      </c>
      <c r="GK29" s="2" t="str">
        <f t="shared" si="200"/>
        <v>DOm9</v>
      </c>
      <c r="GL29" s="2" t="str">
        <f t="shared" si="200"/>
        <v>DOm11+</v>
      </c>
      <c r="GM29" s="2" t="str">
        <f t="shared" si="200"/>
        <v>DOm13</v>
      </c>
      <c r="GN29" s="2" t="str">
        <f t="shared" si="201"/>
        <v>DO</v>
      </c>
      <c r="GO29" s="2" t="str">
        <f t="shared" si="201"/>
        <v>DO7</v>
      </c>
      <c r="GP29" s="2" t="str">
        <f t="shared" si="201"/>
        <v>DO9b</v>
      </c>
      <c r="GQ29" s="2" t="str">
        <f t="shared" si="201"/>
        <v>DO11</v>
      </c>
      <c r="GR29" s="2" t="str">
        <f t="shared" si="201"/>
        <v>DO13b</v>
      </c>
      <c r="GS29" s="2" t="str">
        <f t="shared" si="202"/>
        <v>DO</v>
      </c>
      <c r="GT29" s="2" t="str">
        <f t="shared" si="202"/>
        <v>DOΔ</v>
      </c>
      <c r="GU29" s="2" t="str">
        <f t="shared" si="202"/>
        <v>DO9+</v>
      </c>
      <c r="GV29" s="2" t="str">
        <f t="shared" si="202"/>
        <v>DO11+</v>
      </c>
      <c r="GW29" s="2" t="str">
        <f t="shared" si="202"/>
        <v>DO13</v>
      </c>
      <c r="GX29" s="2" t="str">
        <f t="shared" si="203"/>
        <v>DOm5b</v>
      </c>
      <c r="GY29" s="2" t="str">
        <f t="shared" si="203"/>
        <v>DOm5bdim</v>
      </c>
      <c r="GZ29" s="2" t="str">
        <f t="shared" si="203"/>
        <v>DOm5b9b</v>
      </c>
      <c r="HA29" s="2" t="str">
        <f t="shared" si="203"/>
        <v>DOm5b11b</v>
      </c>
      <c r="HB29" s="2" t="str">
        <f t="shared" si="203"/>
        <v>DOm5b13b</v>
      </c>
      <c r="HD29" s="2">
        <f t="shared" si="216"/>
        <v>25</v>
      </c>
      <c r="HE29" s="2" t="str" cm="1">
        <f t="array" ref="HE29">INDEX(patti,$HD29,IP29)</f>
        <v>DOm</v>
      </c>
      <c r="HF29" s="2" t="str" cm="1">
        <f t="array" ref="HF29">INDEX(patti,$HD29,IQ29)</f>
        <v>DOm5b</v>
      </c>
      <c r="HG29" s="2" t="str" cm="1">
        <f t="array" ref="HG29">INDEX(patti,$HD29,IR29)</f>
        <v>DO5#</v>
      </c>
      <c r="HH29" s="2" t="str" cm="1">
        <f t="array" ref="HH29">INDEX(patti,$HD29,IS29)</f>
        <v>DOm</v>
      </c>
      <c r="HI29" s="2" t="str" cm="1">
        <f t="array" ref="HI29">INDEX(patti,$HD29,IT29)</f>
        <v>DO</v>
      </c>
      <c r="HJ29" s="2" t="str" cm="1">
        <f t="array" ref="HJ29">INDEX(patti,$HD29,IU29)</f>
        <v>DO</v>
      </c>
      <c r="HK29" s="2" t="str" cm="1">
        <f t="array" ref="HK29">INDEX(patti,$HD29,IV29)</f>
        <v>DOdim</v>
      </c>
      <c r="HL29" s="2" t="str" cm="1">
        <f t="array" ref="HL29">INDEX(patti,$HD29,IW29)</f>
        <v>DOmΔ</v>
      </c>
      <c r="HM29" s="2" t="str" cm="1">
        <f t="array" ref="HM29">INDEX(patti,$HD29,IX29)</f>
        <v>DOm5b7</v>
      </c>
      <c r="HN29" s="2" t="str" cm="1">
        <f t="array" ref="HN29">INDEX(patti,$HD29,IY29)</f>
        <v>DO5#Δ</v>
      </c>
      <c r="HO29" s="2" t="str" cm="1">
        <f t="array" ref="HO29">INDEX(patti,$HD29,IZ29)</f>
        <v>DOm7</v>
      </c>
      <c r="HP29" s="2" t="str" cm="1">
        <f t="array" ref="HP29">INDEX(patti,$HD29,JA29)</f>
        <v>DO7</v>
      </c>
      <c r="HQ29" s="2" t="str" cm="1">
        <f t="array" ref="HQ29">INDEX(patti,$HD29,JB29)</f>
        <v>DOΔ</v>
      </c>
      <c r="HR29" s="2" t="str" cm="1">
        <f t="array" ref="HR29">INDEX(patti,$HD29,JC29)</f>
        <v xml:space="preserve">   </v>
      </c>
      <c r="HS29" s="2" t="str" cm="1">
        <f t="array" ref="HS29">INDEX(patti,$HD29,JD29)</f>
        <v>DOm9</v>
      </c>
      <c r="HT29" s="2" t="str" cm="1">
        <f t="array" ref="HT29">INDEX(patti,$HD29,JE29)</f>
        <v>DOm5b9b</v>
      </c>
      <c r="HU29" s="2" t="str" cm="1">
        <f t="array" ref="HU29">INDEX(patti,$HD29,JF29)</f>
        <v>DO5#9</v>
      </c>
      <c r="HV29" s="2" t="str" cm="1">
        <f t="array" ref="HV29">INDEX(patti,$HD29,JG29)</f>
        <v>DOm9</v>
      </c>
      <c r="HW29" s="2" t="str" cm="1">
        <f t="array" ref="HW29">INDEX(patti,$HD29,JH29)</f>
        <v>DO9b</v>
      </c>
      <c r="HX29" s="2" t="str" cm="1">
        <f t="array" ref="HX29">INDEX(patti,$HD29,JI29)</f>
        <v>DO9#</v>
      </c>
      <c r="HY29" s="2" t="str" cm="1">
        <f t="array" ref="HY29">INDEX(patti,$HD29,JJ29)</f>
        <v xml:space="preserve">   </v>
      </c>
      <c r="HZ29" s="2" t="str" cm="1">
        <f t="array" ref="HZ29">INDEX(patti,$HD29,JK29)</f>
        <v>DOm11</v>
      </c>
      <c r="IA29" s="2" t="str" cm="1">
        <f t="array" ref="IA29">INDEX(patti,$HD29,JL29)</f>
        <v>DOm5b11</v>
      </c>
      <c r="IB29" s="2" t="str" cm="1">
        <f t="array" ref="IB29">INDEX(patti,$HD29,JM29)</f>
        <v>DO5#11</v>
      </c>
      <c r="IC29" s="2" t="str" cm="1">
        <f t="array" ref="IC29">INDEX(patti,$HD29,JN29)</f>
        <v>DOm11+</v>
      </c>
      <c r="ID29" s="2" t="str" cm="1">
        <f t="array" ref="ID29">INDEX(patti,$HD29,JO29)</f>
        <v>DO11</v>
      </c>
      <c r="IE29" s="2" t="str" cm="1">
        <f t="array" ref="IE29">INDEX(patti,$HD29,JP29)</f>
        <v>DO11+</v>
      </c>
      <c r="IF29" s="2" t="str" cm="1">
        <f t="array" ref="IF29">INDEX(patti,$HD29,JQ29)</f>
        <v xml:space="preserve">   </v>
      </c>
      <c r="IG29" s="2" t="str" cm="1">
        <f t="array" ref="IG29">INDEX(patti,$HD29,JR29)</f>
        <v>DOm13b</v>
      </c>
      <c r="IH29" s="2" t="str" cm="1">
        <f t="array" ref="IH29">INDEX(patti,$HD29,JS29)</f>
        <v>DOm5b13</v>
      </c>
      <c r="II29" s="2" t="str" cm="1">
        <f t="array" ref="II29">INDEX(patti,$HD29,JT29)</f>
        <v>DO5#13</v>
      </c>
      <c r="IJ29" s="2" t="str" cm="1">
        <f t="array" ref="IJ29">INDEX(patti,$HD29,JU29)</f>
        <v>DOm13</v>
      </c>
      <c r="IK29" s="2" t="str" cm="1">
        <f t="array" ref="IK29">INDEX(patti,$HD29,JV29)</f>
        <v>DO13b</v>
      </c>
      <c r="IL29" s="2" t="str" cm="1">
        <f t="array" ref="IL29">INDEX(patti,$HD29,JW29)</f>
        <v>DO13</v>
      </c>
      <c r="IM29" s="2" t="str" cm="1">
        <f t="array" ref="IM29">INDEX(patti,$HD29,JX29)</f>
        <v xml:space="preserve">   </v>
      </c>
      <c r="IN29" t="s">
        <v>117</v>
      </c>
      <c r="IP29">
        <v>1</v>
      </c>
      <c r="IQ29">
        <f t="shared" si="224"/>
        <v>6</v>
      </c>
      <c r="IR29">
        <f t="shared" si="224"/>
        <v>11</v>
      </c>
      <c r="IS29">
        <f t="shared" si="224"/>
        <v>16</v>
      </c>
      <c r="IT29">
        <f t="shared" si="224"/>
        <v>21</v>
      </c>
      <c r="IU29">
        <f t="shared" si="224"/>
        <v>26</v>
      </c>
      <c r="IV29">
        <f t="shared" si="224"/>
        <v>31</v>
      </c>
      <c r="IW29">
        <f t="shared" si="205"/>
        <v>2</v>
      </c>
      <c r="IX29">
        <f t="shared" si="205"/>
        <v>7</v>
      </c>
      <c r="IY29">
        <f t="shared" si="205"/>
        <v>12</v>
      </c>
      <c r="IZ29">
        <f t="shared" si="205"/>
        <v>17</v>
      </c>
      <c r="JA29">
        <f t="shared" si="205"/>
        <v>22</v>
      </c>
      <c r="JB29">
        <f t="shared" si="205"/>
        <v>27</v>
      </c>
      <c r="JC29">
        <f t="shared" si="205"/>
        <v>32</v>
      </c>
      <c r="JD29">
        <f t="shared" si="205"/>
        <v>3</v>
      </c>
      <c r="JE29">
        <f t="shared" si="205"/>
        <v>8</v>
      </c>
      <c r="JF29">
        <f t="shared" si="205"/>
        <v>13</v>
      </c>
      <c r="JG29">
        <f t="shared" si="205"/>
        <v>18</v>
      </c>
      <c r="JH29">
        <f t="shared" si="205"/>
        <v>23</v>
      </c>
      <c r="JI29">
        <f t="shared" si="205"/>
        <v>28</v>
      </c>
      <c r="JJ29">
        <f t="shared" si="205"/>
        <v>33</v>
      </c>
      <c r="JK29">
        <f t="shared" si="205"/>
        <v>4</v>
      </c>
      <c r="JL29">
        <f t="shared" si="205"/>
        <v>9</v>
      </c>
      <c r="JM29">
        <f t="shared" si="223"/>
        <v>14</v>
      </c>
      <c r="JN29">
        <f t="shared" si="223"/>
        <v>19</v>
      </c>
      <c r="JO29">
        <f t="shared" si="223"/>
        <v>24</v>
      </c>
      <c r="JP29">
        <f t="shared" si="223"/>
        <v>29</v>
      </c>
      <c r="JQ29">
        <f t="shared" si="223"/>
        <v>34</v>
      </c>
      <c r="JR29">
        <f t="shared" si="223"/>
        <v>5</v>
      </c>
      <c r="JS29">
        <f t="shared" si="223"/>
        <v>10</v>
      </c>
      <c r="JT29">
        <f t="shared" si="223"/>
        <v>15</v>
      </c>
      <c r="JU29">
        <f t="shared" si="223"/>
        <v>20</v>
      </c>
      <c r="JV29">
        <f t="shared" si="223"/>
        <v>25</v>
      </c>
      <c r="JW29">
        <f t="shared" si="223"/>
        <v>30</v>
      </c>
      <c r="JX29">
        <f t="shared" si="223"/>
        <v>35</v>
      </c>
      <c r="JY29" t="s">
        <v>117</v>
      </c>
      <c r="JZ29" t="str">
        <f>A29</f>
        <v>ARMONICA</v>
      </c>
      <c r="KA29">
        <f t="shared" si="16"/>
        <v>0</v>
      </c>
      <c r="KB29" cm="1">
        <f t="array" ref="KB29">IF(TYPE(_xlfn._xlws.FILTER(HE$1:IM$1,HE29:IM29=KA29))=16,0,_xlfn._xlws.FILTER(HE$1:IM$1,HE29:IM29=KA29))</f>
        <v>0</v>
      </c>
      <c r="KG29">
        <f t="shared" si="206"/>
        <v>0</v>
      </c>
      <c r="KH29" s="35">
        <f t="shared" si="225"/>
        <v>0</v>
      </c>
      <c r="LX29" s="73"/>
      <c r="LY29" s="73"/>
      <c r="LZ29" s="51"/>
      <c r="MA29" s="51"/>
      <c r="MB29" s="51"/>
      <c r="MC29" s="51"/>
      <c r="MD29" s="51"/>
      <c r="ME29" s="51"/>
      <c r="MF29" s="51"/>
      <c r="MG29" s="51"/>
      <c r="MH29" s="51"/>
      <c r="MI29" s="51"/>
      <c r="MJ29" s="51"/>
      <c r="MK29" s="51"/>
      <c r="ML29" s="51"/>
      <c r="MM29" s="51"/>
      <c r="MN29" s="51"/>
      <c r="MO29" s="51"/>
      <c r="MP29" s="51"/>
      <c r="MQ29" s="51"/>
      <c r="MR29" s="51"/>
      <c r="MS29" s="51"/>
      <c r="MT29" s="51"/>
      <c r="MU29" s="51"/>
      <c r="MV29" s="51"/>
      <c r="MW29" s="51"/>
      <c r="MX29" s="51"/>
      <c r="MY29" s="51"/>
      <c r="MZ29" s="51"/>
      <c r="NA29" s="51"/>
      <c r="NB29" s="51"/>
      <c r="NC29" s="51"/>
      <c r="ND29" s="51"/>
      <c r="NE29" s="51"/>
      <c r="NF29" s="51"/>
      <c r="NG29" s="51"/>
      <c r="NH29" s="51"/>
      <c r="NI29" s="51"/>
      <c r="NJ29" s="51"/>
      <c r="NK29" s="51"/>
      <c r="NL29" s="51"/>
      <c r="NM29" s="51"/>
      <c r="NN29" s="51"/>
      <c r="NO29" s="73"/>
      <c r="NP29" s="73"/>
      <c r="NQ29" s="73"/>
      <c r="NR29" s="73"/>
      <c r="NS29" s="73"/>
      <c r="NT29" s="73"/>
      <c r="NU29" s="73"/>
      <c r="NV29" s="73"/>
      <c r="NW29" s="73"/>
      <c r="NX29" s="73"/>
      <c r="NY29" s="73"/>
      <c r="NZ29" s="73"/>
      <c r="OA29" s="73"/>
      <c r="OB29" s="73"/>
      <c r="OC29" s="73"/>
      <c r="OD29" s="73"/>
      <c r="OE29" s="73"/>
      <c r="OF29" s="73"/>
      <c r="OG29" s="73"/>
      <c r="OH29" s="73"/>
      <c r="OI29" s="73"/>
      <c r="OJ29" s="73"/>
      <c r="OK29" s="73"/>
      <c r="OL29" s="73"/>
      <c r="OM29" s="73"/>
      <c r="ON29" s="73"/>
      <c r="OO29" s="73"/>
      <c r="OP29" s="73"/>
      <c r="OQ29" s="73"/>
      <c r="OR29" s="73"/>
      <c r="OS29" s="73"/>
      <c r="OT29" s="73"/>
      <c r="OU29" s="73"/>
      <c r="OV29" s="73"/>
      <c r="OW29" s="73"/>
      <c r="OX29" s="73"/>
      <c r="OY29" s="73"/>
      <c r="OZ29" s="73"/>
      <c r="PA29" s="73"/>
      <c r="PB29" s="73"/>
    </row>
    <row r="30" spans="1:418" x14ac:dyDescent="0.3">
      <c r="A30" s="190"/>
      <c r="B30" t="str">
        <f t="shared" si="220"/>
        <v>DO#</v>
      </c>
      <c r="C30" s="16" t="s">
        <v>37</v>
      </c>
      <c r="D30" s="16" t="s">
        <v>38</v>
      </c>
      <c r="E30" s="16" t="s">
        <v>37</v>
      </c>
      <c r="F30" s="16" t="s">
        <v>37</v>
      </c>
      <c r="G30" s="16" t="s">
        <v>38</v>
      </c>
      <c r="H30" s="16" t="s">
        <v>39</v>
      </c>
      <c r="I30" s="16" t="s">
        <v>38</v>
      </c>
      <c r="J30" s="4">
        <f t="shared" si="221"/>
        <v>2</v>
      </c>
      <c r="K30" s="59">
        <f t="shared" si="48"/>
        <v>4</v>
      </c>
      <c r="L30" s="59">
        <f t="shared" si="49"/>
        <v>5</v>
      </c>
      <c r="M30" s="59">
        <f t="shared" si="50"/>
        <v>7</v>
      </c>
      <c r="N30" s="59">
        <f t="shared" si="51"/>
        <v>9</v>
      </c>
      <c r="O30" s="59">
        <f t="shared" si="52"/>
        <v>10</v>
      </c>
      <c r="P30" s="59">
        <f t="shared" si="53"/>
        <v>13</v>
      </c>
      <c r="Q30" s="57">
        <f t="shared" si="54"/>
        <v>14</v>
      </c>
      <c r="R30" s="59">
        <f t="shared" si="55"/>
        <v>16</v>
      </c>
      <c r="S30" s="59">
        <f t="shared" si="56"/>
        <v>17</v>
      </c>
      <c r="T30" s="59">
        <f t="shared" si="57"/>
        <v>19</v>
      </c>
      <c r="U30" s="59">
        <f t="shared" si="58"/>
        <v>21</v>
      </c>
      <c r="V30" s="59">
        <f t="shared" si="59"/>
        <v>22</v>
      </c>
      <c r="W30" s="59">
        <f t="shared" si="60"/>
        <v>25</v>
      </c>
      <c r="X30" s="57">
        <f t="shared" si="61"/>
        <v>26</v>
      </c>
      <c r="Y30" s="59">
        <f t="shared" si="62"/>
        <v>28</v>
      </c>
      <c r="Z30" s="59">
        <f t="shared" si="63"/>
        <v>29</v>
      </c>
      <c r="AA30" s="59">
        <f t="shared" si="64"/>
        <v>31</v>
      </c>
      <c r="AB30" s="59">
        <f t="shared" si="65"/>
        <v>33</v>
      </c>
      <c r="AC30" s="59">
        <f t="shared" si="66"/>
        <v>34</v>
      </c>
      <c r="AD30" s="59">
        <f t="shared" si="67"/>
        <v>37</v>
      </c>
      <c r="AE30" s="57">
        <f t="shared" si="68"/>
        <v>38</v>
      </c>
      <c r="AF30" s="59">
        <f t="shared" si="69"/>
        <v>40</v>
      </c>
      <c r="AG30" s="59">
        <f t="shared" si="70"/>
        <v>41</v>
      </c>
      <c r="AH30" s="59">
        <f t="shared" si="71"/>
        <v>43</v>
      </c>
      <c r="AI30" s="59"/>
      <c r="AJ30" s="59">
        <f>1</f>
        <v>1</v>
      </c>
      <c r="AK30" s="59">
        <f t="shared" si="72"/>
        <v>3</v>
      </c>
      <c r="AL30" s="59">
        <f t="shared" si="73"/>
        <v>7</v>
      </c>
      <c r="AM30" s="59">
        <f t="shared" si="74"/>
        <v>11</v>
      </c>
      <c r="AN30" s="59">
        <f t="shared" si="75"/>
        <v>14</v>
      </c>
      <c r="AO30" s="59">
        <f t="shared" si="76"/>
        <v>17</v>
      </c>
      <c r="AP30" s="59">
        <f t="shared" si="77"/>
        <v>20</v>
      </c>
      <c r="AQ30" s="59" t="str">
        <f t="shared" si="215"/>
        <v>DO#</v>
      </c>
      <c r="AR30" s="59" t="str">
        <f t="shared" si="78"/>
        <v>m</v>
      </c>
      <c r="AS30" s="59" t="str">
        <f t="shared" si="79"/>
        <v/>
      </c>
      <c r="AT30" s="59" t="str">
        <f t="shared" si="80"/>
        <v>Δ</v>
      </c>
      <c r="AU30" s="57" t="str">
        <f t="shared" si="81"/>
        <v>9</v>
      </c>
      <c r="AV30" s="57" t="str">
        <f t="shared" si="82"/>
        <v>11</v>
      </c>
      <c r="AW30" s="57" t="str">
        <f t="shared" si="83"/>
        <v>13b</v>
      </c>
      <c r="AX30" s="57" t="str">
        <f t="shared" si="84"/>
        <v>DO#m</v>
      </c>
      <c r="AY30" s="57" t="str">
        <f t="shared" si="85"/>
        <v>DO#mΔ</v>
      </c>
      <c r="AZ30" s="57" t="str">
        <f t="shared" si="86"/>
        <v>DO#m9</v>
      </c>
      <c r="BA30" s="57" t="str">
        <f t="shared" si="87"/>
        <v>DO#m11</v>
      </c>
      <c r="BB30" s="57" t="str">
        <f t="shared" si="88"/>
        <v>DO#m13b</v>
      </c>
      <c r="BD30" s="59">
        <f>1</f>
        <v>1</v>
      </c>
      <c r="BE30" s="57">
        <f t="shared" si="89"/>
        <v>3</v>
      </c>
      <c r="BF30" s="57">
        <f t="shared" si="90"/>
        <v>6</v>
      </c>
      <c r="BG30" s="57">
        <f t="shared" si="91"/>
        <v>10</v>
      </c>
      <c r="BH30" s="57">
        <f t="shared" si="92"/>
        <v>13</v>
      </c>
      <c r="BI30" s="57">
        <f t="shared" si="93"/>
        <v>17</v>
      </c>
      <c r="BJ30" s="57">
        <f t="shared" si="94"/>
        <v>21</v>
      </c>
      <c r="BK30" s="59" t="str">
        <f t="shared" si="95"/>
        <v>DO#</v>
      </c>
      <c r="BL30" s="59" t="str">
        <f t="shared" si="96"/>
        <v>m</v>
      </c>
      <c r="BM30" s="59" t="str">
        <f t="shared" si="97"/>
        <v>5b</v>
      </c>
      <c r="BN30" s="59" t="str">
        <f t="shared" si="98"/>
        <v>7</v>
      </c>
      <c r="BO30" s="57" t="str">
        <f t="shared" si="99"/>
        <v>9b</v>
      </c>
      <c r="BP30" s="57" t="str">
        <f t="shared" si="100"/>
        <v>11</v>
      </c>
      <c r="BQ30" s="57" t="str">
        <f t="shared" si="101"/>
        <v>13</v>
      </c>
      <c r="BR30" s="57" t="str">
        <f t="shared" si="102"/>
        <v>DO#m5b</v>
      </c>
      <c r="BS30" s="57" t="str">
        <f t="shared" si="103"/>
        <v>DO#m5b7</v>
      </c>
      <c r="BT30" s="57" t="str">
        <f t="shared" si="104"/>
        <v>DO#m5b9b</v>
      </c>
      <c r="BU30" s="57" t="str">
        <f t="shared" si="105"/>
        <v>DO#m5b11</v>
      </c>
      <c r="BV30" s="57" t="str">
        <f t="shared" si="106"/>
        <v>DO#m5b13</v>
      </c>
      <c r="BX30" s="59">
        <f>1</f>
        <v>1</v>
      </c>
      <c r="BY30" s="57">
        <f t="shared" si="107"/>
        <v>4</v>
      </c>
      <c r="BZ30" s="57">
        <f t="shared" si="108"/>
        <v>8</v>
      </c>
      <c r="CA30" s="57">
        <f t="shared" si="109"/>
        <v>11</v>
      </c>
      <c r="CB30" s="57">
        <f t="shared" si="110"/>
        <v>14</v>
      </c>
      <c r="CC30" s="57">
        <f t="shared" si="111"/>
        <v>17</v>
      </c>
      <c r="CD30" s="57">
        <f t="shared" si="112"/>
        <v>21</v>
      </c>
      <c r="CE30" s="59" t="str">
        <f t="shared" si="113"/>
        <v>DO#</v>
      </c>
      <c r="CF30" s="59" t="str">
        <f t="shared" si="114"/>
        <v/>
      </c>
      <c r="CG30" s="59" t="str">
        <f t="shared" si="115"/>
        <v>5#</v>
      </c>
      <c r="CH30" s="59" t="str">
        <f t="shared" si="116"/>
        <v>Δ</v>
      </c>
      <c r="CI30" s="57" t="str">
        <f t="shared" si="117"/>
        <v>9</v>
      </c>
      <c r="CJ30" s="57" t="str">
        <f t="shared" si="118"/>
        <v>11</v>
      </c>
      <c r="CK30" s="57" t="str">
        <f t="shared" si="119"/>
        <v>13</v>
      </c>
      <c r="CL30" s="57" t="str">
        <f t="shared" si="120"/>
        <v>DO#5#</v>
      </c>
      <c r="CM30" s="57" t="str">
        <f t="shared" si="121"/>
        <v>DO#5#Δ</v>
      </c>
      <c r="CN30" s="57" t="str">
        <f t="shared" si="122"/>
        <v>DO#5#9</v>
      </c>
      <c r="CO30" s="57" t="str">
        <f t="shared" si="123"/>
        <v>DO#5#11</v>
      </c>
      <c r="CP30" s="57" t="str">
        <f t="shared" si="124"/>
        <v>DO#5#13</v>
      </c>
      <c r="CR30" s="59">
        <f>1</f>
        <v>1</v>
      </c>
      <c r="CS30" s="57">
        <f t="shared" si="125"/>
        <v>3</v>
      </c>
      <c r="CT30" s="57">
        <f t="shared" si="126"/>
        <v>7</v>
      </c>
      <c r="CU30" s="57">
        <f t="shared" si="127"/>
        <v>10</v>
      </c>
      <c r="CV30" s="57">
        <f t="shared" si="128"/>
        <v>14</v>
      </c>
      <c r="CW30" s="57">
        <f t="shared" si="129"/>
        <v>18</v>
      </c>
      <c r="CX30" s="57">
        <f t="shared" si="130"/>
        <v>21</v>
      </c>
      <c r="CY30" s="59" t="str">
        <f t="shared" si="131"/>
        <v>DO#</v>
      </c>
      <c r="CZ30" s="59" t="str">
        <f t="shared" si="132"/>
        <v>m</v>
      </c>
      <c r="DA30" s="59" t="str">
        <f t="shared" si="133"/>
        <v/>
      </c>
      <c r="DB30" s="59" t="str">
        <f t="shared" si="134"/>
        <v>7</v>
      </c>
      <c r="DC30" s="57" t="str">
        <f t="shared" si="135"/>
        <v>9</v>
      </c>
      <c r="DD30" s="57" t="str">
        <f t="shared" si="136"/>
        <v>11+</v>
      </c>
      <c r="DE30" s="57" t="str">
        <f t="shared" si="137"/>
        <v>13</v>
      </c>
      <c r="DF30" s="57" t="str">
        <f t="shared" si="138"/>
        <v>DO#m</v>
      </c>
      <c r="DG30" s="57" t="str">
        <f t="shared" si="139"/>
        <v>DO#m7</v>
      </c>
      <c r="DH30" s="57" t="str">
        <f t="shared" si="140"/>
        <v>DO#m9</v>
      </c>
      <c r="DI30" s="57" t="str">
        <f t="shared" si="141"/>
        <v>DO#m11+</v>
      </c>
      <c r="DJ30" s="57" t="str">
        <f t="shared" si="142"/>
        <v>DO#m13</v>
      </c>
      <c r="DL30" s="59">
        <f>1</f>
        <v>1</v>
      </c>
      <c r="DM30" s="57">
        <f t="shared" si="143"/>
        <v>4</v>
      </c>
      <c r="DN30" s="57">
        <f t="shared" si="144"/>
        <v>7</v>
      </c>
      <c r="DO30" s="57">
        <f t="shared" si="145"/>
        <v>10</v>
      </c>
      <c r="DP30" s="57">
        <f t="shared" si="146"/>
        <v>13</v>
      </c>
      <c r="DQ30" s="57">
        <f t="shared" si="147"/>
        <v>17</v>
      </c>
      <c r="DR30" s="57">
        <f t="shared" si="148"/>
        <v>20</v>
      </c>
      <c r="DS30" s="59" t="str">
        <f t="shared" si="149"/>
        <v>DO#</v>
      </c>
      <c r="DT30" s="59" t="str">
        <f t="shared" si="150"/>
        <v/>
      </c>
      <c r="DU30" s="59" t="str">
        <f t="shared" si="151"/>
        <v/>
      </c>
      <c r="DV30" s="59" t="str">
        <f t="shared" si="152"/>
        <v>7</v>
      </c>
      <c r="DW30" s="57" t="str">
        <f t="shared" si="153"/>
        <v>9b</v>
      </c>
      <c r="DX30" s="57" t="str">
        <f t="shared" si="154"/>
        <v>11</v>
      </c>
      <c r="DY30" s="57" t="str">
        <f t="shared" si="155"/>
        <v>13b</v>
      </c>
      <c r="DZ30" s="57" t="str">
        <f t="shared" si="156"/>
        <v>DO#</v>
      </c>
      <c r="EA30" s="57" t="str">
        <f t="shared" si="157"/>
        <v>DO#7</v>
      </c>
      <c r="EB30" s="57" t="str">
        <f t="shared" si="158"/>
        <v>DO#9b</v>
      </c>
      <c r="EC30" s="57" t="str">
        <f t="shared" si="159"/>
        <v>DO#11</v>
      </c>
      <c r="ED30" s="57" t="str">
        <f t="shared" si="160"/>
        <v>DO#13b</v>
      </c>
      <c r="EF30" s="59">
        <f>1</f>
        <v>1</v>
      </c>
      <c r="EG30" s="57">
        <f t="shared" si="161"/>
        <v>4</v>
      </c>
      <c r="EH30" s="57">
        <f t="shared" si="162"/>
        <v>7</v>
      </c>
      <c r="EI30" s="57">
        <f t="shared" si="163"/>
        <v>11</v>
      </c>
      <c r="EJ30" s="57">
        <f t="shared" si="164"/>
        <v>15</v>
      </c>
      <c r="EK30" s="57">
        <f t="shared" si="165"/>
        <v>18</v>
      </c>
      <c r="EL30" s="57">
        <f t="shared" si="166"/>
        <v>21</v>
      </c>
      <c r="EM30" s="59" t="str">
        <f t="shared" si="167"/>
        <v>DO#</v>
      </c>
      <c r="EN30" s="59" t="str">
        <f t="shared" si="168"/>
        <v/>
      </c>
      <c r="EO30" s="59" t="str">
        <f t="shared" si="169"/>
        <v/>
      </c>
      <c r="EP30" s="59" t="str">
        <f t="shared" si="170"/>
        <v>Δ</v>
      </c>
      <c r="EQ30" s="57" t="str">
        <f t="shared" si="171"/>
        <v>9+</v>
      </c>
      <c r="ER30" s="57" t="str">
        <f t="shared" si="172"/>
        <v>11+</v>
      </c>
      <c r="ES30" s="57" t="str">
        <f t="shared" si="173"/>
        <v>13</v>
      </c>
      <c r="ET30" s="57" t="str">
        <f t="shared" si="174"/>
        <v>DO#</v>
      </c>
      <c r="EU30" s="57" t="str">
        <f t="shared" si="175"/>
        <v>DO#Δ</v>
      </c>
      <c r="EV30" s="57" t="str">
        <f t="shared" si="176"/>
        <v>DO#9+</v>
      </c>
      <c r="EW30" s="57" t="str">
        <f t="shared" si="177"/>
        <v>DO#11+</v>
      </c>
      <c r="EX30" s="57" t="str">
        <f t="shared" si="178"/>
        <v>DO#13</v>
      </c>
      <c r="EZ30" s="59">
        <f>1</f>
        <v>1</v>
      </c>
      <c r="FA30" s="57">
        <f t="shared" si="179"/>
        <v>3</v>
      </c>
      <c r="FB30" s="57">
        <f t="shared" si="180"/>
        <v>6</v>
      </c>
      <c r="FC30" s="57">
        <f t="shared" si="181"/>
        <v>9</v>
      </c>
      <c r="FD30" s="57">
        <f t="shared" si="182"/>
        <v>13</v>
      </c>
      <c r="FE30" s="57">
        <f t="shared" si="183"/>
        <v>16</v>
      </c>
      <c r="FF30" s="57">
        <f t="shared" si="184"/>
        <v>20</v>
      </c>
      <c r="FG30" s="59" t="str">
        <f t="shared" si="185"/>
        <v>DO#</v>
      </c>
      <c r="FH30" s="59" t="str">
        <f t="shared" si="186"/>
        <v>m</v>
      </c>
      <c r="FI30" s="59" t="str">
        <f t="shared" si="187"/>
        <v>5b</v>
      </c>
      <c r="FJ30" s="59" t="str">
        <f t="shared" si="188"/>
        <v>dim</v>
      </c>
      <c r="FK30" s="57" t="str">
        <f t="shared" si="189"/>
        <v>9b</v>
      </c>
      <c r="FL30" s="57" t="str">
        <f t="shared" si="190"/>
        <v>11b</v>
      </c>
      <c r="FM30" s="57" t="str">
        <f t="shared" si="191"/>
        <v>13b</v>
      </c>
      <c r="FN30" s="57" t="str">
        <f t="shared" si="192"/>
        <v>DO#m5b</v>
      </c>
      <c r="FO30" s="57" t="str">
        <f t="shared" si="193"/>
        <v>DO#m5bdim</v>
      </c>
      <c r="FP30" s="57" t="str">
        <f t="shared" si="194"/>
        <v>DO#m5b9b</v>
      </c>
      <c r="FQ30" s="57" t="str">
        <f t="shared" si="195"/>
        <v>DO#m5b11b</v>
      </c>
      <c r="FR30" s="57" t="str">
        <f t="shared" si="196"/>
        <v>DO#m5b13b</v>
      </c>
      <c r="FT30" s="2" t="str">
        <f t="shared" si="197"/>
        <v>DO#m</v>
      </c>
      <c r="FU30" s="2" t="str">
        <f t="shared" si="197"/>
        <v>DO#mΔ</v>
      </c>
      <c r="FV30" s="2" t="str">
        <f t="shared" si="197"/>
        <v>DO#m9</v>
      </c>
      <c r="FW30" s="2" t="str">
        <f t="shared" si="197"/>
        <v>DO#m11</v>
      </c>
      <c r="FX30" s="2" t="str">
        <f t="shared" si="197"/>
        <v>DO#m13b</v>
      </c>
      <c r="FY30" s="2" t="str">
        <f t="shared" si="198"/>
        <v>DO#m5b</v>
      </c>
      <c r="FZ30" s="2" t="str">
        <f t="shared" si="198"/>
        <v>DO#m5b7</v>
      </c>
      <c r="GA30" s="2" t="str">
        <f t="shared" si="198"/>
        <v>DO#m5b9b</v>
      </c>
      <c r="GB30" s="2" t="str">
        <f t="shared" si="198"/>
        <v>DO#m5b11</v>
      </c>
      <c r="GC30" s="2" t="str">
        <f t="shared" si="198"/>
        <v>DO#m5b13</v>
      </c>
      <c r="GD30" s="2" t="str">
        <f t="shared" si="199"/>
        <v>DO#5#</v>
      </c>
      <c r="GE30" s="2" t="str">
        <f t="shared" si="199"/>
        <v>DO#5#Δ</v>
      </c>
      <c r="GF30" s="2" t="str">
        <f t="shared" si="199"/>
        <v>DO#5#9</v>
      </c>
      <c r="GG30" s="2" t="str">
        <f t="shared" si="199"/>
        <v>DO#5#11</v>
      </c>
      <c r="GH30" s="2" t="str">
        <f t="shared" si="199"/>
        <v>DO#5#13</v>
      </c>
      <c r="GI30" s="2" t="str">
        <f t="shared" si="200"/>
        <v>DO#m</v>
      </c>
      <c r="GJ30" s="2" t="str">
        <f t="shared" si="200"/>
        <v>DO#m7</v>
      </c>
      <c r="GK30" s="2" t="str">
        <f t="shared" si="200"/>
        <v>DO#m9</v>
      </c>
      <c r="GL30" s="2" t="str">
        <f t="shared" si="200"/>
        <v>DO#m11+</v>
      </c>
      <c r="GM30" s="2" t="str">
        <f t="shared" si="200"/>
        <v>DO#m13</v>
      </c>
      <c r="GN30" s="2" t="str">
        <f t="shared" si="201"/>
        <v>DO#</v>
      </c>
      <c r="GO30" s="2" t="str">
        <f t="shared" si="201"/>
        <v>DO#7</v>
      </c>
      <c r="GP30" s="2" t="str">
        <f t="shared" si="201"/>
        <v>DO#9b</v>
      </c>
      <c r="GQ30" s="2" t="str">
        <f t="shared" si="201"/>
        <v>DO#11</v>
      </c>
      <c r="GR30" s="2" t="str">
        <f t="shared" si="201"/>
        <v>DO#13b</v>
      </c>
      <c r="GS30" s="2" t="str">
        <f t="shared" si="202"/>
        <v>DO#</v>
      </c>
      <c r="GT30" s="2" t="str">
        <f t="shared" si="202"/>
        <v>DO#Δ</v>
      </c>
      <c r="GU30" s="2" t="str">
        <f t="shared" si="202"/>
        <v>DO#9+</v>
      </c>
      <c r="GV30" s="2" t="str">
        <f t="shared" si="202"/>
        <v>DO#11+</v>
      </c>
      <c r="GW30" s="2" t="str">
        <f t="shared" si="202"/>
        <v>DO#13</v>
      </c>
      <c r="GX30" s="2" t="str">
        <f t="shared" si="203"/>
        <v>DO#m5b</v>
      </c>
      <c r="GY30" s="2" t="str">
        <f t="shared" si="203"/>
        <v>DO#m5bdim</v>
      </c>
      <c r="GZ30" s="2" t="str">
        <f t="shared" si="203"/>
        <v>DO#m5b9b</v>
      </c>
      <c r="HA30" s="2" t="str">
        <f t="shared" si="203"/>
        <v>DO#m5b11b</v>
      </c>
      <c r="HB30" s="2" t="str">
        <f t="shared" si="203"/>
        <v>DO#m5b13b</v>
      </c>
      <c r="HD30" s="2">
        <f t="shared" si="216"/>
        <v>26</v>
      </c>
      <c r="HE30" s="2" t="str" cm="1">
        <f t="array" ref="HE30">INDEX(patti,$HD30,IP30)</f>
        <v>DO#m</v>
      </c>
      <c r="HF30" s="2" t="str" cm="1">
        <f t="array" ref="HF30">INDEX(patti,$HD30,IQ30)</f>
        <v>DO#m5b</v>
      </c>
      <c r="HG30" s="2" t="str" cm="1">
        <f t="array" ref="HG30">INDEX(patti,$HD30,IR30)</f>
        <v>DO#5#</v>
      </c>
      <c r="HH30" s="2" t="str" cm="1">
        <f t="array" ref="HH30">INDEX(patti,$HD30,IS30)</f>
        <v>DO#m</v>
      </c>
      <c r="HI30" s="2" t="str" cm="1">
        <f t="array" ref="HI30">INDEX(patti,$HD30,IT30)</f>
        <v>DO#</v>
      </c>
      <c r="HJ30" s="2" t="str" cm="1">
        <f t="array" ref="HJ30">INDEX(patti,$HD30,IU30)</f>
        <v>DO#</v>
      </c>
      <c r="HK30" s="2" t="str" cm="1">
        <f t="array" ref="HK30">INDEX(patti,$HD30,IV30)</f>
        <v>DO#dim</v>
      </c>
      <c r="HL30" s="2" t="str" cm="1">
        <f t="array" ref="HL30">INDEX(patti,$HD30,IW30)</f>
        <v>DO#mΔ</v>
      </c>
      <c r="HM30" s="2" t="str" cm="1">
        <f t="array" ref="HM30">INDEX(patti,$HD30,IX30)</f>
        <v>DO#m5b7</v>
      </c>
      <c r="HN30" s="2" t="str" cm="1">
        <f t="array" ref="HN30">INDEX(patti,$HD30,IY30)</f>
        <v>DO#5#Δ</v>
      </c>
      <c r="HO30" s="2" t="str" cm="1">
        <f t="array" ref="HO30">INDEX(patti,$HD30,IZ30)</f>
        <v>DO#m7</v>
      </c>
      <c r="HP30" s="2" t="str" cm="1">
        <f t="array" ref="HP30">INDEX(patti,$HD30,JA30)</f>
        <v>DO#7</v>
      </c>
      <c r="HQ30" s="2" t="str" cm="1">
        <f t="array" ref="HQ30">INDEX(patti,$HD30,JB30)</f>
        <v>DO#Δ</v>
      </c>
      <c r="HR30" s="2" t="str" cm="1">
        <f t="array" ref="HR30">INDEX(patti,$HD30,JC30)</f>
        <v xml:space="preserve">   </v>
      </c>
      <c r="HS30" s="2" t="str" cm="1">
        <f t="array" ref="HS30">INDEX(patti,$HD30,JD30)</f>
        <v>DO#m9</v>
      </c>
      <c r="HT30" s="2" t="str" cm="1">
        <f t="array" ref="HT30">INDEX(patti,$HD30,JE30)</f>
        <v>DO#m5b9b</v>
      </c>
      <c r="HU30" s="2" t="str" cm="1">
        <f t="array" ref="HU30">INDEX(patti,$HD30,JF30)</f>
        <v>DO#5#9</v>
      </c>
      <c r="HV30" s="2" t="str" cm="1">
        <f t="array" ref="HV30">INDEX(patti,$HD30,JG30)</f>
        <v>DO#m9</v>
      </c>
      <c r="HW30" s="2" t="str" cm="1">
        <f t="array" ref="HW30">INDEX(patti,$HD30,JH30)</f>
        <v>DO#9b</v>
      </c>
      <c r="HX30" s="2" t="str" cm="1">
        <f t="array" ref="HX30">INDEX(patti,$HD30,JI30)</f>
        <v>DO#9#</v>
      </c>
      <c r="HY30" s="2" t="str" cm="1">
        <f t="array" ref="HY30">INDEX(patti,$HD30,JJ30)</f>
        <v xml:space="preserve">   </v>
      </c>
      <c r="HZ30" s="2" t="str" cm="1">
        <f t="array" ref="HZ30">INDEX(patti,$HD30,JK30)</f>
        <v>DO#m11</v>
      </c>
      <c r="IA30" s="2" t="str" cm="1">
        <f t="array" ref="IA30">INDEX(patti,$HD30,JL30)</f>
        <v>DO#m5b11</v>
      </c>
      <c r="IB30" s="2" t="str" cm="1">
        <f t="array" ref="IB30">INDEX(patti,$HD30,JM30)</f>
        <v>DO#5#11</v>
      </c>
      <c r="IC30" s="2" t="str" cm="1">
        <f t="array" ref="IC30">INDEX(patti,$HD30,JN30)</f>
        <v>DO#m11+</v>
      </c>
      <c r="ID30" s="2" t="str" cm="1">
        <f t="array" ref="ID30">INDEX(patti,$HD30,JO30)</f>
        <v>DO#11</v>
      </c>
      <c r="IE30" s="2" t="str" cm="1">
        <f t="array" ref="IE30">INDEX(patti,$HD30,JP30)</f>
        <v>DO#11+</v>
      </c>
      <c r="IF30" s="2" t="str" cm="1">
        <f t="array" ref="IF30">INDEX(patti,$HD30,JQ30)</f>
        <v xml:space="preserve">   </v>
      </c>
      <c r="IG30" s="2" t="str" cm="1">
        <f t="array" ref="IG30">INDEX(patti,$HD30,JR30)</f>
        <v>DO#m13b</v>
      </c>
      <c r="IH30" s="2" t="str" cm="1">
        <f t="array" ref="IH30">INDEX(patti,$HD30,JS30)</f>
        <v>DO#m5b13</v>
      </c>
      <c r="II30" s="2" t="str" cm="1">
        <f t="array" ref="II30">INDEX(patti,$HD30,JT30)</f>
        <v>DO#5#13</v>
      </c>
      <c r="IJ30" s="2" t="str" cm="1">
        <f t="array" ref="IJ30">INDEX(patti,$HD30,JU30)</f>
        <v>DO#m13</v>
      </c>
      <c r="IK30" s="2" t="str" cm="1">
        <f t="array" ref="IK30">INDEX(patti,$HD30,JV30)</f>
        <v>DO#13b</v>
      </c>
      <c r="IL30" s="2" t="str" cm="1">
        <f t="array" ref="IL30">INDEX(patti,$HD30,JW30)</f>
        <v>DO#13</v>
      </c>
      <c r="IM30" s="2" t="str" cm="1">
        <f t="array" ref="IM30">INDEX(patti,$HD30,JX30)</f>
        <v xml:space="preserve">   </v>
      </c>
      <c r="IN30" t="s">
        <v>117</v>
      </c>
      <c r="IP30">
        <v>1</v>
      </c>
      <c r="IQ30">
        <f t="shared" si="224"/>
        <v>6</v>
      </c>
      <c r="IR30">
        <f t="shared" si="224"/>
        <v>11</v>
      </c>
      <c r="IS30">
        <f t="shared" si="224"/>
        <v>16</v>
      </c>
      <c r="IT30">
        <f t="shared" si="224"/>
        <v>21</v>
      </c>
      <c r="IU30">
        <f t="shared" si="224"/>
        <v>26</v>
      </c>
      <c r="IV30">
        <f t="shared" si="224"/>
        <v>31</v>
      </c>
      <c r="IW30">
        <f t="shared" si="205"/>
        <v>2</v>
      </c>
      <c r="IX30">
        <f t="shared" si="205"/>
        <v>7</v>
      </c>
      <c r="IY30">
        <f t="shared" si="205"/>
        <v>12</v>
      </c>
      <c r="IZ30">
        <f t="shared" si="205"/>
        <v>17</v>
      </c>
      <c r="JA30">
        <f t="shared" si="205"/>
        <v>22</v>
      </c>
      <c r="JB30">
        <f t="shared" si="205"/>
        <v>27</v>
      </c>
      <c r="JC30">
        <f t="shared" si="205"/>
        <v>32</v>
      </c>
      <c r="JD30">
        <f t="shared" si="205"/>
        <v>3</v>
      </c>
      <c r="JE30">
        <f t="shared" si="205"/>
        <v>8</v>
      </c>
      <c r="JF30">
        <f t="shared" si="205"/>
        <v>13</v>
      </c>
      <c r="JG30">
        <f t="shared" si="205"/>
        <v>18</v>
      </c>
      <c r="JH30">
        <f t="shared" si="205"/>
        <v>23</v>
      </c>
      <c r="JI30">
        <f t="shared" si="205"/>
        <v>28</v>
      </c>
      <c r="JJ30">
        <f t="shared" si="205"/>
        <v>33</v>
      </c>
      <c r="JK30">
        <f t="shared" si="205"/>
        <v>4</v>
      </c>
      <c r="JL30">
        <f t="shared" si="205"/>
        <v>9</v>
      </c>
      <c r="JM30">
        <f t="shared" si="223"/>
        <v>14</v>
      </c>
      <c r="JN30">
        <f t="shared" si="223"/>
        <v>19</v>
      </c>
      <c r="JO30">
        <f t="shared" si="223"/>
        <v>24</v>
      </c>
      <c r="JP30">
        <f t="shared" si="223"/>
        <v>29</v>
      </c>
      <c r="JQ30">
        <f t="shared" si="223"/>
        <v>34</v>
      </c>
      <c r="JR30">
        <f t="shared" si="223"/>
        <v>5</v>
      </c>
      <c r="JS30">
        <f t="shared" si="223"/>
        <v>10</v>
      </c>
      <c r="JT30">
        <f t="shared" si="223"/>
        <v>15</v>
      </c>
      <c r="JU30">
        <f t="shared" si="223"/>
        <v>20</v>
      </c>
      <c r="JV30">
        <f t="shared" si="223"/>
        <v>25</v>
      </c>
      <c r="JW30">
        <f t="shared" si="223"/>
        <v>30</v>
      </c>
      <c r="JX30">
        <f t="shared" si="223"/>
        <v>35</v>
      </c>
      <c r="JY30" t="s">
        <v>117</v>
      </c>
      <c r="JZ30" t="str">
        <f>JZ29</f>
        <v>ARMONICA</v>
      </c>
      <c r="KA30">
        <f t="shared" si="16"/>
        <v>0</v>
      </c>
      <c r="KB30" cm="1">
        <f t="array" ref="KB30">IF(TYPE(_xlfn._xlws.FILTER(HE$1:IM$1,HE30:IM30=KA30))=16,0,_xlfn._xlws.FILTER(HE$1:IM$1,HE30:IM30=KA30))</f>
        <v>0</v>
      </c>
      <c r="KG30">
        <f t="shared" si="206"/>
        <v>0</v>
      </c>
      <c r="KH30" s="35">
        <f t="shared" si="225"/>
        <v>0</v>
      </c>
      <c r="LX30" s="73"/>
      <c r="LY30" s="73"/>
      <c r="LZ30" s="51"/>
      <c r="MA30" s="51"/>
      <c r="MB30" s="51"/>
      <c r="MC30" s="51"/>
      <c r="MD30" s="51"/>
      <c r="ME30" s="51"/>
      <c r="MF30" s="51"/>
      <c r="MG30" s="51"/>
      <c r="MH30" s="51"/>
      <c r="MI30" s="51"/>
      <c r="MJ30" s="51"/>
      <c r="MK30" s="51"/>
      <c r="ML30" s="51"/>
      <c r="MM30" s="51"/>
      <c r="MN30" s="51"/>
      <c r="MO30" s="51"/>
      <c r="MP30" s="51"/>
      <c r="MQ30" s="51"/>
      <c r="MR30" s="51"/>
      <c r="MS30" s="51"/>
      <c r="MT30" s="51"/>
      <c r="MU30" s="51"/>
      <c r="MV30" s="51"/>
      <c r="MW30" s="51"/>
      <c r="MX30" s="51"/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1"/>
      <c r="NJ30" s="51"/>
      <c r="NK30" s="51"/>
      <c r="NL30" s="51"/>
      <c r="NM30" s="51"/>
      <c r="NN30" s="51"/>
      <c r="NO30" s="73"/>
      <c r="NP30" s="73"/>
      <c r="NQ30" s="73"/>
      <c r="NR30" s="73"/>
      <c r="NS30" s="73"/>
      <c r="NT30" s="73"/>
      <c r="NU30" s="73"/>
      <c r="NV30" s="73"/>
      <c r="NW30" s="73"/>
      <c r="NX30" s="73"/>
      <c r="NY30" s="73"/>
      <c r="NZ30" s="73"/>
      <c r="OA30" s="73"/>
      <c r="OB30" s="73"/>
      <c r="OC30" s="73"/>
      <c r="OD30" s="73"/>
      <c r="OE30" s="73"/>
      <c r="OF30" s="73"/>
      <c r="OG30" s="73"/>
      <c r="OH30" s="73"/>
      <c r="OI30" s="73"/>
      <c r="OJ30" s="73"/>
      <c r="OK30" s="73"/>
      <c r="OL30" s="73"/>
      <c r="OM30" s="73"/>
      <c r="ON30" s="73"/>
      <c r="OO30" s="73"/>
      <c r="OP30" s="73"/>
      <c r="OQ30" s="73"/>
      <c r="OR30" s="73"/>
      <c r="OS30" s="73"/>
      <c r="OT30" s="73"/>
      <c r="OU30" s="73"/>
      <c r="OV30" s="73"/>
      <c r="OW30" s="73"/>
      <c r="OX30" s="73"/>
      <c r="OY30" s="73"/>
      <c r="OZ30" s="73"/>
      <c r="PA30" s="73"/>
      <c r="PB30" s="73"/>
    </row>
    <row r="31" spans="1:418" x14ac:dyDescent="0.3">
      <c r="A31" s="190"/>
      <c r="B31" t="str">
        <f t="shared" si="220"/>
        <v>RE</v>
      </c>
      <c r="C31" s="16" t="s">
        <v>37</v>
      </c>
      <c r="D31" s="16" t="s">
        <v>38</v>
      </c>
      <c r="E31" s="16" t="s">
        <v>37</v>
      </c>
      <c r="F31" s="16" t="s">
        <v>37</v>
      </c>
      <c r="G31" s="16" t="s">
        <v>38</v>
      </c>
      <c r="H31" s="16" t="s">
        <v>39</v>
      </c>
      <c r="I31" s="16" t="s">
        <v>38</v>
      </c>
      <c r="J31" s="4">
        <f t="shared" si="221"/>
        <v>3</v>
      </c>
      <c r="K31" s="59">
        <f t="shared" si="48"/>
        <v>5</v>
      </c>
      <c r="L31" s="59">
        <f t="shared" si="49"/>
        <v>6</v>
      </c>
      <c r="M31" s="59">
        <f t="shared" si="50"/>
        <v>8</v>
      </c>
      <c r="N31" s="59">
        <f t="shared" si="51"/>
        <v>10</v>
      </c>
      <c r="O31" s="59">
        <f t="shared" si="52"/>
        <v>11</v>
      </c>
      <c r="P31" s="59">
        <f t="shared" si="53"/>
        <v>14</v>
      </c>
      <c r="Q31" s="57">
        <f t="shared" si="54"/>
        <v>15</v>
      </c>
      <c r="R31" s="59">
        <f t="shared" si="55"/>
        <v>17</v>
      </c>
      <c r="S31" s="59">
        <f t="shared" si="56"/>
        <v>18</v>
      </c>
      <c r="T31" s="59">
        <f t="shared" si="57"/>
        <v>20</v>
      </c>
      <c r="U31" s="59">
        <f t="shared" si="58"/>
        <v>22</v>
      </c>
      <c r="V31" s="59">
        <f t="shared" si="59"/>
        <v>23</v>
      </c>
      <c r="W31" s="59">
        <f t="shared" si="60"/>
        <v>26</v>
      </c>
      <c r="X31" s="57">
        <f t="shared" si="61"/>
        <v>27</v>
      </c>
      <c r="Y31" s="59">
        <f t="shared" si="62"/>
        <v>29</v>
      </c>
      <c r="Z31" s="59">
        <f t="shared" si="63"/>
        <v>30</v>
      </c>
      <c r="AA31" s="59">
        <f t="shared" si="64"/>
        <v>32</v>
      </c>
      <c r="AB31" s="59">
        <f t="shared" si="65"/>
        <v>34</v>
      </c>
      <c r="AC31" s="59">
        <f t="shared" si="66"/>
        <v>35</v>
      </c>
      <c r="AD31" s="59">
        <f t="shared" si="67"/>
        <v>38</v>
      </c>
      <c r="AE31" s="57">
        <f t="shared" si="68"/>
        <v>39</v>
      </c>
      <c r="AF31" s="59">
        <f t="shared" si="69"/>
        <v>41</v>
      </c>
      <c r="AG31" s="59">
        <f t="shared" si="70"/>
        <v>42</v>
      </c>
      <c r="AH31" s="59">
        <f t="shared" si="71"/>
        <v>44</v>
      </c>
      <c r="AI31" s="59"/>
      <c r="AJ31" s="59">
        <f>1</f>
        <v>1</v>
      </c>
      <c r="AK31" s="59">
        <f t="shared" si="72"/>
        <v>3</v>
      </c>
      <c r="AL31" s="59">
        <f t="shared" si="73"/>
        <v>7</v>
      </c>
      <c r="AM31" s="59">
        <f t="shared" si="74"/>
        <v>11</v>
      </c>
      <c r="AN31" s="59">
        <f t="shared" si="75"/>
        <v>14</v>
      </c>
      <c r="AO31" s="59">
        <f t="shared" si="76"/>
        <v>17</v>
      </c>
      <c r="AP31" s="59">
        <f t="shared" si="77"/>
        <v>20</v>
      </c>
      <c r="AQ31" s="59" t="str">
        <f t="shared" si="215"/>
        <v>RE</v>
      </c>
      <c r="AR31" s="59" t="str">
        <f t="shared" si="78"/>
        <v>m</v>
      </c>
      <c r="AS31" s="59" t="str">
        <f t="shared" si="79"/>
        <v/>
      </c>
      <c r="AT31" s="59" t="str">
        <f t="shared" si="80"/>
        <v>Δ</v>
      </c>
      <c r="AU31" s="57" t="str">
        <f t="shared" si="81"/>
        <v>9</v>
      </c>
      <c r="AV31" s="57" t="str">
        <f t="shared" si="82"/>
        <v>11</v>
      </c>
      <c r="AW31" s="57" t="str">
        <f t="shared" si="83"/>
        <v>13b</v>
      </c>
      <c r="AX31" s="57" t="str">
        <f t="shared" si="84"/>
        <v>REm</v>
      </c>
      <c r="AY31" s="57" t="str">
        <f t="shared" si="85"/>
        <v>REmΔ</v>
      </c>
      <c r="AZ31" s="57" t="str">
        <f t="shared" si="86"/>
        <v>REm9</v>
      </c>
      <c r="BA31" s="57" t="str">
        <f t="shared" si="87"/>
        <v>REm11</v>
      </c>
      <c r="BB31" s="57" t="str">
        <f t="shared" si="88"/>
        <v>REm13b</v>
      </c>
      <c r="BD31" s="59">
        <f>1</f>
        <v>1</v>
      </c>
      <c r="BE31" s="57">
        <f t="shared" si="89"/>
        <v>3</v>
      </c>
      <c r="BF31" s="57">
        <f t="shared" si="90"/>
        <v>6</v>
      </c>
      <c r="BG31" s="57">
        <f t="shared" si="91"/>
        <v>10</v>
      </c>
      <c r="BH31" s="57">
        <f t="shared" si="92"/>
        <v>13</v>
      </c>
      <c r="BI31" s="57">
        <f t="shared" si="93"/>
        <v>17</v>
      </c>
      <c r="BJ31" s="57">
        <f t="shared" si="94"/>
        <v>21</v>
      </c>
      <c r="BK31" s="59" t="str">
        <f t="shared" si="95"/>
        <v>RE</v>
      </c>
      <c r="BL31" s="59" t="str">
        <f t="shared" si="96"/>
        <v>m</v>
      </c>
      <c r="BM31" s="59" t="str">
        <f t="shared" si="97"/>
        <v>5b</v>
      </c>
      <c r="BN31" s="59" t="str">
        <f t="shared" si="98"/>
        <v>7</v>
      </c>
      <c r="BO31" s="57" t="str">
        <f t="shared" si="99"/>
        <v>9b</v>
      </c>
      <c r="BP31" s="57" t="str">
        <f t="shared" si="100"/>
        <v>11</v>
      </c>
      <c r="BQ31" s="57" t="str">
        <f t="shared" si="101"/>
        <v>13</v>
      </c>
      <c r="BR31" s="57" t="str">
        <f t="shared" si="102"/>
        <v>REm5b</v>
      </c>
      <c r="BS31" s="57" t="str">
        <f t="shared" si="103"/>
        <v>REm5b7</v>
      </c>
      <c r="BT31" s="57" t="str">
        <f t="shared" si="104"/>
        <v>REm5b9b</v>
      </c>
      <c r="BU31" s="57" t="str">
        <f t="shared" si="105"/>
        <v>REm5b11</v>
      </c>
      <c r="BV31" s="57" t="str">
        <f t="shared" si="106"/>
        <v>REm5b13</v>
      </c>
      <c r="BX31" s="59">
        <f>1</f>
        <v>1</v>
      </c>
      <c r="BY31" s="57">
        <f t="shared" si="107"/>
        <v>4</v>
      </c>
      <c r="BZ31" s="57">
        <f t="shared" si="108"/>
        <v>8</v>
      </c>
      <c r="CA31" s="57">
        <f t="shared" si="109"/>
        <v>11</v>
      </c>
      <c r="CB31" s="57">
        <f t="shared" si="110"/>
        <v>14</v>
      </c>
      <c r="CC31" s="57">
        <f t="shared" si="111"/>
        <v>17</v>
      </c>
      <c r="CD31" s="57">
        <f t="shared" si="112"/>
        <v>21</v>
      </c>
      <c r="CE31" s="59" t="str">
        <f t="shared" si="113"/>
        <v>RE</v>
      </c>
      <c r="CF31" s="59" t="str">
        <f t="shared" si="114"/>
        <v/>
      </c>
      <c r="CG31" s="59" t="str">
        <f t="shared" si="115"/>
        <v>5#</v>
      </c>
      <c r="CH31" s="59" t="str">
        <f t="shared" si="116"/>
        <v>Δ</v>
      </c>
      <c r="CI31" s="57" t="str">
        <f t="shared" si="117"/>
        <v>9</v>
      </c>
      <c r="CJ31" s="57" t="str">
        <f t="shared" si="118"/>
        <v>11</v>
      </c>
      <c r="CK31" s="57" t="str">
        <f t="shared" si="119"/>
        <v>13</v>
      </c>
      <c r="CL31" s="57" t="str">
        <f t="shared" si="120"/>
        <v>RE5#</v>
      </c>
      <c r="CM31" s="57" t="str">
        <f t="shared" si="121"/>
        <v>RE5#Δ</v>
      </c>
      <c r="CN31" s="57" t="str">
        <f t="shared" si="122"/>
        <v>RE5#9</v>
      </c>
      <c r="CO31" s="57" t="str">
        <f t="shared" si="123"/>
        <v>RE5#11</v>
      </c>
      <c r="CP31" s="57" t="str">
        <f t="shared" si="124"/>
        <v>RE5#13</v>
      </c>
      <c r="CR31" s="59">
        <f>1</f>
        <v>1</v>
      </c>
      <c r="CS31" s="57">
        <f t="shared" si="125"/>
        <v>3</v>
      </c>
      <c r="CT31" s="57">
        <f t="shared" si="126"/>
        <v>7</v>
      </c>
      <c r="CU31" s="57">
        <f t="shared" si="127"/>
        <v>10</v>
      </c>
      <c r="CV31" s="57">
        <f t="shared" si="128"/>
        <v>14</v>
      </c>
      <c r="CW31" s="57">
        <f t="shared" si="129"/>
        <v>18</v>
      </c>
      <c r="CX31" s="57">
        <f t="shared" si="130"/>
        <v>21</v>
      </c>
      <c r="CY31" s="59" t="str">
        <f t="shared" si="131"/>
        <v>RE</v>
      </c>
      <c r="CZ31" s="59" t="str">
        <f t="shared" si="132"/>
        <v>m</v>
      </c>
      <c r="DA31" s="59" t="str">
        <f t="shared" si="133"/>
        <v/>
      </c>
      <c r="DB31" s="59" t="str">
        <f t="shared" si="134"/>
        <v>7</v>
      </c>
      <c r="DC31" s="57" t="str">
        <f t="shared" si="135"/>
        <v>9</v>
      </c>
      <c r="DD31" s="57" t="str">
        <f t="shared" si="136"/>
        <v>11+</v>
      </c>
      <c r="DE31" s="57" t="str">
        <f t="shared" si="137"/>
        <v>13</v>
      </c>
      <c r="DF31" s="57" t="str">
        <f t="shared" si="138"/>
        <v>REm</v>
      </c>
      <c r="DG31" s="57" t="str">
        <f t="shared" si="139"/>
        <v>REm7</v>
      </c>
      <c r="DH31" s="57" t="str">
        <f t="shared" si="140"/>
        <v>REm9</v>
      </c>
      <c r="DI31" s="57" t="str">
        <f t="shared" si="141"/>
        <v>REm11+</v>
      </c>
      <c r="DJ31" s="57" t="str">
        <f t="shared" si="142"/>
        <v>REm13</v>
      </c>
      <c r="DL31" s="59">
        <f>1</f>
        <v>1</v>
      </c>
      <c r="DM31" s="57">
        <f t="shared" si="143"/>
        <v>4</v>
      </c>
      <c r="DN31" s="57">
        <f t="shared" si="144"/>
        <v>7</v>
      </c>
      <c r="DO31" s="57">
        <f t="shared" si="145"/>
        <v>10</v>
      </c>
      <c r="DP31" s="57">
        <f t="shared" si="146"/>
        <v>13</v>
      </c>
      <c r="DQ31" s="57">
        <f t="shared" si="147"/>
        <v>17</v>
      </c>
      <c r="DR31" s="57">
        <f t="shared" si="148"/>
        <v>20</v>
      </c>
      <c r="DS31" s="59" t="str">
        <f t="shared" si="149"/>
        <v>RE</v>
      </c>
      <c r="DT31" s="59" t="str">
        <f t="shared" si="150"/>
        <v/>
      </c>
      <c r="DU31" s="59" t="str">
        <f t="shared" si="151"/>
        <v/>
      </c>
      <c r="DV31" s="59" t="str">
        <f t="shared" si="152"/>
        <v>7</v>
      </c>
      <c r="DW31" s="57" t="str">
        <f t="shared" si="153"/>
        <v>9b</v>
      </c>
      <c r="DX31" s="57" t="str">
        <f t="shared" si="154"/>
        <v>11</v>
      </c>
      <c r="DY31" s="57" t="str">
        <f t="shared" si="155"/>
        <v>13b</v>
      </c>
      <c r="DZ31" s="57" t="str">
        <f t="shared" si="156"/>
        <v>RE</v>
      </c>
      <c r="EA31" s="57" t="str">
        <f t="shared" si="157"/>
        <v>RE7</v>
      </c>
      <c r="EB31" s="57" t="str">
        <f t="shared" si="158"/>
        <v>RE9b</v>
      </c>
      <c r="EC31" s="57" t="str">
        <f t="shared" si="159"/>
        <v>RE11</v>
      </c>
      <c r="ED31" s="57" t="str">
        <f t="shared" si="160"/>
        <v>RE13b</v>
      </c>
      <c r="EF31" s="59">
        <f>1</f>
        <v>1</v>
      </c>
      <c r="EG31" s="57">
        <f t="shared" si="161"/>
        <v>4</v>
      </c>
      <c r="EH31" s="57">
        <f t="shared" si="162"/>
        <v>7</v>
      </c>
      <c r="EI31" s="57">
        <f t="shared" si="163"/>
        <v>11</v>
      </c>
      <c r="EJ31" s="57">
        <f t="shared" si="164"/>
        <v>15</v>
      </c>
      <c r="EK31" s="57">
        <f t="shared" si="165"/>
        <v>18</v>
      </c>
      <c r="EL31" s="57">
        <f t="shared" si="166"/>
        <v>21</v>
      </c>
      <c r="EM31" s="59" t="str">
        <f t="shared" si="167"/>
        <v>RE</v>
      </c>
      <c r="EN31" s="59" t="str">
        <f t="shared" si="168"/>
        <v/>
      </c>
      <c r="EO31" s="59" t="str">
        <f t="shared" si="169"/>
        <v/>
      </c>
      <c r="EP31" s="59" t="str">
        <f t="shared" si="170"/>
        <v>Δ</v>
      </c>
      <c r="EQ31" s="57" t="str">
        <f t="shared" si="171"/>
        <v>9+</v>
      </c>
      <c r="ER31" s="57" t="str">
        <f t="shared" si="172"/>
        <v>11+</v>
      </c>
      <c r="ES31" s="57" t="str">
        <f t="shared" si="173"/>
        <v>13</v>
      </c>
      <c r="ET31" s="57" t="str">
        <f t="shared" si="174"/>
        <v>RE</v>
      </c>
      <c r="EU31" s="57" t="str">
        <f t="shared" si="175"/>
        <v>REΔ</v>
      </c>
      <c r="EV31" s="57" t="str">
        <f t="shared" si="176"/>
        <v>RE9+</v>
      </c>
      <c r="EW31" s="57" t="str">
        <f t="shared" si="177"/>
        <v>RE11+</v>
      </c>
      <c r="EX31" s="57" t="str">
        <f t="shared" si="178"/>
        <v>RE13</v>
      </c>
      <c r="EZ31" s="59">
        <f>1</f>
        <v>1</v>
      </c>
      <c r="FA31" s="57">
        <f t="shared" si="179"/>
        <v>3</v>
      </c>
      <c r="FB31" s="57">
        <f t="shared" si="180"/>
        <v>6</v>
      </c>
      <c r="FC31" s="57">
        <f t="shared" si="181"/>
        <v>9</v>
      </c>
      <c r="FD31" s="57">
        <f t="shared" si="182"/>
        <v>13</v>
      </c>
      <c r="FE31" s="57">
        <f t="shared" si="183"/>
        <v>16</v>
      </c>
      <c r="FF31" s="57">
        <f t="shared" si="184"/>
        <v>20</v>
      </c>
      <c r="FG31" s="59" t="str">
        <f t="shared" si="185"/>
        <v>RE</v>
      </c>
      <c r="FH31" s="59" t="str">
        <f t="shared" si="186"/>
        <v>m</v>
      </c>
      <c r="FI31" s="59" t="str">
        <f t="shared" si="187"/>
        <v>5b</v>
      </c>
      <c r="FJ31" s="59" t="str">
        <f t="shared" si="188"/>
        <v>dim</v>
      </c>
      <c r="FK31" s="57" t="str">
        <f t="shared" si="189"/>
        <v>9b</v>
      </c>
      <c r="FL31" s="57" t="str">
        <f t="shared" si="190"/>
        <v>11b</v>
      </c>
      <c r="FM31" s="57" t="str">
        <f t="shared" si="191"/>
        <v>13b</v>
      </c>
      <c r="FN31" s="57" t="str">
        <f t="shared" si="192"/>
        <v>REm5b</v>
      </c>
      <c r="FO31" s="57" t="str">
        <f t="shared" si="193"/>
        <v>REm5bdim</v>
      </c>
      <c r="FP31" s="57" t="str">
        <f t="shared" si="194"/>
        <v>REm5b9b</v>
      </c>
      <c r="FQ31" s="57" t="str">
        <f t="shared" si="195"/>
        <v>REm5b11b</v>
      </c>
      <c r="FR31" s="57" t="str">
        <f t="shared" si="196"/>
        <v>REm5b13b</v>
      </c>
      <c r="FT31" s="2" t="str">
        <f t="shared" si="197"/>
        <v>REm</v>
      </c>
      <c r="FU31" s="2" t="str">
        <f t="shared" si="197"/>
        <v>REmΔ</v>
      </c>
      <c r="FV31" s="2" t="str">
        <f t="shared" si="197"/>
        <v>REm9</v>
      </c>
      <c r="FW31" s="2" t="str">
        <f t="shared" si="197"/>
        <v>REm11</v>
      </c>
      <c r="FX31" s="2" t="str">
        <f t="shared" si="197"/>
        <v>REm13b</v>
      </c>
      <c r="FY31" s="2" t="str">
        <f t="shared" si="198"/>
        <v>REm5b</v>
      </c>
      <c r="FZ31" s="2" t="str">
        <f t="shared" si="198"/>
        <v>REm5b7</v>
      </c>
      <c r="GA31" s="2" t="str">
        <f t="shared" si="198"/>
        <v>REm5b9b</v>
      </c>
      <c r="GB31" s="2" t="str">
        <f t="shared" si="198"/>
        <v>REm5b11</v>
      </c>
      <c r="GC31" s="2" t="str">
        <f t="shared" si="198"/>
        <v>REm5b13</v>
      </c>
      <c r="GD31" s="2" t="str">
        <f t="shared" si="199"/>
        <v>RE5#</v>
      </c>
      <c r="GE31" s="2" t="str">
        <f t="shared" si="199"/>
        <v>RE5#Δ</v>
      </c>
      <c r="GF31" s="2" t="str">
        <f t="shared" si="199"/>
        <v>RE5#9</v>
      </c>
      <c r="GG31" s="2" t="str">
        <f t="shared" si="199"/>
        <v>RE5#11</v>
      </c>
      <c r="GH31" s="2" t="str">
        <f t="shared" si="199"/>
        <v>RE5#13</v>
      </c>
      <c r="GI31" s="2" t="str">
        <f t="shared" si="200"/>
        <v>REm</v>
      </c>
      <c r="GJ31" s="2" t="str">
        <f t="shared" si="200"/>
        <v>REm7</v>
      </c>
      <c r="GK31" s="2" t="str">
        <f t="shared" si="200"/>
        <v>REm9</v>
      </c>
      <c r="GL31" s="2" t="str">
        <f t="shared" si="200"/>
        <v>REm11+</v>
      </c>
      <c r="GM31" s="2" t="str">
        <f t="shared" si="200"/>
        <v>REm13</v>
      </c>
      <c r="GN31" s="2" t="str">
        <f t="shared" si="201"/>
        <v>RE</v>
      </c>
      <c r="GO31" s="2" t="str">
        <f t="shared" si="201"/>
        <v>RE7</v>
      </c>
      <c r="GP31" s="2" t="str">
        <f t="shared" si="201"/>
        <v>RE9b</v>
      </c>
      <c r="GQ31" s="2" t="str">
        <f t="shared" si="201"/>
        <v>RE11</v>
      </c>
      <c r="GR31" s="2" t="str">
        <f t="shared" si="201"/>
        <v>RE13b</v>
      </c>
      <c r="GS31" s="2" t="str">
        <f t="shared" si="202"/>
        <v>RE</v>
      </c>
      <c r="GT31" s="2" t="str">
        <f t="shared" si="202"/>
        <v>REΔ</v>
      </c>
      <c r="GU31" s="2" t="str">
        <f t="shared" si="202"/>
        <v>RE9+</v>
      </c>
      <c r="GV31" s="2" t="str">
        <f t="shared" si="202"/>
        <v>RE11+</v>
      </c>
      <c r="GW31" s="2" t="str">
        <f t="shared" si="202"/>
        <v>RE13</v>
      </c>
      <c r="GX31" s="2" t="str">
        <f t="shared" si="203"/>
        <v>REm5b</v>
      </c>
      <c r="GY31" s="2" t="str">
        <f t="shared" si="203"/>
        <v>REm5bdim</v>
      </c>
      <c r="GZ31" s="2" t="str">
        <f t="shared" si="203"/>
        <v>REm5b9b</v>
      </c>
      <c r="HA31" s="2" t="str">
        <f t="shared" si="203"/>
        <v>REm5b11b</v>
      </c>
      <c r="HB31" s="2" t="str">
        <f t="shared" si="203"/>
        <v>REm5b13b</v>
      </c>
      <c r="HD31" s="2">
        <f t="shared" si="216"/>
        <v>27</v>
      </c>
      <c r="HE31" s="2" t="str" cm="1">
        <f t="array" ref="HE31">INDEX(patti,$HD31,IP31)</f>
        <v>REm</v>
      </c>
      <c r="HF31" s="2" t="str" cm="1">
        <f t="array" ref="HF31">INDEX(patti,$HD31,IQ31)</f>
        <v>REm5b</v>
      </c>
      <c r="HG31" s="2" t="str" cm="1">
        <f t="array" ref="HG31">INDEX(patti,$HD31,IR31)</f>
        <v>RE5#</v>
      </c>
      <c r="HH31" s="2" t="str" cm="1">
        <f t="array" ref="HH31">INDEX(patti,$HD31,IS31)</f>
        <v>REm</v>
      </c>
      <c r="HI31" s="2" t="str" cm="1">
        <f t="array" ref="HI31">INDEX(patti,$HD31,IT31)</f>
        <v>RE</v>
      </c>
      <c r="HJ31" s="2" t="str" cm="1">
        <f t="array" ref="HJ31">INDEX(patti,$HD31,IU31)</f>
        <v>RE</v>
      </c>
      <c r="HK31" s="2" t="str" cm="1">
        <f t="array" ref="HK31">INDEX(patti,$HD31,IV31)</f>
        <v>REdim</v>
      </c>
      <c r="HL31" s="2" t="str" cm="1">
        <f t="array" ref="HL31">INDEX(patti,$HD31,IW31)</f>
        <v>REmΔ</v>
      </c>
      <c r="HM31" s="2" t="str" cm="1">
        <f t="array" ref="HM31">INDEX(patti,$HD31,IX31)</f>
        <v>REm5b7</v>
      </c>
      <c r="HN31" s="2" t="str" cm="1">
        <f t="array" ref="HN31">INDEX(patti,$HD31,IY31)</f>
        <v>RE5#Δ</v>
      </c>
      <c r="HO31" s="2" t="str" cm="1">
        <f t="array" ref="HO31">INDEX(patti,$HD31,IZ31)</f>
        <v>REm7</v>
      </c>
      <c r="HP31" s="2" t="str" cm="1">
        <f t="array" ref="HP31">INDEX(patti,$HD31,JA31)</f>
        <v>RE7</v>
      </c>
      <c r="HQ31" s="2" t="str" cm="1">
        <f t="array" ref="HQ31">INDEX(patti,$HD31,JB31)</f>
        <v>REΔ</v>
      </c>
      <c r="HR31" s="2" t="str" cm="1">
        <f t="array" ref="HR31">INDEX(patti,$HD31,JC31)</f>
        <v xml:space="preserve">   </v>
      </c>
      <c r="HS31" s="2" t="str" cm="1">
        <f t="array" ref="HS31">INDEX(patti,$HD31,JD31)</f>
        <v>REm9</v>
      </c>
      <c r="HT31" s="2" t="str" cm="1">
        <f t="array" ref="HT31">INDEX(patti,$HD31,JE31)</f>
        <v>REm5b9b</v>
      </c>
      <c r="HU31" s="2" t="str" cm="1">
        <f t="array" ref="HU31">INDEX(patti,$HD31,JF31)</f>
        <v>RE5#9</v>
      </c>
      <c r="HV31" s="2" t="str" cm="1">
        <f t="array" ref="HV31">INDEX(patti,$HD31,JG31)</f>
        <v>REm9</v>
      </c>
      <c r="HW31" s="2" t="str" cm="1">
        <f t="array" ref="HW31">INDEX(patti,$HD31,JH31)</f>
        <v>RE9b</v>
      </c>
      <c r="HX31" s="2" t="str" cm="1">
        <f t="array" ref="HX31">INDEX(patti,$HD31,JI31)</f>
        <v>RE9#</v>
      </c>
      <c r="HY31" s="2" t="str" cm="1">
        <f t="array" ref="HY31">INDEX(patti,$HD31,JJ31)</f>
        <v xml:space="preserve">   </v>
      </c>
      <c r="HZ31" s="2" t="str" cm="1">
        <f t="array" ref="HZ31">INDEX(patti,$HD31,JK31)</f>
        <v>REm11</v>
      </c>
      <c r="IA31" s="2" t="str" cm="1">
        <f t="array" ref="IA31">INDEX(patti,$HD31,JL31)</f>
        <v>REm5b11</v>
      </c>
      <c r="IB31" s="2" t="str" cm="1">
        <f t="array" ref="IB31">INDEX(patti,$HD31,JM31)</f>
        <v>RE5#11</v>
      </c>
      <c r="IC31" s="2" t="str" cm="1">
        <f t="array" ref="IC31">INDEX(patti,$HD31,JN31)</f>
        <v>REm11+</v>
      </c>
      <c r="ID31" s="2" t="str" cm="1">
        <f t="array" ref="ID31">INDEX(patti,$HD31,JO31)</f>
        <v>RE11</v>
      </c>
      <c r="IE31" s="2" t="str" cm="1">
        <f t="array" ref="IE31">INDEX(patti,$HD31,JP31)</f>
        <v>RE11+</v>
      </c>
      <c r="IF31" s="2" t="str" cm="1">
        <f t="array" ref="IF31">INDEX(patti,$HD31,JQ31)</f>
        <v xml:space="preserve">   </v>
      </c>
      <c r="IG31" s="2" t="str" cm="1">
        <f t="array" ref="IG31">INDEX(patti,$HD31,JR31)</f>
        <v>REm13b</v>
      </c>
      <c r="IH31" s="2" t="str" cm="1">
        <f t="array" ref="IH31">INDEX(patti,$HD31,JS31)</f>
        <v>REm5b13</v>
      </c>
      <c r="II31" s="2" t="str" cm="1">
        <f t="array" ref="II31">INDEX(patti,$HD31,JT31)</f>
        <v>RE5#13</v>
      </c>
      <c r="IJ31" s="2" t="str" cm="1">
        <f t="array" ref="IJ31">INDEX(patti,$HD31,JU31)</f>
        <v>REm13</v>
      </c>
      <c r="IK31" s="2" t="str" cm="1">
        <f t="array" ref="IK31">INDEX(patti,$HD31,JV31)</f>
        <v>RE13b</v>
      </c>
      <c r="IL31" s="2" t="str" cm="1">
        <f t="array" ref="IL31">INDEX(patti,$HD31,JW31)</f>
        <v>RE13</v>
      </c>
      <c r="IM31" s="2" t="str" cm="1">
        <f t="array" ref="IM31">INDEX(patti,$HD31,JX31)</f>
        <v xml:space="preserve">   </v>
      </c>
      <c r="IN31" t="s">
        <v>117</v>
      </c>
      <c r="IP31">
        <v>1</v>
      </c>
      <c r="IQ31">
        <f t="shared" si="224"/>
        <v>6</v>
      </c>
      <c r="IR31">
        <f t="shared" si="224"/>
        <v>11</v>
      </c>
      <c r="IS31">
        <f t="shared" si="224"/>
        <v>16</v>
      </c>
      <c r="IT31">
        <f t="shared" si="224"/>
        <v>21</v>
      </c>
      <c r="IU31">
        <f t="shared" si="224"/>
        <v>26</v>
      </c>
      <c r="IV31">
        <f t="shared" si="224"/>
        <v>31</v>
      </c>
      <c r="IW31">
        <f t="shared" si="205"/>
        <v>2</v>
      </c>
      <c r="IX31">
        <f t="shared" si="205"/>
        <v>7</v>
      </c>
      <c r="IY31">
        <f t="shared" si="205"/>
        <v>12</v>
      </c>
      <c r="IZ31">
        <f t="shared" si="205"/>
        <v>17</v>
      </c>
      <c r="JA31">
        <f t="shared" si="205"/>
        <v>22</v>
      </c>
      <c r="JB31">
        <f t="shared" si="205"/>
        <v>27</v>
      </c>
      <c r="JC31">
        <f t="shared" si="205"/>
        <v>32</v>
      </c>
      <c r="JD31">
        <f t="shared" si="205"/>
        <v>3</v>
      </c>
      <c r="JE31">
        <f t="shared" ref="JE31:JL31" si="226">IX31+1</f>
        <v>8</v>
      </c>
      <c r="JF31">
        <f t="shared" si="226"/>
        <v>13</v>
      </c>
      <c r="JG31">
        <f t="shared" si="226"/>
        <v>18</v>
      </c>
      <c r="JH31">
        <f t="shared" si="226"/>
        <v>23</v>
      </c>
      <c r="JI31">
        <f t="shared" si="226"/>
        <v>28</v>
      </c>
      <c r="JJ31">
        <f t="shared" si="226"/>
        <v>33</v>
      </c>
      <c r="JK31">
        <f t="shared" si="226"/>
        <v>4</v>
      </c>
      <c r="JL31">
        <f t="shared" si="226"/>
        <v>9</v>
      </c>
      <c r="JM31">
        <f t="shared" si="223"/>
        <v>14</v>
      </c>
      <c r="JN31">
        <f t="shared" si="223"/>
        <v>19</v>
      </c>
      <c r="JO31">
        <f t="shared" si="223"/>
        <v>24</v>
      </c>
      <c r="JP31">
        <f t="shared" si="223"/>
        <v>29</v>
      </c>
      <c r="JQ31">
        <f t="shared" si="223"/>
        <v>34</v>
      </c>
      <c r="JR31">
        <f t="shared" si="223"/>
        <v>5</v>
      </c>
      <c r="JS31">
        <f t="shared" si="223"/>
        <v>10</v>
      </c>
      <c r="JT31">
        <f t="shared" si="223"/>
        <v>15</v>
      </c>
      <c r="JU31">
        <f t="shared" si="223"/>
        <v>20</v>
      </c>
      <c r="JV31">
        <f t="shared" si="223"/>
        <v>25</v>
      </c>
      <c r="JW31">
        <f t="shared" si="223"/>
        <v>30</v>
      </c>
      <c r="JX31">
        <f t="shared" si="223"/>
        <v>35</v>
      </c>
      <c r="JY31" t="s">
        <v>117</v>
      </c>
      <c r="JZ31" t="str">
        <f t="shared" ref="JZ31:JZ40" si="227">JZ30</f>
        <v>ARMONICA</v>
      </c>
      <c r="KA31">
        <f t="shared" si="16"/>
        <v>0</v>
      </c>
      <c r="KB31" cm="1">
        <f t="array" ref="KB31">IF(TYPE(_xlfn._xlws.FILTER(HE$1:IM$1,HE31:IM31=KA31))=16,0,_xlfn._xlws.FILTER(HE$1:IM$1,HE31:IM31=KA31))</f>
        <v>0</v>
      </c>
      <c r="KG31">
        <f t="shared" si="206"/>
        <v>0</v>
      </c>
      <c r="KH31" s="35">
        <f t="shared" si="225"/>
        <v>0</v>
      </c>
      <c r="LX31" s="73"/>
      <c r="LY31" s="73"/>
      <c r="LZ31" s="51"/>
      <c r="MA31" s="51"/>
      <c r="MB31" s="51"/>
      <c r="MC31" s="51"/>
      <c r="MD31" s="51"/>
      <c r="ME31" s="51"/>
      <c r="MF31" s="51"/>
      <c r="MG31" s="51"/>
      <c r="MH31" s="51"/>
      <c r="MI31" s="51"/>
      <c r="MJ31" s="51"/>
      <c r="MK31" s="51"/>
      <c r="ML31" s="51"/>
      <c r="MM31" s="51"/>
      <c r="MN31" s="51"/>
      <c r="MO31" s="51"/>
      <c r="MP31" s="51"/>
      <c r="MQ31" s="51"/>
      <c r="MR31" s="51"/>
      <c r="MS31" s="51"/>
      <c r="MT31" s="51"/>
      <c r="MU31" s="51"/>
      <c r="MV31" s="51"/>
      <c r="MW31" s="51"/>
      <c r="MX31" s="51"/>
      <c r="MY31" s="51"/>
      <c r="MZ31" s="51"/>
      <c r="NA31" s="51"/>
      <c r="NB31" s="51"/>
      <c r="NC31" s="51"/>
      <c r="ND31" s="51"/>
      <c r="NE31" s="51"/>
      <c r="NF31" s="51"/>
      <c r="NG31" s="51"/>
      <c r="NH31" s="51"/>
      <c r="NI31" s="51"/>
      <c r="NJ31" s="51"/>
      <c r="NK31" s="51"/>
      <c r="NL31" s="51"/>
      <c r="NM31" s="51"/>
      <c r="NN31" s="51"/>
      <c r="NO31" s="73"/>
      <c r="NP31" s="73"/>
      <c r="NQ31" s="73"/>
      <c r="NR31" s="73"/>
      <c r="NS31" s="73"/>
      <c r="NT31" s="73"/>
      <c r="NU31" s="73"/>
      <c r="NV31" s="73"/>
      <c r="NW31" s="73"/>
      <c r="NX31" s="73"/>
      <c r="NY31" s="73"/>
      <c r="NZ31" s="73"/>
      <c r="OA31" s="73"/>
      <c r="OB31" s="73"/>
      <c r="OC31" s="73"/>
      <c r="OD31" s="73"/>
      <c r="OE31" s="73"/>
      <c r="OF31" s="73"/>
      <c r="OG31" s="73"/>
      <c r="OH31" s="73"/>
      <c r="OI31" s="73"/>
      <c r="OJ31" s="73"/>
      <c r="OK31" s="73"/>
      <c r="OL31" s="73"/>
      <c r="OM31" s="73"/>
      <c r="ON31" s="73"/>
      <c r="OO31" s="73"/>
      <c r="OP31" s="73"/>
      <c r="OQ31" s="73"/>
      <c r="OR31" s="73"/>
      <c r="OS31" s="73"/>
      <c r="OT31" s="73"/>
      <c r="OU31" s="73"/>
      <c r="OV31" s="73"/>
      <c r="OW31" s="73"/>
      <c r="OX31" s="73"/>
      <c r="OY31" s="73"/>
      <c r="OZ31" s="73"/>
      <c r="PA31" s="73"/>
      <c r="PB31" s="73"/>
    </row>
    <row r="32" spans="1:418" x14ac:dyDescent="0.3">
      <c r="A32" s="190"/>
      <c r="B32" t="str">
        <f t="shared" si="220"/>
        <v>Mib</v>
      </c>
      <c r="C32" s="16" t="s">
        <v>37</v>
      </c>
      <c r="D32" s="16" t="s">
        <v>38</v>
      </c>
      <c r="E32" s="16" t="s">
        <v>37</v>
      </c>
      <c r="F32" s="16" t="s">
        <v>37</v>
      </c>
      <c r="G32" s="16" t="s">
        <v>38</v>
      </c>
      <c r="H32" s="16" t="s">
        <v>39</v>
      </c>
      <c r="I32" s="16" t="s">
        <v>38</v>
      </c>
      <c r="J32" s="4">
        <f t="shared" si="221"/>
        <v>4</v>
      </c>
      <c r="K32" s="59">
        <f t="shared" si="48"/>
        <v>6</v>
      </c>
      <c r="L32" s="59">
        <f t="shared" si="49"/>
        <v>7</v>
      </c>
      <c r="M32" s="59">
        <f t="shared" si="50"/>
        <v>9</v>
      </c>
      <c r="N32" s="59">
        <f t="shared" si="51"/>
        <v>11</v>
      </c>
      <c r="O32" s="59">
        <f t="shared" si="52"/>
        <v>12</v>
      </c>
      <c r="P32" s="59">
        <f t="shared" si="53"/>
        <v>15</v>
      </c>
      <c r="Q32" s="57">
        <f t="shared" si="54"/>
        <v>16</v>
      </c>
      <c r="R32" s="59">
        <f t="shared" si="55"/>
        <v>18</v>
      </c>
      <c r="S32" s="59">
        <f t="shared" si="56"/>
        <v>19</v>
      </c>
      <c r="T32" s="59">
        <f t="shared" si="57"/>
        <v>21</v>
      </c>
      <c r="U32" s="59">
        <f t="shared" si="58"/>
        <v>23</v>
      </c>
      <c r="V32" s="59">
        <f t="shared" si="59"/>
        <v>24</v>
      </c>
      <c r="W32" s="59">
        <f t="shared" si="60"/>
        <v>27</v>
      </c>
      <c r="X32" s="57">
        <f t="shared" si="61"/>
        <v>28</v>
      </c>
      <c r="Y32" s="59">
        <f t="shared" si="62"/>
        <v>30</v>
      </c>
      <c r="Z32" s="59">
        <f t="shared" si="63"/>
        <v>31</v>
      </c>
      <c r="AA32" s="59">
        <f t="shared" si="64"/>
        <v>33</v>
      </c>
      <c r="AB32" s="59">
        <f t="shared" si="65"/>
        <v>35</v>
      </c>
      <c r="AC32" s="59">
        <f t="shared" si="66"/>
        <v>36</v>
      </c>
      <c r="AD32" s="59">
        <f t="shared" si="67"/>
        <v>39</v>
      </c>
      <c r="AE32" s="57">
        <f t="shared" si="68"/>
        <v>40</v>
      </c>
      <c r="AF32" s="59">
        <f t="shared" si="69"/>
        <v>42</v>
      </c>
      <c r="AG32" s="59">
        <f t="shared" si="70"/>
        <v>43</v>
      </c>
      <c r="AH32" s="59">
        <f t="shared" si="71"/>
        <v>45</v>
      </c>
      <c r="AI32" s="59"/>
      <c r="AJ32" s="59">
        <f>1</f>
        <v>1</v>
      </c>
      <c r="AK32" s="59">
        <f t="shared" si="72"/>
        <v>3</v>
      </c>
      <c r="AL32" s="59">
        <f t="shared" si="73"/>
        <v>7</v>
      </c>
      <c r="AM32" s="59">
        <f t="shared" si="74"/>
        <v>11</v>
      </c>
      <c r="AN32" s="59">
        <f t="shared" si="75"/>
        <v>14</v>
      </c>
      <c r="AO32" s="59">
        <f t="shared" si="76"/>
        <v>17</v>
      </c>
      <c r="AP32" s="59">
        <f t="shared" si="77"/>
        <v>20</v>
      </c>
      <c r="AQ32" s="59" t="str">
        <f t="shared" si="215"/>
        <v>Mib</v>
      </c>
      <c r="AR32" s="59" t="str">
        <f t="shared" si="78"/>
        <v>m</v>
      </c>
      <c r="AS32" s="59" t="str">
        <f t="shared" si="79"/>
        <v/>
      </c>
      <c r="AT32" s="59" t="str">
        <f t="shared" si="80"/>
        <v>Δ</v>
      </c>
      <c r="AU32" s="57" t="str">
        <f t="shared" si="81"/>
        <v>9</v>
      </c>
      <c r="AV32" s="57" t="str">
        <f t="shared" si="82"/>
        <v>11</v>
      </c>
      <c r="AW32" s="57" t="str">
        <f t="shared" si="83"/>
        <v>13b</v>
      </c>
      <c r="AX32" s="57" t="str">
        <f t="shared" si="84"/>
        <v>Mibm</v>
      </c>
      <c r="AY32" s="57" t="str">
        <f t="shared" si="85"/>
        <v>MibmΔ</v>
      </c>
      <c r="AZ32" s="57" t="str">
        <f t="shared" si="86"/>
        <v>Mibm9</v>
      </c>
      <c r="BA32" s="57" t="str">
        <f t="shared" si="87"/>
        <v>Mibm11</v>
      </c>
      <c r="BB32" s="57" t="str">
        <f t="shared" si="88"/>
        <v>Mibm13b</v>
      </c>
      <c r="BD32" s="59">
        <f>1</f>
        <v>1</v>
      </c>
      <c r="BE32" s="57">
        <f t="shared" si="89"/>
        <v>3</v>
      </c>
      <c r="BF32" s="57">
        <f t="shared" si="90"/>
        <v>6</v>
      </c>
      <c r="BG32" s="57">
        <f t="shared" si="91"/>
        <v>10</v>
      </c>
      <c r="BH32" s="57">
        <f t="shared" si="92"/>
        <v>13</v>
      </c>
      <c r="BI32" s="57">
        <f t="shared" si="93"/>
        <v>17</v>
      </c>
      <c r="BJ32" s="57">
        <f t="shared" si="94"/>
        <v>21</v>
      </c>
      <c r="BK32" s="59" t="str">
        <f t="shared" si="95"/>
        <v>Mib</v>
      </c>
      <c r="BL32" s="59" t="str">
        <f t="shared" si="96"/>
        <v>m</v>
      </c>
      <c r="BM32" s="59" t="str">
        <f t="shared" si="97"/>
        <v>5b</v>
      </c>
      <c r="BN32" s="59" t="str">
        <f t="shared" si="98"/>
        <v>7</v>
      </c>
      <c r="BO32" s="57" t="str">
        <f t="shared" si="99"/>
        <v>9b</v>
      </c>
      <c r="BP32" s="57" t="str">
        <f t="shared" si="100"/>
        <v>11</v>
      </c>
      <c r="BQ32" s="57" t="str">
        <f t="shared" si="101"/>
        <v>13</v>
      </c>
      <c r="BR32" s="57" t="str">
        <f t="shared" si="102"/>
        <v>Mibm5b</v>
      </c>
      <c r="BS32" s="57" t="str">
        <f t="shared" si="103"/>
        <v>Mibm5b7</v>
      </c>
      <c r="BT32" s="57" t="str">
        <f t="shared" si="104"/>
        <v>Mibm5b9b</v>
      </c>
      <c r="BU32" s="57" t="str">
        <f t="shared" si="105"/>
        <v>Mibm5b11</v>
      </c>
      <c r="BV32" s="57" t="str">
        <f t="shared" si="106"/>
        <v>Mibm5b13</v>
      </c>
      <c r="BX32" s="59">
        <f>1</f>
        <v>1</v>
      </c>
      <c r="BY32" s="57">
        <f t="shared" si="107"/>
        <v>4</v>
      </c>
      <c r="BZ32" s="57">
        <f t="shared" si="108"/>
        <v>8</v>
      </c>
      <c r="CA32" s="57">
        <f t="shared" si="109"/>
        <v>11</v>
      </c>
      <c r="CB32" s="57">
        <f t="shared" si="110"/>
        <v>14</v>
      </c>
      <c r="CC32" s="57">
        <f t="shared" si="111"/>
        <v>17</v>
      </c>
      <c r="CD32" s="57">
        <f t="shared" si="112"/>
        <v>21</v>
      </c>
      <c r="CE32" s="59" t="str">
        <f t="shared" si="113"/>
        <v>Mib</v>
      </c>
      <c r="CF32" s="59" t="str">
        <f t="shared" si="114"/>
        <v/>
      </c>
      <c r="CG32" s="59" t="str">
        <f t="shared" si="115"/>
        <v>5#</v>
      </c>
      <c r="CH32" s="59" t="str">
        <f t="shared" si="116"/>
        <v>Δ</v>
      </c>
      <c r="CI32" s="57" t="str">
        <f t="shared" si="117"/>
        <v>9</v>
      </c>
      <c r="CJ32" s="57" t="str">
        <f t="shared" si="118"/>
        <v>11</v>
      </c>
      <c r="CK32" s="57" t="str">
        <f t="shared" si="119"/>
        <v>13</v>
      </c>
      <c r="CL32" s="57" t="str">
        <f t="shared" si="120"/>
        <v>Mib5#</v>
      </c>
      <c r="CM32" s="57" t="str">
        <f t="shared" si="121"/>
        <v>Mib5#Δ</v>
      </c>
      <c r="CN32" s="57" t="str">
        <f t="shared" si="122"/>
        <v>Mib5#9</v>
      </c>
      <c r="CO32" s="57" t="str">
        <f t="shared" si="123"/>
        <v>Mib5#11</v>
      </c>
      <c r="CP32" s="57" t="str">
        <f t="shared" si="124"/>
        <v>Mib5#13</v>
      </c>
      <c r="CR32" s="59">
        <f>1</f>
        <v>1</v>
      </c>
      <c r="CS32" s="57">
        <f t="shared" si="125"/>
        <v>3</v>
      </c>
      <c r="CT32" s="57">
        <f t="shared" si="126"/>
        <v>7</v>
      </c>
      <c r="CU32" s="57">
        <f t="shared" si="127"/>
        <v>10</v>
      </c>
      <c r="CV32" s="57">
        <f t="shared" si="128"/>
        <v>14</v>
      </c>
      <c r="CW32" s="57">
        <f t="shared" si="129"/>
        <v>18</v>
      </c>
      <c r="CX32" s="57">
        <f t="shared" si="130"/>
        <v>21</v>
      </c>
      <c r="CY32" s="59" t="str">
        <f t="shared" si="131"/>
        <v>Mib</v>
      </c>
      <c r="CZ32" s="59" t="str">
        <f t="shared" si="132"/>
        <v>m</v>
      </c>
      <c r="DA32" s="59" t="str">
        <f t="shared" si="133"/>
        <v/>
      </c>
      <c r="DB32" s="59" t="str">
        <f t="shared" si="134"/>
        <v>7</v>
      </c>
      <c r="DC32" s="57" t="str">
        <f t="shared" si="135"/>
        <v>9</v>
      </c>
      <c r="DD32" s="57" t="str">
        <f t="shared" si="136"/>
        <v>11+</v>
      </c>
      <c r="DE32" s="57" t="str">
        <f t="shared" si="137"/>
        <v>13</v>
      </c>
      <c r="DF32" s="57" t="str">
        <f t="shared" si="138"/>
        <v>Mibm</v>
      </c>
      <c r="DG32" s="57" t="str">
        <f t="shared" si="139"/>
        <v>Mibm7</v>
      </c>
      <c r="DH32" s="57" t="str">
        <f t="shared" si="140"/>
        <v>Mibm9</v>
      </c>
      <c r="DI32" s="57" t="str">
        <f t="shared" si="141"/>
        <v>Mibm11+</v>
      </c>
      <c r="DJ32" s="57" t="str">
        <f t="shared" si="142"/>
        <v>Mibm13</v>
      </c>
      <c r="DL32" s="59">
        <f>1</f>
        <v>1</v>
      </c>
      <c r="DM32" s="57">
        <f t="shared" si="143"/>
        <v>4</v>
      </c>
      <c r="DN32" s="57">
        <f t="shared" si="144"/>
        <v>7</v>
      </c>
      <c r="DO32" s="57">
        <f t="shared" si="145"/>
        <v>10</v>
      </c>
      <c r="DP32" s="57">
        <f t="shared" si="146"/>
        <v>13</v>
      </c>
      <c r="DQ32" s="57">
        <f t="shared" si="147"/>
        <v>17</v>
      </c>
      <c r="DR32" s="57">
        <f t="shared" si="148"/>
        <v>20</v>
      </c>
      <c r="DS32" s="59" t="str">
        <f t="shared" si="149"/>
        <v>Mib</v>
      </c>
      <c r="DT32" s="59" t="str">
        <f t="shared" si="150"/>
        <v/>
      </c>
      <c r="DU32" s="59" t="str">
        <f t="shared" si="151"/>
        <v/>
      </c>
      <c r="DV32" s="59" t="str">
        <f t="shared" si="152"/>
        <v>7</v>
      </c>
      <c r="DW32" s="57" t="str">
        <f t="shared" si="153"/>
        <v>9b</v>
      </c>
      <c r="DX32" s="57" t="str">
        <f t="shared" si="154"/>
        <v>11</v>
      </c>
      <c r="DY32" s="57" t="str">
        <f t="shared" si="155"/>
        <v>13b</v>
      </c>
      <c r="DZ32" s="57" t="str">
        <f t="shared" si="156"/>
        <v>Mib</v>
      </c>
      <c r="EA32" s="57" t="str">
        <f t="shared" si="157"/>
        <v>Mib7</v>
      </c>
      <c r="EB32" s="57" t="str">
        <f t="shared" si="158"/>
        <v>Mib9b</v>
      </c>
      <c r="EC32" s="57" t="str">
        <f t="shared" si="159"/>
        <v>Mib11</v>
      </c>
      <c r="ED32" s="57" t="str">
        <f t="shared" si="160"/>
        <v>Mib13b</v>
      </c>
      <c r="EF32" s="59">
        <f>1</f>
        <v>1</v>
      </c>
      <c r="EG32" s="57">
        <f t="shared" si="161"/>
        <v>4</v>
      </c>
      <c r="EH32" s="57">
        <f t="shared" si="162"/>
        <v>7</v>
      </c>
      <c r="EI32" s="57">
        <f t="shared" si="163"/>
        <v>11</v>
      </c>
      <c r="EJ32" s="57">
        <f t="shared" si="164"/>
        <v>15</v>
      </c>
      <c r="EK32" s="57">
        <f t="shared" si="165"/>
        <v>18</v>
      </c>
      <c r="EL32" s="57">
        <f t="shared" si="166"/>
        <v>21</v>
      </c>
      <c r="EM32" s="59" t="str">
        <f t="shared" si="167"/>
        <v>Mib</v>
      </c>
      <c r="EN32" s="59" t="str">
        <f t="shared" si="168"/>
        <v/>
      </c>
      <c r="EO32" s="59" t="str">
        <f t="shared" si="169"/>
        <v/>
      </c>
      <c r="EP32" s="59" t="str">
        <f t="shared" si="170"/>
        <v>Δ</v>
      </c>
      <c r="EQ32" s="57" t="str">
        <f t="shared" si="171"/>
        <v>9+</v>
      </c>
      <c r="ER32" s="57" t="str">
        <f t="shared" si="172"/>
        <v>11+</v>
      </c>
      <c r="ES32" s="57" t="str">
        <f t="shared" si="173"/>
        <v>13</v>
      </c>
      <c r="ET32" s="57" t="str">
        <f t="shared" si="174"/>
        <v>Mib</v>
      </c>
      <c r="EU32" s="57" t="str">
        <f t="shared" si="175"/>
        <v>MibΔ</v>
      </c>
      <c r="EV32" s="57" t="str">
        <f t="shared" si="176"/>
        <v>Mib9+</v>
      </c>
      <c r="EW32" s="57" t="str">
        <f t="shared" si="177"/>
        <v>Mib11+</v>
      </c>
      <c r="EX32" s="57" t="str">
        <f t="shared" si="178"/>
        <v>Mib13</v>
      </c>
      <c r="EZ32" s="59">
        <f>1</f>
        <v>1</v>
      </c>
      <c r="FA32" s="57">
        <f t="shared" si="179"/>
        <v>3</v>
      </c>
      <c r="FB32" s="57">
        <f t="shared" si="180"/>
        <v>6</v>
      </c>
      <c r="FC32" s="57">
        <f t="shared" si="181"/>
        <v>9</v>
      </c>
      <c r="FD32" s="57">
        <f t="shared" si="182"/>
        <v>13</v>
      </c>
      <c r="FE32" s="57">
        <f t="shared" si="183"/>
        <v>16</v>
      </c>
      <c r="FF32" s="57">
        <f t="shared" si="184"/>
        <v>20</v>
      </c>
      <c r="FG32" s="59" t="str">
        <f t="shared" si="185"/>
        <v>Mib</v>
      </c>
      <c r="FH32" s="59" t="str">
        <f t="shared" si="186"/>
        <v>m</v>
      </c>
      <c r="FI32" s="59" t="str">
        <f t="shared" si="187"/>
        <v>5b</v>
      </c>
      <c r="FJ32" s="59" t="str">
        <f t="shared" si="188"/>
        <v>dim</v>
      </c>
      <c r="FK32" s="57" t="str">
        <f t="shared" si="189"/>
        <v>9b</v>
      </c>
      <c r="FL32" s="57" t="str">
        <f t="shared" si="190"/>
        <v>11b</v>
      </c>
      <c r="FM32" s="57" t="str">
        <f t="shared" si="191"/>
        <v>13b</v>
      </c>
      <c r="FN32" s="57" t="str">
        <f t="shared" si="192"/>
        <v>Mibm5b</v>
      </c>
      <c r="FO32" s="57" t="str">
        <f t="shared" si="193"/>
        <v>Mibm5bdim</v>
      </c>
      <c r="FP32" s="57" t="str">
        <f t="shared" si="194"/>
        <v>Mibm5b9b</v>
      </c>
      <c r="FQ32" s="57" t="str">
        <f t="shared" si="195"/>
        <v>Mibm5b11b</v>
      </c>
      <c r="FR32" s="57" t="str">
        <f t="shared" si="196"/>
        <v>Mibm5b13b</v>
      </c>
      <c r="FT32" s="2" t="str">
        <f t="shared" si="197"/>
        <v>Mibm</v>
      </c>
      <c r="FU32" s="2" t="str">
        <f t="shared" si="197"/>
        <v>MibmΔ</v>
      </c>
      <c r="FV32" s="2" t="str">
        <f t="shared" si="197"/>
        <v>Mibm9</v>
      </c>
      <c r="FW32" s="2" t="str">
        <f t="shared" si="197"/>
        <v>Mibm11</v>
      </c>
      <c r="FX32" s="2" t="str">
        <f t="shared" si="197"/>
        <v>Mibm13b</v>
      </c>
      <c r="FY32" s="2" t="str">
        <f t="shared" si="198"/>
        <v>Mibm5b</v>
      </c>
      <c r="FZ32" s="2" t="str">
        <f t="shared" si="198"/>
        <v>Mibm5b7</v>
      </c>
      <c r="GA32" s="2" t="str">
        <f t="shared" si="198"/>
        <v>Mibm5b9b</v>
      </c>
      <c r="GB32" s="2" t="str">
        <f t="shared" si="198"/>
        <v>Mibm5b11</v>
      </c>
      <c r="GC32" s="2" t="str">
        <f t="shared" si="198"/>
        <v>Mibm5b13</v>
      </c>
      <c r="GD32" s="2" t="str">
        <f t="shared" si="199"/>
        <v>Mib5#</v>
      </c>
      <c r="GE32" s="2" t="str">
        <f t="shared" si="199"/>
        <v>Mib5#Δ</v>
      </c>
      <c r="GF32" s="2" t="str">
        <f t="shared" si="199"/>
        <v>Mib5#9</v>
      </c>
      <c r="GG32" s="2" t="str">
        <f t="shared" si="199"/>
        <v>Mib5#11</v>
      </c>
      <c r="GH32" s="2" t="str">
        <f t="shared" si="199"/>
        <v>Mib5#13</v>
      </c>
      <c r="GI32" s="2" t="str">
        <f t="shared" si="200"/>
        <v>Mibm</v>
      </c>
      <c r="GJ32" s="2" t="str">
        <f t="shared" si="200"/>
        <v>Mibm7</v>
      </c>
      <c r="GK32" s="2" t="str">
        <f t="shared" si="200"/>
        <v>Mibm9</v>
      </c>
      <c r="GL32" s="2" t="str">
        <f t="shared" si="200"/>
        <v>Mibm11+</v>
      </c>
      <c r="GM32" s="2" t="str">
        <f t="shared" si="200"/>
        <v>Mibm13</v>
      </c>
      <c r="GN32" s="2" t="str">
        <f t="shared" si="201"/>
        <v>Mib</v>
      </c>
      <c r="GO32" s="2" t="str">
        <f t="shared" si="201"/>
        <v>Mib7</v>
      </c>
      <c r="GP32" s="2" t="str">
        <f t="shared" si="201"/>
        <v>Mib9b</v>
      </c>
      <c r="GQ32" s="2" t="str">
        <f t="shared" si="201"/>
        <v>Mib11</v>
      </c>
      <c r="GR32" s="2" t="str">
        <f t="shared" si="201"/>
        <v>Mib13b</v>
      </c>
      <c r="GS32" s="2" t="str">
        <f t="shared" si="202"/>
        <v>Mib</v>
      </c>
      <c r="GT32" s="2" t="str">
        <f t="shared" si="202"/>
        <v>MibΔ</v>
      </c>
      <c r="GU32" s="2" t="str">
        <f t="shared" si="202"/>
        <v>Mib9+</v>
      </c>
      <c r="GV32" s="2" t="str">
        <f t="shared" si="202"/>
        <v>Mib11+</v>
      </c>
      <c r="GW32" s="2" t="str">
        <f t="shared" si="202"/>
        <v>Mib13</v>
      </c>
      <c r="GX32" s="2" t="str">
        <f t="shared" si="203"/>
        <v>Mibm5b</v>
      </c>
      <c r="GY32" s="2" t="str">
        <f t="shared" si="203"/>
        <v>Mibm5bdim</v>
      </c>
      <c r="GZ32" s="2" t="str">
        <f t="shared" si="203"/>
        <v>Mibm5b9b</v>
      </c>
      <c r="HA32" s="2" t="str">
        <f t="shared" si="203"/>
        <v>Mibm5b11b</v>
      </c>
      <c r="HB32" s="2" t="str">
        <f t="shared" si="203"/>
        <v>Mibm5b13b</v>
      </c>
      <c r="HD32" s="2">
        <f t="shared" si="216"/>
        <v>28</v>
      </c>
      <c r="HE32" s="2" t="str" cm="1">
        <f t="array" ref="HE32">INDEX(patti,$HD32,IP32)</f>
        <v>Mibm</v>
      </c>
      <c r="HF32" s="2" t="str" cm="1">
        <f t="array" ref="HF32">INDEX(patti,$HD32,IQ32)</f>
        <v>Mibm5b</v>
      </c>
      <c r="HG32" s="2" t="str" cm="1">
        <f t="array" ref="HG32">INDEX(patti,$HD32,IR32)</f>
        <v>Mib5#</v>
      </c>
      <c r="HH32" s="2" t="str" cm="1">
        <f t="array" ref="HH32">INDEX(patti,$HD32,IS32)</f>
        <v>Mibm</v>
      </c>
      <c r="HI32" s="2" t="str" cm="1">
        <f t="array" ref="HI32">INDEX(patti,$HD32,IT32)</f>
        <v>Mib</v>
      </c>
      <c r="HJ32" s="2" t="str" cm="1">
        <f t="array" ref="HJ32">INDEX(patti,$HD32,IU32)</f>
        <v>Mib</v>
      </c>
      <c r="HK32" s="2" t="str" cm="1">
        <f t="array" ref="HK32">INDEX(patti,$HD32,IV32)</f>
        <v>Mibdim</v>
      </c>
      <c r="HL32" s="2" t="str" cm="1">
        <f t="array" ref="HL32">INDEX(patti,$HD32,IW32)</f>
        <v>MibmΔ</v>
      </c>
      <c r="HM32" s="2" t="str" cm="1">
        <f t="array" ref="HM32">INDEX(patti,$HD32,IX32)</f>
        <v>Mibm5b7</v>
      </c>
      <c r="HN32" s="2" t="str" cm="1">
        <f t="array" ref="HN32">INDEX(patti,$HD32,IY32)</f>
        <v>Mib5#Δ</v>
      </c>
      <c r="HO32" s="2" t="str" cm="1">
        <f t="array" ref="HO32">INDEX(patti,$HD32,IZ32)</f>
        <v>Mibm7</v>
      </c>
      <c r="HP32" s="2" t="str" cm="1">
        <f t="array" ref="HP32">INDEX(patti,$HD32,JA32)</f>
        <v>Mib7</v>
      </c>
      <c r="HQ32" s="2" t="str" cm="1">
        <f t="array" ref="HQ32">INDEX(patti,$HD32,JB32)</f>
        <v>MibΔ</v>
      </c>
      <c r="HR32" s="2" t="str" cm="1">
        <f t="array" ref="HR32">INDEX(patti,$HD32,JC32)</f>
        <v xml:space="preserve">   </v>
      </c>
      <c r="HS32" s="2" t="str" cm="1">
        <f t="array" ref="HS32">INDEX(patti,$HD32,JD32)</f>
        <v>Mibm9</v>
      </c>
      <c r="HT32" s="2" t="str" cm="1">
        <f t="array" ref="HT32">INDEX(patti,$HD32,JE32)</f>
        <v>Mibm5b9b</v>
      </c>
      <c r="HU32" s="2" t="str" cm="1">
        <f t="array" ref="HU32">INDEX(patti,$HD32,JF32)</f>
        <v>Mib5#9</v>
      </c>
      <c r="HV32" s="2" t="str" cm="1">
        <f t="array" ref="HV32">INDEX(patti,$HD32,JG32)</f>
        <v>Mibm9</v>
      </c>
      <c r="HW32" s="2" t="str" cm="1">
        <f t="array" ref="HW32">INDEX(patti,$HD32,JH32)</f>
        <v>Mib9b</v>
      </c>
      <c r="HX32" s="2" t="str" cm="1">
        <f t="array" ref="HX32">INDEX(patti,$HD32,JI32)</f>
        <v>Mib9#</v>
      </c>
      <c r="HY32" s="2" t="str" cm="1">
        <f t="array" ref="HY32">INDEX(patti,$HD32,JJ32)</f>
        <v xml:space="preserve">   </v>
      </c>
      <c r="HZ32" s="2" t="str" cm="1">
        <f t="array" ref="HZ32">INDEX(patti,$HD32,JK32)</f>
        <v>Mibm11</v>
      </c>
      <c r="IA32" s="2" t="str" cm="1">
        <f t="array" ref="IA32">INDEX(patti,$HD32,JL32)</f>
        <v>Mibm5b11</v>
      </c>
      <c r="IB32" s="2" t="str" cm="1">
        <f t="array" ref="IB32">INDEX(patti,$HD32,JM32)</f>
        <v>Mib5#11</v>
      </c>
      <c r="IC32" s="2" t="str" cm="1">
        <f t="array" ref="IC32">INDEX(patti,$HD32,JN32)</f>
        <v>Mibm11+</v>
      </c>
      <c r="ID32" s="2" t="str" cm="1">
        <f t="array" ref="ID32">INDEX(patti,$HD32,JO32)</f>
        <v>Mib11</v>
      </c>
      <c r="IE32" s="2" t="str" cm="1">
        <f t="array" ref="IE32">INDEX(patti,$HD32,JP32)</f>
        <v>Mib11+</v>
      </c>
      <c r="IF32" s="2" t="str" cm="1">
        <f t="array" ref="IF32">INDEX(patti,$HD32,JQ32)</f>
        <v xml:space="preserve">   </v>
      </c>
      <c r="IG32" s="2" t="str" cm="1">
        <f t="array" ref="IG32">INDEX(patti,$HD32,JR32)</f>
        <v>Mibm13b</v>
      </c>
      <c r="IH32" s="2" t="str" cm="1">
        <f t="array" ref="IH32">INDEX(patti,$HD32,JS32)</f>
        <v>Mibm5b13</v>
      </c>
      <c r="II32" s="2" t="str" cm="1">
        <f t="array" ref="II32">INDEX(patti,$HD32,JT32)</f>
        <v>Mib5#13</v>
      </c>
      <c r="IJ32" s="2" t="str" cm="1">
        <f t="array" ref="IJ32">INDEX(patti,$HD32,JU32)</f>
        <v>Mibm13</v>
      </c>
      <c r="IK32" s="2" t="str" cm="1">
        <f t="array" ref="IK32">INDEX(patti,$HD32,JV32)</f>
        <v>Mib13b</v>
      </c>
      <c r="IL32" s="2" t="str" cm="1">
        <f t="array" ref="IL32">INDEX(patti,$HD32,JW32)</f>
        <v>Mib13</v>
      </c>
      <c r="IM32" s="2" t="str" cm="1">
        <f t="array" ref="IM32">INDEX(patti,$HD32,JX32)</f>
        <v xml:space="preserve">   </v>
      </c>
      <c r="IN32" t="s">
        <v>117</v>
      </c>
      <c r="IP32">
        <v>1</v>
      </c>
      <c r="IQ32">
        <f t="shared" si="224"/>
        <v>6</v>
      </c>
      <c r="IR32">
        <f t="shared" si="224"/>
        <v>11</v>
      </c>
      <c r="IS32">
        <f t="shared" si="224"/>
        <v>16</v>
      </c>
      <c r="IT32">
        <f t="shared" si="224"/>
        <v>21</v>
      </c>
      <c r="IU32">
        <f t="shared" si="224"/>
        <v>26</v>
      </c>
      <c r="IV32">
        <f t="shared" si="224"/>
        <v>31</v>
      </c>
      <c r="IW32">
        <f t="shared" ref="IW32:JL40" si="228">IP32+1</f>
        <v>2</v>
      </c>
      <c r="IX32">
        <f t="shared" si="228"/>
        <v>7</v>
      </c>
      <c r="IY32">
        <f t="shared" si="228"/>
        <v>12</v>
      </c>
      <c r="IZ32">
        <f t="shared" si="228"/>
        <v>17</v>
      </c>
      <c r="JA32">
        <f t="shared" si="228"/>
        <v>22</v>
      </c>
      <c r="JB32">
        <f t="shared" si="228"/>
        <v>27</v>
      </c>
      <c r="JC32">
        <f t="shared" si="228"/>
        <v>32</v>
      </c>
      <c r="JD32">
        <f t="shared" si="228"/>
        <v>3</v>
      </c>
      <c r="JE32">
        <f t="shared" si="228"/>
        <v>8</v>
      </c>
      <c r="JF32">
        <f t="shared" si="228"/>
        <v>13</v>
      </c>
      <c r="JG32">
        <f t="shared" si="228"/>
        <v>18</v>
      </c>
      <c r="JH32">
        <f t="shared" si="228"/>
        <v>23</v>
      </c>
      <c r="JI32">
        <f t="shared" si="228"/>
        <v>28</v>
      </c>
      <c r="JJ32">
        <f t="shared" si="228"/>
        <v>33</v>
      </c>
      <c r="JK32">
        <f t="shared" si="228"/>
        <v>4</v>
      </c>
      <c r="JL32">
        <f t="shared" si="228"/>
        <v>9</v>
      </c>
      <c r="JM32">
        <f t="shared" si="223"/>
        <v>14</v>
      </c>
      <c r="JN32">
        <f t="shared" si="223"/>
        <v>19</v>
      </c>
      <c r="JO32">
        <f t="shared" si="223"/>
        <v>24</v>
      </c>
      <c r="JP32">
        <f t="shared" si="223"/>
        <v>29</v>
      </c>
      <c r="JQ32">
        <f t="shared" si="223"/>
        <v>34</v>
      </c>
      <c r="JR32">
        <f t="shared" si="223"/>
        <v>5</v>
      </c>
      <c r="JS32">
        <f t="shared" si="223"/>
        <v>10</v>
      </c>
      <c r="JT32">
        <f t="shared" si="223"/>
        <v>15</v>
      </c>
      <c r="JU32">
        <f t="shared" si="223"/>
        <v>20</v>
      </c>
      <c r="JV32">
        <f t="shared" si="223"/>
        <v>25</v>
      </c>
      <c r="JW32">
        <f t="shared" si="223"/>
        <v>30</v>
      </c>
      <c r="JX32">
        <f t="shared" si="223"/>
        <v>35</v>
      </c>
      <c r="JY32" t="s">
        <v>117</v>
      </c>
      <c r="JZ32" t="str">
        <f t="shared" si="227"/>
        <v>ARMONICA</v>
      </c>
      <c r="KA32">
        <f t="shared" si="16"/>
        <v>0</v>
      </c>
      <c r="KB32" cm="1">
        <f t="array" ref="KB32">IF(TYPE(_xlfn._xlws.FILTER(HE$1:IM$1,HE32:IM32=KA32))=16,0,_xlfn._xlws.FILTER(HE$1:IM$1,HE32:IM32=KA32))</f>
        <v>0</v>
      </c>
      <c r="KG32">
        <f t="shared" si="206"/>
        <v>0</v>
      </c>
      <c r="KH32" s="35">
        <f t="shared" si="225"/>
        <v>0</v>
      </c>
      <c r="LX32" s="73"/>
      <c r="LY32" s="73"/>
      <c r="LZ32" s="51"/>
      <c r="MA32" s="51"/>
      <c r="MB32" s="51"/>
      <c r="MC32" s="51"/>
      <c r="MD32" s="51"/>
      <c r="ME32" s="51"/>
      <c r="MF32" s="51"/>
      <c r="MG32" s="51"/>
      <c r="MH32" s="51"/>
      <c r="MI32" s="51"/>
      <c r="MJ32" s="51"/>
      <c r="MK32" s="51"/>
      <c r="ML32" s="51"/>
      <c r="MM32" s="51"/>
      <c r="MN32" s="51"/>
      <c r="MO32" s="51"/>
      <c r="MP32" s="51"/>
      <c r="MQ32" s="51"/>
      <c r="MR32" s="51"/>
      <c r="MS32" s="51"/>
      <c r="MT32" s="51"/>
      <c r="MU32" s="51"/>
      <c r="MV32" s="51"/>
      <c r="MW32" s="51"/>
      <c r="MX32" s="51"/>
      <c r="MY32" s="51"/>
      <c r="MZ32" s="51"/>
      <c r="NA32" s="51"/>
      <c r="NB32" s="51"/>
      <c r="NC32" s="51"/>
      <c r="ND32" s="51"/>
      <c r="NE32" s="51"/>
      <c r="NF32" s="51"/>
      <c r="NG32" s="51"/>
      <c r="NH32" s="51"/>
      <c r="NI32" s="51"/>
      <c r="NJ32" s="51"/>
      <c r="NK32" s="51"/>
      <c r="NL32" s="51"/>
      <c r="NM32" s="51"/>
      <c r="NN32" s="51"/>
      <c r="NO32" s="73"/>
      <c r="NP32" s="73"/>
      <c r="NQ32" s="73"/>
      <c r="NR32" s="73"/>
      <c r="NS32" s="73"/>
      <c r="NT32" s="73"/>
      <c r="NU32" s="73"/>
      <c r="NV32" s="73"/>
      <c r="NW32" s="73"/>
      <c r="NX32" s="73"/>
      <c r="NY32" s="73"/>
      <c r="NZ32" s="73"/>
      <c r="OA32" s="73"/>
      <c r="OB32" s="73"/>
      <c r="OC32" s="73"/>
      <c r="OD32" s="73"/>
      <c r="OE32" s="73"/>
      <c r="OF32" s="73"/>
      <c r="OG32" s="73"/>
      <c r="OH32" s="73"/>
      <c r="OI32" s="73"/>
      <c r="OJ32" s="73"/>
      <c r="OK32" s="73"/>
      <c r="OL32" s="73"/>
      <c r="OM32" s="73"/>
      <c r="ON32" s="73"/>
      <c r="OO32" s="73"/>
      <c r="OP32" s="73"/>
      <c r="OQ32" s="73"/>
      <c r="OR32" s="73"/>
      <c r="OS32" s="73"/>
      <c r="OT32" s="73"/>
      <c r="OU32" s="73"/>
      <c r="OV32" s="73"/>
      <c r="OW32" s="73"/>
      <c r="OX32" s="73"/>
      <c r="OY32" s="73"/>
      <c r="OZ32" s="73"/>
      <c r="PA32" s="73"/>
      <c r="PB32" s="73"/>
    </row>
    <row r="33" spans="1:418" x14ac:dyDescent="0.3">
      <c r="A33" s="190"/>
      <c r="B33" t="str">
        <f t="shared" si="220"/>
        <v>MI</v>
      </c>
      <c r="C33" s="16" t="s">
        <v>37</v>
      </c>
      <c r="D33" s="16" t="s">
        <v>38</v>
      </c>
      <c r="E33" s="16" t="s">
        <v>37</v>
      </c>
      <c r="F33" s="16" t="s">
        <v>37</v>
      </c>
      <c r="G33" s="16" t="s">
        <v>38</v>
      </c>
      <c r="H33" s="16" t="s">
        <v>39</v>
      </c>
      <c r="I33" s="16" t="s">
        <v>38</v>
      </c>
      <c r="J33" s="4">
        <f t="shared" si="221"/>
        <v>5</v>
      </c>
      <c r="K33" s="59">
        <f t="shared" si="48"/>
        <v>7</v>
      </c>
      <c r="L33" s="59">
        <f t="shared" si="49"/>
        <v>8</v>
      </c>
      <c r="M33" s="59">
        <f t="shared" si="50"/>
        <v>10</v>
      </c>
      <c r="N33" s="59">
        <f t="shared" si="51"/>
        <v>12</v>
      </c>
      <c r="O33" s="59">
        <f t="shared" si="52"/>
        <v>13</v>
      </c>
      <c r="P33" s="59">
        <f t="shared" si="53"/>
        <v>16</v>
      </c>
      <c r="Q33" s="57">
        <f t="shared" si="54"/>
        <v>17</v>
      </c>
      <c r="R33" s="59">
        <f t="shared" si="55"/>
        <v>19</v>
      </c>
      <c r="S33" s="59">
        <f t="shared" si="56"/>
        <v>20</v>
      </c>
      <c r="T33" s="59">
        <f t="shared" si="57"/>
        <v>22</v>
      </c>
      <c r="U33" s="59">
        <f t="shared" si="58"/>
        <v>24</v>
      </c>
      <c r="V33" s="59">
        <f t="shared" si="59"/>
        <v>25</v>
      </c>
      <c r="W33" s="59">
        <f t="shared" si="60"/>
        <v>28</v>
      </c>
      <c r="X33" s="57">
        <f t="shared" si="61"/>
        <v>29</v>
      </c>
      <c r="Y33" s="59">
        <f t="shared" si="62"/>
        <v>31</v>
      </c>
      <c r="Z33" s="59">
        <f t="shared" si="63"/>
        <v>32</v>
      </c>
      <c r="AA33" s="59">
        <f t="shared" si="64"/>
        <v>34</v>
      </c>
      <c r="AB33" s="59">
        <f t="shared" si="65"/>
        <v>36</v>
      </c>
      <c r="AC33" s="59">
        <f t="shared" si="66"/>
        <v>37</v>
      </c>
      <c r="AD33" s="59">
        <f t="shared" si="67"/>
        <v>40</v>
      </c>
      <c r="AE33" s="57">
        <f t="shared" si="68"/>
        <v>41</v>
      </c>
      <c r="AF33" s="59">
        <f t="shared" si="69"/>
        <v>43</v>
      </c>
      <c r="AG33" s="59">
        <f t="shared" si="70"/>
        <v>44</v>
      </c>
      <c r="AH33" s="59">
        <f t="shared" si="71"/>
        <v>46</v>
      </c>
      <c r="AI33" s="59"/>
      <c r="AJ33" s="59">
        <f>1</f>
        <v>1</v>
      </c>
      <c r="AK33" s="59">
        <f t="shared" si="72"/>
        <v>3</v>
      </c>
      <c r="AL33" s="59">
        <f t="shared" si="73"/>
        <v>7</v>
      </c>
      <c r="AM33" s="59">
        <f t="shared" si="74"/>
        <v>11</v>
      </c>
      <c r="AN33" s="59">
        <f t="shared" si="75"/>
        <v>14</v>
      </c>
      <c r="AO33" s="59">
        <f t="shared" si="76"/>
        <v>17</v>
      </c>
      <c r="AP33" s="59">
        <f t="shared" si="77"/>
        <v>20</v>
      </c>
      <c r="AQ33" s="59" t="str">
        <f t="shared" si="215"/>
        <v>MI</v>
      </c>
      <c r="AR33" s="59" t="str">
        <f t="shared" si="78"/>
        <v>m</v>
      </c>
      <c r="AS33" s="59" t="str">
        <f t="shared" si="79"/>
        <v/>
      </c>
      <c r="AT33" s="59" t="str">
        <f t="shared" si="80"/>
        <v>Δ</v>
      </c>
      <c r="AU33" s="57" t="str">
        <f t="shared" si="81"/>
        <v>9</v>
      </c>
      <c r="AV33" s="57" t="str">
        <f t="shared" si="82"/>
        <v>11</v>
      </c>
      <c r="AW33" s="57" t="str">
        <f t="shared" si="83"/>
        <v>13b</v>
      </c>
      <c r="AX33" s="57" t="str">
        <f t="shared" si="84"/>
        <v>MIm</v>
      </c>
      <c r="AY33" s="57" t="str">
        <f t="shared" si="85"/>
        <v>MImΔ</v>
      </c>
      <c r="AZ33" s="57" t="str">
        <f t="shared" si="86"/>
        <v>MIm9</v>
      </c>
      <c r="BA33" s="57" t="str">
        <f t="shared" si="87"/>
        <v>MIm11</v>
      </c>
      <c r="BB33" s="57" t="str">
        <f t="shared" si="88"/>
        <v>MIm13b</v>
      </c>
      <c r="BD33" s="59">
        <f>1</f>
        <v>1</v>
      </c>
      <c r="BE33" s="57">
        <f t="shared" si="89"/>
        <v>3</v>
      </c>
      <c r="BF33" s="57">
        <f t="shared" si="90"/>
        <v>6</v>
      </c>
      <c r="BG33" s="57">
        <f t="shared" si="91"/>
        <v>10</v>
      </c>
      <c r="BH33" s="57">
        <f t="shared" si="92"/>
        <v>13</v>
      </c>
      <c r="BI33" s="57">
        <f t="shared" si="93"/>
        <v>17</v>
      </c>
      <c r="BJ33" s="57">
        <f t="shared" si="94"/>
        <v>21</v>
      </c>
      <c r="BK33" s="59" t="str">
        <f t="shared" si="95"/>
        <v>MI</v>
      </c>
      <c r="BL33" s="59" t="str">
        <f t="shared" si="96"/>
        <v>m</v>
      </c>
      <c r="BM33" s="59" t="str">
        <f t="shared" si="97"/>
        <v>5b</v>
      </c>
      <c r="BN33" s="59" t="str">
        <f t="shared" si="98"/>
        <v>7</v>
      </c>
      <c r="BO33" s="57" t="str">
        <f t="shared" si="99"/>
        <v>9b</v>
      </c>
      <c r="BP33" s="57" t="str">
        <f t="shared" si="100"/>
        <v>11</v>
      </c>
      <c r="BQ33" s="57" t="str">
        <f t="shared" si="101"/>
        <v>13</v>
      </c>
      <c r="BR33" s="57" t="str">
        <f t="shared" si="102"/>
        <v>MIm5b</v>
      </c>
      <c r="BS33" s="57" t="str">
        <f t="shared" si="103"/>
        <v>MIm5b7</v>
      </c>
      <c r="BT33" s="57" t="str">
        <f t="shared" si="104"/>
        <v>MIm5b9b</v>
      </c>
      <c r="BU33" s="57" t="str">
        <f t="shared" si="105"/>
        <v>MIm5b11</v>
      </c>
      <c r="BV33" s="57" t="str">
        <f t="shared" si="106"/>
        <v>MIm5b13</v>
      </c>
      <c r="BX33" s="59">
        <f>1</f>
        <v>1</v>
      </c>
      <c r="BY33" s="57">
        <f t="shared" si="107"/>
        <v>4</v>
      </c>
      <c r="BZ33" s="57">
        <f t="shared" si="108"/>
        <v>8</v>
      </c>
      <c r="CA33" s="57">
        <f t="shared" si="109"/>
        <v>11</v>
      </c>
      <c r="CB33" s="57">
        <f t="shared" si="110"/>
        <v>14</v>
      </c>
      <c r="CC33" s="57">
        <f t="shared" si="111"/>
        <v>17</v>
      </c>
      <c r="CD33" s="57">
        <f t="shared" si="112"/>
        <v>21</v>
      </c>
      <c r="CE33" s="59" t="str">
        <f t="shared" si="113"/>
        <v>MI</v>
      </c>
      <c r="CF33" s="59" t="str">
        <f t="shared" si="114"/>
        <v/>
      </c>
      <c r="CG33" s="59" t="str">
        <f t="shared" si="115"/>
        <v>5#</v>
      </c>
      <c r="CH33" s="59" t="str">
        <f t="shared" si="116"/>
        <v>Δ</v>
      </c>
      <c r="CI33" s="57" t="str">
        <f t="shared" si="117"/>
        <v>9</v>
      </c>
      <c r="CJ33" s="57" t="str">
        <f t="shared" si="118"/>
        <v>11</v>
      </c>
      <c r="CK33" s="57" t="str">
        <f t="shared" si="119"/>
        <v>13</v>
      </c>
      <c r="CL33" s="57" t="str">
        <f t="shared" si="120"/>
        <v>MI5#</v>
      </c>
      <c r="CM33" s="57" t="str">
        <f t="shared" si="121"/>
        <v>MI5#Δ</v>
      </c>
      <c r="CN33" s="57" t="str">
        <f t="shared" si="122"/>
        <v>MI5#9</v>
      </c>
      <c r="CO33" s="57" t="str">
        <f t="shared" si="123"/>
        <v>MI5#11</v>
      </c>
      <c r="CP33" s="57" t="str">
        <f t="shared" si="124"/>
        <v>MI5#13</v>
      </c>
      <c r="CR33" s="59">
        <f>1</f>
        <v>1</v>
      </c>
      <c r="CS33" s="57">
        <f t="shared" si="125"/>
        <v>3</v>
      </c>
      <c r="CT33" s="57">
        <f t="shared" si="126"/>
        <v>7</v>
      </c>
      <c r="CU33" s="57">
        <f t="shared" si="127"/>
        <v>10</v>
      </c>
      <c r="CV33" s="57">
        <f t="shared" si="128"/>
        <v>14</v>
      </c>
      <c r="CW33" s="57">
        <f t="shared" si="129"/>
        <v>18</v>
      </c>
      <c r="CX33" s="57">
        <f t="shared" si="130"/>
        <v>21</v>
      </c>
      <c r="CY33" s="59" t="str">
        <f t="shared" si="131"/>
        <v>MI</v>
      </c>
      <c r="CZ33" s="59" t="str">
        <f t="shared" si="132"/>
        <v>m</v>
      </c>
      <c r="DA33" s="59" t="str">
        <f t="shared" si="133"/>
        <v/>
      </c>
      <c r="DB33" s="59" t="str">
        <f t="shared" si="134"/>
        <v>7</v>
      </c>
      <c r="DC33" s="57" t="str">
        <f t="shared" si="135"/>
        <v>9</v>
      </c>
      <c r="DD33" s="57" t="str">
        <f t="shared" si="136"/>
        <v>11+</v>
      </c>
      <c r="DE33" s="57" t="str">
        <f t="shared" si="137"/>
        <v>13</v>
      </c>
      <c r="DF33" s="57" t="str">
        <f t="shared" si="138"/>
        <v>MIm</v>
      </c>
      <c r="DG33" s="57" t="str">
        <f t="shared" si="139"/>
        <v>MIm7</v>
      </c>
      <c r="DH33" s="57" t="str">
        <f t="shared" si="140"/>
        <v>MIm9</v>
      </c>
      <c r="DI33" s="57" t="str">
        <f t="shared" si="141"/>
        <v>MIm11+</v>
      </c>
      <c r="DJ33" s="57" t="str">
        <f t="shared" si="142"/>
        <v>MIm13</v>
      </c>
      <c r="DL33" s="59">
        <f>1</f>
        <v>1</v>
      </c>
      <c r="DM33" s="57">
        <f t="shared" si="143"/>
        <v>4</v>
      </c>
      <c r="DN33" s="57">
        <f t="shared" si="144"/>
        <v>7</v>
      </c>
      <c r="DO33" s="57">
        <f t="shared" si="145"/>
        <v>10</v>
      </c>
      <c r="DP33" s="57">
        <f t="shared" si="146"/>
        <v>13</v>
      </c>
      <c r="DQ33" s="57">
        <f t="shared" si="147"/>
        <v>17</v>
      </c>
      <c r="DR33" s="57">
        <f t="shared" si="148"/>
        <v>20</v>
      </c>
      <c r="DS33" s="59" t="str">
        <f t="shared" si="149"/>
        <v>MI</v>
      </c>
      <c r="DT33" s="59" t="str">
        <f t="shared" si="150"/>
        <v/>
      </c>
      <c r="DU33" s="59" t="str">
        <f t="shared" si="151"/>
        <v/>
      </c>
      <c r="DV33" s="59" t="str">
        <f t="shared" si="152"/>
        <v>7</v>
      </c>
      <c r="DW33" s="57" t="str">
        <f t="shared" si="153"/>
        <v>9b</v>
      </c>
      <c r="DX33" s="57" t="str">
        <f t="shared" si="154"/>
        <v>11</v>
      </c>
      <c r="DY33" s="57" t="str">
        <f t="shared" si="155"/>
        <v>13b</v>
      </c>
      <c r="DZ33" s="57" t="str">
        <f t="shared" si="156"/>
        <v>MI</v>
      </c>
      <c r="EA33" s="57" t="str">
        <f t="shared" si="157"/>
        <v>MI7</v>
      </c>
      <c r="EB33" s="57" t="str">
        <f t="shared" si="158"/>
        <v>MI9b</v>
      </c>
      <c r="EC33" s="57" t="str">
        <f t="shared" si="159"/>
        <v>MI11</v>
      </c>
      <c r="ED33" s="57" t="str">
        <f t="shared" si="160"/>
        <v>MI13b</v>
      </c>
      <c r="EF33" s="59">
        <f>1</f>
        <v>1</v>
      </c>
      <c r="EG33" s="57">
        <f t="shared" si="161"/>
        <v>4</v>
      </c>
      <c r="EH33" s="57">
        <f t="shared" si="162"/>
        <v>7</v>
      </c>
      <c r="EI33" s="57">
        <f t="shared" si="163"/>
        <v>11</v>
      </c>
      <c r="EJ33" s="57">
        <f t="shared" si="164"/>
        <v>15</v>
      </c>
      <c r="EK33" s="57">
        <f t="shared" si="165"/>
        <v>18</v>
      </c>
      <c r="EL33" s="57">
        <f t="shared" si="166"/>
        <v>21</v>
      </c>
      <c r="EM33" s="59" t="str">
        <f t="shared" si="167"/>
        <v>MI</v>
      </c>
      <c r="EN33" s="59" t="str">
        <f t="shared" si="168"/>
        <v/>
      </c>
      <c r="EO33" s="59" t="str">
        <f t="shared" si="169"/>
        <v/>
      </c>
      <c r="EP33" s="59" t="str">
        <f t="shared" si="170"/>
        <v>Δ</v>
      </c>
      <c r="EQ33" s="57" t="str">
        <f t="shared" si="171"/>
        <v>9+</v>
      </c>
      <c r="ER33" s="57" t="str">
        <f t="shared" si="172"/>
        <v>11+</v>
      </c>
      <c r="ES33" s="57" t="str">
        <f t="shared" si="173"/>
        <v>13</v>
      </c>
      <c r="ET33" s="57" t="str">
        <f t="shared" si="174"/>
        <v>MI</v>
      </c>
      <c r="EU33" s="57" t="str">
        <f t="shared" si="175"/>
        <v>MIΔ</v>
      </c>
      <c r="EV33" s="57" t="str">
        <f t="shared" si="176"/>
        <v>MI9+</v>
      </c>
      <c r="EW33" s="57" t="str">
        <f t="shared" si="177"/>
        <v>MI11+</v>
      </c>
      <c r="EX33" s="57" t="str">
        <f t="shared" si="178"/>
        <v>MI13</v>
      </c>
      <c r="EZ33" s="59">
        <f>1</f>
        <v>1</v>
      </c>
      <c r="FA33" s="57">
        <f t="shared" si="179"/>
        <v>3</v>
      </c>
      <c r="FB33" s="57">
        <f t="shared" si="180"/>
        <v>6</v>
      </c>
      <c r="FC33" s="57">
        <f t="shared" si="181"/>
        <v>9</v>
      </c>
      <c r="FD33" s="57">
        <f t="shared" si="182"/>
        <v>13</v>
      </c>
      <c r="FE33" s="57">
        <f t="shared" si="183"/>
        <v>16</v>
      </c>
      <c r="FF33" s="57">
        <f t="shared" si="184"/>
        <v>20</v>
      </c>
      <c r="FG33" s="59" t="str">
        <f t="shared" si="185"/>
        <v>MI</v>
      </c>
      <c r="FH33" s="59" t="str">
        <f t="shared" si="186"/>
        <v>m</v>
      </c>
      <c r="FI33" s="59" t="str">
        <f t="shared" si="187"/>
        <v>5b</v>
      </c>
      <c r="FJ33" s="59" t="str">
        <f t="shared" si="188"/>
        <v>dim</v>
      </c>
      <c r="FK33" s="57" t="str">
        <f t="shared" si="189"/>
        <v>9b</v>
      </c>
      <c r="FL33" s="57" t="str">
        <f t="shared" si="190"/>
        <v>11b</v>
      </c>
      <c r="FM33" s="57" t="str">
        <f t="shared" si="191"/>
        <v>13b</v>
      </c>
      <c r="FN33" s="57" t="str">
        <f t="shared" si="192"/>
        <v>MIm5b</v>
      </c>
      <c r="FO33" s="57" t="str">
        <f t="shared" si="193"/>
        <v>MIm5bdim</v>
      </c>
      <c r="FP33" s="57" t="str">
        <f t="shared" si="194"/>
        <v>MIm5b9b</v>
      </c>
      <c r="FQ33" s="57" t="str">
        <f t="shared" si="195"/>
        <v>MIm5b11b</v>
      </c>
      <c r="FR33" s="57" t="str">
        <f t="shared" si="196"/>
        <v>MIm5b13b</v>
      </c>
      <c r="FT33" s="2" t="str">
        <f t="shared" si="197"/>
        <v>MIm</v>
      </c>
      <c r="FU33" s="2" t="str">
        <f t="shared" si="197"/>
        <v>MImΔ</v>
      </c>
      <c r="FV33" s="2" t="str">
        <f t="shared" si="197"/>
        <v>MIm9</v>
      </c>
      <c r="FW33" s="2" t="str">
        <f t="shared" si="197"/>
        <v>MIm11</v>
      </c>
      <c r="FX33" s="2" t="str">
        <f t="shared" si="197"/>
        <v>MIm13b</v>
      </c>
      <c r="FY33" s="2" t="str">
        <f t="shared" si="198"/>
        <v>MIm5b</v>
      </c>
      <c r="FZ33" s="2" t="str">
        <f t="shared" si="198"/>
        <v>MIm5b7</v>
      </c>
      <c r="GA33" s="2" t="str">
        <f t="shared" si="198"/>
        <v>MIm5b9b</v>
      </c>
      <c r="GB33" s="2" t="str">
        <f t="shared" si="198"/>
        <v>MIm5b11</v>
      </c>
      <c r="GC33" s="2" t="str">
        <f t="shared" si="198"/>
        <v>MIm5b13</v>
      </c>
      <c r="GD33" s="2" t="str">
        <f t="shared" si="199"/>
        <v>MI5#</v>
      </c>
      <c r="GE33" s="2" t="str">
        <f t="shared" si="199"/>
        <v>MI5#Δ</v>
      </c>
      <c r="GF33" s="2" t="str">
        <f t="shared" si="199"/>
        <v>MI5#9</v>
      </c>
      <c r="GG33" s="2" t="str">
        <f t="shared" si="199"/>
        <v>MI5#11</v>
      </c>
      <c r="GH33" s="2" t="str">
        <f t="shared" si="199"/>
        <v>MI5#13</v>
      </c>
      <c r="GI33" s="2" t="str">
        <f t="shared" si="200"/>
        <v>MIm</v>
      </c>
      <c r="GJ33" s="2" t="str">
        <f t="shared" si="200"/>
        <v>MIm7</v>
      </c>
      <c r="GK33" s="2" t="str">
        <f t="shared" si="200"/>
        <v>MIm9</v>
      </c>
      <c r="GL33" s="2" t="str">
        <f t="shared" si="200"/>
        <v>MIm11+</v>
      </c>
      <c r="GM33" s="2" t="str">
        <f t="shared" si="200"/>
        <v>MIm13</v>
      </c>
      <c r="GN33" s="2" t="str">
        <f t="shared" si="201"/>
        <v>MI</v>
      </c>
      <c r="GO33" s="2" t="str">
        <f t="shared" si="201"/>
        <v>MI7</v>
      </c>
      <c r="GP33" s="2" t="str">
        <f t="shared" si="201"/>
        <v>MI9b</v>
      </c>
      <c r="GQ33" s="2" t="str">
        <f t="shared" si="201"/>
        <v>MI11</v>
      </c>
      <c r="GR33" s="2" t="str">
        <f t="shared" si="201"/>
        <v>MI13b</v>
      </c>
      <c r="GS33" s="2" t="str">
        <f t="shared" si="202"/>
        <v>MI</v>
      </c>
      <c r="GT33" s="2" t="str">
        <f t="shared" si="202"/>
        <v>MIΔ</v>
      </c>
      <c r="GU33" s="2" t="str">
        <f t="shared" si="202"/>
        <v>MI9+</v>
      </c>
      <c r="GV33" s="2" t="str">
        <f t="shared" si="202"/>
        <v>MI11+</v>
      </c>
      <c r="GW33" s="2" t="str">
        <f t="shared" si="202"/>
        <v>MI13</v>
      </c>
      <c r="GX33" s="2" t="str">
        <f t="shared" si="203"/>
        <v>MIm5b</v>
      </c>
      <c r="GY33" s="2" t="str">
        <f t="shared" si="203"/>
        <v>MIm5bdim</v>
      </c>
      <c r="GZ33" s="2" t="str">
        <f t="shared" si="203"/>
        <v>MIm5b9b</v>
      </c>
      <c r="HA33" s="2" t="str">
        <f t="shared" si="203"/>
        <v>MIm5b11b</v>
      </c>
      <c r="HB33" s="2" t="str">
        <f t="shared" si="203"/>
        <v>MIm5b13b</v>
      </c>
      <c r="HD33" s="2">
        <f t="shared" si="216"/>
        <v>29</v>
      </c>
      <c r="HE33" s="2" t="str" cm="1">
        <f t="array" ref="HE33">INDEX(patti,$HD33,IP33)</f>
        <v>MIm</v>
      </c>
      <c r="HF33" s="2" t="str" cm="1">
        <f t="array" ref="HF33">INDEX(patti,$HD33,IQ33)</f>
        <v>MIm5b</v>
      </c>
      <c r="HG33" s="2" t="str" cm="1">
        <f t="array" ref="HG33">INDEX(patti,$HD33,IR33)</f>
        <v>MI5#</v>
      </c>
      <c r="HH33" s="2" t="str" cm="1">
        <f t="array" ref="HH33">INDEX(patti,$HD33,IS33)</f>
        <v>MIm</v>
      </c>
      <c r="HI33" s="2" t="str" cm="1">
        <f t="array" ref="HI33">INDEX(patti,$HD33,IT33)</f>
        <v>MI</v>
      </c>
      <c r="HJ33" s="2" t="str" cm="1">
        <f t="array" ref="HJ33">INDEX(patti,$HD33,IU33)</f>
        <v>MI</v>
      </c>
      <c r="HK33" s="2" t="str" cm="1">
        <f t="array" ref="HK33">INDEX(patti,$HD33,IV33)</f>
        <v>MIdim</v>
      </c>
      <c r="HL33" s="2" t="str" cm="1">
        <f t="array" ref="HL33">INDEX(patti,$HD33,IW33)</f>
        <v>MImΔ</v>
      </c>
      <c r="HM33" s="2" t="str" cm="1">
        <f t="array" ref="HM33">INDEX(patti,$HD33,IX33)</f>
        <v>MIm5b7</v>
      </c>
      <c r="HN33" s="2" t="str" cm="1">
        <f t="array" ref="HN33">INDEX(patti,$HD33,IY33)</f>
        <v>MI5#Δ</v>
      </c>
      <c r="HO33" s="2" t="str" cm="1">
        <f t="array" ref="HO33">INDEX(patti,$HD33,IZ33)</f>
        <v>MIm7</v>
      </c>
      <c r="HP33" s="2" t="str" cm="1">
        <f t="array" ref="HP33">INDEX(patti,$HD33,JA33)</f>
        <v>MI7</v>
      </c>
      <c r="HQ33" s="2" t="str" cm="1">
        <f t="array" ref="HQ33">INDEX(patti,$HD33,JB33)</f>
        <v>MIΔ</v>
      </c>
      <c r="HR33" s="2" t="str" cm="1">
        <f t="array" ref="HR33">INDEX(patti,$HD33,JC33)</f>
        <v xml:space="preserve">   </v>
      </c>
      <c r="HS33" s="2" t="str" cm="1">
        <f t="array" ref="HS33">INDEX(patti,$HD33,JD33)</f>
        <v>MIm9</v>
      </c>
      <c r="HT33" s="2" t="str" cm="1">
        <f t="array" ref="HT33">INDEX(patti,$HD33,JE33)</f>
        <v>MIm5b9b</v>
      </c>
      <c r="HU33" s="2" t="str" cm="1">
        <f t="array" ref="HU33">INDEX(patti,$HD33,JF33)</f>
        <v>MI5#9</v>
      </c>
      <c r="HV33" s="2" t="str" cm="1">
        <f t="array" ref="HV33">INDEX(patti,$HD33,JG33)</f>
        <v>MIm9</v>
      </c>
      <c r="HW33" s="2" t="str" cm="1">
        <f t="array" ref="HW33">INDEX(patti,$HD33,JH33)</f>
        <v>MI9b</v>
      </c>
      <c r="HX33" s="2" t="str" cm="1">
        <f t="array" ref="HX33">INDEX(patti,$HD33,JI33)</f>
        <v>MI9#</v>
      </c>
      <c r="HY33" s="2" t="str" cm="1">
        <f t="array" ref="HY33">INDEX(patti,$HD33,JJ33)</f>
        <v xml:space="preserve">   </v>
      </c>
      <c r="HZ33" s="2" t="str" cm="1">
        <f t="array" ref="HZ33">INDEX(patti,$HD33,JK33)</f>
        <v>MIm11</v>
      </c>
      <c r="IA33" s="2" t="str" cm="1">
        <f t="array" ref="IA33">INDEX(patti,$HD33,JL33)</f>
        <v>MIm5b11</v>
      </c>
      <c r="IB33" s="2" t="str" cm="1">
        <f t="array" ref="IB33">INDEX(patti,$HD33,JM33)</f>
        <v>MI5#11</v>
      </c>
      <c r="IC33" s="2" t="str" cm="1">
        <f t="array" ref="IC33">INDEX(patti,$HD33,JN33)</f>
        <v>MIm11+</v>
      </c>
      <c r="ID33" s="2" t="str" cm="1">
        <f t="array" ref="ID33">INDEX(patti,$HD33,JO33)</f>
        <v>MI11</v>
      </c>
      <c r="IE33" s="2" t="str" cm="1">
        <f t="array" ref="IE33">INDEX(patti,$HD33,JP33)</f>
        <v>MI11+</v>
      </c>
      <c r="IF33" s="2" t="str" cm="1">
        <f t="array" ref="IF33">INDEX(patti,$HD33,JQ33)</f>
        <v xml:space="preserve">   </v>
      </c>
      <c r="IG33" s="2" t="str" cm="1">
        <f t="array" ref="IG33">INDEX(patti,$HD33,JR33)</f>
        <v>MIm13b</v>
      </c>
      <c r="IH33" s="2" t="str" cm="1">
        <f t="array" ref="IH33">INDEX(patti,$HD33,JS33)</f>
        <v>MIm5b13</v>
      </c>
      <c r="II33" s="2" t="str" cm="1">
        <f t="array" ref="II33">INDEX(patti,$HD33,JT33)</f>
        <v>MI5#13</v>
      </c>
      <c r="IJ33" s="2" t="str" cm="1">
        <f t="array" ref="IJ33">INDEX(patti,$HD33,JU33)</f>
        <v>MIm13</v>
      </c>
      <c r="IK33" s="2" t="str" cm="1">
        <f t="array" ref="IK33">INDEX(patti,$HD33,JV33)</f>
        <v>MI13b</v>
      </c>
      <c r="IL33" s="2" t="str" cm="1">
        <f t="array" ref="IL33">INDEX(patti,$HD33,JW33)</f>
        <v>MI13</v>
      </c>
      <c r="IM33" s="2" t="str" cm="1">
        <f t="array" ref="IM33">INDEX(patti,$HD33,JX33)</f>
        <v xml:space="preserve">   </v>
      </c>
      <c r="IN33" t="s">
        <v>117</v>
      </c>
      <c r="IP33">
        <v>1</v>
      </c>
      <c r="IQ33">
        <f t="shared" si="224"/>
        <v>6</v>
      </c>
      <c r="IR33">
        <f t="shared" si="224"/>
        <v>11</v>
      </c>
      <c r="IS33">
        <f t="shared" si="224"/>
        <v>16</v>
      </c>
      <c r="IT33">
        <f t="shared" si="224"/>
        <v>21</v>
      </c>
      <c r="IU33">
        <f t="shared" si="224"/>
        <v>26</v>
      </c>
      <c r="IV33">
        <f t="shared" si="224"/>
        <v>31</v>
      </c>
      <c r="IW33">
        <f t="shared" si="228"/>
        <v>2</v>
      </c>
      <c r="IX33">
        <f t="shared" si="228"/>
        <v>7</v>
      </c>
      <c r="IY33">
        <f t="shared" si="228"/>
        <v>12</v>
      </c>
      <c r="IZ33">
        <f t="shared" si="228"/>
        <v>17</v>
      </c>
      <c r="JA33">
        <f t="shared" si="228"/>
        <v>22</v>
      </c>
      <c r="JB33">
        <f t="shared" si="228"/>
        <v>27</v>
      </c>
      <c r="JC33">
        <f t="shared" si="228"/>
        <v>32</v>
      </c>
      <c r="JD33">
        <f t="shared" si="228"/>
        <v>3</v>
      </c>
      <c r="JE33">
        <f t="shared" si="228"/>
        <v>8</v>
      </c>
      <c r="JF33">
        <f t="shared" si="228"/>
        <v>13</v>
      </c>
      <c r="JG33">
        <f t="shared" si="228"/>
        <v>18</v>
      </c>
      <c r="JH33">
        <f t="shared" si="228"/>
        <v>23</v>
      </c>
      <c r="JI33">
        <f t="shared" si="228"/>
        <v>28</v>
      </c>
      <c r="JJ33">
        <f t="shared" si="228"/>
        <v>33</v>
      </c>
      <c r="JK33">
        <f t="shared" si="228"/>
        <v>4</v>
      </c>
      <c r="JL33">
        <f t="shared" si="228"/>
        <v>9</v>
      </c>
      <c r="JM33">
        <f t="shared" si="223"/>
        <v>14</v>
      </c>
      <c r="JN33">
        <f t="shared" si="223"/>
        <v>19</v>
      </c>
      <c r="JO33">
        <f t="shared" si="223"/>
        <v>24</v>
      </c>
      <c r="JP33">
        <f t="shared" si="223"/>
        <v>29</v>
      </c>
      <c r="JQ33">
        <f t="shared" si="223"/>
        <v>34</v>
      </c>
      <c r="JR33">
        <f t="shared" si="223"/>
        <v>5</v>
      </c>
      <c r="JS33">
        <f t="shared" si="223"/>
        <v>10</v>
      </c>
      <c r="JT33">
        <f t="shared" si="223"/>
        <v>15</v>
      </c>
      <c r="JU33">
        <f t="shared" si="223"/>
        <v>20</v>
      </c>
      <c r="JV33">
        <f t="shared" si="223"/>
        <v>25</v>
      </c>
      <c r="JW33">
        <f t="shared" si="223"/>
        <v>30</v>
      </c>
      <c r="JX33">
        <f t="shared" si="223"/>
        <v>35</v>
      </c>
      <c r="JY33" t="s">
        <v>117</v>
      </c>
      <c r="JZ33" t="str">
        <f t="shared" si="227"/>
        <v>ARMONICA</v>
      </c>
      <c r="KA33">
        <f t="shared" si="16"/>
        <v>0</v>
      </c>
      <c r="KB33" cm="1">
        <f t="array" ref="KB33">IF(TYPE(_xlfn._xlws.FILTER(HE$1:IM$1,HE33:IM33=KA33))=16,0,_xlfn._xlws.FILTER(HE$1:IM$1,HE33:IM33=KA33))</f>
        <v>0</v>
      </c>
      <c r="KG33">
        <f t="shared" si="206"/>
        <v>0</v>
      </c>
      <c r="KH33" s="35">
        <f t="shared" si="225"/>
        <v>0</v>
      </c>
      <c r="LX33" s="73"/>
      <c r="LY33" s="73"/>
      <c r="LZ33" s="51"/>
      <c r="MA33" s="51"/>
      <c r="MB33" s="51"/>
      <c r="MC33" s="51"/>
      <c r="MD33" s="51"/>
      <c r="ME33" s="51"/>
      <c r="MF33" s="51"/>
      <c r="MG33" s="51"/>
      <c r="MH33" s="51"/>
      <c r="MI33" s="51"/>
      <c r="MJ33" s="51"/>
      <c r="MK33" s="51"/>
      <c r="ML33" s="51"/>
      <c r="MM33" s="51"/>
      <c r="MN33" s="51"/>
      <c r="MO33" s="51"/>
      <c r="MP33" s="51"/>
      <c r="MQ33" s="51"/>
      <c r="MR33" s="51"/>
      <c r="MS33" s="51"/>
      <c r="MT33" s="51"/>
      <c r="MU33" s="51"/>
      <c r="MV33" s="51"/>
      <c r="MW33" s="51"/>
      <c r="MX33" s="51"/>
      <c r="MY33" s="51"/>
      <c r="MZ33" s="51"/>
      <c r="NA33" s="51"/>
      <c r="NB33" s="51"/>
      <c r="NC33" s="51"/>
      <c r="ND33" s="51"/>
      <c r="NE33" s="51"/>
      <c r="NF33" s="51"/>
      <c r="NG33" s="51"/>
      <c r="NH33" s="51"/>
      <c r="NI33" s="51"/>
      <c r="NJ33" s="51"/>
      <c r="NK33" s="51"/>
      <c r="NL33" s="51"/>
      <c r="NM33" s="51"/>
      <c r="NN33" s="51"/>
      <c r="NO33" s="73"/>
      <c r="NP33" s="73"/>
      <c r="NQ33" s="73"/>
      <c r="NR33" s="73"/>
      <c r="NS33" s="73"/>
      <c r="NT33" s="73"/>
      <c r="NU33" s="73"/>
      <c r="NV33" s="73"/>
      <c r="NW33" s="73"/>
      <c r="NX33" s="73"/>
      <c r="NY33" s="73"/>
      <c r="NZ33" s="73"/>
      <c r="OA33" s="73"/>
      <c r="OB33" s="73"/>
      <c r="OC33" s="73"/>
      <c r="OD33" s="73"/>
      <c r="OE33" s="73"/>
      <c r="OF33" s="73"/>
      <c r="OG33" s="73"/>
      <c r="OH33" s="73"/>
      <c r="OI33" s="73"/>
      <c r="OJ33" s="73"/>
      <c r="OK33" s="73"/>
      <c r="OL33" s="73"/>
      <c r="OM33" s="73"/>
      <c r="ON33" s="73"/>
      <c r="OO33" s="73"/>
      <c r="OP33" s="73"/>
      <c r="OQ33" s="73"/>
      <c r="OR33" s="73"/>
      <c r="OS33" s="73"/>
      <c r="OT33" s="73"/>
      <c r="OU33" s="73"/>
      <c r="OV33" s="73"/>
      <c r="OW33" s="73"/>
      <c r="OX33" s="73"/>
      <c r="OY33" s="73"/>
      <c r="OZ33" s="73"/>
      <c r="PA33" s="73"/>
      <c r="PB33" s="73"/>
    </row>
    <row r="34" spans="1:418" x14ac:dyDescent="0.3">
      <c r="A34" s="190"/>
      <c r="B34" t="str">
        <f t="shared" si="220"/>
        <v>FA</v>
      </c>
      <c r="C34" s="16" t="s">
        <v>37</v>
      </c>
      <c r="D34" s="16" t="s">
        <v>38</v>
      </c>
      <c r="E34" s="16" t="s">
        <v>37</v>
      </c>
      <c r="F34" s="16" t="s">
        <v>37</v>
      </c>
      <c r="G34" s="16" t="s">
        <v>38</v>
      </c>
      <c r="H34" s="16" t="s">
        <v>39</v>
      </c>
      <c r="I34" s="16" t="s">
        <v>38</v>
      </c>
      <c r="J34" s="4">
        <f t="shared" si="221"/>
        <v>6</v>
      </c>
      <c r="K34" s="59">
        <f t="shared" si="48"/>
        <v>8</v>
      </c>
      <c r="L34" s="59">
        <f t="shared" si="49"/>
        <v>9</v>
      </c>
      <c r="M34" s="59">
        <f t="shared" si="50"/>
        <v>11</v>
      </c>
      <c r="N34" s="59">
        <f t="shared" si="51"/>
        <v>13</v>
      </c>
      <c r="O34" s="59">
        <f t="shared" si="52"/>
        <v>14</v>
      </c>
      <c r="P34" s="59">
        <f t="shared" si="53"/>
        <v>17</v>
      </c>
      <c r="Q34" s="57">
        <f t="shared" si="54"/>
        <v>18</v>
      </c>
      <c r="R34" s="59">
        <f t="shared" si="55"/>
        <v>20</v>
      </c>
      <c r="S34" s="59">
        <f t="shared" si="56"/>
        <v>21</v>
      </c>
      <c r="T34" s="59">
        <f t="shared" si="57"/>
        <v>23</v>
      </c>
      <c r="U34" s="59">
        <f t="shared" si="58"/>
        <v>25</v>
      </c>
      <c r="V34" s="59">
        <f t="shared" si="59"/>
        <v>26</v>
      </c>
      <c r="W34" s="59">
        <f t="shared" si="60"/>
        <v>29</v>
      </c>
      <c r="X34" s="57">
        <f t="shared" si="61"/>
        <v>30</v>
      </c>
      <c r="Y34" s="59">
        <f t="shared" si="62"/>
        <v>32</v>
      </c>
      <c r="Z34" s="59">
        <f t="shared" si="63"/>
        <v>33</v>
      </c>
      <c r="AA34" s="59">
        <f t="shared" si="64"/>
        <v>35</v>
      </c>
      <c r="AB34" s="59">
        <f t="shared" si="65"/>
        <v>37</v>
      </c>
      <c r="AC34" s="59">
        <f t="shared" si="66"/>
        <v>38</v>
      </c>
      <c r="AD34" s="59">
        <f t="shared" si="67"/>
        <v>41</v>
      </c>
      <c r="AE34" s="57">
        <f t="shared" si="68"/>
        <v>42</v>
      </c>
      <c r="AF34" s="59">
        <f t="shared" si="69"/>
        <v>44</v>
      </c>
      <c r="AG34" s="59">
        <f t="shared" si="70"/>
        <v>45</v>
      </c>
      <c r="AH34" s="59">
        <f t="shared" si="71"/>
        <v>47</v>
      </c>
      <c r="AI34" s="59"/>
      <c r="AJ34" s="59">
        <f>1</f>
        <v>1</v>
      </c>
      <c r="AK34" s="59">
        <f t="shared" si="72"/>
        <v>3</v>
      </c>
      <c r="AL34" s="59">
        <f t="shared" si="73"/>
        <v>7</v>
      </c>
      <c r="AM34" s="59">
        <f t="shared" si="74"/>
        <v>11</v>
      </c>
      <c r="AN34" s="59">
        <f t="shared" si="75"/>
        <v>14</v>
      </c>
      <c r="AO34" s="59">
        <f t="shared" si="76"/>
        <v>17</v>
      </c>
      <c r="AP34" s="59">
        <f t="shared" si="77"/>
        <v>20</v>
      </c>
      <c r="AQ34" s="59" t="str">
        <f t="shared" si="215"/>
        <v>FA</v>
      </c>
      <c r="AR34" s="59" t="str">
        <f t="shared" si="78"/>
        <v>m</v>
      </c>
      <c r="AS34" s="59" t="str">
        <f t="shared" si="79"/>
        <v/>
      </c>
      <c r="AT34" s="59" t="str">
        <f t="shared" si="80"/>
        <v>Δ</v>
      </c>
      <c r="AU34" s="57" t="str">
        <f t="shared" si="81"/>
        <v>9</v>
      </c>
      <c r="AV34" s="57" t="str">
        <f t="shared" si="82"/>
        <v>11</v>
      </c>
      <c r="AW34" s="57" t="str">
        <f t="shared" si="83"/>
        <v>13b</v>
      </c>
      <c r="AX34" s="57" t="str">
        <f t="shared" si="84"/>
        <v>FAm</v>
      </c>
      <c r="AY34" s="57" t="str">
        <f t="shared" si="85"/>
        <v>FAmΔ</v>
      </c>
      <c r="AZ34" s="57" t="str">
        <f t="shared" si="86"/>
        <v>FAm9</v>
      </c>
      <c r="BA34" s="57" t="str">
        <f t="shared" si="87"/>
        <v>FAm11</v>
      </c>
      <c r="BB34" s="57" t="str">
        <f t="shared" si="88"/>
        <v>FAm13b</v>
      </c>
      <c r="BD34" s="59">
        <f>1</f>
        <v>1</v>
      </c>
      <c r="BE34" s="57">
        <f t="shared" si="89"/>
        <v>3</v>
      </c>
      <c r="BF34" s="57">
        <f t="shared" si="90"/>
        <v>6</v>
      </c>
      <c r="BG34" s="57">
        <f t="shared" si="91"/>
        <v>10</v>
      </c>
      <c r="BH34" s="57">
        <f t="shared" si="92"/>
        <v>13</v>
      </c>
      <c r="BI34" s="57">
        <f t="shared" si="93"/>
        <v>17</v>
      </c>
      <c r="BJ34" s="57">
        <f t="shared" si="94"/>
        <v>21</v>
      </c>
      <c r="BK34" s="59" t="str">
        <f t="shared" si="95"/>
        <v>FA</v>
      </c>
      <c r="BL34" s="59" t="str">
        <f t="shared" si="96"/>
        <v>m</v>
      </c>
      <c r="BM34" s="59" t="str">
        <f t="shared" si="97"/>
        <v>5b</v>
      </c>
      <c r="BN34" s="59" t="str">
        <f t="shared" si="98"/>
        <v>7</v>
      </c>
      <c r="BO34" s="57" t="str">
        <f t="shared" si="99"/>
        <v>9b</v>
      </c>
      <c r="BP34" s="57" t="str">
        <f t="shared" si="100"/>
        <v>11</v>
      </c>
      <c r="BQ34" s="57" t="str">
        <f t="shared" si="101"/>
        <v>13</v>
      </c>
      <c r="BR34" s="57" t="str">
        <f t="shared" si="102"/>
        <v>FAm5b</v>
      </c>
      <c r="BS34" s="57" t="str">
        <f t="shared" si="103"/>
        <v>FAm5b7</v>
      </c>
      <c r="BT34" s="57" t="str">
        <f t="shared" si="104"/>
        <v>FAm5b9b</v>
      </c>
      <c r="BU34" s="57" t="str">
        <f t="shared" si="105"/>
        <v>FAm5b11</v>
      </c>
      <c r="BV34" s="57" t="str">
        <f t="shared" si="106"/>
        <v>FAm5b13</v>
      </c>
      <c r="BX34" s="59">
        <f>1</f>
        <v>1</v>
      </c>
      <c r="BY34" s="57">
        <f t="shared" si="107"/>
        <v>4</v>
      </c>
      <c r="BZ34" s="57">
        <f t="shared" si="108"/>
        <v>8</v>
      </c>
      <c r="CA34" s="57">
        <f t="shared" si="109"/>
        <v>11</v>
      </c>
      <c r="CB34" s="57">
        <f t="shared" si="110"/>
        <v>14</v>
      </c>
      <c r="CC34" s="57">
        <f t="shared" si="111"/>
        <v>17</v>
      </c>
      <c r="CD34" s="57">
        <f t="shared" si="112"/>
        <v>21</v>
      </c>
      <c r="CE34" s="59" t="str">
        <f t="shared" si="113"/>
        <v>FA</v>
      </c>
      <c r="CF34" s="59" t="str">
        <f t="shared" si="114"/>
        <v/>
      </c>
      <c r="CG34" s="59" t="str">
        <f t="shared" si="115"/>
        <v>5#</v>
      </c>
      <c r="CH34" s="59" t="str">
        <f t="shared" si="116"/>
        <v>Δ</v>
      </c>
      <c r="CI34" s="57" t="str">
        <f t="shared" si="117"/>
        <v>9</v>
      </c>
      <c r="CJ34" s="57" t="str">
        <f t="shared" si="118"/>
        <v>11</v>
      </c>
      <c r="CK34" s="57" t="str">
        <f t="shared" si="119"/>
        <v>13</v>
      </c>
      <c r="CL34" s="57" t="str">
        <f t="shared" si="120"/>
        <v>FA5#</v>
      </c>
      <c r="CM34" s="57" t="str">
        <f t="shared" si="121"/>
        <v>FA5#Δ</v>
      </c>
      <c r="CN34" s="57" t="str">
        <f t="shared" si="122"/>
        <v>FA5#9</v>
      </c>
      <c r="CO34" s="57" t="str">
        <f t="shared" si="123"/>
        <v>FA5#11</v>
      </c>
      <c r="CP34" s="57" t="str">
        <f t="shared" si="124"/>
        <v>FA5#13</v>
      </c>
      <c r="CR34" s="59">
        <f>1</f>
        <v>1</v>
      </c>
      <c r="CS34" s="57">
        <f t="shared" si="125"/>
        <v>3</v>
      </c>
      <c r="CT34" s="57">
        <f t="shared" si="126"/>
        <v>7</v>
      </c>
      <c r="CU34" s="57">
        <f t="shared" si="127"/>
        <v>10</v>
      </c>
      <c r="CV34" s="57">
        <f t="shared" si="128"/>
        <v>14</v>
      </c>
      <c r="CW34" s="57">
        <f t="shared" si="129"/>
        <v>18</v>
      </c>
      <c r="CX34" s="57">
        <f t="shared" si="130"/>
        <v>21</v>
      </c>
      <c r="CY34" s="59" t="str">
        <f t="shared" si="131"/>
        <v>FA</v>
      </c>
      <c r="CZ34" s="59" t="str">
        <f t="shared" si="132"/>
        <v>m</v>
      </c>
      <c r="DA34" s="59" t="str">
        <f t="shared" si="133"/>
        <v/>
      </c>
      <c r="DB34" s="59" t="str">
        <f t="shared" si="134"/>
        <v>7</v>
      </c>
      <c r="DC34" s="57" t="str">
        <f t="shared" si="135"/>
        <v>9</v>
      </c>
      <c r="DD34" s="57" t="str">
        <f t="shared" si="136"/>
        <v>11+</v>
      </c>
      <c r="DE34" s="57" t="str">
        <f t="shared" si="137"/>
        <v>13</v>
      </c>
      <c r="DF34" s="57" t="str">
        <f t="shared" si="138"/>
        <v>FAm</v>
      </c>
      <c r="DG34" s="57" t="str">
        <f t="shared" si="139"/>
        <v>FAm7</v>
      </c>
      <c r="DH34" s="57" t="str">
        <f t="shared" si="140"/>
        <v>FAm9</v>
      </c>
      <c r="DI34" s="57" t="str">
        <f t="shared" si="141"/>
        <v>FAm11+</v>
      </c>
      <c r="DJ34" s="57" t="str">
        <f t="shared" si="142"/>
        <v>FAm13</v>
      </c>
      <c r="DL34" s="59">
        <f>1</f>
        <v>1</v>
      </c>
      <c r="DM34" s="57">
        <f t="shared" si="143"/>
        <v>4</v>
      </c>
      <c r="DN34" s="57">
        <f t="shared" si="144"/>
        <v>7</v>
      </c>
      <c r="DO34" s="57">
        <f t="shared" si="145"/>
        <v>10</v>
      </c>
      <c r="DP34" s="57">
        <f t="shared" si="146"/>
        <v>13</v>
      </c>
      <c r="DQ34" s="57">
        <f t="shared" si="147"/>
        <v>17</v>
      </c>
      <c r="DR34" s="57">
        <f t="shared" si="148"/>
        <v>20</v>
      </c>
      <c r="DS34" s="59" t="str">
        <f t="shared" si="149"/>
        <v>FA</v>
      </c>
      <c r="DT34" s="59" t="str">
        <f t="shared" si="150"/>
        <v/>
      </c>
      <c r="DU34" s="59" t="str">
        <f t="shared" si="151"/>
        <v/>
      </c>
      <c r="DV34" s="59" t="str">
        <f t="shared" si="152"/>
        <v>7</v>
      </c>
      <c r="DW34" s="57" t="str">
        <f t="shared" si="153"/>
        <v>9b</v>
      </c>
      <c r="DX34" s="57" t="str">
        <f t="shared" si="154"/>
        <v>11</v>
      </c>
      <c r="DY34" s="57" t="str">
        <f t="shared" si="155"/>
        <v>13b</v>
      </c>
      <c r="DZ34" s="57" t="str">
        <f t="shared" si="156"/>
        <v>FA</v>
      </c>
      <c r="EA34" s="57" t="str">
        <f t="shared" si="157"/>
        <v>FA7</v>
      </c>
      <c r="EB34" s="57" t="str">
        <f t="shared" si="158"/>
        <v>FA9b</v>
      </c>
      <c r="EC34" s="57" t="str">
        <f t="shared" si="159"/>
        <v>FA11</v>
      </c>
      <c r="ED34" s="57" t="str">
        <f t="shared" si="160"/>
        <v>FA13b</v>
      </c>
      <c r="EF34" s="59">
        <f>1</f>
        <v>1</v>
      </c>
      <c r="EG34" s="57">
        <f t="shared" si="161"/>
        <v>4</v>
      </c>
      <c r="EH34" s="57">
        <f t="shared" si="162"/>
        <v>7</v>
      </c>
      <c r="EI34" s="57">
        <f t="shared" si="163"/>
        <v>11</v>
      </c>
      <c r="EJ34" s="57">
        <f t="shared" si="164"/>
        <v>15</v>
      </c>
      <c r="EK34" s="57">
        <f t="shared" si="165"/>
        <v>18</v>
      </c>
      <c r="EL34" s="57">
        <f t="shared" si="166"/>
        <v>21</v>
      </c>
      <c r="EM34" s="59" t="str">
        <f t="shared" si="167"/>
        <v>FA</v>
      </c>
      <c r="EN34" s="59" t="str">
        <f t="shared" si="168"/>
        <v/>
      </c>
      <c r="EO34" s="59" t="str">
        <f t="shared" si="169"/>
        <v/>
      </c>
      <c r="EP34" s="59" t="str">
        <f t="shared" si="170"/>
        <v>Δ</v>
      </c>
      <c r="EQ34" s="57" t="str">
        <f t="shared" si="171"/>
        <v>9+</v>
      </c>
      <c r="ER34" s="57" t="str">
        <f t="shared" si="172"/>
        <v>11+</v>
      </c>
      <c r="ES34" s="57" t="str">
        <f t="shared" si="173"/>
        <v>13</v>
      </c>
      <c r="ET34" s="57" t="str">
        <f t="shared" si="174"/>
        <v>FA</v>
      </c>
      <c r="EU34" s="57" t="str">
        <f t="shared" si="175"/>
        <v>FAΔ</v>
      </c>
      <c r="EV34" s="57" t="str">
        <f t="shared" si="176"/>
        <v>FA9+</v>
      </c>
      <c r="EW34" s="57" t="str">
        <f t="shared" si="177"/>
        <v>FA11+</v>
      </c>
      <c r="EX34" s="57" t="str">
        <f t="shared" si="178"/>
        <v>FA13</v>
      </c>
      <c r="EZ34" s="59">
        <f>1</f>
        <v>1</v>
      </c>
      <c r="FA34" s="57">
        <f t="shared" si="179"/>
        <v>3</v>
      </c>
      <c r="FB34" s="57">
        <f t="shared" si="180"/>
        <v>6</v>
      </c>
      <c r="FC34" s="57">
        <f t="shared" si="181"/>
        <v>9</v>
      </c>
      <c r="FD34" s="57">
        <f t="shared" si="182"/>
        <v>13</v>
      </c>
      <c r="FE34" s="57">
        <f t="shared" si="183"/>
        <v>16</v>
      </c>
      <c r="FF34" s="57">
        <f t="shared" si="184"/>
        <v>20</v>
      </c>
      <c r="FG34" s="59" t="str">
        <f t="shared" si="185"/>
        <v>FA</v>
      </c>
      <c r="FH34" s="59" t="str">
        <f t="shared" si="186"/>
        <v>m</v>
      </c>
      <c r="FI34" s="59" t="str">
        <f t="shared" si="187"/>
        <v>5b</v>
      </c>
      <c r="FJ34" s="59" t="str">
        <f t="shared" si="188"/>
        <v>dim</v>
      </c>
      <c r="FK34" s="57" t="str">
        <f t="shared" si="189"/>
        <v>9b</v>
      </c>
      <c r="FL34" s="57" t="str">
        <f t="shared" si="190"/>
        <v>11b</v>
      </c>
      <c r="FM34" s="57" t="str">
        <f t="shared" si="191"/>
        <v>13b</v>
      </c>
      <c r="FN34" s="57" t="str">
        <f t="shared" si="192"/>
        <v>FAm5b</v>
      </c>
      <c r="FO34" s="57" t="str">
        <f t="shared" si="193"/>
        <v>FAm5bdim</v>
      </c>
      <c r="FP34" s="57" t="str">
        <f t="shared" si="194"/>
        <v>FAm5b9b</v>
      </c>
      <c r="FQ34" s="57" t="str">
        <f t="shared" si="195"/>
        <v>FAm5b11b</v>
      </c>
      <c r="FR34" s="57" t="str">
        <f t="shared" si="196"/>
        <v>FAm5b13b</v>
      </c>
      <c r="FT34" s="2" t="str">
        <f t="shared" si="197"/>
        <v>FAm</v>
      </c>
      <c r="FU34" s="2" t="str">
        <f t="shared" si="197"/>
        <v>FAmΔ</v>
      </c>
      <c r="FV34" s="2" t="str">
        <f t="shared" si="197"/>
        <v>FAm9</v>
      </c>
      <c r="FW34" s="2" t="str">
        <f t="shared" si="197"/>
        <v>FAm11</v>
      </c>
      <c r="FX34" s="2" t="str">
        <f t="shared" si="197"/>
        <v>FAm13b</v>
      </c>
      <c r="FY34" s="2" t="str">
        <f t="shared" si="198"/>
        <v>FAm5b</v>
      </c>
      <c r="FZ34" s="2" t="str">
        <f t="shared" si="198"/>
        <v>FAm5b7</v>
      </c>
      <c r="GA34" s="2" t="str">
        <f t="shared" si="198"/>
        <v>FAm5b9b</v>
      </c>
      <c r="GB34" s="2" t="str">
        <f t="shared" si="198"/>
        <v>FAm5b11</v>
      </c>
      <c r="GC34" s="2" t="str">
        <f t="shared" si="198"/>
        <v>FAm5b13</v>
      </c>
      <c r="GD34" s="2" t="str">
        <f t="shared" si="199"/>
        <v>FA5#</v>
      </c>
      <c r="GE34" s="2" t="str">
        <f t="shared" si="199"/>
        <v>FA5#Δ</v>
      </c>
      <c r="GF34" s="2" t="str">
        <f t="shared" si="199"/>
        <v>FA5#9</v>
      </c>
      <c r="GG34" s="2" t="str">
        <f t="shared" si="199"/>
        <v>FA5#11</v>
      </c>
      <c r="GH34" s="2" t="str">
        <f t="shared" si="199"/>
        <v>FA5#13</v>
      </c>
      <c r="GI34" s="2" t="str">
        <f t="shared" si="200"/>
        <v>FAm</v>
      </c>
      <c r="GJ34" s="2" t="str">
        <f t="shared" si="200"/>
        <v>FAm7</v>
      </c>
      <c r="GK34" s="2" t="str">
        <f t="shared" si="200"/>
        <v>FAm9</v>
      </c>
      <c r="GL34" s="2" t="str">
        <f t="shared" si="200"/>
        <v>FAm11+</v>
      </c>
      <c r="GM34" s="2" t="str">
        <f t="shared" si="200"/>
        <v>FAm13</v>
      </c>
      <c r="GN34" s="2" t="str">
        <f t="shared" si="201"/>
        <v>FA</v>
      </c>
      <c r="GO34" s="2" t="str">
        <f t="shared" si="201"/>
        <v>FA7</v>
      </c>
      <c r="GP34" s="2" t="str">
        <f t="shared" si="201"/>
        <v>FA9b</v>
      </c>
      <c r="GQ34" s="2" t="str">
        <f t="shared" si="201"/>
        <v>FA11</v>
      </c>
      <c r="GR34" s="2" t="str">
        <f t="shared" si="201"/>
        <v>FA13b</v>
      </c>
      <c r="GS34" s="2" t="str">
        <f t="shared" si="202"/>
        <v>FA</v>
      </c>
      <c r="GT34" s="2" t="str">
        <f t="shared" si="202"/>
        <v>FAΔ</v>
      </c>
      <c r="GU34" s="2" t="str">
        <f t="shared" si="202"/>
        <v>FA9+</v>
      </c>
      <c r="GV34" s="2" t="str">
        <f t="shared" si="202"/>
        <v>FA11+</v>
      </c>
      <c r="GW34" s="2" t="str">
        <f t="shared" si="202"/>
        <v>FA13</v>
      </c>
      <c r="GX34" s="2" t="str">
        <f t="shared" si="203"/>
        <v>FAm5b</v>
      </c>
      <c r="GY34" s="2" t="str">
        <f t="shared" si="203"/>
        <v>FAm5bdim</v>
      </c>
      <c r="GZ34" s="2" t="str">
        <f t="shared" si="203"/>
        <v>FAm5b9b</v>
      </c>
      <c r="HA34" s="2" t="str">
        <f t="shared" si="203"/>
        <v>FAm5b11b</v>
      </c>
      <c r="HB34" s="2" t="str">
        <f t="shared" si="203"/>
        <v>FAm5b13b</v>
      </c>
      <c r="HD34" s="2">
        <f t="shared" si="216"/>
        <v>30</v>
      </c>
      <c r="HE34" s="2" t="str" cm="1">
        <f t="array" ref="HE34">INDEX(patti,$HD34,IP34)</f>
        <v>FAm</v>
      </c>
      <c r="HF34" s="2" t="str" cm="1">
        <f t="array" ref="HF34">INDEX(patti,$HD34,IQ34)</f>
        <v>FAm5b</v>
      </c>
      <c r="HG34" s="2" t="str" cm="1">
        <f t="array" ref="HG34">INDEX(patti,$HD34,IR34)</f>
        <v>FA5#</v>
      </c>
      <c r="HH34" s="2" t="str" cm="1">
        <f t="array" ref="HH34">INDEX(patti,$HD34,IS34)</f>
        <v>FAm</v>
      </c>
      <c r="HI34" s="2" t="str" cm="1">
        <f t="array" ref="HI34">INDEX(patti,$HD34,IT34)</f>
        <v>FA</v>
      </c>
      <c r="HJ34" s="2" t="str" cm="1">
        <f t="array" ref="HJ34">INDEX(patti,$HD34,IU34)</f>
        <v>FA</v>
      </c>
      <c r="HK34" s="2" t="str" cm="1">
        <f t="array" ref="HK34">INDEX(patti,$HD34,IV34)</f>
        <v>FAdim</v>
      </c>
      <c r="HL34" s="2" t="str" cm="1">
        <f t="array" ref="HL34">INDEX(patti,$HD34,IW34)</f>
        <v>FAmΔ</v>
      </c>
      <c r="HM34" s="2" t="str" cm="1">
        <f t="array" ref="HM34">INDEX(patti,$HD34,IX34)</f>
        <v>FAm5b7</v>
      </c>
      <c r="HN34" s="2" t="str" cm="1">
        <f t="array" ref="HN34">INDEX(patti,$HD34,IY34)</f>
        <v>FA5#Δ</v>
      </c>
      <c r="HO34" s="2" t="str" cm="1">
        <f t="array" ref="HO34">INDEX(patti,$HD34,IZ34)</f>
        <v>FAm7</v>
      </c>
      <c r="HP34" s="2" t="str" cm="1">
        <f t="array" ref="HP34">INDEX(patti,$HD34,JA34)</f>
        <v>FA7</v>
      </c>
      <c r="HQ34" s="2" t="str" cm="1">
        <f t="array" ref="HQ34">INDEX(patti,$HD34,JB34)</f>
        <v>FAΔ</v>
      </c>
      <c r="HR34" s="2" t="str" cm="1">
        <f t="array" ref="HR34">INDEX(patti,$HD34,JC34)</f>
        <v xml:space="preserve">   </v>
      </c>
      <c r="HS34" s="2" t="str" cm="1">
        <f t="array" ref="HS34">INDEX(patti,$HD34,JD34)</f>
        <v>FAm9</v>
      </c>
      <c r="HT34" s="2" t="str" cm="1">
        <f t="array" ref="HT34">INDEX(patti,$HD34,JE34)</f>
        <v>FAm5b9b</v>
      </c>
      <c r="HU34" s="2" t="str" cm="1">
        <f t="array" ref="HU34">INDEX(patti,$HD34,JF34)</f>
        <v>FA5#9</v>
      </c>
      <c r="HV34" s="2" t="str" cm="1">
        <f t="array" ref="HV34">INDEX(patti,$HD34,JG34)</f>
        <v>FAm9</v>
      </c>
      <c r="HW34" s="2" t="str" cm="1">
        <f t="array" ref="HW34">INDEX(patti,$HD34,JH34)</f>
        <v>FA9b</v>
      </c>
      <c r="HX34" s="2" t="str" cm="1">
        <f t="array" ref="HX34">INDEX(patti,$HD34,JI34)</f>
        <v>FA9#</v>
      </c>
      <c r="HY34" s="2" t="str" cm="1">
        <f t="array" ref="HY34">INDEX(patti,$HD34,JJ34)</f>
        <v xml:space="preserve">   </v>
      </c>
      <c r="HZ34" s="2" t="str" cm="1">
        <f t="array" ref="HZ34">INDEX(patti,$HD34,JK34)</f>
        <v>FAm11</v>
      </c>
      <c r="IA34" s="2" t="str" cm="1">
        <f t="array" ref="IA34">INDEX(patti,$HD34,JL34)</f>
        <v>FAm5b11</v>
      </c>
      <c r="IB34" s="2" t="str" cm="1">
        <f t="array" ref="IB34">INDEX(patti,$HD34,JM34)</f>
        <v>FA5#11</v>
      </c>
      <c r="IC34" s="2" t="str" cm="1">
        <f t="array" ref="IC34">INDEX(patti,$HD34,JN34)</f>
        <v>FAm11+</v>
      </c>
      <c r="ID34" s="2" t="str" cm="1">
        <f t="array" ref="ID34">INDEX(patti,$HD34,JO34)</f>
        <v>FA11</v>
      </c>
      <c r="IE34" s="2" t="str" cm="1">
        <f t="array" ref="IE34">INDEX(patti,$HD34,JP34)</f>
        <v>FA11+</v>
      </c>
      <c r="IF34" s="2" t="str" cm="1">
        <f t="array" ref="IF34">INDEX(patti,$HD34,JQ34)</f>
        <v xml:space="preserve">   </v>
      </c>
      <c r="IG34" s="2" t="str" cm="1">
        <f t="array" ref="IG34">INDEX(patti,$HD34,JR34)</f>
        <v>FAm13b</v>
      </c>
      <c r="IH34" s="2" t="str" cm="1">
        <f t="array" ref="IH34">INDEX(patti,$HD34,JS34)</f>
        <v>FAm5b13</v>
      </c>
      <c r="II34" s="2" t="str" cm="1">
        <f t="array" ref="II34">INDEX(patti,$HD34,JT34)</f>
        <v>FA5#13</v>
      </c>
      <c r="IJ34" s="2" t="str" cm="1">
        <f t="array" ref="IJ34">INDEX(patti,$HD34,JU34)</f>
        <v>FAm13</v>
      </c>
      <c r="IK34" s="2" t="str" cm="1">
        <f t="array" ref="IK34">INDEX(patti,$HD34,JV34)</f>
        <v>FA13b</v>
      </c>
      <c r="IL34" s="2" t="str" cm="1">
        <f t="array" ref="IL34">INDEX(patti,$HD34,JW34)</f>
        <v>FA13</v>
      </c>
      <c r="IM34" s="2" t="str" cm="1">
        <f t="array" ref="IM34">INDEX(patti,$HD34,JX34)</f>
        <v xml:space="preserve">   </v>
      </c>
      <c r="IN34" t="s">
        <v>117</v>
      </c>
      <c r="IP34">
        <v>1</v>
      </c>
      <c r="IQ34">
        <f t="shared" si="224"/>
        <v>6</v>
      </c>
      <c r="IR34">
        <f t="shared" si="224"/>
        <v>11</v>
      </c>
      <c r="IS34">
        <f t="shared" si="224"/>
        <v>16</v>
      </c>
      <c r="IT34">
        <f t="shared" si="224"/>
        <v>21</v>
      </c>
      <c r="IU34">
        <f t="shared" si="224"/>
        <v>26</v>
      </c>
      <c r="IV34">
        <f t="shared" si="224"/>
        <v>31</v>
      </c>
      <c r="IW34">
        <f t="shared" si="228"/>
        <v>2</v>
      </c>
      <c r="IX34">
        <f t="shared" si="228"/>
        <v>7</v>
      </c>
      <c r="IY34">
        <f t="shared" si="228"/>
        <v>12</v>
      </c>
      <c r="IZ34">
        <f t="shared" si="228"/>
        <v>17</v>
      </c>
      <c r="JA34">
        <f t="shared" si="228"/>
        <v>22</v>
      </c>
      <c r="JB34">
        <f t="shared" si="228"/>
        <v>27</v>
      </c>
      <c r="JC34">
        <f t="shared" si="228"/>
        <v>32</v>
      </c>
      <c r="JD34">
        <f t="shared" si="228"/>
        <v>3</v>
      </c>
      <c r="JE34">
        <f t="shared" si="228"/>
        <v>8</v>
      </c>
      <c r="JF34">
        <f t="shared" si="228"/>
        <v>13</v>
      </c>
      <c r="JG34">
        <f t="shared" si="228"/>
        <v>18</v>
      </c>
      <c r="JH34">
        <f t="shared" si="228"/>
        <v>23</v>
      </c>
      <c r="JI34">
        <f t="shared" si="228"/>
        <v>28</v>
      </c>
      <c r="JJ34">
        <f t="shared" si="228"/>
        <v>33</v>
      </c>
      <c r="JK34">
        <f t="shared" si="228"/>
        <v>4</v>
      </c>
      <c r="JL34">
        <f t="shared" si="228"/>
        <v>9</v>
      </c>
      <c r="JM34">
        <f t="shared" si="223"/>
        <v>14</v>
      </c>
      <c r="JN34">
        <f t="shared" si="223"/>
        <v>19</v>
      </c>
      <c r="JO34">
        <f t="shared" si="223"/>
        <v>24</v>
      </c>
      <c r="JP34">
        <f t="shared" si="223"/>
        <v>29</v>
      </c>
      <c r="JQ34">
        <f t="shared" si="223"/>
        <v>34</v>
      </c>
      <c r="JR34">
        <f t="shared" si="223"/>
        <v>5</v>
      </c>
      <c r="JS34">
        <f t="shared" si="223"/>
        <v>10</v>
      </c>
      <c r="JT34">
        <f t="shared" si="223"/>
        <v>15</v>
      </c>
      <c r="JU34">
        <f t="shared" si="223"/>
        <v>20</v>
      </c>
      <c r="JV34">
        <f t="shared" si="223"/>
        <v>25</v>
      </c>
      <c r="JW34">
        <f t="shared" si="223"/>
        <v>30</v>
      </c>
      <c r="JX34">
        <f t="shared" si="223"/>
        <v>35</v>
      </c>
      <c r="JY34" t="s">
        <v>117</v>
      </c>
      <c r="JZ34" t="str">
        <f t="shared" si="227"/>
        <v>ARMONICA</v>
      </c>
      <c r="KA34">
        <f t="shared" si="16"/>
        <v>0</v>
      </c>
      <c r="KB34" cm="1">
        <f t="array" ref="KB34">IF(TYPE(_xlfn._xlws.FILTER(HE$1:IM$1,HE34:IM34=KA34))=16,0,_xlfn._xlws.FILTER(HE$1:IM$1,HE34:IM34=KA34))</f>
        <v>0</v>
      </c>
      <c r="KG34">
        <f t="shared" si="206"/>
        <v>0</v>
      </c>
      <c r="KH34" s="35">
        <f t="shared" si="225"/>
        <v>0</v>
      </c>
      <c r="LX34" s="73"/>
      <c r="LY34" s="73"/>
      <c r="LZ34" s="51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/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1"/>
      <c r="NJ34" s="51"/>
      <c r="NK34" s="51"/>
      <c r="NL34" s="51"/>
      <c r="NM34" s="51"/>
      <c r="NN34" s="51"/>
      <c r="NO34" s="73"/>
      <c r="NP34" s="73"/>
      <c r="NQ34" s="73"/>
      <c r="NR34" s="73"/>
      <c r="NS34" s="73"/>
      <c r="NT34" s="73"/>
      <c r="NU34" s="73"/>
      <c r="NV34" s="73"/>
      <c r="NW34" s="73"/>
      <c r="NX34" s="73"/>
      <c r="NY34" s="73"/>
      <c r="NZ34" s="73"/>
      <c r="OA34" s="73"/>
      <c r="OB34" s="73"/>
      <c r="OC34" s="73"/>
      <c r="OD34" s="73"/>
      <c r="OE34" s="73"/>
      <c r="OF34" s="73"/>
      <c r="OG34" s="73"/>
      <c r="OH34" s="73"/>
      <c r="OI34" s="73"/>
      <c r="OJ34" s="73"/>
      <c r="OK34" s="73"/>
      <c r="OL34" s="73"/>
      <c r="OM34" s="73"/>
      <c r="ON34" s="73"/>
      <c r="OO34" s="73"/>
      <c r="OP34" s="73"/>
      <c r="OQ34" s="73"/>
      <c r="OR34" s="73"/>
      <c r="OS34" s="73"/>
      <c r="OT34" s="73"/>
      <c r="OU34" s="73"/>
      <c r="OV34" s="73"/>
      <c r="OW34" s="73"/>
      <c r="OX34" s="73"/>
      <c r="OY34" s="73"/>
      <c r="OZ34" s="73"/>
      <c r="PA34" s="73"/>
      <c r="PB34" s="73"/>
    </row>
    <row r="35" spans="1:418" x14ac:dyDescent="0.3">
      <c r="A35" s="190"/>
      <c r="B35" t="str">
        <f t="shared" si="220"/>
        <v>FA#</v>
      </c>
      <c r="C35" s="16" t="s">
        <v>37</v>
      </c>
      <c r="D35" s="16" t="s">
        <v>38</v>
      </c>
      <c r="E35" s="16" t="s">
        <v>37</v>
      </c>
      <c r="F35" s="16" t="s">
        <v>37</v>
      </c>
      <c r="G35" s="16" t="s">
        <v>38</v>
      </c>
      <c r="H35" s="16" t="s">
        <v>39</v>
      </c>
      <c r="I35" s="16" t="s">
        <v>38</v>
      </c>
      <c r="J35" s="4">
        <f t="shared" si="221"/>
        <v>7</v>
      </c>
      <c r="K35" s="59">
        <f t="shared" si="48"/>
        <v>9</v>
      </c>
      <c r="L35" s="59">
        <f t="shared" si="49"/>
        <v>10</v>
      </c>
      <c r="M35" s="59">
        <f t="shared" si="50"/>
        <v>12</v>
      </c>
      <c r="N35" s="59">
        <f t="shared" si="51"/>
        <v>14</v>
      </c>
      <c r="O35" s="59">
        <f t="shared" si="52"/>
        <v>15</v>
      </c>
      <c r="P35" s="59">
        <f t="shared" si="53"/>
        <v>18</v>
      </c>
      <c r="Q35" s="57">
        <f t="shared" si="54"/>
        <v>19</v>
      </c>
      <c r="R35" s="59">
        <f t="shared" si="55"/>
        <v>21</v>
      </c>
      <c r="S35" s="59">
        <f t="shared" si="56"/>
        <v>22</v>
      </c>
      <c r="T35" s="59">
        <f t="shared" si="57"/>
        <v>24</v>
      </c>
      <c r="U35" s="59">
        <f t="shared" si="58"/>
        <v>26</v>
      </c>
      <c r="V35" s="59">
        <f t="shared" si="59"/>
        <v>27</v>
      </c>
      <c r="W35" s="59">
        <f t="shared" si="60"/>
        <v>30</v>
      </c>
      <c r="X35" s="57">
        <f t="shared" si="61"/>
        <v>31</v>
      </c>
      <c r="Y35" s="59">
        <f t="shared" si="62"/>
        <v>33</v>
      </c>
      <c r="Z35" s="59">
        <f t="shared" si="63"/>
        <v>34</v>
      </c>
      <c r="AA35" s="59">
        <f t="shared" si="64"/>
        <v>36</v>
      </c>
      <c r="AB35" s="59">
        <f t="shared" si="65"/>
        <v>38</v>
      </c>
      <c r="AC35" s="59">
        <f t="shared" si="66"/>
        <v>39</v>
      </c>
      <c r="AD35" s="59">
        <f t="shared" si="67"/>
        <v>42</v>
      </c>
      <c r="AE35" s="57">
        <f t="shared" si="68"/>
        <v>43</v>
      </c>
      <c r="AF35" s="59">
        <f t="shared" si="69"/>
        <v>45</v>
      </c>
      <c r="AG35" s="59">
        <f t="shared" si="70"/>
        <v>46</v>
      </c>
      <c r="AH35" s="59">
        <f t="shared" si="71"/>
        <v>48</v>
      </c>
      <c r="AI35" s="59"/>
      <c r="AJ35" s="59">
        <f>1</f>
        <v>1</v>
      </c>
      <c r="AK35" s="59">
        <f t="shared" si="72"/>
        <v>3</v>
      </c>
      <c r="AL35" s="59">
        <f t="shared" si="73"/>
        <v>7</v>
      </c>
      <c r="AM35" s="59">
        <f t="shared" si="74"/>
        <v>11</v>
      </c>
      <c r="AN35" s="59">
        <f t="shared" si="75"/>
        <v>14</v>
      </c>
      <c r="AO35" s="59">
        <f t="shared" si="76"/>
        <v>17</v>
      </c>
      <c r="AP35" s="59">
        <f t="shared" si="77"/>
        <v>20</v>
      </c>
      <c r="AQ35" s="59" t="str">
        <f t="shared" si="215"/>
        <v>FA#</v>
      </c>
      <c r="AR35" s="59" t="str">
        <f t="shared" si="78"/>
        <v>m</v>
      </c>
      <c r="AS35" s="59" t="str">
        <f t="shared" si="79"/>
        <v/>
      </c>
      <c r="AT35" s="59" t="str">
        <f t="shared" si="80"/>
        <v>Δ</v>
      </c>
      <c r="AU35" s="57" t="str">
        <f t="shared" si="81"/>
        <v>9</v>
      </c>
      <c r="AV35" s="57" t="str">
        <f t="shared" si="82"/>
        <v>11</v>
      </c>
      <c r="AW35" s="57" t="str">
        <f t="shared" si="83"/>
        <v>13b</v>
      </c>
      <c r="AX35" s="57" t="str">
        <f t="shared" si="84"/>
        <v>FA#m</v>
      </c>
      <c r="AY35" s="57" t="str">
        <f t="shared" si="85"/>
        <v>FA#mΔ</v>
      </c>
      <c r="AZ35" s="57" t="str">
        <f t="shared" si="86"/>
        <v>FA#m9</v>
      </c>
      <c r="BA35" s="57" t="str">
        <f t="shared" si="87"/>
        <v>FA#m11</v>
      </c>
      <c r="BB35" s="57" t="str">
        <f t="shared" si="88"/>
        <v>FA#m13b</v>
      </c>
      <c r="BD35" s="59">
        <f>1</f>
        <v>1</v>
      </c>
      <c r="BE35" s="57">
        <f t="shared" si="89"/>
        <v>3</v>
      </c>
      <c r="BF35" s="57">
        <f t="shared" si="90"/>
        <v>6</v>
      </c>
      <c r="BG35" s="57">
        <f t="shared" si="91"/>
        <v>10</v>
      </c>
      <c r="BH35" s="57">
        <f t="shared" si="92"/>
        <v>13</v>
      </c>
      <c r="BI35" s="57">
        <f t="shared" si="93"/>
        <v>17</v>
      </c>
      <c r="BJ35" s="57">
        <f t="shared" si="94"/>
        <v>21</v>
      </c>
      <c r="BK35" s="59" t="str">
        <f t="shared" si="95"/>
        <v>FA#</v>
      </c>
      <c r="BL35" s="59" t="str">
        <f t="shared" si="96"/>
        <v>m</v>
      </c>
      <c r="BM35" s="59" t="str">
        <f t="shared" si="97"/>
        <v>5b</v>
      </c>
      <c r="BN35" s="59" t="str">
        <f t="shared" si="98"/>
        <v>7</v>
      </c>
      <c r="BO35" s="57" t="str">
        <f t="shared" si="99"/>
        <v>9b</v>
      </c>
      <c r="BP35" s="57" t="str">
        <f t="shared" si="100"/>
        <v>11</v>
      </c>
      <c r="BQ35" s="57" t="str">
        <f t="shared" si="101"/>
        <v>13</v>
      </c>
      <c r="BR35" s="57" t="str">
        <f t="shared" si="102"/>
        <v>FA#m5b</v>
      </c>
      <c r="BS35" s="57" t="str">
        <f t="shared" si="103"/>
        <v>FA#m5b7</v>
      </c>
      <c r="BT35" s="57" t="str">
        <f t="shared" si="104"/>
        <v>FA#m5b9b</v>
      </c>
      <c r="BU35" s="57" t="str">
        <f t="shared" si="105"/>
        <v>FA#m5b11</v>
      </c>
      <c r="BV35" s="57" t="str">
        <f t="shared" si="106"/>
        <v>FA#m5b13</v>
      </c>
      <c r="BX35" s="59">
        <f>1</f>
        <v>1</v>
      </c>
      <c r="BY35" s="57">
        <f t="shared" si="107"/>
        <v>4</v>
      </c>
      <c r="BZ35" s="57">
        <f t="shared" si="108"/>
        <v>8</v>
      </c>
      <c r="CA35" s="57">
        <f t="shared" si="109"/>
        <v>11</v>
      </c>
      <c r="CB35" s="57">
        <f t="shared" si="110"/>
        <v>14</v>
      </c>
      <c r="CC35" s="57">
        <f t="shared" si="111"/>
        <v>17</v>
      </c>
      <c r="CD35" s="57">
        <f t="shared" si="112"/>
        <v>21</v>
      </c>
      <c r="CE35" s="59" t="str">
        <f t="shared" si="113"/>
        <v>FA#</v>
      </c>
      <c r="CF35" s="59" t="str">
        <f t="shared" si="114"/>
        <v/>
      </c>
      <c r="CG35" s="59" t="str">
        <f t="shared" si="115"/>
        <v>5#</v>
      </c>
      <c r="CH35" s="59" t="str">
        <f t="shared" si="116"/>
        <v>Δ</v>
      </c>
      <c r="CI35" s="57" t="str">
        <f t="shared" si="117"/>
        <v>9</v>
      </c>
      <c r="CJ35" s="57" t="str">
        <f t="shared" si="118"/>
        <v>11</v>
      </c>
      <c r="CK35" s="57" t="str">
        <f t="shared" si="119"/>
        <v>13</v>
      </c>
      <c r="CL35" s="57" t="str">
        <f t="shared" si="120"/>
        <v>FA#5#</v>
      </c>
      <c r="CM35" s="57" t="str">
        <f t="shared" si="121"/>
        <v>FA#5#Δ</v>
      </c>
      <c r="CN35" s="57" t="str">
        <f t="shared" si="122"/>
        <v>FA#5#9</v>
      </c>
      <c r="CO35" s="57" t="str">
        <f t="shared" si="123"/>
        <v>FA#5#11</v>
      </c>
      <c r="CP35" s="57" t="str">
        <f t="shared" si="124"/>
        <v>FA#5#13</v>
      </c>
      <c r="CR35" s="59">
        <f>1</f>
        <v>1</v>
      </c>
      <c r="CS35" s="57">
        <f t="shared" si="125"/>
        <v>3</v>
      </c>
      <c r="CT35" s="57">
        <f t="shared" si="126"/>
        <v>7</v>
      </c>
      <c r="CU35" s="57">
        <f t="shared" si="127"/>
        <v>10</v>
      </c>
      <c r="CV35" s="57">
        <f t="shared" si="128"/>
        <v>14</v>
      </c>
      <c r="CW35" s="57">
        <f t="shared" si="129"/>
        <v>18</v>
      </c>
      <c r="CX35" s="57">
        <f t="shared" si="130"/>
        <v>21</v>
      </c>
      <c r="CY35" s="59" t="str">
        <f t="shared" si="131"/>
        <v>FA#</v>
      </c>
      <c r="CZ35" s="59" t="str">
        <f t="shared" si="132"/>
        <v>m</v>
      </c>
      <c r="DA35" s="59" t="str">
        <f t="shared" si="133"/>
        <v/>
      </c>
      <c r="DB35" s="59" t="str">
        <f t="shared" si="134"/>
        <v>7</v>
      </c>
      <c r="DC35" s="57" t="str">
        <f t="shared" si="135"/>
        <v>9</v>
      </c>
      <c r="DD35" s="57" t="str">
        <f t="shared" si="136"/>
        <v>11+</v>
      </c>
      <c r="DE35" s="57" t="str">
        <f t="shared" si="137"/>
        <v>13</v>
      </c>
      <c r="DF35" s="57" t="str">
        <f t="shared" si="138"/>
        <v>FA#m</v>
      </c>
      <c r="DG35" s="57" t="str">
        <f t="shared" si="139"/>
        <v>FA#m7</v>
      </c>
      <c r="DH35" s="57" t="str">
        <f t="shared" si="140"/>
        <v>FA#m9</v>
      </c>
      <c r="DI35" s="57" t="str">
        <f t="shared" si="141"/>
        <v>FA#m11+</v>
      </c>
      <c r="DJ35" s="57" t="str">
        <f t="shared" si="142"/>
        <v>FA#m13</v>
      </c>
      <c r="DL35" s="59">
        <f>1</f>
        <v>1</v>
      </c>
      <c r="DM35" s="57">
        <f t="shared" si="143"/>
        <v>4</v>
      </c>
      <c r="DN35" s="57">
        <f t="shared" si="144"/>
        <v>7</v>
      </c>
      <c r="DO35" s="57">
        <f t="shared" si="145"/>
        <v>10</v>
      </c>
      <c r="DP35" s="57">
        <f t="shared" si="146"/>
        <v>13</v>
      </c>
      <c r="DQ35" s="57">
        <f t="shared" si="147"/>
        <v>17</v>
      </c>
      <c r="DR35" s="57">
        <f t="shared" si="148"/>
        <v>20</v>
      </c>
      <c r="DS35" s="59" t="str">
        <f t="shared" si="149"/>
        <v>FA#</v>
      </c>
      <c r="DT35" s="59" t="str">
        <f t="shared" si="150"/>
        <v/>
      </c>
      <c r="DU35" s="59" t="str">
        <f t="shared" si="151"/>
        <v/>
      </c>
      <c r="DV35" s="59" t="str">
        <f t="shared" si="152"/>
        <v>7</v>
      </c>
      <c r="DW35" s="57" t="str">
        <f t="shared" si="153"/>
        <v>9b</v>
      </c>
      <c r="DX35" s="57" t="str">
        <f t="shared" si="154"/>
        <v>11</v>
      </c>
      <c r="DY35" s="57" t="str">
        <f t="shared" si="155"/>
        <v>13b</v>
      </c>
      <c r="DZ35" s="57" t="str">
        <f t="shared" si="156"/>
        <v>FA#</v>
      </c>
      <c r="EA35" s="57" t="str">
        <f t="shared" si="157"/>
        <v>FA#7</v>
      </c>
      <c r="EB35" s="57" t="str">
        <f t="shared" si="158"/>
        <v>FA#9b</v>
      </c>
      <c r="EC35" s="57" t="str">
        <f t="shared" si="159"/>
        <v>FA#11</v>
      </c>
      <c r="ED35" s="57" t="str">
        <f t="shared" si="160"/>
        <v>FA#13b</v>
      </c>
      <c r="EF35" s="59">
        <f>1</f>
        <v>1</v>
      </c>
      <c r="EG35" s="57">
        <f t="shared" si="161"/>
        <v>4</v>
      </c>
      <c r="EH35" s="57">
        <f t="shared" si="162"/>
        <v>7</v>
      </c>
      <c r="EI35" s="57">
        <f t="shared" si="163"/>
        <v>11</v>
      </c>
      <c r="EJ35" s="57">
        <f t="shared" si="164"/>
        <v>15</v>
      </c>
      <c r="EK35" s="57">
        <f t="shared" si="165"/>
        <v>18</v>
      </c>
      <c r="EL35" s="57">
        <f t="shared" si="166"/>
        <v>21</v>
      </c>
      <c r="EM35" s="59" t="str">
        <f t="shared" si="167"/>
        <v>FA#</v>
      </c>
      <c r="EN35" s="59" t="str">
        <f t="shared" si="168"/>
        <v/>
      </c>
      <c r="EO35" s="59" t="str">
        <f t="shared" si="169"/>
        <v/>
      </c>
      <c r="EP35" s="59" t="str">
        <f t="shared" si="170"/>
        <v>Δ</v>
      </c>
      <c r="EQ35" s="57" t="str">
        <f t="shared" si="171"/>
        <v>9+</v>
      </c>
      <c r="ER35" s="57" t="str">
        <f t="shared" si="172"/>
        <v>11+</v>
      </c>
      <c r="ES35" s="57" t="str">
        <f t="shared" si="173"/>
        <v>13</v>
      </c>
      <c r="ET35" s="57" t="str">
        <f t="shared" si="174"/>
        <v>FA#</v>
      </c>
      <c r="EU35" s="57" t="str">
        <f t="shared" si="175"/>
        <v>FA#Δ</v>
      </c>
      <c r="EV35" s="57" t="str">
        <f t="shared" si="176"/>
        <v>FA#9+</v>
      </c>
      <c r="EW35" s="57" t="str">
        <f t="shared" si="177"/>
        <v>FA#11+</v>
      </c>
      <c r="EX35" s="57" t="str">
        <f t="shared" si="178"/>
        <v>FA#13</v>
      </c>
      <c r="EZ35" s="59">
        <f>1</f>
        <v>1</v>
      </c>
      <c r="FA35" s="57">
        <f t="shared" si="179"/>
        <v>3</v>
      </c>
      <c r="FB35" s="57">
        <f t="shared" si="180"/>
        <v>6</v>
      </c>
      <c r="FC35" s="57">
        <f t="shared" si="181"/>
        <v>9</v>
      </c>
      <c r="FD35" s="57">
        <f t="shared" si="182"/>
        <v>13</v>
      </c>
      <c r="FE35" s="57">
        <f t="shared" si="183"/>
        <v>16</v>
      </c>
      <c r="FF35" s="57">
        <f t="shared" si="184"/>
        <v>20</v>
      </c>
      <c r="FG35" s="59" t="str">
        <f t="shared" si="185"/>
        <v>FA#</v>
      </c>
      <c r="FH35" s="59" t="str">
        <f t="shared" si="186"/>
        <v>m</v>
      </c>
      <c r="FI35" s="59" t="str">
        <f t="shared" si="187"/>
        <v>5b</v>
      </c>
      <c r="FJ35" s="59" t="str">
        <f t="shared" si="188"/>
        <v>dim</v>
      </c>
      <c r="FK35" s="57" t="str">
        <f t="shared" si="189"/>
        <v>9b</v>
      </c>
      <c r="FL35" s="57" t="str">
        <f t="shared" si="190"/>
        <v>11b</v>
      </c>
      <c r="FM35" s="57" t="str">
        <f t="shared" si="191"/>
        <v>13b</v>
      </c>
      <c r="FN35" s="57" t="str">
        <f t="shared" si="192"/>
        <v>FA#m5b</v>
      </c>
      <c r="FO35" s="57" t="str">
        <f t="shared" si="193"/>
        <v>FA#m5bdim</v>
      </c>
      <c r="FP35" s="57" t="str">
        <f t="shared" si="194"/>
        <v>FA#m5b9b</v>
      </c>
      <c r="FQ35" s="57" t="str">
        <f t="shared" si="195"/>
        <v>FA#m5b11b</v>
      </c>
      <c r="FR35" s="57" t="str">
        <f t="shared" si="196"/>
        <v>FA#m5b13b</v>
      </c>
      <c r="FT35" s="2" t="str">
        <f t="shared" si="197"/>
        <v>FA#m</v>
      </c>
      <c r="FU35" s="2" t="str">
        <f t="shared" si="197"/>
        <v>FA#mΔ</v>
      </c>
      <c r="FV35" s="2" t="str">
        <f t="shared" si="197"/>
        <v>FA#m9</v>
      </c>
      <c r="FW35" s="2" t="str">
        <f t="shared" si="197"/>
        <v>FA#m11</v>
      </c>
      <c r="FX35" s="2" t="str">
        <f t="shared" si="197"/>
        <v>FA#m13b</v>
      </c>
      <c r="FY35" s="2" t="str">
        <f t="shared" si="198"/>
        <v>FA#m5b</v>
      </c>
      <c r="FZ35" s="2" t="str">
        <f t="shared" si="198"/>
        <v>FA#m5b7</v>
      </c>
      <c r="GA35" s="2" t="str">
        <f t="shared" si="198"/>
        <v>FA#m5b9b</v>
      </c>
      <c r="GB35" s="2" t="str">
        <f t="shared" si="198"/>
        <v>FA#m5b11</v>
      </c>
      <c r="GC35" s="2" t="str">
        <f t="shared" si="198"/>
        <v>FA#m5b13</v>
      </c>
      <c r="GD35" s="2" t="str">
        <f t="shared" si="199"/>
        <v>FA#5#</v>
      </c>
      <c r="GE35" s="2" t="str">
        <f t="shared" si="199"/>
        <v>FA#5#Δ</v>
      </c>
      <c r="GF35" s="2" t="str">
        <f t="shared" si="199"/>
        <v>FA#5#9</v>
      </c>
      <c r="GG35" s="2" t="str">
        <f t="shared" si="199"/>
        <v>FA#5#11</v>
      </c>
      <c r="GH35" s="2" t="str">
        <f t="shared" si="199"/>
        <v>FA#5#13</v>
      </c>
      <c r="GI35" s="2" t="str">
        <f t="shared" si="200"/>
        <v>FA#m</v>
      </c>
      <c r="GJ35" s="2" t="str">
        <f t="shared" si="200"/>
        <v>FA#m7</v>
      </c>
      <c r="GK35" s="2" t="str">
        <f t="shared" si="200"/>
        <v>FA#m9</v>
      </c>
      <c r="GL35" s="2" t="str">
        <f t="shared" si="200"/>
        <v>FA#m11+</v>
      </c>
      <c r="GM35" s="2" t="str">
        <f t="shared" si="200"/>
        <v>FA#m13</v>
      </c>
      <c r="GN35" s="2" t="str">
        <f t="shared" si="201"/>
        <v>FA#</v>
      </c>
      <c r="GO35" s="2" t="str">
        <f t="shared" si="201"/>
        <v>FA#7</v>
      </c>
      <c r="GP35" s="2" t="str">
        <f t="shared" si="201"/>
        <v>FA#9b</v>
      </c>
      <c r="GQ35" s="2" t="str">
        <f t="shared" si="201"/>
        <v>FA#11</v>
      </c>
      <c r="GR35" s="2" t="str">
        <f t="shared" si="201"/>
        <v>FA#13b</v>
      </c>
      <c r="GS35" s="2" t="str">
        <f t="shared" si="202"/>
        <v>FA#</v>
      </c>
      <c r="GT35" s="2" t="str">
        <f t="shared" si="202"/>
        <v>FA#Δ</v>
      </c>
      <c r="GU35" s="2" t="str">
        <f t="shared" si="202"/>
        <v>FA#9+</v>
      </c>
      <c r="GV35" s="2" t="str">
        <f t="shared" si="202"/>
        <v>FA#11+</v>
      </c>
      <c r="GW35" s="2" t="str">
        <f t="shared" si="202"/>
        <v>FA#13</v>
      </c>
      <c r="GX35" s="2" t="str">
        <f t="shared" si="203"/>
        <v>FA#m5b</v>
      </c>
      <c r="GY35" s="2" t="str">
        <f t="shared" si="203"/>
        <v>FA#m5bdim</v>
      </c>
      <c r="GZ35" s="2" t="str">
        <f t="shared" si="203"/>
        <v>FA#m5b9b</v>
      </c>
      <c r="HA35" s="2" t="str">
        <f t="shared" si="203"/>
        <v>FA#m5b11b</v>
      </c>
      <c r="HB35" s="2" t="str">
        <f t="shared" si="203"/>
        <v>FA#m5b13b</v>
      </c>
      <c r="HD35" s="2">
        <f t="shared" si="216"/>
        <v>31</v>
      </c>
      <c r="HE35" s="2" t="str" cm="1">
        <f t="array" ref="HE35">INDEX(patti,$HD35,IP35)</f>
        <v>FA#m</v>
      </c>
      <c r="HF35" s="2" t="str" cm="1">
        <f t="array" ref="HF35">INDEX(patti,$HD35,IQ35)</f>
        <v>FA#m5b</v>
      </c>
      <c r="HG35" s="2" t="str" cm="1">
        <f t="array" ref="HG35">INDEX(patti,$HD35,IR35)</f>
        <v>FA#5#</v>
      </c>
      <c r="HH35" s="2" t="str" cm="1">
        <f t="array" ref="HH35">INDEX(patti,$HD35,IS35)</f>
        <v>FA#m</v>
      </c>
      <c r="HI35" s="2" t="str" cm="1">
        <f t="array" ref="HI35">INDEX(patti,$HD35,IT35)</f>
        <v>FA#</v>
      </c>
      <c r="HJ35" s="2" t="str" cm="1">
        <f t="array" ref="HJ35">INDEX(patti,$HD35,IU35)</f>
        <v>FA#</v>
      </c>
      <c r="HK35" s="2" t="str" cm="1">
        <f t="array" ref="HK35">INDEX(patti,$HD35,IV35)</f>
        <v>FA#dim</v>
      </c>
      <c r="HL35" s="2" t="str" cm="1">
        <f t="array" ref="HL35">INDEX(patti,$HD35,IW35)</f>
        <v>FA#mΔ</v>
      </c>
      <c r="HM35" s="2" t="str" cm="1">
        <f t="array" ref="HM35">INDEX(patti,$HD35,IX35)</f>
        <v>FA#m5b7</v>
      </c>
      <c r="HN35" s="2" t="str" cm="1">
        <f t="array" ref="HN35">INDEX(patti,$HD35,IY35)</f>
        <v>FA#5#Δ</v>
      </c>
      <c r="HO35" s="2" t="str" cm="1">
        <f t="array" ref="HO35">INDEX(patti,$HD35,IZ35)</f>
        <v>FA#m7</v>
      </c>
      <c r="HP35" s="2" t="str" cm="1">
        <f t="array" ref="HP35">INDEX(patti,$HD35,JA35)</f>
        <v>FA#7</v>
      </c>
      <c r="HQ35" s="2" t="str" cm="1">
        <f t="array" ref="HQ35">INDEX(patti,$HD35,JB35)</f>
        <v>FA#Δ</v>
      </c>
      <c r="HR35" s="2" t="str" cm="1">
        <f t="array" ref="HR35">INDEX(patti,$HD35,JC35)</f>
        <v xml:space="preserve">   </v>
      </c>
      <c r="HS35" s="2" t="str" cm="1">
        <f t="array" ref="HS35">INDEX(patti,$HD35,JD35)</f>
        <v>FA#m9</v>
      </c>
      <c r="HT35" s="2" t="str" cm="1">
        <f t="array" ref="HT35">INDEX(patti,$HD35,JE35)</f>
        <v>FA#m5b9b</v>
      </c>
      <c r="HU35" s="2" t="str" cm="1">
        <f t="array" ref="HU35">INDEX(patti,$HD35,JF35)</f>
        <v>FA#5#9</v>
      </c>
      <c r="HV35" s="2" t="str" cm="1">
        <f t="array" ref="HV35">INDEX(patti,$HD35,JG35)</f>
        <v>FA#m9</v>
      </c>
      <c r="HW35" s="2" t="str" cm="1">
        <f t="array" ref="HW35">INDEX(patti,$HD35,JH35)</f>
        <v>FA#9b</v>
      </c>
      <c r="HX35" s="2" t="str" cm="1">
        <f t="array" ref="HX35">INDEX(patti,$HD35,JI35)</f>
        <v>FA#9#</v>
      </c>
      <c r="HY35" s="2" t="str" cm="1">
        <f t="array" ref="HY35">INDEX(patti,$HD35,JJ35)</f>
        <v xml:space="preserve">   </v>
      </c>
      <c r="HZ35" s="2" t="str" cm="1">
        <f t="array" ref="HZ35">INDEX(patti,$HD35,JK35)</f>
        <v>FA#m11</v>
      </c>
      <c r="IA35" s="2" t="str" cm="1">
        <f t="array" ref="IA35">INDEX(patti,$HD35,JL35)</f>
        <v>FA#m5b11</v>
      </c>
      <c r="IB35" s="2" t="str" cm="1">
        <f t="array" ref="IB35">INDEX(patti,$HD35,JM35)</f>
        <v>FA#5#11</v>
      </c>
      <c r="IC35" s="2" t="str" cm="1">
        <f t="array" ref="IC35">INDEX(patti,$HD35,JN35)</f>
        <v>FA#m11+</v>
      </c>
      <c r="ID35" s="2" t="str" cm="1">
        <f t="array" ref="ID35">INDEX(patti,$HD35,JO35)</f>
        <v>FA#11</v>
      </c>
      <c r="IE35" s="2" t="str" cm="1">
        <f t="array" ref="IE35">INDEX(patti,$HD35,JP35)</f>
        <v>FA#11+</v>
      </c>
      <c r="IF35" s="2" t="str" cm="1">
        <f t="array" ref="IF35">INDEX(patti,$HD35,JQ35)</f>
        <v xml:space="preserve">   </v>
      </c>
      <c r="IG35" s="2" t="str" cm="1">
        <f t="array" ref="IG35">INDEX(patti,$HD35,JR35)</f>
        <v>FA#m13b</v>
      </c>
      <c r="IH35" s="2" t="str" cm="1">
        <f t="array" ref="IH35">INDEX(patti,$HD35,JS35)</f>
        <v>FA#m5b13</v>
      </c>
      <c r="II35" s="2" t="str" cm="1">
        <f t="array" ref="II35">INDEX(patti,$HD35,JT35)</f>
        <v>FA#5#13</v>
      </c>
      <c r="IJ35" s="2" t="str" cm="1">
        <f t="array" ref="IJ35">INDEX(patti,$HD35,JU35)</f>
        <v>FA#m13</v>
      </c>
      <c r="IK35" s="2" t="str" cm="1">
        <f t="array" ref="IK35">INDEX(patti,$HD35,JV35)</f>
        <v>FA#13b</v>
      </c>
      <c r="IL35" s="2" t="str" cm="1">
        <f t="array" ref="IL35">INDEX(patti,$HD35,JW35)</f>
        <v>FA#13</v>
      </c>
      <c r="IM35" s="2" t="str" cm="1">
        <f t="array" ref="IM35">INDEX(patti,$HD35,JX35)</f>
        <v xml:space="preserve">   </v>
      </c>
      <c r="IN35" t="s">
        <v>117</v>
      </c>
      <c r="IP35">
        <v>1</v>
      </c>
      <c r="IQ35">
        <f t="shared" si="224"/>
        <v>6</v>
      </c>
      <c r="IR35">
        <f t="shared" si="224"/>
        <v>11</v>
      </c>
      <c r="IS35">
        <f t="shared" si="224"/>
        <v>16</v>
      </c>
      <c r="IT35">
        <f t="shared" si="224"/>
        <v>21</v>
      </c>
      <c r="IU35">
        <f t="shared" si="224"/>
        <v>26</v>
      </c>
      <c r="IV35">
        <f t="shared" si="224"/>
        <v>31</v>
      </c>
      <c r="IW35">
        <f t="shared" si="228"/>
        <v>2</v>
      </c>
      <c r="IX35">
        <f t="shared" si="228"/>
        <v>7</v>
      </c>
      <c r="IY35">
        <f t="shared" si="228"/>
        <v>12</v>
      </c>
      <c r="IZ35">
        <f t="shared" si="228"/>
        <v>17</v>
      </c>
      <c r="JA35">
        <f t="shared" si="228"/>
        <v>22</v>
      </c>
      <c r="JB35">
        <f t="shared" si="228"/>
        <v>27</v>
      </c>
      <c r="JC35">
        <f t="shared" si="228"/>
        <v>32</v>
      </c>
      <c r="JD35">
        <f t="shared" si="228"/>
        <v>3</v>
      </c>
      <c r="JE35">
        <f t="shared" si="228"/>
        <v>8</v>
      </c>
      <c r="JF35">
        <f t="shared" si="228"/>
        <v>13</v>
      </c>
      <c r="JG35">
        <f t="shared" si="228"/>
        <v>18</v>
      </c>
      <c r="JH35">
        <f t="shared" si="228"/>
        <v>23</v>
      </c>
      <c r="JI35">
        <f t="shared" si="228"/>
        <v>28</v>
      </c>
      <c r="JJ35">
        <f t="shared" si="228"/>
        <v>33</v>
      </c>
      <c r="JK35">
        <f t="shared" si="228"/>
        <v>4</v>
      </c>
      <c r="JL35">
        <f t="shared" si="228"/>
        <v>9</v>
      </c>
      <c r="JM35">
        <f t="shared" si="223"/>
        <v>14</v>
      </c>
      <c r="JN35">
        <f t="shared" si="223"/>
        <v>19</v>
      </c>
      <c r="JO35">
        <f t="shared" si="223"/>
        <v>24</v>
      </c>
      <c r="JP35">
        <f t="shared" si="223"/>
        <v>29</v>
      </c>
      <c r="JQ35">
        <f t="shared" si="223"/>
        <v>34</v>
      </c>
      <c r="JR35">
        <f t="shared" si="223"/>
        <v>5</v>
      </c>
      <c r="JS35">
        <f t="shared" si="223"/>
        <v>10</v>
      </c>
      <c r="JT35">
        <f t="shared" si="223"/>
        <v>15</v>
      </c>
      <c r="JU35">
        <f t="shared" si="223"/>
        <v>20</v>
      </c>
      <c r="JV35">
        <f t="shared" si="223"/>
        <v>25</v>
      </c>
      <c r="JW35">
        <f t="shared" si="223"/>
        <v>30</v>
      </c>
      <c r="JX35">
        <f t="shared" si="223"/>
        <v>35</v>
      </c>
      <c r="JY35" t="s">
        <v>117</v>
      </c>
      <c r="JZ35" t="str">
        <f t="shared" si="227"/>
        <v>ARMONICA</v>
      </c>
      <c r="KA35">
        <f t="shared" si="16"/>
        <v>0</v>
      </c>
      <c r="KB35" cm="1">
        <f t="array" ref="KB35">IF(TYPE(_xlfn._xlws.FILTER(HE$1:IM$1,HE35:IM35=KA35))=16,0,_xlfn._xlws.FILTER(HE$1:IM$1,HE35:IM35=KA35))</f>
        <v>0</v>
      </c>
      <c r="KG35">
        <f t="shared" si="206"/>
        <v>0</v>
      </c>
      <c r="KH35" s="35">
        <f t="shared" si="225"/>
        <v>0</v>
      </c>
      <c r="LX35" s="73"/>
      <c r="LY35" s="73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73"/>
      <c r="NP35" s="73"/>
      <c r="NQ35" s="73"/>
      <c r="NR35" s="73"/>
      <c r="NS35" s="73"/>
      <c r="NT35" s="73"/>
      <c r="NU35" s="73"/>
      <c r="NV35" s="73"/>
      <c r="NW35" s="73"/>
      <c r="NX35" s="73"/>
      <c r="NY35" s="73"/>
      <c r="NZ35" s="73"/>
      <c r="OA35" s="73"/>
      <c r="OB35" s="73"/>
      <c r="OC35" s="73"/>
      <c r="OD35" s="73"/>
      <c r="OE35" s="73"/>
      <c r="OF35" s="73"/>
      <c r="OG35" s="73"/>
      <c r="OH35" s="73"/>
      <c r="OI35" s="73"/>
      <c r="OJ35" s="73"/>
      <c r="OK35" s="73"/>
      <c r="OL35" s="73"/>
      <c r="OM35" s="73"/>
      <c r="ON35" s="73"/>
      <c r="OO35" s="73"/>
      <c r="OP35" s="73"/>
      <c r="OQ35" s="73"/>
      <c r="OR35" s="73"/>
      <c r="OS35" s="73"/>
      <c r="OT35" s="73"/>
      <c r="OU35" s="73"/>
      <c r="OV35" s="73"/>
      <c r="OW35" s="73"/>
      <c r="OX35" s="73"/>
      <c r="OY35" s="73"/>
      <c r="OZ35" s="73"/>
      <c r="PA35" s="73"/>
      <c r="PB35" s="73"/>
    </row>
    <row r="36" spans="1:418" x14ac:dyDescent="0.3">
      <c r="A36" s="190"/>
      <c r="B36" t="str">
        <f t="shared" si="220"/>
        <v>SOL</v>
      </c>
      <c r="C36" s="16" t="s">
        <v>37</v>
      </c>
      <c r="D36" s="16" t="s">
        <v>38</v>
      </c>
      <c r="E36" s="16" t="s">
        <v>37</v>
      </c>
      <c r="F36" s="16" t="s">
        <v>37</v>
      </c>
      <c r="G36" s="16" t="s">
        <v>38</v>
      </c>
      <c r="H36" s="16" t="s">
        <v>39</v>
      </c>
      <c r="I36" s="16" t="s">
        <v>38</v>
      </c>
      <c r="J36" s="4">
        <f t="shared" si="221"/>
        <v>8</v>
      </c>
      <c r="K36" s="59">
        <f t="shared" si="48"/>
        <v>10</v>
      </c>
      <c r="L36" s="59">
        <f t="shared" si="49"/>
        <v>11</v>
      </c>
      <c r="M36" s="59">
        <f t="shared" si="50"/>
        <v>13</v>
      </c>
      <c r="N36" s="59">
        <f t="shared" si="51"/>
        <v>15</v>
      </c>
      <c r="O36" s="59">
        <f t="shared" si="52"/>
        <v>16</v>
      </c>
      <c r="P36" s="59">
        <f t="shared" si="53"/>
        <v>19</v>
      </c>
      <c r="Q36" s="57">
        <f t="shared" si="54"/>
        <v>20</v>
      </c>
      <c r="R36" s="59">
        <f t="shared" si="55"/>
        <v>22</v>
      </c>
      <c r="S36" s="59">
        <f t="shared" si="56"/>
        <v>23</v>
      </c>
      <c r="T36" s="59">
        <f t="shared" si="57"/>
        <v>25</v>
      </c>
      <c r="U36" s="59">
        <f t="shared" si="58"/>
        <v>27</v>
      </c>
      <c r="V36" s="59">
        <f t="shared" si="59"/>
        <v>28</v>
      </c>
      <c r="W36" s="59">
        <f t="shared" si="60"/>
        <v>31</v>
      </c>
      <c r="X36" s="57">
        <f t="shared" si="61"/>
        <v>32</v>
      </c>
      <c r="Y36" s="59">
        <f t="shared" si="62"/>
        <v>34</v>
      </c>
      <c r="Z36" s="59">
        <f t="shared" si="63"/>
        <v>35</v>
      </c>
      <c r="AA36" s="59">
        <f t="shared" si="64"/>
        <v>37</v>
      </c>
      <c r="AB36" s="59">
        <f t="shared" si="65"/>
        <v>39</v>
      </c>
      <c r="AC36" s="59">
        <f t="shared" si="66"/>
        <v>40</v>
      </c>
      <c r="AD36" s="59">
        <f t="shared" si="67"/>
        <v>43</v>
      </c>
      <c r="AE36" s="57">
        <f t="shared" si="68"/>
        <v>44</v>
      </c>
      <c r="AF36" s="59">
        <f t="shared" si="69"/>
        <v>46</v>
      </c>
      <c r="AG36" s="59">
        <f t="shared" si="70"/>
        <v>47</v>
      </c>
      <c r="AH36" s="59">
        <f t="shared" si="71"/>
        <v>49</v>
      </c>
      <c r="AI36" s="59"/>
      <c r="AJ36" s="59">
        <f>1</f>
        <v>1</v>
      </c>
      <c r="AK36" s="59">
        <f t="shared" si="72"/>
        <v>3</v>
      </c>
      <c r="AL36" s="59">
        <f t="shared" si="73"/>
        <v>7</v>
      </c>
      <c r="AM36" s="59">
        <f t="shared" si="74"/>
        <v>11</v>
      </c>
      <c r="AN36" s="59">
        <f t="shared" si="75"/>
        <v>14</v>
      </c>
      <c r="AO36" s="59">
        <f t="shared" si="76"/>
        <v>17</v>
      </c>
      <c r="AP36" s="59">
        <f t="shared" si="77"/>
        <v>20</v>
      </c>
      <c r="AQ36" s="59" t="str">
        <f t="shared" si="215"/>
        <v>SOL</v>
      </c>
      <c r="AR36" s="59" t="str">
        <f t="shared" si="78"/>
        <v>m</v>
      </c>
      <c r="AS36" s="59" t="str">
        <f t="shared" si="79"/>
        <v/>
      </c>
      <c r="AT36" s="59" t="str">
        <f t="shared" si="80"/>
        <v>Δ</v>
      </c>
      <c r="AU36" s="57" t="str">
        <f t="shared" si="81"/>
        <v>9</v>
      </c>
      <c r="AV36" s="57" t="str">
        <f t="shared" si="82"/>
        <v>11</v>
      </c>
      <c r="AW36" s="57" t="str">
        <f t="shared" si="83"/>
        <v>13b</v>
      </c>
      <c r="AX36" s="57" t="str">
        <f t="shared" si="84"/>
        <v>SOLm</v>
      </c>
      <c r="AY36" s="57" t="str">
        <f t="shared" si="85"/>
        <v>SOLmΔ</v>
      </c>
      <c r="AZ36" s="57" t="str">
        <f t="shared" si="86"/>
        <v>SOLm9</v>
      </c>
      <c r="BA36" s="57" t="str">
        <f t="shared" si="87"/>
        <v>SOLm11</v>
      </c>
      <c r="BB36" s="57" t="str">
        <f t="shared" si="88"/>
        <v>SOLm13b</v>
      </c>
      <c r="BD36" s="59">
        <f>1</f>
        <v>1</v>
      </c>
      <c r="BE36" s="57">
        <f t="shared" si="89"/>
        <v>3</v>
      </c>
      <c r="BF36" s="57">
        <f t="shared" si="90"/>
        <v>6</v>
      </c>
      <c r="BG36" s="57">
        <f t="shared" si="91"/>
        <v>10</v>
      </c>
      <c r="BH36" s="57">
        <f t="shared" si="92"/>
        <v>13</v>
      </c>
      <c r="BI36" s="57">
        <f t="shared" si="93"/>
        <v>17</v>
      </c>
      <c r="BJ36" s="57">
        <f t="shared" si="94"/>
        <v>21</v>
      </c>
      <c r="BK36" s="59" t="str">
        <f t="shared" si="95"/>
        <v>SOL</v>
      </c>
      <c r="BL36" s="59" t="str">
        <f t="shared" si="96"/>
        <v>m</v>
      </c>
      <c r="BM36" s="59" t="str">
        <f t="shared" si="97"/>
        <v>5b</v>
      </c>
      <c r="BN36" s="59" t="str">
        <f t="shared" si="98"/>
        <v>7</v>
      </c>
      <c r="BO36" s="57" t="str">
        <f t="shared" si="99"/>
        <v>9b</v>
      </c>
      <c r="BP36" s="57" t="str">
        <f t="shared" si="100"/>
        <v>11</v>
      </c>
      <c r="BQ36" s="57" t="str">
        <f t="shared" si="101"/>
        <v>13</v>
      </c>
      <c r="BR36" s="57" t="str">
        <f t="shared" si="102"/>
        <v>SOLm5b</v>
      </c>
      <c r="BS36" s="57" t="str">
        <f t="shared" si="103"/>
        <v>SOLm5b7</v>
      </c>
      <c r="BT36" s="57" t="str">
        <f t="shared" si="104"/>
        <v>SOLm5b9b</v>
      </c>
      <c r="BU36" s="57" t="str">
        <f t="shared" si="105"/>
        <v>SOLm5b11</v>
      </c>
      <c r="BV36" s="57" t="str">
        <f t="shared" si="106"/>
        <v>SOLm5b13</v>
      </c>
      <c r="BX36" s="59">
        <f>1</f>
        <v>1</v>
      </c>
      <c r="BY36" s="57">
        <f t="shared" si="107"/>
        <v>4</v>
      </c>
      <c r="BZ36" s="57">
        <f t="shared" si="108"/>
        <v>8</v>
      </c>
      <c r="CA36" s="57">
        <f t="shared" si="109"/>
        <v>11</v>
      </c>
      <c r="CB36" s="57">
        <f t="shared" si="110"/>
        <v>14</v>
      </c>
      <c r="CC36" s="57">
        <f t="shared" si="111"/>
        <v>17</v>
      </c>
      <c r="CD36" s="57">
        <f t="shared" si="112"/>
        <v>21</v>
      </c>
      <c r="CE36" s="59" t="str">
        <f t="shared" si="113"/>
        <v>SOL</v>
      </c>
      <c r="CF36" s="59" t="str">
        <f t="shared" si="114"/>
        <v/>
      </c>
      <c r="CG36" s="59" t="str">
        <f t="shared" si="115"/>
        <v>5#</v>
      </c>
      <c r="CH36" s="59" t="str">
        <f t="shared" si="116"/>
        <v>Δ</v>
      </c>
      <c r="CI36" s="57" t="str">
        <f t="shared" si="117"/>
        <v>9</v>
      </c>
      <c r="CJ36" s="57" t="str">
        <f t="shared" si="118"/>
        <v>11</v>
      </c>
      <c r="CK36" s="57" t="str">
        <f t="shared" si="119"/>
        <v>13</v>
      </c>
      <c r="CL36" s="57" t="str">
        <f t="shared" si="120"/>
        <v>SOL5#</v>
      </c>
      <c r="CM36" s="57" t="str">
        <f t="shared" si="121"/>
        <v>SOL5#Δ</v>
      </c>
      <c r="CN36" s="57" t="str">
        <f t="shared" si="122"/>
        <v>SOL5#9</v>
      </c>
      <c r="CO36" s="57" t="str">
        <f t="shared" si="123"/>
        <v>SOL5#11</v>
      </c>
      <c r="CP36" s="57" t="str">
        <f t="shared" si="124"/>
        <v>SOL5#13</v>
      </c>
      <c r="CR36" s="59">
        <f>1</f>
        <v>1</v>
      </c>
      <c r="CS36" s="57">
        <f t="shared" si="125"/>
        <v>3</v>
      </c>
      <c r="CT36" s="57">
        <f t="shared" si="126"/>
        <v>7</v>
      </c>
      <c r="CU36" s="57">
        <f t="shared" si="127"/>
        <v>10</v>
      </c>
      <c r="CV36" s="57">
        <f t="shared" si="128"/>
        <v>14</v>
      </c>
      <c r="CW36" s="57">
        <f t="shared" si="129"/>
        <v>18</v>
      </c>
      <c r="CX36" s="57">
        <f t="shared" si="130"/>
        <v>21</v>
      </c>
      <c r="CY36" s="59" t="str">
        <f t="shared" si="131"/>
        <v>SOL</v>
      </c>
      <c r="CZ36" s="59" t="str">
        <f t="shared" si="132"/>
        <v>m</v>
      </c>
      <c r="DA36" s="59" t="str">
        <f t="shared" si="133"/>
        <v/>
      </c>
      <c r="DB36" s="59" t="str">
        <f t="shared" si="134"/>
        <v>7</v>
      </c>
      <c r="DC36" s="57" t="str">
        <f t="shared" si="135"/>
        <v>9</v>
      </c>
      <c r="DD36" s="57" t="str">
        <f t="shared" si="136"/>
        <v>11+</v>
      </c>
      <c r="DE36" s="57" t="str">
        <f t="shared" si="137"/>
        <v>13</v>
      </c>
      <c r="DF36" s="57" t="str">
        <f t="shared" si="138"/>
        <v>SOLm</v>
      </c>
      <c r="DG36" s="57" t="str">
        <f t="shared" si="139"/>
        <v>SOLm7</v>
      </c>
      <c r="DH36" s="57" t="str">
        <f t="shared" si="140"/>
        <v>SOLm9</v>
      </c>
      <c r="DI36" s="57" t="str">
        <f t="shared" si="141"/>
        <v>SOLm11+</v>
      </c>
      <c r="DJ36" s="57" t="str">
        <f t="shared" si="142"/>
        <v>SOLm13</v>
      </c>
      <c r="DL36" s="59">
        <f>1</f>
        <v>1</v>
      </c>
      <c r="DM36" s="57">
        <f t="shared" si="143"/>
        <v>4</v>
      </c>
      <c r="DN36" s="57">
        <f t="shared" si="144"/>
        <v>7</v>
      </c>
      <c r="DO36" s="57">
        <f t="shared" si="145"/>
        <v>10</v>
      </c>
      <c r="DP36" s="57">
        <f t="shared" si="146"/>
        <v>13</v>
      </c>
      <c r="DQ36" s="57">
        <f t="shared" si="147"/>
        <v>17</v>
      </c>
      <c r="DR36" s="57">
        <f t="shared" si="148"/>
        <v>20</v>
      </c>
      <c r="DS36" s="59" t="str">
        <f t="shared" si="149"/>
        <v>SOL</v>
      </c>
      <c r="DT36" s="59" t="str">
        <f t="shared" si="150"/>
        <v/>
      </c>
      <c r="DU36" s="59" t="str">
        <f t="shared" si="151"/>
        <v/>
      </c>
      <c r="DV36" s="59" t="str">
        <f t="shared" si="152"/>
        <v>7</v>
      </c>
      <c r="DW36" s="57" t="str">
        <f t="shared" si="153"/>
        <v>9b</v>
      </c>
      <c r="DX36" s="57" t="str">
        <f t="shared" si="154"/>
        <v>11</v>
      </c>
      <c r="DY36" s="57" t="str">
        <f t="shared" si="155"/>
        <v>13b</v>
      </c>
      <c r="DZ36" s="57" t="str">
        <f t="shared" si="156"/>
        <v>SOL</v>
      </c>
      <c r="EA36" s="57" t="str">
        <f t="shared" si="157"/>
        <v>SOL7</v>
      </c>
      <c r="EB36" s="57" t="str">
        <f t="shared" si="158"/>
        <v>SOL9b</v>
      </c>
      <c r="EC36" s="57" t="str">
        <f t="shared" si="159"/>
        <v>SOL11</v>
      </c>
      <c r="ED36" s="57" t="str">
        <f t="shared" si="160"/>
        <v>SOL13b</v>
      </c>
      <c r="EF36" s="59">
        <f>1</f>
        <v>1</v>
      </c>
      <c r="EG36" s="57">
        <f t="shared" si="161"/>
        <v>4</v>
      </c>
      <c r="EH36" s="57">
        <f t="shared" si="162"/>
        <v>7</v>
      </c>
      <c r="EI36" s="57">
        <f t="shared" si="163"/>
        <v>11</v>
      </c>
      <c r="EJ36" s="57">
        <f t="shared" si="164"/>
        <v>15</v>
      </c>
      <c r="EK36" s="57">
        <f t="shared" si="165"/>
        <v>18</v>
      </c>
      <c r="EL36" s="57">
        <f t="shared" si="166"/>
        <v>21</v>
      </c>
      <c r="EM36" s="59" t="str">
        <f t="shared" si="167"/>
        <v>SOL</v>
      </c>
      <c r="EN36" s="59" t="str">
        <f t="shared" si="168"/>
        <v/>
      </c>
      <c r="EO36" s="59" t="str">
        <f t="shared" si="169"/>
        <v/>
      </c>
      <c r="EP36" s="59" t="str">
        <f t="shared" si="170"/>
        <v>Δ</v>
      </c>
      <c r="EQ36" s="57" t="str">
        <f t="shared" si="171"/>
        <v>9+</v>
      </c>
      <c r="ER36" s="57" t="str">
        <f t="shared" si="172"/>
        <v>11+</v>
      </c>
      <c r="ES36" s="57" t="str">
        <f t="shared" si="173"/>
        <v>13</v>
      </c>
      <c r="ET36" s="57" t="str">
        <f t="shared" si="174"/>
        <v>SOL</v>
      </c>
      <c r="EU36" s="57" t="str">
        <f t="shared" si="175"/>
        <v>SOLΔ</v>
      </c>
      <c r="EV36" s="57" t="str">
        <f t="shared" si="176"/>
        <v>SOL9+</v>
      </c>
      <c r="EW36" s="57" t="str">
        <f t="shared" si="177"/>
        <v>SOL11+</v>
      </c>
      <c r="EX36" s="57" t="str">
        <f t="shared" si="178"/>
        <v>SOL13</v>
      </c>
      <c r="EZ36" s="59">
        <f>1</f>
        <v>1</v>
      </c>
      <c r="FA36" s="57">
        <f t="shared" si="179"/>
        <v>3</v>
      </c>
      <c r="FB36" s="57">
        <f t="shared" si="180"/>
        <v>6</v>
      </c>
      <c r="FC36" s="57">
        <f t="shared" si="181"/>
        <v>9</v>
      </c>
      <c r="FD36" s="57">
        <f t="shared" si="182"/>
        <v>13</v>
      </c>
      <c r="FE36" s="57">
        <f t="shared" si="183"/>
        <v>16</v>
      </c>
      <c r="FF36" s="57">
        <f t="shared" si="184"/>
        <v>20</v>
      </c>
      <c r="FG36" s="59" t="str">
        <f t="shared" si="185"/>
        <v>SOL</v>
      </c>
      <c r="FH36" s="59" t="str">
        <f t="shared" si="186"/>
        <v>m</v>
      </c>
      <c r="FI36" s="59" t="str">
        <f t="shared" si="187"/>
        <v>5b</v>
      </c>
      <c r="FJ36" s="59" t="str">
        <f t="shared" si="188"/>
        <v>dim</v>
      </c>
      <c r="FK36" s="57" t="str">
        <f t="shared" si="189"/>
        <v>9b</v>
      </c>
      <c r="FL36" s="57" t="str">
        <f t="shared" si="190"/>
        <v>11b</v>
      </c>
      <c r="FM36" s="57" t="str">
        <f t="shared" si="191"/>
        <v>13b</v>
      </c>
      <c r="FN36" s="57" t="str">
        <f t="shared" si="192"/>
        <v>SOLm5b</v>
      </c>
      <c r="FO36" s="57" t="str">
        <f t="shared" si="193"/>
        <v>SOLm5bdim</v>
      </c>
      <c r="FP36" s="57" t="str">
        <f t="shared" si="194"/>
        <v>SOLm5b9b</v>
      </c>
      <c r="FQ36" s="57" t="str">
        <f t="shared" si="195"/>
        <v>SOLm5b11b</v>
      </c>
      <c r="FR36" s="57" t="str">
        <f t="shared" si="196"/>
        <v>SOLm5b13b</v>
      </c>
      <c r="FT36" s="2" t="str">
        <f t="shared" si="197"/>
        <v>SOLm</v>
      </c>
      <c r="FU36" s="2" t="str">
        <f t="shared" si="197"/>
        <v>SOLmΔ</v>
      </c>
      <c r="FV36" s="2" t="str">
        <f t="shared" si="197"/>
        <v>SOLm9</v>
      </c>
      <c r="FW36" s="2" t="str">
        <f t="shared" si="197"/>
        <v>SOLm11</v>
      </c>
      <c r="FX36" s="2" t="str">
        <f t="shared" si="197"/>
        <v>SOLm13b</v>
      </c>
      <c r="FY36" s="2" t="str">
        <f t="shared" si="198"/>
        <v>SOLm5b</v>
      </c>
      <c r="FZ36" s="2" t="str">
        <f t="shared" si="198"/>
        <v>SOLm5b7</v>
      </c>
      <c r="GA36" s="2" t="str">
        <f t="shared" si="198"/>
        <v>SOLm5b9b</v>
      </c>
      <c r="GB36" s="2" t="str">
        <f t="shared" si="198"/>
        <v>SOLm5b11</v>
      </c>
      <c r="GC36" s="2" t="str">
        <f t="shared" si="198"/>
        <v>SOLm5b13</v>
      </c>
      <c r="GD36" s="2" t="str">
        <f t="shared" si="199"/>
        <v>SOL5#</v>
      </c>
      <c r="GE36" s="2" t="str">
        <f t="shared" si="199"/>
        <v>SOL5#Δ</v>
      </c>
      <c r="GF36" s="2" t="str">
        <f t="shared" si="199"/>
        <v>SOL5#9</v>
      </c>
      <c r="GG36" s="2" t="str">
        <f t="shared" si="199"/>
        <v>SOL5#11</v>
      </c>
      <c r="GH36" s="2" t="str">
        <f t="shared" si="199"/>
        <v>SOL5#13</v>
      </c>
      <c r="GI36" s="2" t="str">
        <f t="shared" si="200"/>
        <v>SOLm</v>
      </c>
      <c r="GJ36" s="2" t="str">
        <f t="shared" si="200"/>
        <v>SOLm7</v>
      </c>
      <c r="GK36" s="2" t="str">
        <f t="shared" si="200"/>
        <v>SOLm9</v>
      </c>
      <c r="GL36" s="2" t="str">
        <f t="shared" si="200"/>
        <v>SOLm11+</v>
      </c>
      <c r="GM36" s="2" t="str">
        <f t="shared" si="200"/>
        <v>SOLm13</v>
      </c>
      <c r="GN36" s="2" t="str">
        <f t="shared" si="201"/>
        <v>SOL</v>
      </c>
      <c r="GO36" s="2" t="str">
        <f t="shared" si="201"/>
        <v>SOL7</v>
      </c>
      <c r="GP36" s="2" t="str">
        <f t="shared" si="201"/>
        <v>SOL9b</v>
      </c>
      <c r="GQ36" s="2" t="str">
        <f t="shared" si="201"/>
        <v>SOL11</v>
      </c>
      <c r="GR36" s="2" t="str">
        <f t="shared" si="201"/>
        <v>SOL13b</v>
      </c>
      <c r="GS36" s="2" t="str">
        <f t="shared" si="202"/>
        <v>SOL</v>
      </c>
      <c r="GT36" s="2" t="str">
        <f t="shared" si="202"/>
        <v>SOLΔ</v>
      </c>
      <c r="GU36" s="2" t="str">
        <f t="shared" si="202"/>
        <v>SOL9+</v>
      </c>
      <c r="GV36" s="2" t="str">
        <f t="shared" si="202"/>
        <v>SOL11+</v>
      </c>
      <c r="GW36" s="2" t="str">
        <f t="shared" si="202"/>
        <v>SOL13</v>
      </c>
      <c r="GX36" s="2" t="str">
        <f t="shared" si="203"/>
        <v>SOLm5b</v>
      </c>
      <c r="GY36" s="2" t="str">
        <f t="shared" si="203"/>
        <v>SOLm5bdim</v>
      </c>
      <c r="GZ36" s="2" t="str">
        <f t="shared" si="203"/>
        <v>SOLm5b9b</v>
      </c>
      <c r="HA36" s="2" t="str">
        <f t="shared" si="203"/>
        <v>SOLm5b11b</v>
      </c>
      <c r="HB36" s="2" t="str">
        <f t="shared" si="203"/>
        <v>SOLm5b13b</v>
      </c>
      <c r="HD36" s="2">
        <f t="shared" si="216"/>
        <v>32</v>
      </c>
      <c r="HE36" s="2" t="str" cm="1">
        <f t="array" ref="HE36">INDEX(patti,$HD36,IP36)</f>
        <v>SOLm</v>
      </c>
      <c r="HF36" s="2" t="str" cm="1">
        <f t="array" ref="HF36">INDEX(patti,$HD36,IQ36)</f>
        <v>SOLm5b</v>
      </c>
      <c r="HG36" s="2" t="str" cm="1">
        <f t="array" ref="HG36">INDEX(patti,$HD36,IR36)</f>
        <v>SOL5#</v>
      </c>
      <c r="HH36" s="2" t="str" cm="1">
        <f t="array" ref="HH36">INDEX(patti,$HD36,IS36)</f>
        <v>SOLm</v>
      </c>
      <c r="HI36" s="2" t="str" cm="1">
        <f t="array" ref="HI36">INDEX(patti,$HD36,IT36)</f>
        <v>SOL</v>
      </c>
      <c r="HJ36" s="2" t="str" cm="1">
        <f t="array" ref="HJ36">INDEX(patti,$HD36,IU36)</f>
        <v>SOL</v>
      </c>
      <c r="HK36" s="2" t="str" cm="1">
        <f t="array" ref="HK36">INDEX(patti,$HD36,IV36)</f>
        <v>SOLdim</v>
      </c>
      <c r="HL36" s="2" t="str" cm="1">
        <f t="array" ref="HL36">INDEX(patti,$HD36,IW36)</f>
        <v>SOLmΔ</v>
      </c>
      <c r="HM36" s="2" t="str" cm="1">
        <f t="array" ref="HM36">INDEX(patti,$HD36,IX36)</f>
        <v>SOLm5b7</v>
      </c>
      <c r="HN36" s="2" t="str" cm="1">
        <f t="array" ref="HN36">INDEX(patti,$HD36,IY36)</f>
        <v>SOL5#Δ</v>
      </c>
      <c r="HO36" s="2" t="str" cm="1">
        <f t="array" ref="HO36">INDEX(patti,$HD36,IZ36)</f>
        <v>SOLm7</v>
      </c>
      <c r="HP36" s="2" t="str" cm="1">
        <f t="array" ref="HP36">INDEX(patti,$HD36,JA36)</f>
        <v>SOL7</v>
      </c>
      <c r="HQ36" s="2" t="str" cm="1">
        <f t="array" ref="HQ36">INDEX(patti,$HD36,JB36)</f>
        <v>SOLΔ</v>
      </c>
      <c r="HR36" s="2" t="str" cm="1">
        <f t="array" ref="HR36">INDEX(patti,$HD36,JC36)</f>
        <v xml:space="preserve">   </v>
      </c>
      <c r="HS36" s="2" t="str" cm="1">
        <f t="array" ref="HS36">INDEX(patti,$HD36,JD36)</f>
        <v>SOLm9</v>
      </c>
      <c r="HT36" s="2" t="str" cm="1">
        <f t="array" ref="HT36">INDEX(patti,$HD36,JE36)</f>
        <v>SOLm5b9b</v>
      </c>
      <c r="HU36" s="2" t="str" cm="1">
        <f t="array" ref="HU36">INDEX(patti,$HD36,JF36)</f>
        <v>SOL5#9</v>
      </c>
      <c r="HV36" s="2" t="str" cm="1">
        <f t="array" ref="HV36">INDEX(patti,$HD36,JG36)</f>
        <v>SOLm9</v>
      </c>
      <c r="HW36" s="2" t="str" cm="1">
        <f t="array" ref="HW36">INDEX(patti,$HD36,JH36)</f>
        <v>SOL9b</v>
      </c>
      <c r="HX36" s="2" t="str" cm="1">
        <f t="array" ref="HX36">INDEX(patti,$HD36,JI36)</f>
        <v>SOL9#</v>
      </c>
      <c r="HY36" s="2" t="str" cm="1">
        <f t="array" ref="HY36">INDEX(patti,$HD36,JJ36)</f>
        <v xml:space="preserve">   </v>
      </c>
      <c r="HZ36" s="2" t="str" cm="1">
        <f t="array" ref="HZ36">INDEX(patti,$HD36,JK36)</f>
        <v>SOLm11</v>
      </c>
      <c r="IA36" s="2" t="str" cm="1">
        <f t="array" ref="IA36">INDEX(patti,$HD36,JL36)</f>
        <v>SOLm5b11</v>
      </c>
      <c r="IB36" s="2" t="str" cm="1">
        <f t="array" ref="IB36">INDEX(patti,$HD36,JM36)</f>
        <v>SOL5#11</v>
      </c>
      <c r="IC36" s="2" t="str" cm="1">
        <f t="array" ref="IC36">INDEX(patti,$HD36,JN36)</f>
        <v>SOLm11+</v>
      </c>
      <c r="ID36" s="2" t="str" cm="1">
        <f t="array" ref="ID36">INDEX(patti,$HD36,JO36)</f>
        <v>SOL11</v>
      </c>
      <c r="IE36" s="2" t="str" cm="1">
        <f t="array" ref="IE36">INDEX(patti,$HD36,JP36)</f>
        <v>SOL11+</v>
      </c>
      <c r="IF36" s="2" t="str" cm="1">
        <f t="array" ref="IF36">INDEX(patti,$HD36,JQ36)</f>
        <v xml:space="preserve">   </v>
      </c>
      <c r="IG36" s="2" t="str" cm="1">
        <f t="array" ref="IG36">INDEX(patti,$HD36,JR36)</f>
        <v>SOLm13b</v>
      </c>
      <c r="IH36" s="2" t="str" cm="1">
        <f t="array" ref="IH36">INDEX(patti,$HD36,JS36)</f>
        <v>SOLm5b13</v>
      </c>
      <c r="II36" s="2" t="str" cm="1">
        <f t="array" ref="II36">INDEX(patti,$HD36,JT36)</f>
        <v>SOL5#13</v>
      </c>
      <c r="IJ36" s="2" t="str" cm="1">
        <f t="array" ref="IJ36">INDEX(patti,$HD36,JU36)</f>
        <v>SOLm13</v>
      </c>
      <c r="IK36" s="2" t="str" cm="1">
        <f t="array" ref="IK36">INDEX(patti,$HD36,JV36)</f>
        <v>SOL13b</v>
      </c>
      <c r="IL36" s="2" t="str" cm="1">
        <f t="array" ref="IL36">INDEX(patti,$HD36,JW36)</f>
        <v>SOL13</v>
      </c>
      <c r="IM36" s="2" t="str" cm="1">
        <f t="array" ref="IM36">INDEX(patti,$HD36,JX36)</f>
        <v xml:space="preserve">   </v>
      </c>
      <c r="IN36" t="s">
        <v>117</v>
      </c>
      <c r="IP36">
        <v>1</v>
      </c>
      <c r="IQ36">
        <f t="shared" si="224"/>
        <v>6</v>
      </c>
      <c r="IR36">
        <f t="shared" si="224"/>
        <v>11</v>
      </c>
      <c r="IS36">
        <f t="shared" si="224"/>
        <v>16</v>
      </c>
      <c r="IT36">
        <f t="shared" si="224"/>
        <v>21</v>
      </c>
      <c r="IU36">
        <f t="shared" si="224"/>
        <v>26</v>
      </c>
      <c r="IV36">
        <f t="shared" si="224"/>
        <v>31</v>
      </c>
      <c r="IW36">
        <f t="shared" si="228"/>
        <v>2</v>
      </c>
      <c r="IX36">
        <f t="shared" si="228"/>
        <v>7</v>
      </c>
      <c r="IY36">
        <f t="shared" si="228"/>
        <v>12</v>
      </c>
      <c r="IZ36">
        <f t="shared" si="228"/>
        <v>17</v>
      </c>
      <c r="JA36">
        <f t="shared" si="228"/>
        <v>22</v>
      </c>
      <c r="JB36">
        <f t="shared" si="228"/>
        <v>27</v>
      </c>
      <c r="JC36">
        <f t="shared" si="228"/>
        <v>32</v>
      </c>
      <c r="JD36">
        <f t="shared" si="228"/>
        <v>3</v>
      </c>
      <c r="JE36">
        <f t="shared" si="228"/>
        <v>8</v>
      </c>
      <c r="JF36">
        <f t="shared" si="228"/>
        <v>13</v>
      </c>
      <c r="JG36">
        <f t="shared" si="228"/>
        <v>18</v>
      </c>
      <c r="JH36">
        <f t="shared" si="228"/>
        <v>23</v>
      </c>
      <c r="JI36">
        <f t="shared" si="228"/>
        <v>28</v>
      </c>
      <c r="JJ36">
        <f t="shared" si="228"/>
        <v>33</v>
      </c>
      <c r="JK36">
        <f t="shared" si="228"/>
        <v>4</v>
      </c>
      <c r="JL36">
        <f t="shared" si="228"/>
        <v>9</v>
      </c>
      <c r="JM36">
        <f t="shared" si="223"/>
        <v>14</v>
      </c>
      <c r="JN36">
        <f t="shared" si="223"/>
        <v>19</v>
      </c>
      <c r="JO36">
        <f t="shared" si="223"/>
        <v>24</v>
      </c>
      <c r="JP36">
        <f t="shared" si="223"/>
        <v>29</v>
      </c>
      <c r="JQ36">
        <f t="shared" si="223"/>
        <v>34</v>
      </c>
      <c r="JR36">
        <f t="shared" si="223"/>
        <v>5</v>
      </c>
      <c r="JS36">
        <f t="shared" si="223"/>
        <v>10</v>
      </c>
      <c r="JT36">
        <f t="shared" si="223"/>
        <v>15</v>
      </c>
      <c r="JU36">
        <f t="shared" si="223"/>
        <v>20</v>
      </c>
      <c r="JV36">
        <f t="shared" si="223"/>
        <v>25</v>
      </c>
      <c r="JW36">
        <f t="shared" si="223"/>
        <v>30</v>
      </c>
      <c r="JX36">
        <f t="shared" si="223"/>
        <v>35</v>
      </c>
      <c r="JY36" t="s">
        <v>117</v>
      </c>
      <c r="JZ36" t="str">
        <f t="shared" si="227"/>
        <v>ARMONICA</v>
      </c>
      <c r="KA36">
        <f t="shared" si="16"/>
        <v>0</v>
      </c>
      <c r="KB36" cm="1">
        <f t="array" ref="KB36">IF(TYPE(_xlfn._xlws.FILTER(HE$1:IM$1,HE36:IM36=KA36))=16,0,_xlfn._xlws.FILTER(HE$1:IM$1,HE36:IM36=KA36))</f>
        <v>0</v>
      </c>
      <c r="KG36">
        <f t="shared" si="206"/>
        <v>0</v>
      </c>
      <c r="KH36" s="35">
        <f t="shared" si="225"/>
        <v>0</v>
      </c>
      <c r="LX36" s="73"/>
      <c r="LY36" s="73"/>
      <c r="LZ36" s="51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1"/>
      <c r="NJ36" s="51"/>
      <c r="NK36" s="51"/>
      <c r="NL36" s="51"/>
      <c r="NM36" s="51"/>
      <c r="NN36" s="51"/>
      <c r="NO36" s="73"/>
      <c r="NP36" s="73"/>
      <c r="NQ36" s="73"/>
      <c r="NR36" s="73"/>
      <c r="NS36" s="73"/>
      <c r="NT36" s="73"/>
      <c r="NU36" s="73"/>
      <c r="NV36" s="73"/>
      <c r="NW36" s="73"/>
      <c r="NX36" s="73"/>
      <c r="NY36" s="73"/>
      <c r="NZ36" s="73"/>
      <c r="OA36" s="73"/>
      <c r="OB36" s="73"/>
      <c r="OC36" s="73"/>
      <c r="OD36" s="73"/>
      <c r="OE36" s="73"/>
      <c r="OF36" s="73"/>
      <c r="OG36" s="73"/>
      <c r="OH36" s="73"/>
      <c r="OI36" s="73"/>
      <c r="OJ36" s="73"/>
      <c r="OK36" s="73"/>
      <c r="OL36" s="73"/>
      <c r="OM36" s="73"/>
      <c r="ON36" s="73"/>
      <c r="OO36" s="73"/>
      <c r="OP36" s="73"/>
      <c r="OQ36" s="73"/>
      <c r="OR36" s="73"/>
      <c r="OS36" s="73"/>
      <c r="OT36" s="73"/>
      <c r="OU36" s="73"/>
      <c r="OV36" s="73"/>
      <c r="OW36" s="73"/>
      <c r="OX36" s="73"/>
      <c r="OY36" s="73"/>
      <c r="OZ36" s="73"/>
      <c r="PA36" s="73"/>
      <c r="PB36" s="73"/>
    </row>
    <row r="37" spans="1:418" x14ac:dyDescent="0.3">
      <c r="A37" s="190"/>
      <c r="B37" t="str">
        <f t="shared" si="220"/>
        <v>Lab</v>
      </c>
      <c r="C37" s="16" t="s">
        <v>37</v>
      </c>
      <c r="D37" s="16" t="s">
        <v>38</v>
      </c>
      <c r="E37" s="16" t="s">
        <v>37</v>
      </c>
      <c r="F37" s="16" t="s">
        <v>37</v>
      </c>
      <c r="G37" s="16" t="s">
        <v>38</v>
      </c>
      <c r="H37" s="16" t="s">
        <v>39</v>
      </c>
      <c r="I37" s="16" t="s">
        <v>38</v>
      </c>
      <c r="J37" s="4">
        <f t="shared" si="221"/>
        <v>9</v>
      </c>
      <c r="K37" s="59">
        <f t="shared" si="48"/>
        <v>11</v>
      </c>
      <c r="L37" s="59">
        <f t="shared" si="49"/>
        <v>12</v>
      </c>
      <c r="M37" s="59">
        <f t="shared" si="50"/>
        <v>14</v>
      </c>
      <c r="N37" s="59">
        <f t="shared" si="51"/>
        <v>16</v>
      </c>
      <c r="O37" s="59">
        <f t="shared" si="52"/>
        <v>17</v>
      </c>
      <c r="P37" s="59">
        <f t="shared" si="53"/>
        <v>20</v>
      </c>
      <c r="Q37" s="57">
        <f t="shared" si="54"/>
        <v>21</v>
      </c>
      <c r="R37" s="59">
        <f t="shared" si="55"/>
        <v>23</v>
      </c>
      <c r="S37" s="59">
        <f t="shared" si="56"/>
        <v>24</v>
      </c>
      <c r="T37" s="59">
        <f t="shared" si="57"/>
        <v>26</v>
      </c>
      <c r="U37" s="59">
        <f t="shared" si="58"/>
        <v>28</v>
      </c>
      <c r="V37" s="59">
        <f t="shared" si="59"/>
        <v>29</v>
      </c>
      <c r="W37" s="59">
        <f t="shared" si="60"/>
        <v>32</v>
      </c>
      <c r="X37" s="57">
        <f t="shared" si="61"/>
        <v>33</v>
      </c>
      <c r="Y37" s="59">
        <f t="shared" si="62"/>
        <v>35</v>
      </c>
      <c r="Z37" s="59">
        <f t="shared" si="63"/>
        <v>36</v>
      </c>
      <c r="AA37" s="59">
        <f t="shared" si="64"/>
        <v>38</v>
      </c>
      <c r="AB37" s="59">
        <f t="shared" si="65"/>
        <v>40</v>
      </c>
      <c r="AC37" s="59">
        <f t="shared" si="66"/>
        <v>41</v>
      </c>
      <c r="AD37" s="59">
        <f t="shared" si="67"/>
        <v>44</v>
      </c>
      <c r="AE37" s="57">
        <f t="shared" si="68"/>
        <v>45</v>
      </c>
      <c r="AF37" s="59">
        <f t="shared" si="69"/>
        <v>47</v>
      </c>
      <c r="AG37" s="59">
        <f t="shared" si="70"/>
        <v>48</v>
      </c>
      <c r="AH37" s="59">
        <f t="shared" si="71"/>
        <v>50</v>
      </c>
      <c r="AI37" s="59"/>
      <c r="AJ37" s="59">
        <f>1</f>
        <v>1</v>
      </c>
      <c r="AK37" s="59">
        <f t="shared" si="72"/>
        <v>3</v>
      </c>
      <c r="AL37" s="59">
        <f t="shared" si="73"/>
        <v>7</v>
      </c>
      <c r="AM37" s="59">
        <f t="shared" si="74"/>
        <v>11</v>
      </c>
      <c r="AN37" s="59">
        <f t="shared" si="75"/>
        <v>14</v>
      </c>
      <c r="AO37" s="59">
        <f t="shared" si="76"/>
        <v>17</v>
      </c>
      <c r="AP37" s="59">
        <f t="shared" si="77"/>
        <v>20</v>
      </c>
      <c r="AQ37" s="59" t="str">
        <f t="shared" si="215"/>
        <v>Lab</v>
      </c>
      <c r="AR37" s="59" t="str">
        <f t="shared" si="78"/>
        <v>m</v>
      </c>
      <c r="AS37" s="59" t="str">
        <f t="shared" si="79"/>
        <v/>
      </c>
      <c r="AT37" s="59" t="str">
        <f t="shared" si="80"/>
        <v>Δ</v>
      </c>
      <c r="AU37" s="57" t="str">
        <f t="shared" si="81"/>
        <v>9</v>
      </c>
      <c r="AV37" s="57" t="str">
        <f t="shared" si="82"/>
        <v>11</v>
      </c>
      <c r="AW37" s="57" t="str">
        <f t="shared" si="83"/>
        <v>13b</v>
      </c>
      <c r="AX37" s="57" t="str">
        <f t="shared" si="84"/>
        <v>Labm</v>
      </c>
      <c r="AY37" s="57" t="str">
        <f t="shared" si="85"/>
        <v>LabmΔ</v>
      </c>
      <c r="AZ37" s="57" t="str">
        <f t="shared" si="86"/>
        <v>Labm9</v>
      </c>
      <c r="BA37" s="57" t="str">
        <f t="shared" si="87"/>
        <v>Labm11</v>
      </c>
      <c r="BB37" s="57" t="str">
        <f t="shared" si="88"/>
        <v>Labm13b</v>
      </c>
      <c r="BD37" s="59">
        <f>1</f>
        <v>1</v>
      </c>
      <c r="BE37" s="57">
        <f t="shared" si="89"/>
        <v>3</v>
      </c>
      <c r="BF37" s="57">
        <f t="shared" si="90"/>
        <v>6</v>
      </c>
      <c r="BG37" s="57">
        <f t="shared" si="91"/>
        <v>10</v>
      </c>
      <c r="BH37" s="57">
        <f t="shared" si="92"/>
        <v>13</v>
      </c>
      <c r="BI37" s="57">
        <f t="shared" si="93"/>
        <v>17</v>
      </c>
      <c r="BJ37" s="57">
        <f t="shared" si="94"/>
        <v>21</v>
      </c>
      <c r="BK37" s="59" t="str">
        <f t="shared" si="95"/>
        <v>Lab</v>
      </c>
      <c r="BL37" s="59" t="str">
        <f t="shared" si="96"/>
        <v>m</v>
      </c>
      <c r="BM37" s="59" t="str">
        <f t="shared" si="97"/>
        <v>5b</v>
      </c>
      <c r="BN37" s="59" t="str">
        <f t="shared" si="98"/>
        <v>7</v>
      </c>
      <c r="BO37" s="57" t="str">
        <f t="shared" si="99"/>
        <v>9b</v>
      </c>
      <c r="BP37" s="57" t="str">
        <f t="shared" si="100"/>
        <v>11</v>
      </c>
      <c r="BQ37" s="57" t="str">
        <f t="shared" si="101"/>
        <v>13</v>
      </c>
      <c r="BR37" s="57" t="str">
        <f t="shared" si="102"/>
        <v>Labm5b</v>
      </c>
      <c r="BS37" s="57" t="str">
        <f t="shared" si="103"/>
        <v>Labm5b7</v>
      </c>
      <c r="BT37" s="57" t="str">
        <f t="shared" si="104"/>
        <v>Labm5b9b</v>
      </c>
      <c r="BU37" s="57" t="str">
        <f t="shared" si="105"/>
        <v>Labm5b11</v>
      </c>
      <c r="BV37" s="57" t="str">
        <f t="shared" si="106"/>
        <v>Labm5b13</v>
      </c>
      <c r="BX37" s="59">
        <f>1</f>
        <v>1</v>
      </c>
      <c r="BY37" s="57">
        <f t="shared" si="107"/>
        <v>4</v>
      </c>
      <c r="BZ37" s="57">
        <f t="shared" si="108"/>
        <v>8</v>
      </c>
      <c r="CA37" s="57">
        <f t="shared" si="109"/>
        <v>11</v>
      </c>
      <c r="CB37" s="57">
        <f t="shared" si="110"/>
        <v>14</v>
      </c>
      <c r="CC37" s="57">
        <f t="shared" si="111"/>
        <v>17</v>
      </c>
      <c r="CD37" s="57">
        <f t="shared" si="112"/>
        <v>21</v>
      </c>
      <c r="CE37" s="59" t="str">
        <f t="shared" si="113"/>
        <v>Lab</v>
      </c>
      <c r="CF37" s="59" t="str">
        <f t="shared" si="114"/>
        <v/>
      </c>
      <c r="CG37" s="59" t="str">
        <f t="shared" si="115"/>
        <v>5#</v>
      </c>
      <c r="CH37" s="59" t="str">
        <f t="shared" si="116"/>
        <v>Δ</v>
      </c>
      <c r="CI37" s="57" t="str">
        <f t="shared" si="117"/>
        <v>9</v>
      </c>
      <c r="CJ37" s="57" t="str">
        <f t="shared" si="118"/>
        <v>11</v>
      </c>
      <c r="CK37" s="57" t="str">
        <f t="shared" si="119"/>
        <v>13</v>
      </c>
      <c r="CL37" s="57" t="str">
        <f t="shared" si="120"/>
        <v>Lab5#</v>
      </c>
      <c r="CM37" s="57" t="str">
        <f t="shared" si="121"/>
        <v>Lab5#Δ</v>
      </c>
      <c r="CN37" s="57" t="str">
        <f t="shared" si="122"/>
        <v>Lab5#9</v>
      </c>
      <c r="CO37" s="57" t="str">
        <f t="shared" si="123"/>
        <v>Lab5#11</v>
      </c>
      <c r="CP37" s="57" t="str">
        <f t="shared" si="124"/>
        <v>Lab5#13</v>
      </c>
      <c r="CR37" s="59">
        <f>1</f>
        <v>1</v>
      </c>
      <c r="CS37" s="57">
        <f t="shared" si="125"/>
        <v>3</v>
      </c>
      <c r="CT37" s="57">
        <f t="shared" si="126"/>
        <v>7</v>
      </c>
      <c r="CU37" s="57">
        <f t="shared" si="127"/>
        <v>10</v>
      </c>
      <c r="CV37" s="57">
        <f t="shared" si="128"/>
        <v>14</v>
      </c>
      <c r="CW37" s="57">
        <f t="shared" si="129"/>
        <v>18</v>
      </c>
      <c r="CX37" s="57">
        <f t="shared" si="130"/>
        <v>21</v>
      </c>
      <c r="CY37" s="59" t="str">
        <f t="shared" si="131"/>
        <v>Lab</v>
      </c>
      <c r="CZ37" s="59" t="str">
        <f t="shared" si="132"/>
        <v>m</v>
      </c>
      <c r="DA37" s="59" t="str">
        <f t="shared" si="133"/>
        <v/>
      </c>
      <c r="DB37" s="59" t="str">
        <f t="shared" si="134"/>
        <v>7</v>
      </c>
      <c r="DC37" s="57" t="str">
        <f t="shared" si="135"/>
        <v>9</v>
      </c>
      <c r="DD37" s="57" t="str">
        <f t="shared" si="136"/>
        <v>11+</v>
      </c>
      <c r="DE37" s="57" t="str">
        <f t="shared" si="137"/>
        <v>13</v>
      </c>
      <c r="DF37" s="57" t="str">
        <f t="shared" si="138"/>
        <v>Labm</v>
      </c>
      <c r="DG37" s="57" t="str">
        <f t="shared" si="139"/>
        <v>Labm7</v>
      </c>
      <c r="DH37" s="57" t="str">
        <f t="shared" si="140"/>
        <v>Labm9</v>
      </c>
      <c r="DI37" s="57" t="str">
        <f t="shared" si="141"/>
        <v>Labm11+</v>
      </c>
      <c r="DJ37" s="57" t="str">
        <f t="shared" si="142"/>
        <v>Labm13</v>
      </c>
      <c r="DL37" s="59">
        <f>1</f>
        <v>1</v>
      </c>
      <c r="DM37" s="57">
        <f t="shared" si="143"/>
        <v>4</v>
      </c>
      <c r="DN37" s="57">
        <f t="shared" si="144"/>
        <v>7</v>
      </c>
      <c r="DO37" s="57">
        <f t="shared" si="145"/>
        <v>10</v>
      </c>
      <c r="DP37" s="57">
        <f t="shared" si="146"/>
        <v>13</v>
      </c>
      <c r="DQ37" s="57">
        <f t="shared" si="147"/>
        <v>17</v>
      </c>
      <c r="DR37" s="57">
        <f t="shared" si="148"/>
        <v>20</v>
      </c>
      <c r="DS37" s="59" t="str">
        <f t="shared" si="149"/>
        <v>Lab</v>
      </c>
      <c r="DT37" s="59" t="str">
        <f t="shared" si="150"/>
        <v/>
      </c>
      <c r="DU37" s="59" t="str">
        <f t="shared" si="151"/>
        <v/>
      </c>
      <c r="DV37" s="59" t="str">
        <f t="shared" si="152"/>
        <v>7</v>
      </c>
      <c r="DW37" s="57" t="str">
        <f t="shared" si="153"/>
        <v>9b</v>
      </c>
      <c r="DX37" s="57" t="str">
        <f t="shared" si="154"/>
        <v>11</v>
      </c>
      <c r="DY37" s="57" t="str">
        <f t="shared" si="155"/>
        <v>13b</v>
      </c>
      <c r="DZ37" s="57" t="str">
        <f t="shared" si="156"/>
        <v>Lab</v>
      </c>
      <c r="EA37" s="57" t="str">
        <f t="shared" si="157"/>
        <v>Lab7</v>
      </c>
      <c r="EB37" s="57" t="str">
        <f t="shared" si="158"/>
        <v>Lab9b</v>
      </c>
      <c r="EC37" s="57" t="str">
        <f t="shared" si="159"/>
        <v>Lab11</v>
      </c>
      <c r="ED37" s="57" t="str">
        <f t="shared" si="160"/>
        <v>Lab13b</v>
      </c>
      <c r="EF37" s="59">
        <f>1</f>
        <v>1</v>
      </c>
      <c r="EG37" s="57">
        <f t="shared" si="161"/>
        <v>4</v>
      </c>
      <c r="EH37" s="57">
        <f t="shared" si="162"/>
        <v>7</v>
      </c>
      <c r="EI37" s="57">
        <f t="shared" si="163"/>
        <v>11</v>
      </c>
      <c r="EJ37" s="57">
        <f t="shared" si="164"/>
        <v>15</v>
      </c>
      <c r="EK37" s="57">
        <f t="shared" si="165"/>
        <v>18</v>
      </c>
      <c r="EL37" s="57">
        <f t="shared" si="166"/>
        <v>21</v>
      </c>
      <c r="EM37" s="59" t="str">
        <f t="shared" si="167"/>
        <v>Lab</v>
      </c>
      <c r="EN37" s="59" t="str">
        <f t="shared" si="168"/>
        <v/>
      </c>
      <c r="EO37" s="59" t="str">
        <f t="shared" si="169"/>
        <v/>
      </c>
      <c r="EP37" s="59" t="str">
        <f t="shared" si="170"/>
        <v>Δ</v>
      </c>
      <c r="EQ37" s="57" t="str">
        <f t="shared" si="171"/>
        <v>9+</v>
      </c>
      <c r="ER37" s="57" t="str">
        <f t="shared" si="172"/>
        <v>11+</v>
      </c>
      <c r="ES37" s="57" t="str">
        <f t="shared" si="173"/>
        <v>13</v>
      </c>
      <c r="ET37" s="57" t="str">
        <f t="shared" si="174"/>
        <v>Lab</v>
      </c>
      <c r="EU37" s="57" t="str">
        <f t="shared" si="175"/>
        <v>LabΔ</v>
      </c>
      <c r="EV37" s="57" t="str">
        <f t="shared" si="176"/>
        <v>Lab9+</v>
      </c>
      <c r="EW37" s="57" t="str">
        <f t="shared" si="177"/>
        <v>Lab11+</v>
      </c>
      <c r="EX37" s="57" t="str">
        <f t="shared" si="178"/>
        <v>Lab13</v>
      </c>
      <c r="EZ37" s="59">
        <f>1</f>
        <v>1</v>
      </c>
      <c r="FA37" s="57">
        <f t="shared" si="179"/>
        <v>3</v>
      </c>
      <c r="FB37" s="57">
        <f t="shared" si="180"/>
        <v>6</v>
      </c>
      <c r="FC37" s="57">
        <f t="shared" si="181"/>
        <v>9</v>
      </c>
      <c r="FD37" s="57">
        <f t="shared" si="182"/>
        <v>13</v>
      </c>
      <c r="FE37" s="57">
        <f t="shared" si="183"/>
        <v>16</v>
      </c>
      <c r="FF37" s="57">
        <f t="shared" si="184"/>
        <v>20</v>
      </c>
      <c r="FG37" s="59" t="str">
        <f t="shared" si="185"/>
        <v>Lab</v>
      </c>
      <c r="FH37" s="59" t="str">
        <f t="shared" si="186"/>
        <v>m</v>
      </c>
      <c r="FI37" s="59" t="str">
        <f t="shared" si="187"/>
        <v>5b</v>
      </c>
      <c r="FJ37" s="59" t="str">
        <f t="shared" si="188"/>
        <v>dim</v>
      </c>
      <c r="FK37" s="57" t="str">
        <f t="shared" si="189"/>
        <v>9b</v>
      </c>
      <c r="FL37" s="57" t="str">
        <f t="shared" si="190"/>
        <v>11b</v>
      </c>
      <c r="FM37" s="57" t="str">
        <f t="shared" si="191"/>
        <v>13b</v>
      </c>
      <c r="FN37" s="57" t="str">
        <f t="shared" si="192"/>
        <v>Labm5b</v>
      </c>
      <c r="FO37" s="57" t="str">
        <f t="shared" si="193"/>
        <v>Labm5bdim</v>
      </c>
      <c r="FP37" s="57" t="str">
        <f t="shared" si="194"/>
        <v>Labm5b9b</v>
      </c>
      <c r="FQ37" s="57" t="str">
        <f t="shared" si="195"/>
        <v>Labm5b11b</v>
      </c>
      <c r="FR37" s="57" t="str">
        <f t="shared" si="196"/>
        <v>Labm5b13b</v>
      </c>
      <c r="FT37" s="2" t="str">
        <f t="shared" si="197"/>
        <v>Labm</v>
      </c>
      <c r="FU37" s="2" t="str">
        <f t="shared" si="197"/>
        <v>LabmΔ</v>
      </c>
      <c r="FV37" s="2" t="str">
        <f t="shared" si="197"/>
        <v>Labm9</v>
      </c>
      <c r="FW37" s="2" t="str">
        <f t="shared" si="197"/>
        <v>Labm11</v>
      </c>
      <c r="FX37" s="2" t="str">
        <f t="shared" si="197"/>
        <v>Labm13b</v>
      </c>
      <c r="FY37" s="2" t="str">
        <f t="shared" si="198"/>
        <v>Labm5b</v>
      </c>
      <c r="FZ37" s="2" t="str">
        <f t="shared" si="198"/>
        <v>Labm5b7</v>
      </c>
      <c r="GA37" s="2" t="str">
        <f t="shared" si="198"/>
        <v>Labm5b9b</v>
      </c>
      <c r="GB37" s="2" t="str">
        <f t="shared" si="198"/>
        <v>Labm5b11</v>
      </c>
      <c r="GC37" s="2" t="str">
        <f t="shared" si="198"/>
        <v>Labm5b13</v>
      </c>
      <c r="GD37" s="2" t="str">
        <f t="shared" si="199"/>
        <v>Lab5#</v>
      </c>
      <c r="GE37" s="2" t="str">
        <f t="shared" si="199"/>
        <v>Lab5#Δ</v>
      </c>
      <c r="GF37" s="2" t="str">
        <f t="shared" si="199"/>
        <v>Lab5#9</v>
      </c>
      <c r="GG37" s="2" t="str">
        <f t="shared" si="199"/>
        <v>Lab5#11</v>
      </c>
      <c r="GH37" s="2" t="str">
        <f t="shared" si="199"/>
        <v>Lab5#13</v>
      </c>
      <c r="GI37" s="2" t="str">
        <f t="shared" si="200"/>
        <v>Labm</v>
      </c>
      <c r="GJ37" s="2" t="str">
        <f t="shared" si="200"/>
        <v>Labm7</v>
      </c>
      <c r="GK37" s="2" t="str">
        <f t="shared" si="200"/>
        <v>Labm9</v>
      </c>
      <c r="GL37" s="2" t="str">
        <f t="shared" si="200"/>
        <v>Labm11+</v>
      </c>
      <c r="GM37" s="2" t="str">
        <f t="shared" si="200"/>
        <v>Labm13</v>
      </c>
      <c r="GN37" s="2" t="str">
        <f t="shared" si="201"/>
        <v>Lab</v>
      </c>
      <c r="GO37" s="2" t="str">
        <f t="shared" si="201"/>
        <v>Lab7</v>
      </c>
      <c r="GP37" s="2" t="str">
        <f t="shared" si="201"/>
        <v>Lab9b</v>
      </c>
      <c r="GQ37" s="2" t="str">
        <f t="shared" si="201"/>
        <v>Lab11</v>
      </c>
      <c r="GR37" s="2" t="str">
        <f t="shared" si="201"/>
        <v>Lab13b</v>
      </c>
      <c r="GS37" s="2" t="str">
        <f t="shared" si="202"/>
        <v>Lab</v>
      </c>
      <c r="GT37" s="2" t="str">
        <f t="shared" si="202"/>
        <v>LabΔ</v>
      </c>
      <c r="GU37" s="2" t="str">
        <f t="shared" si="202"/>
        <v>Lab9+</v>
      </c>
      <c r="GV37" s="2" t="str">
        <f t="shared" si="202"/>
        <v>Lab11+</v>
      </c>
      <c r="GW37" s="2" t="str">
        <f t="shared" si="202"/>
        <v>Lab13</v>
      </c>
      <c r="GX37" s="2" t="str">
        <f t="shared" si="203"/>
        <v>Labm5b</v>
      </c>
      <c r="GY37" s="2" t="str">
        <f t="shared" si="203"/>
        <v>Labm5bdim</v>
      </c>
      <c r="GZ37" s="2" t="str">
        <f t="shared" si="203"/>
        <v>Labm5b9b</v>
      </c>
      <c r="HA37" s="2" t="str">
        <f t="shared" si="203"/>
        <v>Labm5b11b</v>
      </c>
      <c r="HB37" s="2" t="str">
        <f t="shared" si="203"/>
        <v>Labm5b13b</v>
      </c>
      <c r="HD37" s="2">
        <f t="shared" si="216"/>
        <v>33</v>
      </c>
      <c r="HE37" s="2" t="str" cm="1">
        <f t="array" ref="HE37">INDEX(patti,$HD37,IP37)</f>
        <v>Labm</v>
      </c>
      <c r="HF37" s="2" t="str" cm="1">
        <f t="array" ref="HF37">INDEX(patti,$HD37,IQ37)</f>
        <v>Labm5b</v>
      </c>
      <c r="HG37" s="2" t="str" cm="1">
        <f t="array" ref="HG37">INDEX(patti,$HD37,IR37)</f>
        <v>Lab5#</v>
      </c>
      <c r="HH37" s="2" t="str" cm="1">
        <f t="array" ref="HH37">INDEX(patti,$HD37,IS37)</f>
        <v>Labm</v>
      </c>
      <c r="HI37" s="2" t="str" cm="1">
        <f t="array" ref="HI37">INDEX(patti,$HD37,IT37)</f>
        <v>Lab</v>
      </c>
      <c r="HJ37" s="2" t="str" cm="1">
        <f t="array" ref="HJ37">INDEX(patti,$HD37,IU37)</f>
        <v>Lab</v>
      </c>
      <c r="HK37" s="2" t="str" cm="1">
        <f t="array" ref="HK37">INDEX(patti,$HD37,IV37)</f>
        <v>Labdim</v>
      </c>
      <c r="HL37" s="2" t="str" cm="1">
        <f t="array" ref="HL37">INDEX(patti,$HD37,IW37)</f>
        <v>LabmΔ</v>
      </c>
      <c r="HM37" s="2" t="str" cm="1">
        <f t="array" ref="HM37">INDEX(patti,$HD37,IX37)</f>
        <v>Labm5b7</v>
      </c>
      <c r="HN37" s="2" t="str" cm="1">
        <f t="array" ref="HN37">INDEX(patti,$HD37,IY37)</f>
        <v>Lab5#Δ</v>
      </c>
      <c r="HO37" s="2" t="str" cm="1">
        <f t="array" ref="HO37">INDEX(patti,$HD37,IZ37)</f>
        <v>Labm7</v>
      </c>
      <c r="HP37" s="2" t="str" cm="1">
        <f t="array" ref="HP37">INDEX(patti,$HD37,JA37)</f>
        <v>Lab7</v>
      </c>
      <c r="HQ37" s="2" t="str" cm="1">
        <f t="array" ref="HQ37">INDEX(patti,$HD37,JB37)</f>
        <v>LabΔ</v>
      </c>
      <c r="HR37" s="2" t="str" cm="1">
        <f t="array" ref="HR37">INDEX(patti,$HD37,JC37)</f>
        <v xml:space="preserve">   </v>
      </c>
      <c r="HS37" s="2" t="str" cm="1">
        <f t="array" ref="HS37">INDEX(patti,$HD37,JD37)</f>
        <v>Labm9</v>
      </c>
      <c r="HT37" s="2" t="str" cm="1">
        <f t="array" ref="HT37">INDEX(patti,$HD37,JE37)</f>
        <v>Labm5b9b</v>
      </c>
      <c r="HU37" s="2" t="str" cm="1">
        <f t="array" ref="HU37">INDEX(patti,$HD37,JF37)</f>
        <v>Lab5#9</v>
      </c>
      <c r="HV37" s="2" t="str" cm="1">
        <f t="array" ref="HV37">INDEX(patti,$HD37,JG37)</f>
        <v>Labm9</v>
      </c>
      <c r="HW37" s="2" t="str" cm="1">
        <f t="array" ref="HW37">INDEX(patti,$HD37,JH37)</f>
        <v>Lab9b</v>
      </c>
      <c r="HX37" s="2" t="str" cm="1">
        <f t="array" ref="HX37">INDEX(patti,$HD37,JI37)</f>
        <v>Lab9#</v>
      </c>
      <c r="HY37" s="2" t="str" cm="1">
        <f t="array" ref="HY37">INDEX(patti,$HD37,JJ37)</f>
        <v xml:space="preserve">   </v>
      </c>
      <c r="HZ37" s="2" t="str" cm="1">
        <f t="array" ref="HZ37">INDEX(patti,$HD37,JK37)</f>
        <v>Labm11</v>
      </c>
      <c r="IA37" s="2" t="str" cm="1">
        <f t="array" ref="IA37">INDEX(patti,$HD37,JL37)</f>
        <v>Labm5b11</v>
      </c>
      <c r="IB37" s="2" t="str" cm="1">
        <f t="array" ref="IB37">INDEX(patti,$HD37,JM37)</f>
        <v>Lab5#11</v>
      </c>
      <c r="IC37" s="2" t="str" cm="1">
        <f t="array" ref="IC37">INDEX(patti,$HD37,JN37)</f>
        <v>Labm11+</v>
      </c>
      <c r="ID37" s="2" t="str" cm="1">
        <f t="array" ref="ID37">INDEX(patti,$HD37,JO37)</f>
        <v>Lab11</v>
      </c>
      <c r="IE37" s="2" t="str" cm="1">
        <f t="array" ref="IE37">INDEX(patti,$HD37,JP37)</f>
        <v>Lab11+</v>
      </c>
      <c r="IF37" s="2" t="str" cm="1">
        <f t="array" ref="IF37">INDEX(patti,$HD37,JQ37)</f>
        <v xml:space="preserve">   </v>
      </c>
      <c r="IG37" s="2" t="str" cm="1">
        <f t="array" ref="IG37">INDEX(patti,$HD37,JR37)</f>
        <v>Labm13b</v>
      </c>
      <c r="IH37" s="2" t="str" cm="1">
        <f t="array" ref="IH37">INDEX(patti,$HD37,JS37)</f>
        <v>Labm5b13</v>
      </c>
      <c r="II37" s="2" t="str" cm="1">
        <f t="array" ref="II37">INDEX(patti,$HD37,JT37)</f>
        <v>Lab5#13</v>
      </c>
      <c r="IJ37" s="2" t="str" cm="1">
        <f t="array" ref="IJ37">INDEX(patti,$HD37,JU37)</f>
        <v>Labm13</v>
      </c>
      <c r="IK37" s="2" t="str" cm="1">
        <f t="array" ref="IK37">INDEX(patti,$HD37,JV37)</f>
        <v>Lab13b</v>
      </c>
      <c r="IL37" s="2" t="str" cm="1">
        <f t="array" ref="IL37">INDEX(patti,$HD37,JW37)</f>
        <v>Lab13</v>
      </c>
      <c r="IM37" s="2" t="str" cm="1">
        <f t="array" ref="IM37">INDEX(patti,$HD37,JX37)</f>
        <v xml:space="preserve">   </v>
      </c>
      <c r="IN37" t="s">
        <v>117</v>
      </c>
      <c r="IP37">
        <v>1</v>
      </c>
      <c r="IQ37">
        <f t="shared" si="224"/>
        <v>6</v>
      </c>
      <c r="IR37">
        <f t="shared" si="224"/>
        <v>11</v>
      </c>
      <c r="IS37">
        <f t="shared" si="224"/>
        <v>16</v>
      </c>
      <c r="IT37">
        <f t="shared" si="224"/>
        <v>21</v>
      </c>
      <c r="IU37">
        <f t="shared" si="224"/>
        <v>26</v>
      </c>
      <c r="IV37">
        <f t="shared" si="224"/>
        <v>31</v>
      </c>
      <c r="IW37">
        <f t="shared" si="228"/>
        <v>2</v>
      </c>
      <c r="IX37">
        <f t="shared" si="228"/>
        <v>7</v>
      </c>
      <c r="IY37">
        <f t="shared" si="228"/>
        <v>12</v>
      </c>
      <c r="IZ37">
        <f t="shared" si="228"/>
        <v>17</v>
      </c>
      <c r="JA37">
        <f t="shared" si="228"/>
        <v>22</v>
      </c>
      <c r="JB37">
        <f t="shared" si="228"/>
        <v>27</v>
      </c>
      <c r="JC37">
        <f t="shared" si="228"/>
        <v>32</v>
      </c>
      <c r="JD37">
        <f t="shared" si="228"/>
        <v>3</v>
      </c>
      <c r="JE37">
        <f t="shared" si="228"/>
        <v>8</v>
      </c>
      <c r="JF37">
        <f t="shared" si="228"/>
        <v>13</v>
      </c>
      <c r="JG37">
        <f t="shared" si="228"/>
        <v>18</v>
      </c>
      <c r="JH37">
        <f t="shared" si="228"/>
        <v>23</v>
      </c>
      <c r="JI37">
        <f t="shared" si="228"/>
        <v>28</v>
      </c>
      <c r="JJ37">
        <f t="shared" si="228"/>
        <v>33</v>
      </c>
      <c r="JK37">
        <f t="shared" si="228"/>
        <v>4</v>
      </c>
      <c r="JL37">
        <f t="shared" si="228"/>
        <v>9</v>
      </c>
      <c r="JM37">
        <f t="shared" si="223"/>
        <v>14</v>
      </c>
      <c r="JN37">
        <f t="shared" si="223"/>
        <v>19</v>
      </c>
      <c r="JO37">
        <f t="shared" si="223"/>
        <v>24</v>
      </c>
      <c r="JP37">
        <f t="shared" si="223"/>
        <v>29</v>
      </c>
      <c r="JQ37">
        <f t="shared" si="223"/>
        <v>34</v>
      </c>
      <c r="JR37">
        <f t="shared" si="223"/>
        <v>5</v>
      </c>
      <c r="JS37">
        <f t="shared" si="223"/>
        <v>10</v>
      </c>
      <c r="JT37">
        <f t="shared" si="223"/>
        <v>15</v>
      </c>
      <c r="JU37">
        <f t="shared" si="223"/>
        <v>20</v>
      </c>
      <c r="JV37">
        <f t="shared" si="223"/>
        <v>25</v>
      </c>
      <c r="JW37">
        <f t="shared" si="223"/>
        <v>30</v>
      </c>
      <c r="JX37">
        <f t="shared" si="223"/>
        <v>35</v>
      </c>
      <c r="JY37" t="s">
        <v>117</v>
      </c>
      <c r="JZ37" t="str">
        <f t="shared" si="227"/>
        <v>ARMONICA</v>
      </c>
      <c r="KA37">
        <f t="shared" si="16"/>
        <v>0</v>
      </c>
      <c r="KB37" cm="1">
        <f t="array" ref="KB37">IF(TYPE(_xlfn._xlws.FILTER(HE$1:IM$1,HE37:IM37=KA37))=16,0,_xlfn._xlws.FILTER(HE$1:IM$1,HE37:IM37=KA37))</f>
        <v>0</v>
      </c>
      <c r="KG37">
        <f t="shared" si="206"/>
        <v>0</v>
      </c>
      <c r="KH37" s="35">
        <f t="shared" si="225"/>
        <v>0</v>
      </c>
      <c r="LX37" s="73"/>
      <c r="LY37" s="73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73"/>
      <c r="NP37" s="73"/>
      <c r="NQ37" s="73"/>
      <c r="NR37" s="73"/>
      <c r="NS37" s="73"/>
      <c r="NT37" s="73"/>
      <c r="NU37" s="73"/>
      <c r="NV37" s="73"/>
      <c r="NW37" s="73"/>
      <c r="NX37" s="73"/>
      <c r="NY37" s="73"/>
      <c r="NZ37" s="73"/>
      <c r="OA37" s="73"/>
      <c r="OB37" s="73"/>
      <c r="OC37" s="73"/>
      <c r="OD37" s="73"/>
      <c r="OE37" s="73"/>
      <c r="OF37" s="73"/>
      <c r="OG37" s="73"/>
      <c r="OH37" s="73"/>
      <c r="OI37" s="73"/>
      <c r="OJ37" s="73"/>
      <c r="OK37" s="73"/>
      <c r="OL37" s="73"/>
      <c r="OM37" s="73"/>
      <c r="ON37" s="73"/>
      <c r="OO37" s="73"/>
      <c r="OP37" s="73"/>
      <c r="OQ37" s="73"/>
      <c r="OR37" s="73"/>
      <c r="OS37" s="73"/>
      <c r="OT37" s="73"/>
      <c r="OU37" s="73"/>
      <c r="OV37" s="73"/>
      <c r="OW37" s="73"/>
      <c r="OX37" s="73"/>
      <c r="OY37" s="73"/>
      <c r="OZ37" s="73"/>
      <c r="PA37" s="73"/>
      <c r="PB37" s="73"/>
    </row>
    <row r="38" spans="1:418" x14ac:dyDescent="0.3">
      <c r="A38" s="190"/>
      <c r="B38" t="str">
        <f t="shared" si="220"/>
        <v>LA</v>
      </c>
      <c r="C38" s="16" t="s">
        <v>37</v>
      </c>
      <c r="D38" s="16" t="s">
        <v>38</v>
      </c>
      <c r="E38" s="16" t="s">
        <v>37</v>
      </c>
      <c r="F38" s="16" t="s">
        <v>37</v>
      </c>
      <c r="G38" s="16" t="s">
        <v>38</v>
      </c>
      <c r="H38" s="16" t="s">
        <v>39</v>
      </c>
      <c r="I38" s="16" t="s">
        <v>38</v>
      </c>
      <c r="J38" s="4">
        <f t="shared" si="221"/>
        <v>10</v>
      </c>
      <c r="K38" s="59">
        <f t="shared" si="48"/>
        <v>12</v>
      </c>
      <c r="L38" s="59">
        <f t="shared" si="49"/>
        <v>13</v>
      </c>
      <c r="M38" s="59">
        <f t="shared" si="50"/>
        <v>15</v>
      </c>
      <c r="N38" s="59">
        <f t="shared" si="51"/>
        <v>17</v>
      </c>
      <c r="O38" s="59">
        <f t="shared" si="52"/>
        <v>18</v>
      </c>
      <c r="P38" s="59">
        <f t="shared" si="53"/>
        <v>21</v>
      </c>
      <c r="Q38" s="57">
        <f t="shared" si="54"/>
        <v>22</v>
      </c>
      <c r="R38" s="59">
        <f t="shared" si="55"/>
        <v>24</v>
      </c>
      <c r="S38" s="59">
        <f t="shared" si="56"/>
        <v>25</v>
      </c>
      <c r="T38" s="59">
        <f t="shared" si="57"/>
        <v>27</v>
      </c>
      <c r="U38" s="59">
        <f t="shared" si="58"/>
        <v>29</v>
      </c>
      <c r="V38" s="59">
        <f t="shared" si="59"/>
        <v>30</v>
      </c>
      <c r="W38" s="59">
        <f t="shared" si="60"/>
        <v>33</v>
      </c>
      <c r="X38" s="57">
        <f t="shared" si="61"/>
        <v>34</v>
      </c>
      <c r="Y38" s="59">
        <f t="shared" si="62"/>
        <v>36</v>
      </c>
      <c r="Z38" s="59">
        <f t="shared" si="63"/>
        <v>37</v>
      </c>
      <c r="AA38" s="59">
        <f t="shared" si="64"/>
        <v>39</v>
      </c>
      <c r="AB38" s="59">
        <f t="shared" si="65"/>
        <v>41</v>
      </c>
      <c r="AC38" s="59">
        <f t="shared" si="66"/>
        <v>42</v>
      </c>
      <c r="AD38" s="59">
        <f t="shared" si="67"/>
        <v>45</v>
      </c>
      <c r="AE38" s="57">
        <f t="shared" si="68"/>
        <v>46</v>
      </c>
      <c r="AF38" s="59">
        <f t="shared" si="69"/>
        <v>48</v>
      </c>
      <c r="AG38" s="59">
        <f t="shared" si="70"/>
        <v>49</v>
      </c>
      <c r="AH38" s="59">
        <f t="shared" si="71"/>
        <v>51</v>
      </c>
      <c r="AI38" s="59"/>
      <c r="AJ38" s="59">
        <f>1</f>
        <v>1</v>
      </c>
      <c r="AK38" s="59">
        <f t="shared" si="72"/>
        <v>3</v>
      </c>
      <c r="AL38" s="59">
        <f t="shared" si="73"/>
        <v>7</v>
      </c>
      <c r="AM38" s="59">
        <f t="shared" si="74"/>
        <v>11</v>
      </c>
      <c r="AN38" s="59">
        <f t="shared" si="75"/>
        <v>14</v>
      </c>
      <c r="AO38" s="59">
        <f t="shared" si="76"/>
        <v>17</v>
      </c>
      <c r="AP38" s="59">
        <f t="shared" si="77"/>
        <v>20</v>
      </c>
      <c r="AQ38" s="59" t="str">
        <f t="shared" si="215"/>
        <v>LA</v>
      </c>
      <c r="AR38" s="59" t="str">
        <f t="shared" si="78"/>
        <v>m</v>
      </c>
      <c r="AS38" s="59" t="str">
        <f t="shared" si="79"/>
        <v/>
      </c>
      <c r="AT38" s="59" t="str">
        <f t="shared" si="80"/>
        <v>Δ</v>
      </c>
      <c r="AU38" s="57" t="str">
        <f t="shared" si="81"/>
        <v>9</v>
      </c>
      <c r="AV38" s="57" t="str">
        <f t="shared" si="82"/>
        <v>11</v>
      </c>
      <c r="AW38" s="57" t="str">
        <f t="shared" si="83"/>
        <v>13b</v>
      </c>
      <c r="AX38" s="57" t="str">
        <f t="shared" si="84"/>
        <v>LAm</v>
      </c>
      <c r="AY38" s="57" t="str">
        <f t="shared" si="85"/>
        <v>LAmΔ</v>
      </c>
      <c r="AZ38" s="57" t="str">
        <f t="shared" si="86"/>
        <v>LAm9</v>
      </c>
      <c r="BA38" s="57" t="str">
        <f t="shared" si="87"/>
        <v>LAm11</v>
      </c>
      <c r="BB38" s="57" t="str">
        <f t="shared" si="88"/>
        <v>LAm13b</v>
      </c>
      <c r="BD38" s="59">
        <f>1</f>
        <v>1</v>
      </c>
      <c r="BE38" s="57">
        <f t="shared" si="89"/>
        <v>3</v>
      </c>
      <c r="BF38" s="57">
        <f t="shared" si="90"/>
        <v>6</v>
      </c>
      <c r="BG38" s="57">
        <f t="shared" si="91"/>
        <v>10</v>
      </c>
      <c r="BH38" s="57">
        <f t="shared" si="92"/>
        <v>13</v>
      </c>
      <c r="BI38" s="57">
        <f t="shared" si="93"/>
        <v>17</v>
      </c>
      <c r="BJ38" s="57">
        <f t="shared" si="94"/>
        <v>21</v>
      </c>
      <c r="BK38" s="59" t="str">
        <f t="shared" si="95"/>
        <v>LA</v>
      </c>
      <c r="BL38" s="59" t="str">
        <f t="shared" si="96"/>
        <v>m</v>
      </c>
      <c r="BM38" s="59" t="str">
        <f t="shared" si="97"/>
        <v>5b</v>
      </c>
      <c r="BN38" s="59" t="str">
        <f t="shared" si="98"/>
        <v>7</v>
      </c>
      <c r="BO38" s="57" t="str">
        <f t="shared" si="99"/>
        <v>9b</v>
      </c>
      <c r="BP38" s="57" t="str">
        <f t="shared" si="100"/>
        <v>11</v>
      </c>
      <c r="BQ38" s="57" t="str">
        <f t="shared" si="101"/>
        <v>13</v>
      </c>
      <c r="BR38" s="57" t="str">
        <f t="shared" si="102"/>
        <v>LAm5b</v>
      </c>
      <c r="BS38" s="57" t="str">
        <f t="shared" si="103"/>
        <v>LAm5b7</v>
      </c>
      <c r="BT38" s="57" t="str">
        <f t="shared" si="104"/>
        <v>LAm5b9b</v>
      </c>
      <c r="BU38" s="57" t="str">
        <f t="shared" si="105"/>
        <v>LAm5b11</v>
      </c>
      <c r="BV38" s="57" t="str">
        <f t="shared" si="106"/>
        <v>LAm5b13</v>
      </c>
      <c r="BX38" s="59">
        <f>1</f>
        <v>1</v>
      </c>
      <c r="BY38" s="57">
        <f t="shared" si="107"/>
        <v>4</v>
      </c>
      <c r="BZ38" s="57">
        <f t="shared" si="108"/>
        <v>8</v>
      </c>
      <c r="CA38" s="57">
        <f t="shared" si="109"/>
        <v>11</v>
      </c>
      <c r="CB38" s="57">
        <f t="shared" si="110"/>
        <v>14</v>
      </c>
      <c r="CC38" s="57">
        <f t="shared" si="111"/>
        <v>17</v>
      </c>
      <c r="CD38" s="57">
        <f t="shared" si="112"/>
        <v>21</v>
      </c>
      <c r="CE38" s="59" t="str">
        <f t="shared" si="113"/>
        <v>LA</v>
      </c>
      <c r="CF38" s="59" t="str">
        <f t="shared" si="114"/>
        <v/>
      </c>
      <c r="CG38" s="59" t="str">
        <f t="shared" si="115"/>
        <v>5#</v>
      </c>
      <c r="CH38" s="59" t="str">
        <f t="shared" si="116"/>
        <v>Δ</v>
      </c>
      <c r="CI38" s="57" t="str">
        <f t="shared" si="117"/>
        <v>9</v>
      </c>
      <c r="CJ38" s="57" t="str">
        <f t="shared" si="118"/>
        <v>11</v>
      </c>
      <c r="CK38" s="57" t="str">
        <f t="shared" si="119"/>
        <v>13</v>
      </c>
      <c r="CL38" s="57" t="str">
        <f t="shared" si="120"/>
        <v>LA5#</v>
      </c>
      <c r="CM38" s="57" t="str">
        <f t="shared" si="121"/>
        <v>LA5#Δ</v>
      </c>
      <c r="CN38" s="57" t="str">
        <f t="shared" si="122"/>
        <v>LA5#9</v>
      </c>
      <c r="CO38" s="57" t="str">
        <f t="shared" si="123"/>
        <v>LA5#11</v>
      </c>
      <c r="CP38" s="57" t="str">
        <f t="shared" si="124"/>
        <v>LA5#13</v>
      </c>
      <c r="CR38" s="59">
        <f>1</f>
        <v>1</v>
      </c>
      <c r="CS38" s="57">
        <f t="shared" si="125"/>
        <v>3</v>
      </c>
      <c r="CT38" s="57">
        <f t="shared" si="126"/>
        <v>7</v>
      </c>
      <c r="CU38" s="57">
        <f t="shared" si="127"/>
        <v>10</v>
      </c>
      <c r="CV38" s="57">
        <f t="shared" si="128"/>
        <v>14</v>
      </c>
      <c r="CW38" s="57">
        <f t="shared" si="129"/>
        <v>18</v>
      </c>
      <c r="CX38" s="57">
        <f t="shared" si="130"/>
        <v>21</v>
      </c>
      <c r="CY38" s="59" t="str">
        <f t="shared" si="131"/>
        <v>LA</v>
      </c>
      <c r="CZ38" s="59" t="str">
        <f t="shared" si="132"/>
        <v>m</v>
      </c>
      <c r="DA38" s="59" t="str">
        <f t="shared" si="133"/>
        <v/>
      </c>
      <c r="DB38" s="59" t="str">
        <f t="shared" si="134"/>
        <v>7</v>
      </c>
      <c r="DC38" s="57" t="str">
        <f t="shared" si="135"/>
        <v>9</v>
      </c>
      <c r="DD38" s="57" t="str">
        <f t="shared" si="136"/>
        <v>11+</v>
      </c>
      <c r="DE38" s="57" t="str">
        <f t="shared" si="137"/>
        <v>13</v>
      </c>
      <c r="DF38" s="57" t="str">
        <f t="shared" si="138"/>
        <v>LAm</v>
      </c>
      <c r="DG38" s="57" t="str">
        <f t="shared" si="139"/>
        <v>LAm7</v>
      </c>
      <c r="DH38" s="57" t="str">
        <f t="shared" si="140"/>
        <v>LAm9</v>
      </c>
      <c r="DI38" s="57" t="str">
        <f t="shared" si="141"/>
        <v>LAm11+</v>
      </c>
      <c r="DJ38" s="57" t="str">
        <f t="shared" si="142"/>
        <v>LAm13</v>
      </c>
      <c r="DL38" s="59">
        <f>1</f>
        <v>1</v>
      </c>
      <c r="DM38" s="57">
        <f t="shared" si="143"/>
        <v>4</v>
      </c>
      <c r="DN38" s="57">
        <f t="shared" si="144"/>
        <v>7</v>
      </c>
      <c r="DO38" s="57">
        <f t="shared" si="145"/>
        <v>10</v>
      </c>
      <c r="DP38" s="57">
        <f t="shared" si="146"/>
        <v>13</v>
      </c>
      <c r="DQ38" s="57">
        <f t="shared" si="147"/>
        <v>17</v>
      </c>
      <c r="DR38" s="57">
        <f t="shared" si="148"/>
        <v>20</v>
      </c>
      <c r="DS38" s="59" t="str">
        <f t="shared" si="149"/>
        <v>LA</v>
      </c>
      <c r="DT38" s="59" t="str">
        <f t="shared" si="150"/>
        <v/>
      </c>
      <c r="DU38" s="59" t="str">
        <f t="shared" si="151"/>
        <v/>
      </c>
      <c r="DV38" s="59" t="str">
        <f t="shared" si="152"/>
        <v>7</v>
      </c>
      <c r="DW38" s="57" t="str">
        <f t="shared" si="153"/>
        <v>9b</v>
      </c>
      <c r="DX38" s="57" t="str">
        <f t="shared" si="154"/>
        <v>11</v>
      </c>
      <c r="DY38" s="57" t="str">
        <f t="shared" si="155"/>
        <v>13b</v>
      </c>
      <c r="DZ38" s="57" t="str">
        <f t="shared" si="156"/>
        <v>LA</v>
      </c>
      <c r="EA38" s="57" t="str">
        <f t="shared" si="157"/>
        <v>LA7</v>
      </c>
      <c r="EB38" s="57" t="str">
        <f t="shared" si="158"/>
        <v>LA9b</v>
      </c>
      <c r="EC38" s="57" t="str">
        <f t="shared" si="159"/>
        <v>LA11</v>
      </c>
      <c r="ED38" s="57" t="str">
        <f t="shared" si="160"/>
        <v>LA13b</v>
      </c>
      <c r="EF38" s="59">
        <f>1</f>
        <v>1</v>
      </c>
      <c r="EG38" s="57">
        <f t="shared" si="161"/>
        <v>4</v>
      </c>
      <c r="EH38" s="57">
        <f t="shared" si="162"/>
        <v>7</v>
      </c>
      <c r="EI38" s="57">
        <f t="shared" si="163"/>
        <v>11</v>
      </c>
      <c r="EJ38" s="57">
        <f t="shared" si="164"/>
        <v>15</v>
      </c>
      <c r="EK38" s="57">
        <f t="shared" si="165"/>
        <v>18</v>
      </c>
      <c r="EL38" s="57">
        <f t="shared" si="166"/>
        <v>21</v>
      </c>
      <c r="EM38" s="59" t="str">
        <f t="shared" si="167"/>
        <v>LA</v>
      </c>
      <c r="EN38" s="59" t="str">
        <f t="shared" si="168"/>
        <v/>
      </c>
      <c r="EO38" s="59" t="str">
        <f t="shared" si="169"/>
        <v/>
      </c>
      <c r="EP38" s="59" t="str">
        <f t="shared" si="170"/>
        <v>Δ</v>
      </c>
      <c r="EQ38" s="57" t="str">
        <f t="shared" si="171"/>
        <v>9+</v>
      </c>
      <c r="ER38" s="57" t="str">
        <f t="shared" si="172"/>
        <v>11+</v>
      </c>
      <c r="ES38" s="57" t="str">
        <f t="shared" si="173"/>
        <v>13</v>
      </c>
      <c r="ET38" s="57" t="str">
        <f t="shared" si="174"/>
        <v>LA</v>
      </c>
      <c r="EU38" s="57" t="str">
        <f t="shared" si="175"/>
        <v>LAΔ</v>
      </c>
      <c r="EV38" s="57" t="str">
        <f t="shared" si="176"/>
        <v>LA9+</v>
      </c>
      <c r="EW38" s="57" t="str">
        <f t="shared" si="177"/>
        <v>LA11+</v>
      </c>
      <c r="EX38" s="57" t="str">
        <f t="shared" si="178"/>
        <v>LA13</v>
      </c>
      <c r="EZ38" s="59">
        <f>1</f>
        <v>1</v>
      </c>
      <c r="FA38" s="57">
        <f t="shared" si="179"/>
        <v>3</v>
      </c>
      <c r="FB38" s="57">
        <f t="shared" si="180"/>
        <v>6</v>
      </c>
      <c r="FC38" s="57">
        <f t="shared" si="181"/>
        <v>9</v>
      </c>
      <c r="FD38" s="57">
        <f t="shared" si="182"/>
        <v>13</v>
      </c>
      <c r="FE38" s="57">
        <f t="shared" si="183"/>
        <v>16</v>
      </c>
      <c r="FF38" s="57">
        <f t="shared" si="184"/>
        <v>20</v>
      </c>
      <c r="FG38" s="59" t="str">
        <f t="shared" si="185"/>
        <v>LA</v>
      </c>
      <c r="FH38" s="59" t="str">
        <f t="shared" si="186"/>
        <v>m</v>
      </c>
      <c r="FI38" s="59" t="str">
        <f t="shared" si="187"/>
        <v>5b</v>
      </c>
      <c r="FJ38" s="59" t="str">
        <f t="shared" si="188"/>
        <v>dim</v>
      </c>
      <c r="FK38" s="57" t="str">
        <f t="shared" si="189"/>
        <v>9b</v>
      </c>
      <c r="FL38" s="57" t="str">
        <f t="shared" si="190"/>
        <v>11b</v>
      </c>
      <c r="FM38" s="57" t="str">
        <f t="shared" si="191"/>
        <v>13b</v>
      </c>
      <c r="FN38" s="57" t="str">
        <f t="shared" si="192"/>
        <v>LAm5b</v>
      </c>
      <c r="FO38" s="57" t="str">
        <f t="shared" si="193"/>
        <v>LAm5bdim</v>
      </c>
      <c r="FP38" s="57" t="str">
        <f t="shared" si="194"/>
        <v>LAm5b9b</v>
      </c>
      <c r="FQ38" s="57" t="str">
        <f t="shared" si="195"/>
        <v>LAm5b11b</v>
      </c>
      <c r="FR38" s="57" t="str">
        <f t="shared" si="196"/>
        <v>LAm5b13b</v>
      </c>
      <c r="FT38" s="2" t="str">
        <f t="shared" si="197"/>
        <v>LAm</v>
      </c>
      <c r="FU38" s="2" t="str">
        <f t="shared" si="197"/>
        <v>LAmΔ</v>
      </c>
      <c r="FV38" s="2" t="str">
        <f t="shared" si="197"/>
        <v>LAm9</v>
      </c>
      <c r="FW38" s="2" t="str">
        <f t="shared" si="197"/>
        <v>LAm11</v>
      </c>
      <c r="FX38" s="2" t="str">
        <f t="shared" si="197"/>
        <v>LAm13b</v>
      </c>
      <c r="FY38" s="2" t="str">
        <f t="shared" si="198"/>
        <v>LAm5b</v>
      </c>
      <c r="FZ38" s="2" t="str">
        <f t="shared" si="198"/>
        <v>LAm5b7</v>
      </c>
      <c r="GA38" s="2" t="str">
        <f t="shared" si="198"/>
        <v>LAm5b9b</v>
      </c>
      <c r="GB38" s="2" t="str">
        <f t="shared" si="198"/>
        <v>LAm5b11</v>
      </c>
      <c r="GC38" s="2" t="str">
        <f t="shared" si="198"/>
        <v>LAm5b13</v>
      </c>
      <c r="GD38" s="2" t="str">
        <f t="shared" si="199"/>
        <v>LA5#</v>
      </c>
      <c r="GE38" s="2" t="str">
        <f t="shared" si="199"/>
        <v>LA5#Δ</v>
      </c>
      <c r="GF38" s="2" t="str">
        <f t="shared" si="199"/>
        <v>LA5#9</v>
      </c>
      <c r="GG38" s="2" t="str">
        <f t="shared" si="199"/>
        <v>LA5#11</v>
      </c>
      <c r="GH38" s="2" t="str">
        <f t="shared" si="199"/>
        <v>LA5#13</v>
      </c>
      <c r="GI38" s="2" t="str">
        <f t="shared" si="200"/>
        <v>LAm</v>
      </c>
      <c r="GJ38" s="2" t="str">
        <f t="shared" si="200"/>
        <v>LAm7</v>
      </c>
      <c r="GK38" s="2" t="str">
        <f t="shared" si="200"/>
        <v>LAm9</v>
      </c>
      <c r="GL38" s="2" t="str">
        <f t="shared" si="200"/>
        <v>LAm11+</v>
      </c>
      <c r="GM38" s="2" t="str">
        <f t="shared" si="200"/>
        <v>LAm13</v>
      </c>
      <c r="GN38" s="2" t="str">
        <f t="shared" si="201"/>
        <v>LA</v>
      </c>
      <c r="GO38" s="2" t="str">
        <f t="shared" si="201"/>
        <v>LA7</v>
      </c>
      <c r="GP38" s="2" t="str">
        <f t="shared" si="201"/>
        <v>LA9b</v>
      </c>
      <c r="GQ38" s="2" t="str">
        <f t="shared" si="201"/>
        <v>LA11</v>
      </c>
      <c r="GR38" s="2" t="str">
        <f t="shared" si="201"/>
        <v>LA13b</v>
      </c>
      <c r="GS38" s="2" t="str">
        <f t="shared" si="202"/>
        <v>LA</v>
      </c>
      <c r="GT38" s="2" t="str">
        <f t="shared" si="202"/>
        <v>LAΔ</v>
      </c>
      <c r="GU38" s="2" t="str">
        <f t="shared" si="202"/>
        <v>LA9+</v>
      </c>
      <c r="GV38" s="2" t="str">
        <f t="shared" si="202"/>
        <v>LA11+</v>
      </c>
      <c r="GW38" s="2" t="str">
        <f t="shared" si="202"/>
        <v>LA13</v>
      </c>
      <c r="GX38" s="2" t="str">
        <f t="shared" si="203"/>
        <v>LAm5b</v>
      </c>
      <c r="GY38" s="2" t="str">
        <f t="shared" si="203"/>
        <v>LAm5bdim</v>
      </c>
      <c r="GZ38" s="2" t="str">
        <f t="shared" si="203"/>
        <v>LAm5b9b</v>
      </c>
      <c r="HA38" s="2" t="str">
        <f t="shared" si="203"/>
        <v>LAm5b11b</v>
      </c>
      <c r="HB38" s="2" t="str">
        <f t="shared" si="203"/>
        <v>LAm5b13b</v>
      </c>
      <c r="HD38" s="2">
        <f t="shared" si="216"/>
        <v>34</v>
      </c>
      <c r="HE38" s="2" t="str" cm="1">
        <f t="array" ref="HE38">INDEX(patti,$HD38,IP38)</f>
        <v>LAm</v>
      </c>
      <c r="HF38" s="2" t="str" cm="1">
        <f t="array" ref="HF38">INDEX(patti,$HD38,IQ38)</f>
        <v>LAm5b</v>
      </c>
      <c r="HG38" s="2" t="str" cm="1">
        <f t="array" ref="HG38">INDEX(patti,$HD38,IR38)</f>
        <v>LA5#</v>
      </c>
      <c r="HH38" s="2" t="str" cm="1">
        <f t="array" ref="HH38">INDEX(patti,$HD38,IS38)</f>
        <v>LAm</v>
      </c>
      <c r="HI38" s="2" t="str" cm="1">
        <f t="array" ref="HI38">INDEX(patti,$HD38,IT38)</f>
        <v>LA</v>
      </c>
      <c r="HJ38" s="2" t="str" cm="1">
        <f t="array" ref="HJ38">INDEX(patti,$HD38,IU38)</f>
        <v>LA</v>
      </c>
      <c r="HK38" s="2" t="str" cm="1">
        <f t="array" ref="HK38">INDEX(patti,$HD38,IV38)</f>
        <v>LAdim</v>
      </c>
      <c r="HL38" s="2" t="str" cm="1">
        <f t="array" ref="HL38">INDEX(patti,$HD38,IW38)</f>
        <v>LAmΔ</v>
      </c>
      <c r="HM38" s="2" t="str" cm="1">
        <f t="array" ref="HM38">INDEX(patti,$HD38,IX38)</f>
        <v>LAm5b7</v>
      </c>
      <c r="HN38" s="2" t="str" cm="1">
        <f t="array" ref="HN38">INDEX(patti,$HD38,IY38)</f>
        <v>LA5#Δ</v>
      </c>
      <c r="HO38" s="2" t="str" cm="1">
        <f t="array" ref="HO38">INDEX(patti,$HD38,IZ38)</f>
        <v>LAm7</v>
      </c>
      <c r="HP38" s="2" t="str" cm="1">
        <f t="array" ref="HP38">INDEX(patti,$HD38,JA38)</f>
        <v>LA7</v>
      </c>
      <c r="HQ38" s="2" t="str" cm="1">
        <f t="array" ref="HQ38">INDEX(patti,$HD38,JB38)</f>
        <v>LAΔ</v>
      </c>
      <c r="HR38" s="2" t="str" cm="1">
        <f t="array" ref="HR38">INDEX(patti,$HD38,JC38)</f>
        <v xml:space="preserve">   </v>
      </c>
      <c r="HS38" s="2" t="str" cm="1">
        <f t="array" ref="HS38">INDEX(patti,$HD38,JD38)</f>
        <v>LAm9</v>
      </c>
      <c r="HT38" s="2" t="str" cm="1">
        <f t="array" ref="HT38">INDEX(patti,$HD38,JE38)</f>
        <v>LAm5b9b</v>
      </c>
      <c r="HU38" s="2" t="str" cm="1">
        <f t="array" ref="HU38">INDEX(patti,$HD38,JF38)</f>
        <v>LA5#9</v>
      </c>
      <c r="HV38" s="2" t="str" cm="1">
        <f t="array" ref="HV38">INDEX(patti,$HD38,JG38)</f>
        <v>LAm9</v>
      </c>
      <c r="HW38" s="2" t="str" cm="1">
        <f t="array" ref="HW38">INDEX(patti,$HD38,JH38)</f>
        <v>LA9b</v>
      </c>
      <c r="HX38" s="2" t="str" cm="1">
        <f t="array" ref="HX38">INDEX(patti,$HD38,JI38)</f>
        <v>LA9#</v>
      </c>
      <c r="HY38" s="2" t="str" cm="1">
        <f t="array" ref="HY38">INDEX(patti,$HD38,JJ38)</f>
        <v xml:space="preserve">   </v>
      </c>
      <c r="HZ38" s="2" t="str" cm="1">
        <f t="array" ref="HZ38">INDEX(patti,$HD38,JK38)</f>
        <v>LAm11</v>
      </c>
      <c r="IA38" s="2" t="str" cm="1">
        <f t="array" ref="IA38">INDEX(patti,$HD38,JL38)</f>
        <v>LAm5b11</v>
      </c>
      <c r="IB38" s="2" t="str" cm="1">
        <f t="array" ref="IB38">INDEX(patti,$HD38,JM38)</f>
        <v>LA5#11</v>
      </c>
      <c r="IC38" s="2" t="str" cm="1">
        <f t="array" ref="IC38">INDEX(patti,$HD38,JN38)</f>
        <v>LAm11+</v>
      </c>
      <c r="ID38" s="2" t="str" cm="1">
        <f t="array" ref="ID38">INDEX(patti,$HD38,JO38)</f>
        <v>LA11</v>
      </c>
      <c r="IE38" s="2" t="str" cm="1">
        <f t="array" ref="IE38">INDEX(patti,$HD38,JP38)</f>
        <v>LA11+</v>
      </c>
      <c r="IF38" s="2" t="str" cm="1">
        <f t="array" ref="IF38">INDEX(patti,$HD38,JQ38)</f>
        <v xml:space="preserve">   </v>
      </c>
      <c r="IG38" s="2" t="str" cm="1">
        <f t="array" ref="IG38">INDEX(patti,$HD38,JR38)</f>
        <v>LAm13b</v>
      </c>
      <c r="IH38" s="2" t="str" cm="1">
        <f t="array" ref="IH38">INDEX(patti,$HD38,JS38)</f>
        <v>LAm5b13</v>
      </c>
      <c r="II38" s="2" t="str" cm="1">
        <f t="array" ref="II38">INDEX(patti,$HD38,JT38)</f>
        <v>LA5#13</v>
      </c>
      <c r="IJ38" s="2" t="str" cm="1">
        <f t="array" ref="IJ38">INDEX(patti,$HD38,JU38)</f>
        <v>LAm13</v>
      </c>
      <c r="IK38" s="2" t="str" cm="1">
        <f t="array" ref="IK38">INDEX(patti,$HD38,JV38)</f>
        <v>LA13b</v>
      </c>
      <c r="IL38" s="2" t="str" cm="1">
        <f t="array" ref="IL38">INDEX(patti,$HD38,JW38)</f>
        <v>LA13</v>
      </c>
      <c r="IM38" s="2" t="str" cm="1">
        <f t="array" ref="IM38">INDEX(patti,$HD38,JX38)</f>
        <v xml:space="preserve">   </v>
      </c>
      <c r="IN38" t="s">
        <v>117</v>
      </c>
      <c r="IP38">
        <v>1</v>
      </c>
      <c r="IQ38">
        <f t="shared" ref="IQ38:IV40" si="229">IP38+5</f>
        <v>6</v>
      </c>
      <c r="IR38">
        <f t="shared" si="229"/>
        <v>11</v>
      </c>
      <c r="IS38">
        <f t="shared" si="229"/>
        <v>16</v>
      </c>
      <c r="IT38">
        <f t="shared" si="229"/>
        <v>21</v>
      </c>
      <c r="IU38">
        <f t="shared" si="229"/>
        <v>26</v>
      </c>
      <c r="IV38">
        <f t="shared" si="229"/>
        <v>31</v>
      </c>
      <c r="IW38">
        <f t="shared" si="228"/>
        <v>2</v>
      </c>
      <c r="IX38">
        <f t="shared" si="228"/>
        <v>7</v>
      </c>
      <c r="IY38">
        <f t="shared" si="228"/>
        <v>12</v>
      </c>
      <c r="IZ38">
        <f t="shared" si="228"/>
        <v>17</v>
      </c>
      <c r="JA38">
        <f t="shared" si="228"/>
        <v>22</v>
      </c>
      <c r="JB38">
        <f t="shared" si="228"/>
        <v>27</v>
      </c>
      <c r="JC38">
        <f t="shared" si="228"/>
        <v>32</v>
      </c>
      <c r="JD38">
        <f t="shared" si="228"/>
        <v>3</v>
      </c>
      <c r="JE38">
        <f t="shared" si="228"/>
        <v>8</v>
      </c>
      <c r="JF38">
        <f t="shared" si="228"/>
        <v>13</v>
      </c>
      <c r="JG38">
        <f t="shared" si="228"/>
        <v>18</v>
      </c>
      <c r="JH38">
        <f t="shared" si="228"/>
        <v>23</v>
      </c>
      <c r="JI38">
        <f t="shared" si="228"/>
        <v>28</v>
      </c>
      <c r="JJ38">
        <f t="shared" si="228"/>
        <v>33</v>
      </c>
      <c r="JK38">
        <f t="shared" si="228"/>
        <v>4</v>
      </c>
      <c r="JL38">
        <f t="shared" si="228"/>
        <v>9</v>
      </c>
      <c r="JM38">
        <f t="shared" si="223"/>
        <v>14</v>
      </c>
      <c r="JN38">
        <f t="shared" si="223"/>
        <v>19</v>
      </c>
      <c r="JO38">
        <f t="shared" si="223"/>
        <v>24</v>
      </c>
      <c r="JP38">
        <f t="shared" si="223"/>
        <v>29</v>
      </c>
      <c r="JQ38">
        <f t="shared" si="223"/>
        <v>34</v>
      </c>
      <c r="JR38">
        <f t="shared" si="223"/>
        <v>5</v>
      </c>
      <c r="JS38">
        <f t="shared" si="223"/>
        <v>10</v>
      </c>
      <c r="JT38">
        <f t="shared" si="223"/>
        <v>15</v>
      </c>
      <c r="JU38">
        <f t="shared" si="223"/>
        <v>20</v>
      </c>
      <c r="JV38">
        <f t="shared" si="223"/>
        <v>25</v>
      </c>
      <c r="JW38">
        <f t="shared" si="223"/>
        <v>30</v>
      </c>
      <c r="JX38">
        <f t="shared" si="223"/>
        <v>35</v>
      </c>
      <c r="JY38" t="s">
        <v>117</v>
      </c>
      <c r="JZ38" t="str">
        <f t="shared" si="227"/>
        <v>ARMONICA</v>
      </c>
      <c r="KA38">
        <f t="shared" si="16"/>
        <v>0</v>
      </c>
      <c r="KB38" cm="1">
        <f t="array" ref="KB38">IF(TYPE(_xlfn._xlws.FILTER(HE$1:IM$1,HE38:IM38=KA38))=16,0,_xlfn._xlws.FILTER(HE$1:IM$1,HE38:IM38=KA38))</f>
        <v>0</v>
      </c>
      <c r="KG38">
        <f t="shared" si="206"/>
        <v>0</v>
      </c>
      <c r="KH38" s="35">
        <f t="shared" si="225"/>
        <v>0</v>
      </c>
      <c r="LX38" s="73"/>
      <c r="LY38" s="73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73"/>
      <c r="NP38" s="73"/>
      <c r="NQ38" s="73"/>
      <c r="NR38" s="73"/>
      <c r="NS38" s="73"/>
      <c r="NT38" s="73"/>
      <c r="NU38" s="73"/>
      <c r="NV38" s="73"/>
      <c r="NW38" s="73"/>
      <c r="NX38" s="73"/>
      <c r="NY38" s="73"/>
      <c r="NZ38" s="73"/>
      <c r="OA38" s="73"/>
      <c r="OB38" s="73"/>
      <c r="OC38" s="73"/>
      <c r="OD38" s="73"/>
      <c r="OE38" s="73"/>
      <c r="OF38" s="73"/>
      <c r="OG38" s="73"/>
      <c r="OH38" s="73"/>
      <c r="OI38" s="73"/>
      <c r="OJ38" s="73"/>
      <c r="OK38" s="73"/>
      <c r="OL38" s="73"/>
      <c r="OM38" s="73"/>
      <c r="ON38" s="73"/>
      <c r="OO38" s="73"/>
      <c r="OP38" s="73"/>
      <c r="OQ38" s="73"/>
      <c r="OR38" s="73"/>
      <c r="OS38" s="73"/>
      <c r="OT38" s="73"/>
      <c r="OU38" s="73"/>
      <c r="OV38" s="73"/>
      <c r="OW38" s="73"/>
      <c r="OX38" s="73"/>
      <c r="OY38" s="73"/>
      <c r="OZ38" s="73"/>
      <c r="PA38" s="73"/>
      <c r="PB38" s="73"/>
    </row>
    <row r="39" spans="1:418" x14ac:dyDescent="0.3">
      <c r="A39" s="190"/>
      <c r="B39" t="str">
        <f t="shared" si="220"/>
        <v>Sib</v>
      </c>
      <c r="C39" s="16" t="s">
        <v>37</v>
      </c>
      <c r="D39" s="16" t="s">
        <v>38</v>
      </c>
      <c r="E39" s="16" t="s">
        <v>37</v>
      </c>
      <c r="F39" s="16" t="s">
        <v>37</v>
      </c>
      <c r="G39" s="16" t="s">
        <v>38</v>
      </c>
      <c r="H39" s="16" t="s">
        <v>39</v>
      </c>
      <c r="I39" s="16" t="s">
        <v>38</v>
      </c>
      <c r="J39" s="4">
        <f t="shared" si="221"/>
        <v>11</v>
      </c>
      <c r="K39" s="59">
        <f t="shared" si="48"/>
        <v>13</v>
      </c>
      <c r="L39" s="59">
        <f t="shared" si="49"/>
        <v>14</v>
      </c>
      <c r="M39" s="59">
        <f t="shared" si="50"/>
        <v>16</v>
      </c>
      <c r="N39" s="59">
        <f t="shared" si="51"/>
        <v>18</v>
      </c>
      <c r="O39" s="59">
        <f t="shared" si="52"/>
        <v>19</v>
      </c>
      <c r="P39" s="59">
        <f t="shared" si="53"/>
        <v>22</v>
      </c>
      <c r="Q39" s="57">
        <f t="shared" si="54"/>
        <v>23</v>
      </c>
      <c r="R39" s="59">
        <f t="shared" si="55"/>
        <v>25</v>
      </c>
      <c r="S39" s="59">
        <f t="shared" si="56"/>
        <v>26</v>
      </c>
      <c r="T39" s="59">
        <f t="shared" si="57"/>
        <v>28</v>
      </c>
      <c r="U39" s="59">
        <f t="shared" si="58"/>
        <v>30</v>
      </c>
      <c r="V39" s="59">
        <f t="shared" si="59"/>
        <v>31</v>
      </c>
      <c r="W39" s="59">
        <f t="shared" si="60"/>
        <v>34</v>
      </c>
      <c r="X39" s="57">
        <f t="shared" si="61"/>
        <v>35</v>
      </c>
      <c r="Y39" s="59">
        <f t="shared" si="62"/>
        <v>37</v>
      </c>
      <c r="Z39" s="59">
        <f t="shared" si="63"/>
        <v>38</v>
      </c>
      <c r="AA39" s="59">
        <f t="shared" si="64"/>
        <v>40</v>
      </c>
      <c r="AB39" s="59">
        <f t="shared" si="65"/>
        <v>42</v>
      </c>
      <c r="AC39" s="59">
        <f t="shared" si="66"/>
        <v>43</v>
      </c>
      <c r="AD39" s="59">
        <f t="shared" si="67"/>
        <v>46</v>
      </c>
      <c r="AE39" s="57">
        <f t="shared" si="68"/>
        <v>47</v>
      </c>
      <c r="AF39" s="59">
        <f t="shared" si="69"/>
        <v>49</v>
      </c>
      <c r="AG39" s="59">
        <f t="shared" si="70"/>
        <v>50</v>
      </c>
      <c r="AH39" s="59">
        <f t="shared" si="71"/>
        <v>52</v>
      </c>
      <c r="AI39" s="59"/>
      <c r="AJ39" s="59">
        <f>1</f>
        <v>1</v>
      </c>
      <c r="AK39" s="59">
        <f t="shared" si="72"/>
        <v>3</v>
      </c>
      <c r="AL39" s="59">
        <f t="shared" si="73"/>
        <v>7</v>
      </c>
      <c r="AM39" s="59">
        <f t="shared" si="74"/>
        <v>11</v>
      </c>
      <c r="AN39" s="59">
        <f t="shared" si="75"/>
        <v>14</v>
      </c>
      <c r="AO39" s="59">
        <f t="shared" si="76"/>
        <v>17</v>
      </c>
      <c r="AP39" s="59">
        <f t="shared" si="77"/>
        <v>20</v>
      </c>
      <c r="AQ39" s="59" t="str">
        <f t="shared" si="215"/>
        <v>Sib</v>
      </c>
      <c r="AR39" s="59" t="str">
        <f t="shared" si="78"/>
        <v>m</v>
      </c>
      <c r="AS39" s="59" t="str">
        <f t="shared" si="79"/>
        <v/>
      </c>
      <c r="AT39" s="59" t="str">
        <f t="shared" si="80"/>
        <v>Δ</v>
      </c>
      <c r="AU39" s="57" t="str">
        <f t="shared" si="81"/>
        <v>9</v>
      </c>
      <c r="AV39" s="57" t="str">
        <f t="shared" si="82"/>
        <v>11</v>
      </c>
      <c r="AW39" s="57" t="str">
        <f t="shared" si="83"/>
        <v>13b</v>
      </c>
      <c r="AX39" s="57" t="str">
        <f t="shared" si="84"/>
        <v>Sibm</v>
      </c>
      <c r="AY39" s="57" t="str">
        <f t="shared" si="85"/>
        <v>SibmΔ</v>
      </c>
      <c r="AZ39" s="57" t="str">
        <f t="shared" si="86"/>
        <v>Sibm9</v>
      </c>
      <c r="BA39" s="57" t="str">
        <f t="shared" si="87"/>
        <v>Sibm11</v>
      </c>
      <c r="BB39" s="57" t="str">
        <f t="shared" si="88"/>
        <v>Sibm13b</v>
      </c>
      <c r="BD39" s="59">
        <f>1</f>
        <v>1</v>
      </c>
      <c r="BE39" s="57">
        <f t="shared" si="89"/>
        <v>3</v>
      </c>
      <c r="BF39" s="57">
        <f t="shared" si="90"/>
        <v>6</v>
      </c>
      <c r="BG39" s="57">
        <f t="shared" si="91"/>
        <v>10</v>
      </c>
      <c r="BH39" s="57">
        <f t="shared" si="92"/>
        <v>13</v>
      </c>
      <c r="BI39" s="57">
        <f t="shared" si="93"/>
        <v>17</v>
      </c>
      <c r="BJ39" s="57">
        <f t="shared" si="94"/>
        <v>21</v>
      </c>
      <c r="BK39" s="59" t="str">
        <f t="shared" si="95"/>
        <v>Sib</v>
      </c>
      <c r="BL39" s="59" t="str">
        <f t="shared" si="96"/>
        <v>m</v>
      </c>
      <c r="BM39" s="59" t="str">
        <f t="shared" si="97"/>
        <v>5b</v>
      </c>
      <c r="BN39" s="59" t="str">
        <f t="shared" si="98"/>
        <v>7</v>
      </c>
      <c r="BO39" s="57" t="str">
        <f t="shared" si="99"/>
        <v>9b</v>
      </c>
      <c r="BP39" s="57" t="str">
        <f t="shared" si="100"/>
        <v>11</v>
      </c>
      <c r="BQ39" s="57" t="str">
        <f t="shared" si="101"/>
        <v>13</v>
      </c>
      <c r="BR39" s="57" t="str">
        <f t="shared" si="102"/>
        <v>Sibm5b</v>
      </c>
      <c r="BS39" s="57" t="str">
        <f t="shared" si="103"/>
        <v>Sibm5b7</v>
      </c>
      <c r="BT39" s="57" t="str">
        <f t="shared" si="104"/>
        <v>Sibm5b9b</v>
      </c>
      <c r="BU39" s="57" t="str">
        <f t="shared" si="105"/>
        <v>Sibm5b11</v>
      </c>
      <c r="BV39" s="57" t="str">
        <f t="shared" si="106"/>
        <v>Sibm5b13</v>
      </c>
      <c r="BX39" s="59">
        <f>1</f>
        <v>1</v>
      </c>
      <c r="BY39" s="57">
        <f t="shared" si="107"/>
        <v>4</v>
      </c>
      <c r="BZ39" s="57">
        <f t="shared" si="108"/>
        <v>8</v>
      </c>
      <c r="CA39" s="57">
        <f t="shared" si="109"/>
        <v>11</v>
      </c>
      <c r="CB39" s="57">
        <f t="shared" si="110"/>
        <v>14</v>
      </c>
      <c r="CC39" s="57">
        <f t="shared" si="111"/>
        <v>17</v>
      </c>
      <c r="CD39" s="57">
        <f t="shared" si="112"/>
        <v>21</v>
      </c>
      <c r="CE39" s="59" t="str">
        <f t="shared" si="113"/>
        <v>Sib</v>
      </c>
      <c r="CF39" s="59" t="str">
        <f t="shared" si="114"/>
        <v/>
      </c>
      <c r="CG39" s="59" t="str">
        <f t="shared" si="115"/>
        <v>5#</v>
      </c>
      <c r="CH39" s="59" t="str">
        <f t="shared" si="116"/>
        <v>Δ</v>
      </c>
      <c r="CI39" s="57" t="str">
        <f t="shared" si="117"/>
        <v>9</v>
      </c>
      <c r="CJ39" s="57" t="str">
        <f t="shared" si="118"/>
        <v>11</v>
      </c>
      <c r="CK39" s="57" t="str">
        <f t="shared" si="119"/>
        <v>13</v>
      </c>
      <c r="CL39" s="57" t="str">
        <f t="shared" si="120"/>
        <v>Sib5#</v>
      </c>
      <c r="CM39" s="57" t="str">
        <f t="shared" si="121"/>
        <v>Sib5#Δ</v>
      </c>
      <c r="CN39" s="57" t="str">
        <f t="shared" si="122"/>
        <v>Sib5#9</v>
      </c>
      <c r="CO39" s="57" t="str">
        <f t="shared" si="123"/>
        <v>Sib5#11</v>
      </c>
      <c r="CP39" s="57" t="str">
        <f t="shared" si="124"/>
        <v>Sib5#13</v>
      </c>
      <c r="CR39" s="59">
        <f>1</f>
        <v>1</v>
      </c>
      <c r="CS39" s="57">
        <f t="shared" si="125"/>
        <v>3</v>
      </c>
      <c r="CT39" s="57">
        <f t="shared" si="126"/>
        <v>7</v>
      </c>
      <c r="CU39" s="57">
        <f t="shared" si="127"/>
        <v>10</v>
      </c>
      <c r="CV39" s="57">
        <f t="shared" si="128"/>
        <v>14</v>
      </c>
      <c r="CW39" s="57">
        <f t="shared" si="129"/>
        <v>18</v>
      </c>
      <c r="CX39" s="57">
        <f t="shared" si="130"/>
        <v>21</v>
      </c>
      <c r="CY39" s="59" t="str">
        <f t="shared" si="131"/>
        <v>Sib</v>
      </c>
      <c r="CZ39" s="59" t="str">
        <f t="shared" si="132"/>
        <v>m</v>
      </c>
      <c r="DA39" s="59" t="str">
        <f t="shared" si="133"/>
        <v/>
      </c>
      <c r="DB39" s="59" t="str">
        <f t="shared" si="134"/>
        <v>7</v>
      </c>
      <c r="DC39" s="57" t="str">
        <f t="shared" si="135"/>
        <v>9</v>
      </c>
      <c r="DD39" s="57" t="str">
        <f t="shared" si="136"/>
        <v>11+</v>
      </c>
      <c r="DE39" s="57" t="str">
        <f t="shared" si="137"/>
        <v>13</v>
      </c>
      <c r="DF39" s="57" t="str">
        <f t="shared" si="138"/>
        <v>Sibm</v>
      </c>
      <c r="DG39" s="57" t="str">
        <f t="shared" si="139"/>
        <v>Sibm7</v>
      </c>
      <c r="DH39" s="57" t="str">
        <f t="shared" si="140"/>
        <v>Sibm9</v>
      </c>
      <c r="DI39" s="57" t="str">
        <f t="shared" si="141"/>
        <v>Sibm11+</v>
      </c>
      <c r="DJ39" s="57" t="str">
        <f t="shared" si="142"/>
        <v>Sibm13</v>
      </c>
      <c r="DL39" s="59">
        <f>1</f>
        <v>1</v>
      </c>
      <c r="DM39" s="57">
        <f t="shared" si="143"/>
        <v>4</v>
      </c>
      <c r="DN39" s="57">
        <f t="shared" si="144"/>
        <v>7</v>
      </c>
      <c r="DO39" s="57">
        <f t="shared" si="145"/>
        <v>10</v>
      </c>
      <c r="DP39" s="57">
        <f t="shared" si="146"/>
        <v>13</v>
      </c>
      <c r="DQ39" s="57">
        <f t="shared" si="147"/>
        <v>17</v>
      </c>
      <c r="DR39" s="57">
        <f t="shared" si="148"/>
        <v>20</v>
      </c>
      <c r="DS39" s="59" t="str">
        <f t="shared" si="149"/>
        <v>Sib</v>
      </c>
      <c r="DT39" s="59" t="str">
        <f t="shared" si="150"/>
        <v/>
      </c>
      <c r="DU39" s="59" t="str">
        <f t="shared" si="151"/>
        <v/>
      </c>
      <c r="DV39" s="59" t="str">
        <f t="shared" si="152"/>
        <v>7</v>
      </c>
      <c r="DW39" s="57" t="str">
        <f t="shared" si="153"/>
        <v>9b</v>
      </c>
      <c r="DX39" s="57" t="str">
        <f t="shared" si="154"/>
        <v>11</v>
      </c>
      <c r="DY39" s="57" t="str">
        <f t="shared" si="155"/>
        <v>13b</v>
      </c>
      <c r="DZ39" s="57" t="str">
        <f t="shared" si="156"/>
        <v>Sib</v>
      </c>
      <c r="EA39" s="57" t="str">
        <f t="shared" si="157"/>
        <v>Sib7</v>
      </c>
      <c r="EB39" s="57" t="str">
        <f t="shared" si="158"/>
        <v>Sib9b</v>
      </c>
      <c r="EC39" s="57" t="str">
        <f t="shared" si="159"/>
        <v>Sib11</v>
      </c>
      <c r="ED39" s="57" t="str">
        <f t="shared" si="160"/>
        <v>Sib13b</v>
      </c>
      <c r="EF39" s="59">
        <f>1</f>
        <v>1</v>
      </c>
      <c r="EG39" s="57">
        <f t="shared" si="161"/>
        <v>4</v>
      </c>
      <c r="EH39" s="57">
        <f t="shared" si="162"/>
        <v>7</v>
      </c>
      <c r="EI39" s="57">
        <f t="shared" si="163"/>
        <v>11</v>
      </c>
      <c r="EJ39" s="57">
        <f t="shared" si="164"/>
        <v>15</v>
      </c>
      <c r="EK39" s="57">
        <f t="shared" si="165"/>
        <v>18</v>
      </c>
      <c r="EL39" s="57">
        <f t="shared" si="166"/>
        <v>21</v>
      </c>
      <c r="EM39" s="59" t="str">
        <f t="shared" si="167"/>
        <v>Sib</v>
      </c>
      <c r="EN39" s="59" t="str">
        <f t="shared" si="168"/>
        <v/>
      </c>
      <c r="EO39" s="59" t="str">
        <f t="shared" si="169"/>
        <v/>
      </c>
      <c r="EP39" s="59" t="str">
        <f t="shared" si="170"/>
        <v>Δ</v>
      </c>
      <c r="EQ39" s="57" t="str">
        <f t="shared" si="171"/>
        <v>9+</v>
      </c>
      <c r="ER39" s="57" t="str">
        <f t="shared" si="172"/>
        <v>11+</v>
      </c>
      <c r="ES39" s="57" t="str">
        <f t="shared" si="173"/>
        <v>13</v>
      </c>
      <c r="ET39" s="57" t="str">
        <f t="shared" si="174"/>
        <v>Sib</v>
      </c>
      <c r="EU39" s="57" t="str">
        <f t="shared" si="175"/>
        <v>SibΔ</v>
      </c>
      <c r="EV39" s="57" t="str">
        <f t="shared" si="176"/>
        <v>Sib9+</v>
      </c>
      <c r="EW39" s="57" t="str">
        <f t="shared" si="177"/>
        <v>Sib11+</v>
      </c>
      <c r="EX39" s="57" t="str">
        <f t="shared" si="178"/>
        <v>Sib13</v>
      </c>
      <c r="EZ39" s="59">
        <f>1</f>
        <v>1</v>
      </c>
      <c r="FA39" s="57">
        <f t="shared" si="179"/>
        <v>3</v>
      </c>
      <c r="FB39" s="57">
        <f t="shared" si="180"/>
        <v>6</v>
      </c>
      <c r="FC39" s="57">
        <f t="shared" si="181"/>
        <v>9</v>
      </c>
      <c r="FD39" s="57">
        <f t="shared" si="182"/>
        <v>13</v>
      </c>
      <c r="FE39" s="57">
        <f t="shared" si="183"/>
        <v>16</v>
      </c>
      <c r="FF39" s="57">
        <f t="shared" si="184"/>
        <v>20</v>
      </c>
      <c r="FG39" s="59" t="str">
        <f t="shared" si="185"/>
        <v>Sib</v>
      </c>
      <c r="FH39" s="59" t="str">
        <f t="shared" si="186"/>
        <v>m</v>
      </c>
      <c r="FI39" s="59" t="str">
        <f t="shared" si="187"/>
        <v>5b</v>
      </c>
      <c r="FJ39" s="59" t="str">
        <f t="shared" si="188"/>
        <v>dim</v>
      </c>
      <c r="FK39" s="57" t="str">
        <f t="shared" si="189"/>
        <v>9b</v>
      </c>
      <c r="FL39" s="57" t="str">
        <f t="shared" si="190"/>
        <v>11b</v>
      </c>
      <c r="FM39" s="57" t="str">
        <f t="shared" si="191"/>
        <v>13b</v>
      </c>
      <c r="FN39" s="57" t="str">
        <f t="shared" si="192"/>
        <v>Sibm5b</v>
      </c>
      <c r="FO39" s="57" t="str">
        <f t="shared" si="193"/>
        <v>Sibm5bdim</v>
      </c>
      <c r="FP39" s="57" t="str">
        <f t="shared" si="194"/>
        <v>Sibm5b9b</v>
      </c>
      <c r="FQ39" s="57" t="str">
        <f t="shared" si="195"/>
        <v>Sibm5b11b</v>
      </c>
      <c r="FR39" s="57" t="str">
        <f t="shared" si="196"/>
        <v>Sibm5b13b</v>
      </c>
      <c r="FT39" s="2" t="str">
        <f t="shared" si="197"/>
        <v>Sibm</v>
      </c>
      <c r="FU39" s="2" t="str">
        <f t="shared" si="197"/>
        <v>SibmΔ</v>
      </c>
      <c r="FV39" s="2" t="str">
        <f t="shared" si="197"/>
        <v>Sibm9</v>
      </c>
      <c r="FW39" s="2" t="str">
        <f t="shared" si="197"/>
        <v>Sibm11</v>
      </c>
      <c r="FX39" s="2" t="str">
        <f t="shared" si="197"/>
        <v>Sibm13b</v>
      </c>
      <c r="FY39" s="2" t="str">
        <f t="shared" si="198"/>
        <v>Sibm5b</v>
      </c>
      <c r="FZ39" s="2" t="str">
        <f t="shared" si="198"/>
        <v>Sibm5b7</v>
      </c>
      <c r="GA39" s="2" t="str">
        <f t="shared" si="198"/>
        <v>Sibm5b9b</v>
      </c>
      <c r="GB39" s="2" t="str">
        <f t="shared" si="198"/>
        <v>Sibm5b11</v>
      </c>
      <c r="GC39" s="2" t="str">
        <f t="shared" si="198"/>
        <v>Sibm5b13</v>
      </c>
      <c r="GD39" s="2" t="str">
        <f t="shared" si="199"/>
        <v>Sib5#</v>
      </c>
      <c r="GE39" s="2" t="str">
        <f t="shared" si="199"/>
        <v>Sib5#Δ</v>
      </c>
      <c r="GF39" s="2" t="str">
        <f t="shared" si="199"/>
        <v>Sib5#9</v>
      </c>
      <c r="GG39" s="2" t="str">
        <f t="shared" si="199"/>
        <v>Sib5#11</v>
      </c>
      <c r="GH39" s="2" t="str">
        <f t="shared" si="199"/>
        <v>Sib5#13</v>
      </c>
      <c r="GI39" s="2" t="str">
        <f t="shared" si="200"/>
        <v>Sibm</v>
      </c>
      <c r="GJ39" s="2" t="str">
        <f t="shared" si="200"/>
        <v>Sibm7</v>
      </c>
      <c r="GK39" s="2" t="str">
        <f t="shared" si="200"/>
        <v>Sibm9</v>
      </c>
      <c r="GL39" s="2" t="str">
        <f t="shared" si="200"/>
        <v>Sibm11+</v>
      </c>
      <c r="GM39" s="2" t="str">
        <f t="shared" si="200"/>
        <v>Sibm13</v>
      </c>
      <c r="GN39" s="2" t="str">
        <f t="shared" si="201"/>
        <v>Sib</v>
      </c>
      <c r="GO39" s="2" t="str">
        <f t="shared" si="201"/>
        <v>Sib7</v>
      </c>
      <c r="GP39" s="2" t="str">
        <f t="shared" si="201"/>
        <v>Sib9b</v>
      </c>
      <c r="GQ39" s="2" t="str">
        <f t="shared" si="201"/>
        <v>Sib11</v>
      </c>
      <c r="GR39" s="2" t="str">
        <f t="shared" si="201"/>
        <v>Sib13b</v>
      </c>
      <c r="GS39" s="2" t="str">
        <f t="shared" si="202"/>
        <v>Sib</v>
      </c>
      <c r="GT39" s="2" t="str">
        <f t="shared" si="202"/>
        <v>SibΔ</v>
      </c>
      <c r="GU39" s="2" t="str">
        <f t="shared" si="202"/>
        <v>Sib9+</v>
      </c>
      <c r="GV39" s="2" t="str">
        <f t="shared" si="202"/>
        <v>Sib11+</v>
      </c>
      <c r="GW39" s="2" t="str">
        <f t="shared" si="202"/>
        <v>Sib13</v>
      </c>
      <c r="GX39" s="2" t="str">
        <f t="shared" si="203"/>
        <v>Sibm5b</v>
      </c>
      <c r="GY39" s="2" t="str">
        <f t="shared" si="203"/>
        <v>Sibm5bdim</v>
      </c>
      <c r="GZ39" s="2" t="str">
        <f t="shared" si="203"/>
        <v>Sibm5b9b</v>
      </c>
      <c r="HA39" s="2" t="str">
        <f t="shared" si="203"/>
        <v>Sibm5b11b</v>
      </c>
      <c r="HB39" s="2" t="str">
        <f t="shared" si="203"/>
        <v>Sibm5b13b</v>
      </c>
      <c r="HD39" s="2">
        <f t="shared" si="216"/>
        <v>35</v>
      </c>
      <c r="HE39" s="2" t="str" cm="1">
        <f t="array" ref="HE39">INDEX(patti,$HD39,IP39)</f>
        <v>Sibm</v>
      </c>
      <c r="HF39" s="2" t="str" cm="1">
        <f t="array" ref="HF39">INDEX(patti,$HD39,IQ39)</f>
        <v>Sibm5b</v>
      </c>
      <c r="HG39" s="2" t="str" cm="1">
        <f t="array" ref="HG39">INDEX(patti,$HD39,IR39)</f>
        <v>Sib5#</v>
      </c>
      <c r="HH39" s="2" t="str" cm="1">
        <f t="array" ref="HH39">INDEX(patti,$HD39,IS39)</f>
        <v>Sibm</v>
      </c>
      <c r="HI39" s="2" t="str" cm="1">
        <f t="array" ref="HI39">INDEX(patti,$HD39,IT39)</f>
        <v>Sib</v>
      </c>
      <c r="HJ39" s="2" t="str" cm="1">
        <f t="array" ref="HJ39">INDEX(patti,$HD39,IU39)</f>
        <v>Sib</v>
      </c>
      <c r="HK39" s="2" t="str" cm="1">
        <f t="array" ref="HK39">INDEX(patti,$HD39,IV39)</f>
        <v>Sibdim</v>
      </c>
      <c r="HL39" s="2" t="str" cm="1">
        <f t="array" ref="HL39">INDEX(patti,$HD39,IW39)</f>
        <v>SibmΔ</v>
      </c>
      <c r="HM39" s="2" t="str" cm="1">
        <f t="array" ref="HM39">INDEX(patti,$HD39,IX39)</f>
        <v>Sibm5b7</v>
      </c>
      <c r="HN39" s="2" t="str" cm="1">
        <f t="array" ref="HN39">INDEX(patti,$HD39,IY39)</f>
        <v>Sib5#Δ</v>
      </c>
      <c r="HO39" s="2" t="str" cm="1">
        <f t="array" ref="HO39">INDEX(patti,$HD39,IZ39)</f>
        <v>Sibm7</v>
      </c>
      <c r="HP39" s="2" t="str" cm="1">
        <f t="array" ref="HP39">INDEX(patti,$HD39,JA39)</f>
        <v>Sib7</v>
      </c>
      <c r="HQ39" s="2" t="str" cm="1">
        <f t="array" ref="HQ39">INDEX(patti,$HD39,JB39)</f>
        <v>SibΔ</v>
      </c>
      <c r="HR39" s="2" t="str" cm="1">
        <f t="array" ref="HR39">INDEX(patti,$HD39,JC39)</f>
        <v xml:space="preserve">   </v>
      </c>
      <c r="HS39" s="2" t="str" cm="1">
        <f t="array" ref="HS39">INDEX(patti,$HD39,JD39)</f>
        <v>Sibm9</v>
      </c>
      <c r="HT39" s="2" t="str" cm="1">
        <f t="array" ref="HT39">INDEX(patti,$HD39,JE39)</f>
        <v>Sibm5b9b</v>
      </c>
      <c r="HU39" s="2" t="str" cm="1">
        <f t="array" ref="HU39">INDEX(patti,$HD39,JF39)</f>
        <v>Sib5#9</v>
      </c>
      <c r="HV39" s="2" t="str" cm="1">
        <f t="array" ref="HV39">INDEX(patti,$HD39,JG39)</f>
        <v>Sibm9</v>
      </c>
      <c r="HW39" s="2" t="str" cm="1">
        <f t="array" ref="HW39">INDEX(patti,$HD39,JH39)</f>
        <v>Sib9b</v>
      </c>
      <c r="HX39" s="2" t="str" cm="1">
        <f t="array" ref="HX39">INDEX(patti,$HD39,JI39)</f>
        <v>Sib9#</v>
      </c>
      <c r="HY39" s="2" t="str" cm="1">
        <f t="array" ref="HY39">INDEX(patti,$HD39,JJ39)</f>
        <v xml:space="preserve">   </v>
      </c>
      <c r="HZ39" s="2" t="str" cm="1">
        <f t="array" ref="HZ39">INDEX(patti,$HD39,JK39)</f>
        <v>Sibm11</v>
      </c>
      <c r="IA39" s="2" t="str" cm="1">
        <f t="array" ref="IA39">INDEX(patti,$HD39,JL39)</f>
        <v>Sibm5b11</v>
      </c>
      <c r="IB39" s="2" t="str" cm="1">
        <f t="array" ref="IB39">INDEX(patti,$HD39,JM39)</f>
        <v>Sib5#11</v>
      </c>
      <c r="IC39" s="2" t="str" cm="1">
        <f t="array" ref="IC39">INDEX(patti,$HD39,JN39)</f>
        <v>Sibm11+</v>
      </c>
      <c r="ID39" s="2" t="str" cm="1">
        <f t="array" ref="ID39">INDEX(patti,$HD39,JO39)</f>
        <v>Sib11</v>
      </c>
      <c r="IE39" s="2" t="str" cm="1">
        <f t="array" ref="IE39">INDEX(patti,$HD39,JP39)</f>
        <v>Sib11+</v>
      </c>
      <c r="IF39" s="2" t="str" cm="1">
        <f t="array" ref="IF39">INDEX(patti,$HD39,JQ39)</f>
        <v xml:space="preserve">   </v>
      </c>
      <c r="IG39" s="2" t="str" cm="1">
        <f t="array" ref="IG39">INDEX(patti,$HD39,JR39)</f>
        <v>Sibm13b</v>
      </c>
      <c r="IH39" s="2" t="str" cm="1">
        <f t="array" ref="IH39">INDEX(patti,$HD39,JS39)</f>
        <v>Sibm5b13</v>
      </c>
      <c r="II39" s="2" t="str" cm="1">
        <f t="array" ref="II39">INDEX(patti,$HD39,JT39)</f>
        <v>Sib5#13</v>
      </c>
      <c r="IJ39" s="2" t="str" cm="1">
        <f t="array" ref="IJ39">INDEX(patti,$HD39,JU39)</f>
        <v>Sibm13</v>
      </c>
      <c r="IK39" s="2" t="str" cm="1">
        <f t="array" ref="IK39">INDEX(patti,$HD39,JV39)</f>
        <v>Sib13b</v>
      </c>
      <c r="IL39" s="2" t="str" cm="1">
        <f t="array" ref="IL39">INDEX(patti,$HD39,JW39)</f>
        <v>Sib13</v>
      </c>
      <c r="IM39" s="2" t="str" cm="1">
        <f t="array" ref="IM39">INDEX(patti,$HD39,JX39)</f>
        <v xml:space="preserve">   </v>
      </c>
      <c r="IN39" t="s">
        <v>117</v>
      </c>
      <c r="IP39">
        <v>1</v>
      </c>
      <c r="IQ39">
        <f t="shared" si="229"/>
        <v>6</v>
      </c>
      <c r="IR39">
        <f t="shared" si="229"/>
        <v>11</v>
      </c>
      <c r="IS39">
        <f t="shared" si="229"/>
        <v>16</v>
      </c>
      <c r="IT39">
        <f t="shared" si="229"/>
        <v>21</v>
      </c>
      <c r="IU39">
        <f t="shared" si="229"/>
        <v>26</v>
      </c>
      <c r="IV39">
        <f t="shared" si="229"/>
        <v>31</v>
      </c>
      <c r="IW39">
        <f t="shared" si="228"/>
        <v>2</v>
      </c>
      <c r="IX39">
        <f t="shared" si="228"/>
        <v>7</v>
      </c>
      <c r="IY39">
        <f t="shared" si="228"/>
        <v>12</v>
      </c>
      <c r="IZ39">
        <f t="shared" si="228"/>
        <v>17</v>
      </c>
      <c r="JA39">
        <f t="shared" si="228"/>
        <v>22</v>
      </c>
      <c r="JB39">
        <f t="shared" si="228"/>
        <v>27</v>
      </c>
      <c r="JC39">
        <f t="shared" si="228"/>
        <v>32</v>
      </c>
      <c r="JD39">
        <f t="shared" si="228"/>
        <v>3</v>
      </c>
      <c r="JE39">
        <f t="shared" si="228"/>
        <v>8</v>
      </c>
      <c r="JF39">
        <f t="shared" si="228"/>
        <v>13</v>
      </c>
      <c r="JG39">
        <f t="shared" si="228"/>
        <v>18</v>
      </c>
      <c r="JH39">
        <f t="shared" si="228"/>
        <v>23</v>
      </c>
      <c r="JI39">
        <f t="shared" si="228"/>
        <v>28</v>
      </c>
      <c r="JJ39">
        <f t="shared" si="228"/>
        <v>33</v>
      </c>
      <c r="JK39">
        <f t="shared" si="228"/>
        <v>4</v>
      </c>
      <c r="JL39">
        <f t="shared" si="228"/>
        <v>9</v>
      </c>
      <c r="JM39">
        <f t="shared" si="223"/>
        <v>14</v>
      </c>
      <c r="JN39">
        <f t="shared" si="223"/>
        <v>19</v>
      </c>
      <c r="JO39">
        <f t="shared" si="223"/>
        <v>24</v>
      </c>
      <c r="JP39">
        <f t="shared" si="223"/>
        <v>29</v>
      </c>
      <c r="JQ39">
        <f t="shared" si="223"/>
        <v>34</v>
      </c>
      <c r="JR39">
        <f t="shared" si="223"/>
        <v>5</v>
      </c>
      <c r="JS39">
        <f t="shared" si="223"/>
        <v>10</v>
      </c>
      <c r="JT39">
        <f t="shared" si="223"/>
        <v>15</v>
      </c>
      <c r="JU39">
        <f t="shared" si="223"/>
        <v>20</v>
      </c>
      <c r="JV39">
        <f t="shared" si="223"/>
        <v>25</v>
      </c>
      <c r="JW39">
        <f t="shared" si="223"/>
        <v>30</v>
      </c>
      <c r="JX39">
        <f t="shared" si="223"/>
        <v>35</v>
      </c>
      <c r="JY39" t="s">
        <v>117</v>
      </c>
      <c r="JZ39" t="str">
        <f t="shared" si="227"/>
        <v>ARMONICA</v>
      </c>
      <c r="KA39">
        <f t="shared" si="16"/>
        <v>0</v>
      </c>
      <c r="KB39" cm="1">
        <f t="array" ref="KB39">IF(TYPE(_xlfn._xlws.FILTER(HE$1:IM$1,HE39:IM39=KA39))=16,0,_xlfn._xlws.FILTER(HE$1:IM$1,HE39:IM39=KA39))</f>
        <v>0</v>
      </c>
      <c r="KG39">
        <f t="shared" si="206"/>
        <v>0</v>
      </c>
      <c r="KH39" s="35">
        <f t="shared" si="225"/>
        <v>0</v>
      </c>
      <c r="LX39" s="73"/>
      <c r="LY39" s="73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73"/>
      <c r="NP39" s="73"/>
      <c r="NQ39" s="73"/>
      <c r="NR39" s="73"/>
      <c r="NS39" s="73"/>
      <c r="NT39" s="73"/>
      <c r="NU39" s="73"/>
      <c r="NV39" s="73"/>
      <c r="NW39" s="73"/>
      <c r="NX39" s="73"/>
      <c r="NY39" s="73"/>
      <c r="NZ39" s="73"/>
      <c r="OA39" s="73"/>
      <c r="OB39" s="73"/>
      <c r="OC39" s="73"/>
      <c r="OD39" s="73"/>
      <c r="OE39" s="73"/>
      <c r="OF39" s="73"/>
      <c r="OG39" s="73"/>
      <c r="OH39" s="73"/>
      <c r="OI39" s="73"/>
      <c r="OJ39" s="73"/>
      <c r="OK39" s="73"/>
      <c r="OL39" s="73"/>
      <c r="OM39" s="73"/>
      <c r="ON39" s="73"/>
      <c r="OO39" s="73"/>
      <c r="OP39" s="73"/>
      <c r="OQ39" s="73"/>
      <c r="OR39" s="73"/>
      <c r="OS39" s="73"/>
      <c r="OT39" s="73"/>
      <c r="OU39" s="73"/>
      <c r="OV39" s="73"/>
      <c r="OW39" s="73"/>
      <c r="OX39" s="73"/>
      <c r="OY39" s="73"/>
      <c r="OZ39" s="73"/>
      <c r="PA39" s="73"/>
      <c r="PB39" s="73"/>
    </row>
    <row r="40" spans="1:418" x14ac:dyDescent="0.3">
      <c r="A40" s="190"/>
      <c r="B40" t="str">
        <f t="shared" si="220"/>
        <v>SI</v>
      </c>
      <c r="C40" s="16" t="s">
        <v>37</v>
      </c>
      <c r="D40" s="16" t="s">
        <v>38</v>
      </c>
      <c r="E40" s="16" t="s">
        <v>37</v>
      </c>
      <c r="F40" s="16" t="s">
        <v>37</v>
      </c>
      <c r="G40" s="16" t="s">
        <v>38</v>
      </c>
      <c r="H40" s="16" t="s">
        <v>39</v>
      </c>
      <c r="I40" s="16" t="s">
        <v>38</v>
      </c>
      <c r="J40" s="4">
        <f t="shared" si="221"/>
        <v>12</v>
      </c>
      <c r="K40" s="59">
        <f t="shared" si="48"/>
        <v>14</v>
      </c>
      <c r="L40" s="59">
        <f t="shared" si="49"/>
        <v>15</v>
      </c>
      <c r="M40" s="59">
        <f t="shared" si="50"/>
        <v>17</v>
      </c>
      <c r="N40" s="59">
        <f t="shared" si="51"/>
        <v>19</v>
      </c>
      <c r="O40" s="59">
        <f t="shared" si="52"/>
        <v>20</v>
      </c>
      <c r="P40" s="59">
        <f t="shared" si="53"/>
        <v>23</v>
      </c>
      <c r="Q40" s="57">
        <f t="shared" si="54"/>
        <v>24</v>
      </c>
      <c r="R40" s="59">
        <f t="shared" si="55"/>
        <v>26</v>
      </c>
      <c r="S40" s="59">
        <f t="shared" si="56"/>
        <v>27</v>
      </c>
      <c r="T40" s="59">
        <f t="shared" si="57"/>
        <v>29</v>
      </c>
      <c r="U40" s="59">
        <f t="shared" si="58"/>
        <v>31</v>
      </c>
      <c r="V40" s="59">
        <f t="shared" si="59"/>
        <v>32</v>
      </c>
      <c r="W40" s="59">
        <f t="shared" si="60"/>
        <v>35</v>
      </c>
      <c r="X40" s="57">
        <f t="shared" si="61"/>
        <v>36</v>
      </c>
      <c r="Y40" s="59">
        <f t="shared" si="62"/>
        <v>38</v>
      </c>
      <c r="Z40" s="59">
        <f t="shared" si="63"/>
        <v>39</v>
      </c>
      <c r="AA40" s="59">
        <f t="shared" si="64"/>
        <v>41</v>
      </c>
      <c r="AB40" s="59">
        <f t="shared" si="65"/>
        <v>43</v>
      </c>
      <c r="AC40" s="59">
        <f t="shared" si="66"/>
        <v>44</v>
      </c>
      <c r="AD40" s="59">
        <f t="shared" si="67"/>
        <v>47</v>
      </c>
      <c r="AE40" s="57">
        <f t="shared" si="68"/>
        <v>48</v>
      </c>
      <c r="AF40" s="59">
        <f t="shared" si="69"/>
        <v>50</v>
      </c>
      <c r="AG40" s="59">
        <f t="shared" si="70"/>
        <v>51</v>
      </c>
      <c r="AH40" s="59">
        <f t="shared" si="71"/>
        <v>53</v>
      </c>
      <c r="AI40" s="59"/>
      <c r="AJ40" s="59">
        <f>1</f>
        <v>1</v>
      </c>
      <c r="AK40" s="59">
        <f t="shared" si="72"/>
        <v>3</v>
      </c>
      <c r="AL40" s="59">
        <f t="shared" si="73"/>
        <v>7</v>
      </c>
      <c r="AM40" s="59">
        <f t="shared" si="74"/>
        <v>11</v>
      </c>
      <c r="AN40" s="59">
        <f t="shared" si="75"/>
        <v>14</v>
      </c>
      <c r="AO40" s="59">
        <f t="shared" si="76"/>
        <v>17</v>
      </c>
      <c r="AP40" s="59">
        <f t="shared" si="77"/>
        <v>20</v>
      </c>
      <c r="AQ40" s="59" t="str">
        <f t="shared" si="215"/>
        <v>SI</v>
      </c>
      <c r="AR40" s="59" t="str">
        <f t="shared" si="78"/>
        <v>m</v>
      </c>
      <c r="AS40" s="59" t="str">
        <f t="shared" si="79"/>
        <v/>
      </c>
      <c r="AT40" s="59" t="str">
        <f t="shared" si="80"/>
        <v>Δ</v>
      </c>
      <c r="AU40" s="57" t="str">
        <f t="shared" si="81"/>
        <v>9</v>
      </c>
      <c r="AV40" s="57" t="str">
        <f t="shared" si="82"/>
        <v>11</v>
      </c>
      <c r="AW40" s="57" t="str">
        <f t="shared" si="83"/>
        <v>13b</v>
      </c>
      <c r="AX40" s="57" t="str">
        <f t="shared" si="84"/>
        <v>SIm</v>
      </c>
      <c r="AY40" s="57" t="str">
        <f t="shared" si="85"/>
        <v>SImΔ</v>
      </c>
      <c r="AZ40" s="57" t="str">
        <f t="shared" si="86"/>
        <v>SIm9</v>
      </c>
      <c r="BA40" s="57" t="str">
        <f t="shared" si="87"/>
        <v>SIm11</v>
      </c>
      <c r="BB40" s="57" t="str">
        <f t="shared" si="88"/>
        <v>SIm13b</v>
      </c>
      <c r="BD40" s="59">
        <f>1</f>
        <v>1</v>
      </c>
      <c r="BE40" s="57">
        <f t="shared" si="89"/>
        <v>3</v>
      </c>
      <c r="BF40" s="57">
        <f t="shared" si="90"/>
        <v>6</v>
      </c>
      <c r="BG40" s="57">
        <f t="shared" si="91"/>
        <v>10</v>
      </c>
      <c r="BH40" s="57">
        <f t="shared" si="92"/>
        <v>13</v>
      </c>
      <c r="BI40" s="57">
        <f t="shared" si="93"/>
        <v>17</v>
      </c>
      <c r="BJ40" s="57">
        <f t="shared" si="94"/>
        <v>21</v>
      </c>
      <c r="BK40" s="59" t="str">
        <f t="shared" si="95"/>
        <v>SI</v>
      </c>
      <c r="BL40" s="59" t="str">
        <f t="shared" si="96"/>
        <v>m</v>
      </c>
      <c r="BM40" s="59" t="str">
        <f t="shared" si="97"/>
        <v>5b</v>
      </c>
      <c r="BN40" s="59" t="str">
        <f t="shared" si="98"/>
        <v>7</v>
      </c>
      <c r="BO40" s="57" t="str">
        <f t="shared" si="99"/>
        <v>9b</v>
      </c>
      <c r="BP40" s="57" t="str">
        <f t="shared" si="100"/>
        <v>11</v>
      </c>
      <c r="BQ40" s="57" t="str">
        <f t="shared" si="101"/>
        <v>13</v>
      </c>
      <c r="BR40" s="57" t="str">
        <f t="shared" si="102"/>
        <v>SIm5b</v>
      </c>
      <c r="BS40" s="57" t="str">
        <f t="shared" si="103"/>
        <v>SIm5b7</v>
      </c>
      <c r="BT40" s="57" t="str">
        <f t="shared" si="104"/>
        <v>SIm5b9b</v>
      </c>
      <c r="BU40" s="57" t="str">
        <f t="shared" si="105"/>
        <v>SIm5b11</v>
      </c>
      <c r="BV40" s="57" t="str">
        <f t="shared" si="106"/>
        <v>SIm5b13</v>
      </c>
      <c r="BX40" s="59">
        <f>1</f>
        <v>1</v>
      </c>
      <c r="BY40" s="57">
        <f t="shared" si="107"/>
        <v>4</v>
      </c>
      <c r="BZ40" s="57">
        <f t="shared" si="108"/>
        <v>8</v>
      </c>
      <c r="CA40" s="57">
        <f t="shared" si="109"/>
        <v>11</v>
      </c>
      <c r="CB40" s="57">
        <f t="shared" si="110"/>
        <v>14</v>
      </c>
      <c r="CC40" s="57">
        <f t="shared" si="111"/>
        <v>17</v>
      </c>
      <c r="CD40" s="57">
        <f t="shared" si="112"/>
        <v>21</v>
      </c>
      <c r="CE40" s="59" t="str">
        <f t="shared" si="113"/>
        <v>SI</v>
      </c>
      <c r="CF40" s="59" t="str">
        <f t="shared" si="114"/>
        <v/>
      </c>
      <c r="CG40" s="59" t="str">
        <f t="shared" si="115"/>
        <v>5#</v>
      </c>
      <c r="CH40" s="59" t="str">
        <f t="shared" si="116"/>
        <v>Δ</v>
      </c>
      <c r="CI40" s="57" t="str">
        <f t="shared" si="117"/>
        <v>9</v>
      </c>
      <c r="CJ40" s="57" t="str">
        <f t="shared" si="118"/>
        <v>11</v>
      </c>
      <c r="CK40" s="57" t="str">
        <f t="shared" si="119"/>
        <v>13</v>
      </c>
      <c r="CL40" s="57" t="str">
        <f t="shared" si="120"/>
        <v>SI5#</v>
      </c>
      <c r="CM40" s="57" t="str">
        <f t="shared" si="121"/>
        <v>SI5#Δ</v>
      </c>
      <c r="CN40" s="57" t="str">
        <f t="shared" si="122"/>
        <v>SI5#9</v>
      </c>
      <c r="CO40" s="57" t="str">
        <f t="shared" si="123"/>
        <v>SI5#11</v>
      </c>
      <c r="CP40" s="57" t="str">
        <f t="shared" si="124"/>
        <v>SI5#13</v>
      </c>
      <c r="CR40" s="59">
        <f>1</f>
        <v>1</v>
      </c>
      <c r="CS40" s="57">
        <f t="shared" si="125"/>
        <v>3</v>
      </c>
      <c r="CT40" s="57">
        <f t="shared" si="126"/>
        <v>7</v>
      </c>
      <c r="CU40" s="57">
        <f t="shared" si="127"/>
        <v>10</v>
      </c>
      <c r="CV40" s="57">
        <f t="shared" si="128"/>
        <v>14</v>
      </c>
      <c r="CW40" s="57">
        <f t="shared" si="129"/>
        <v>18</v>
      </c>
      <c r="CX40" s="57">
        <f t="shared" si="130"/>
        <v>21</v>
      </c>
      <c r="CY40" s="59" t="str">
        <f t="shared" si="131"/>
        <v>SI</v>
      </c>
      <c r="CZ40" s="59" t="str">
        <f t="shared" si="132"/>
        <v>m</v>
      </c>
      <c r="DA40" s="59" t="str">
        <f t="shared" si="133"/>
        <v/>
      </c>
      <c r="DB40" s="59" t="str">
        <f t="shared" si="134"/>
        <v>7</v>
      </c>
      <c r="DC40" s="57" t="str">
        <f t="shared" si="135"/>
        <v>9</v>
      </c>
      <c r="DD40" s="57" t="str">
        <f t="shared" si="136"/>
        <v>11+</v>
      </c>
      <c r="DE40" s="57" t="str">
        <f t="shared" si="137"/>
        <v>13</v>
      </c>
      <c r="DF40" s="57" t="str">
        <f t="shared" si="138"/>
        <v>SIm</v>
      </c>
      <c r="DG40" s="57" t="str">
        <f t="shared" si="139"/>
        <v>SIm7</v>
      </c>
      <c r="DH40" s="57" t="str">
        <f t="shared" si="140"/>
        <v>SIm9</v>
      </c>
      <c r="DI40" s="57" t="str">
        <f t="shared" si="141"/>
        <v>SIm11+</v>
      </c>
      <c r="DJ40" s="57" t="str">
        <f t="shared" si="142"/>
        <v>SIm13</v>
      </c>
      <c r="DL40" s="59">
        <f>1</f>
        <v>1</v>
      </c>
      <c r="DM40" s="57">
        <f t="shared" si="143"/>
        <v>4</v>
      </c>
      <c r="DN40" s="57">
        <f t="shared" si="144"/>
        <v>7</v>
      </c>
      <c r="DO40" s="57">
        <f t="shared" si="145"/>
        <v>10</v>
      </c>
      <c r="DP40" s="57">
        <f t="shared" si="146"/>
        <v>13</v>
      </c>
      <c r="DQ40" s="57">
        <f t="shared" si="147"/>
        <v>17</v>
      </c>
      <c r="DR40" s="57">
        <f t="shared" si="148"/>
        <v>20</v>
      </c>
      <c r="DS40" s="59" t="str">
        <f t="shared" si="149"/>
        <v>SI</v>
      </c>
      <c r="DT40" s="59" t="str">
        <f t="shared" si="150"/>
        <v/>
      </c>
      <c r="DU40" s="59" t="str">
        <f t="shared" si="151"/>
        <v/>
      </c>
      <c r="DV40" s="59" t="str">
        <f t="shared" si="152"/>
        <v>7</v>
      </c>
      <c r="DW40" s="57" t="str">
        <f t="shared" si="153"/>
        <v>9b</v>
      </c>
      <c r="DX40" s="57" t="str">
        <f t="shared" si="154"/>
        <v>11</v>
      </c>
      <c r="DY40" s="57" t="str">
        <f t="shared" si="155"/>
        <v>13b</v>
      </c>
      <c r="DZ40" s="57" t="str">
        <f t="shared" si="156"/>
        <v>SI</v>
      </c>
      <c r="EA40" s="57" t="str">
        <f t="shared" si="157"/>
        <v>SI7</v>
      </c>
      <c r="EB40" s="57" t="str">
        <f t="shared" si="158"/>
        <v>SI9b</v>
      </c>
      <c r="EC40" s="57" t="str">
        <f t="shared" si="159"/>
        <v>SI11</v>
      </c>
      <c r="ED40" s="57" t="str">
        <f t="shared" si="160"/>
        <v>SI13b</v>
      </c>
      <c r="EF40" s="59">
        <f>1</f>
        <v>1</v>
      </c>
      <c r="EG40" s="57">
        <f t="shared" si="161"/>
        <v>4</v>
      </c>
      <c r="EH40" s="57">
        <f t="shared" si="162"/>
        <v>7</v>
      </c>
      <c r="EI40" s="57">
        <f t="shared" si="163"/>
        <v>11</v>
      </c>
      <c r="EJ40" s="57">
        <f t="shared" si="164"/>
        <v>15</v>
      </c>
      <c r="EK40" s="57">
        <f t="shared" si="165"/>
        <v>18</v>
      </c>
      <c r="EL40" s="57">
        <f t="shared" si="166"/>
        <v>21</v>
      </c>
      <c r="EM40" s="59" t="str">
        <f t="shared" si="167"/>
        <v>SI</v>
      </c>
      <c r="EN40" s="59" t="str">
        <f t="shared" si="168"/>
        <v/>
      </c>
      <c r="EO40" s="59" t="str">
        <f t="shared" si="169"/>
        <v/>
      </c>
      <c r="EP40" s="59" t="str">
        <f t="shared" si="170"/>
        <v>Δ</v>
      </c>
      <c r="EQ40" s="57" t="str">
        <f t="shared" si="171"/>
        <v>9+</v>
      </c>
      <c r="ER40" s="57" t="str">
        <f t="shared" si="172"/>
        <v>11+</v>
      </c>
      <c r="ES40" s="57" t="str">
        <f t="shared" si="173"/>
        <v>13</v>
      </c>
      <c r="ET40" s="57" t="str">
        <f t="shared" si="174"/>
        <v>SI</v>
      </c>
      <c r="EU40" s="57" t="str">
        <f t="shared" si="175"/>
        <v>SIΔ</v>
      </c>
      <c r="EV40" s="57" t="str">
        <f t="shared" si="176"/>
        <v>SI9+</v>
      </c>
      <c r="EW40" s="57" t="str">
        <f t="shared" si="177"/>
        <v>SI11+</v>
      </c>
      <c r="EX40" s="57" t="str">
        <f t="shared" si="178"/>
        <v>SI13</v>
      </c>
      <c r="EZ40" s="59">
        <f>1</f>
        <v>1</v>
      </c>
      <c r="FA40" s="57">
        <f t="shared" si="179"/>
        <v>3</v>
      </c>
      <c r="FB40" s="57">
        <f t="shared" si="180"/>
        <v>6</v>
      </c>
      <c r="FC40" s="57">
        <f t="shared" si="181"/>
        <v>9</v>
      </c>
      <c r="FD40" s="57">
        <f t="shared" si="182"/>
        <v>13</v>
      </c>
      <c r="FE40" s="57">
        <f t="shared" si="183"/>
        <v>16</v>
      </c>
      <c r="FF40" s="57">
        <f t="shared" si="184"/>
        <v>20</v>
      </c>
      <c r="FG40" s="59" t="str">
        <f t="shared" si="185"/>
        <v>SI</v>
      </c>
      <c r="FH40" s="59" t="str">
        <f t="shared" si="186"/>
        <v>m</v>
      </c>
      <c r="FI40" s="59" t="str">
        <f t="shared" si="187"/>
        <v>5b</v>
      </c>
      <c r="FJ40" s="59" t="str">
        <f t="shared" si="188"/>
        <v>dim</v>
      </c>
      <c r="FK40" s="57" t="str">
        <f t="shared" si="189"/>
        <v>9b</v>
      </c>
      <c r="FL40" s="57" t="str">
        <f t="shared" si="190"/>
        <v>11b</v>
      </c>
      <c r="FM40" s="57" t="str">
        <f t="shared" si="191"/>
        <v>13b</v>
      </c>
      <c r="FN40" s="57" t="str">
        <f t="shared" si="192"/>
        <v>SIm5b</v>
      </c>
      <c r="FO40" s="57" t="str">
        <f t="shared" si="193"/>
        <v>SIm5bdim</v>
      </c>
      <c r="FP40" s="57" t="str">
        <f t="shared" si="194"/>
        <v>SIm5b9b</v>
      </c>
      <c r="FQ40" s="57" t="str">
        <f t="shared" si="195"/>
        <v>SIm5b11b</v>
      </c>
      <c r="FR40" s="57" t="str">
        <f t="shared" si="196"/>
        <v>SIm5b13b</v>
      </c>
      <c r="FT40" s="2" t="str">
        <f t="shared" si="197"/>
        <v>SIm</v>
      </c>
      <c r="FU40" s="2" t="str">
        <f t="shared" si="197"/>
        <v>SImΔ</v>
      </c>
      <c r="FV40" s="2" t="str">
        <f t="shared" si="197"/>
        <v>SIm9</v>
      </c>
      <c r="FW40" s="2" t="str">
        <f t="shared" si="197"/>
        <v>SIm11</v>
      </c>
      <c r="FX40" s="2" t="str">
        <f t="shared" si="197"/>
        <v>SIm13b</v>
      </c>
      <c r="FY40" s="2" t="str">
        <f t="shared" si="198"/>
        <v>SIm5b</v>
      </c>
      <c r="FZ40" s="2" t="str">
        <f t="shared" si="198"/>
        <v>SIm5b7</v>
      </c>
      <c r="GA40" s="2" t="str">
        <f t="shared" si="198"/>
        <v>SIm5b9b</v>
      </c>
      <c r="GB40" s="2" t="str">
        <f t="shared" si="198"/>
        <v>SIm5b11</v>
      </c>
      <c r="GC40" s="2" t="str">
        <f t="shared" si="198"/>
        <v>SIm5b13</v>
      </c>
      <c r="GD40" s="2" t="str">
        <f t="shared" si="199"/>
        <v>SI5#</v>
      </c>
      <c r="GE40" s="2" t="str">
        <f t="shared" si="199"/>
        <v>SI5#Δ</v>
      </c>
      <c r="GF40" s="2" t="str">
        <f t="shared" si="199"/>
        <v>SI5#9</v>
      </c>
      <c r="GG40" s="2" t="str">
        <f t="shared" si="199"/>
        <v>SI5#11</v>
      </c>
      <c r="GH40" s="2" t="str">
        <f t="shared" si="199"/>
        <v>SI5#13</v>
      </c>
      <c r="GI40" s="2" t="str">
        <f t="shared" si="200"/>
        <v>SIm</v>
      </c>
      <c r="GJ40" s="2" t="str">
        <f t="shared" si="200"/>
        <v>SIm7</v>
      </c>
      <c r="GK40" s="2" t="str">
        <f t="shared" si="200"/>
        <v>SIm9</v>
      </c>
      <c r="GL40" s="2" t="str">
        <f t="shared" si="200"/>
        <v>SIm11+</v>
      </c>
      <c r="GM40" s="2" t="str">
        <f t="shared" si="200"/>
        <v>SIm13</v>
      </c>
      <c r="GN40" s="2" t="str">
        <f t="shared" si="201"/>
        <v>SI</v>
      </c>
      <c r="GO40" s="2" t="str">
        <f t="shared" si="201"/>
        <v>SI7</v>
      </c>
      <c r="GP40" s="2" t="str">
        <f t="shared" si="201"/>
        <v>SI9b</v>
      </c>
      <c r="GQ40" s="2" t="str">
        <f t="shared" si="201"/>
        <v>SI11</v>
      </c>
      <c r="GR40" s="2" t="str">
        <f t="shared" si="201"/>
        <v>SI13b</v>
      </c>
      <c r="GS40" s="2" t="str">
        <f t="shared" si="202"/>
        <v>SI</v>
      </c>
      <c r="GT40" s="2" t="str">
        <f t="shared" si="202"/>
        <v>SIΔ</v>
      </c>
      <c r="GU40" s="2" t="str">
        <f t="shared" si="202"/>
        <v>SI9+</v>
      </c>
      <c r="GV40" s="2" t="str">
        <f t="shared" si="202"/>
        <v>SI11+</v>
      </c>
      <c r="GW40" s="2" t="str">
        <f t="shared" si="202"/>
        <v>SI13</v>
      </c>
      <c r="GX40" s="2" t="str">
        <f t="shared" si="203"/>
        <v>SIm5b</v>
      </c>
      <c r="GY40" s="2" t="str">
        <f t="shared" si="203"/>
        <v>SIm5bdim</v>
      </c>
      <c r="GZ40" s="2" t="str">
        <f t="shared" si="203"/>
        <v>SIm5b9b</v>
      </c>
      <c r="HA40" s="2" t="str">
        <f t="shared" si="203"/>
        <v>SIm5b11b</v>
      </c>
      <c r="HB40" s="2" t="str">
        <f t="shared" si="203"/>
        <v>SIm5b13b</v>
      </c>
      <c r="HD40" s="2">
        <f t="shared" si="216"/>
        <v>36</v>
      </c>
      <c r="HE40" s="2" t="str" cm="1">
        <f t="array" ref="HE40">INDEX(patti,$HD40,IP40)</f>
        <v>SIm</v>
      </c>
      <c r="HF40" s="2" t="str" cm="1">
        <f t="array" ref="HF40">INDEX(patti,$HD40,IQ40)</f>
        <v>SIm5b</v>
      </c>
      <c r="HG40" s="2" t="str" cm="1">
        <f t="array" ref="HG40">INDEX(patti,$HD40,IR40)</f>
        <v>SI5#</v>
      </c>
      <c r="HH40" s="2" t="str" cm="1">
        <f t="array" ref="HH40">INDEX(patti,$HD40,IS40)</f>
        <v>SIm</v>
      </c>
      <c r="HI40" s="2" t="str" cm="1">
        <f t="array" ref="HI40">INDEX(patti,$HD40,IT40)</f>
        <v>SI</v>
      </c>
      <c r="HJ40" s="2" t="str" cm="1">
        <f t="array" ref="HJ40">INDEX(patti,$HD40,IU40)</f>
        <v>SI</v>
      </c>
      <c r="HK40" s="2" t="str" cm="1">
        <f t="array" ref="HK40">INDEX(patti,$HD40,IV40)</f>
        <v>SIdim</v>
      </c>
      <c r="HL40" s="2" t="str" cm="1">
        <f t="array" ref="HL40">INDEX(patti,$HD40,IW40)</f>
        <v>SImΔ</v>
      </c>
      <c r="HM40" s="2" t="str" cm="1">
        <f t="array" ref="HM40">INDEX(patti,$HD40,IX40)</f>
        <v>SIm5b7</v>
      </c>
      <c r="HN40" s="2" t="str" cm="1">
        <f t="array" ref="HN40">INDEX(patti,$HD40,IY40)</f>
        <v>SI5#Δ</v>
      </c>
      <c r="HO40" s="2" t="str" cm="1">
        <f t="array" ref="HO40">INDEX(patti,$HD40,IZ40)</f>
        <v>SIm7</v>
      </c>
      <c r="HP40" s="2" t="str" cm="1">
        <f t="array" ref="HP40">INDEX(patti,$HD40,JA40)</f>
        <v>SI7</v>
      </c>
      <c r="HQ40" s="2" t="str" cm="1">
        <f t="array" ref="HQ40">INDEX(patti,$HD40,JB40)</f>
        <v>SIΔ</v>
      </c>
      <c r="HR40" s="2" t="str" cm="1">
        <f t="array" ref="HR40">INDEX(patti,$HD40,JC40)</f>
        <v xml:space="preserve">   </v>
      </c>
      <c r="HS40" s="2" t="str" cm="1">
        <f t="array" ref="HS40">INDEX(patti,$HD40,JD40)</f>
        <v>SIm9</v>
      </c>
      <c r="HT40" s="2" t="str" cm="1">
        <f t="array" ref="HT40">INDEX(patti,$HD40,JE40)</f>
        <v>SIm5b9b</v>
      </c>
      <c r="HU40" s="2" t="str" cm="1">
        <f t="array" ref="HU40">INDEX(patti,$HD40,JF40)</f>
        <v>SI5#9</v>
      </c>
      <c r="HV40" s="2" t="str" cm="1">
        <f t="array" ref="HV40">INDEX(patti,$HD40,JG40)</f>
        <v>SIm9</v>
      </c>
      <c r="HW40" s="2" t="str" cm="1">
        <f t="array" ref="HW40">INDEX(patti,$HD40,JH40)</f>
        <v>SI9b</v>
      </c>
      <c r="HX40" s="2" t="str" cm="1">
        <f t="array" ref="HX40">INDEX(patti,$HD40,JI40)</f>
        <v>SI9#</v>
      </c>
      <c r="HY40" s="2" t="str" cm="1">
        <f t="array" ref="HY40">INDEX(patti,$HD40,JJ40)</f>
        <v xml:space="preserve">   </v>
      </c>
      <c r="HZ40" s="2" t="str" cm="1">
        <f t="array" ref="HZ40">INDEX(patti,$HD40,JK40)</f>
        <v>SIm11</v>
      </c>
      <c r="IA40" s="2" t="str" cm="1">
        <f t="array" ref="IA40">INDEX(patti,$HD40,JL40)</f>
        <v>SIm5b11</v>
      </c>
      <c r="IB40" s="2" t="str" cm="1">
        <f t="array" ref="IB40">INDEX(patti,$HD40,JM40)</f>
        <v>SI5#11</v>
      </c>
      <c r="IC40" s="2" t="str" cm="1">
        <f t="array" ref="IC40">INDEX(patti,$HD40,JN40)</f>
        <v>SIm11+</v>
      </c>
      <c r="ID40" s="2" t="str" cm="1">
        <f t="array" ref="ID40">INDEX(patti,$HD40,JO40)</f>
        <v>SI11</v>
      </c>
      <c r="IE40" s="2" t="str" cm="1">
        <f t="array" ref="IE40">INDEX(patti,$HD40,JP40)</f>
        <v>SI11+</v>
      </c>
      <c r="IF40" s="2" t="str" cm="1">
        <f t="array" ref="IF40">INDEX(patti,$HD40,JQ40)</f>
        <v xml:space="preserve">   </v>
      </c>
      <c r="IG40" s="2" t="str" cm="1">
        <f t="array" ref="IG40">INDEX(patti,$HD40,JR40)</f>
        <v>SIm13b</v>
      </c>
      <c r="IH40" s="2" t="str" cm="1">
        <f t="array" ref="IH40">INDEX(patti,$HD40,JS40)</f>
        <v>SIm5b13</v>
      </c>
      <c r="II40" s="2" t="str" cm="1">
        <f t="array" ref="II40">INDEX(patti,$HD40,JT40)</f>
        <v>SI5#13</v>
      </c>
      <c r="IJ40" s="2" t="str" cm="1">
        <f t="array" ref="IJ40">INDEX(patti,$HD40,JU40)</f>
        <v>SIm13</v>
      </c>
      <c r="IK40" s="2" t="str" cm="1">
        <f t="array" ref="IK40">INDEX(patti,$HD40,JV40)</f>
        <v>SI13b</v>
      </c>
      <c r="IL40" s="2" t="str" cm="1">
        <f t="array" ref="IL40">INDEX(patti,$HD40,JW40)</f>
        <v>SI13</v>
      </c>
      <c r="IM40" s="2" t="str" cm="1">
        <f t="array" ref="IM40">INDEX(patti,$HD40,JX40)</f>
        <v xml:space="preserve">   </v>
      </c>
      <c r="IN40" t="s">
        <v>117</v>
      </c>
      <c r="IP40">
        <v>1</v>
      </c>
      <c r="IQ40">
        <f t="shared" si="229"/>
        <v>6</v>
      </c>
      <c r="IR40">
        <f t="shared" si="229"/>
        <v>11</v>
      </c>
      <c r="IS40">
        <f t="shared" si="229"/>
        <v>16</v>
      </c>
      <c r="IT40">
        <f t="shared" si="229"/>
        <v>21</v>
      </c>
      <c r="IU40">
        <f t="shared" si="229"/>
        <v>26</v>
      </c>
      <c r="IV40">
        <f t="shared" si="229"/>
        <v>31</v>
      </c>
      <c r="IW40">
        <f t="shared" si="228"/>
        <v>2</v>
      </c>
      <c r="IX40">
        <f t="shared" si="228"/>
        <v>7</v>
      </c>
      <c r="IY40">
        <f t="shared" si="228"/>
        <v>12</v>
      </c>
      <c r="IZ40">
        <f t="shared" si="228"/>
        <v>17</v>
      </c>
      <c r="JA40">
        <f t="shared" si="228"/>
        <v>22</v>
      </c>
      <c r="JB40">
        <f t="shared" si="228"/>
        <v>27</v>
      </c>
      <c r="JC40">
        <f t="shared" si="228"/>
        <v>32</v>
      </c>
      <c r="JD40">
        <f t="shared" si="228"/>
        <v>3</v>
      </c>
      <c r="JE40">
        <f t="shared" si="228"/>
        <v>8</v>
      </c>
      <c r="JF40">
        <f t="shared" si="228"/>
        <v>13</v>
      </c>
      <c r="JG40">
        <f t="shared" si="228"/>
        <v>18</v>
      </c>
      <c r="JH40">
        <f t="shared" si="228"/>
        <v>23</v>
      </c>
      <c r="JI40">
        <f t="shared" si="228"/>
        <v>28</v>
      </c>
      <c r="JJ40">
        <f t="shared" si="228"/>
        <v>33</v>
      </c>
      <c r="JK40">
        <f t="shared" si="228"/>
        <v>4</v>
      </c>
      <c r="JL40">
        <f t="shared" si="228"/>
        <v>9</v>
      </c>
      <c r="JM40">
        <f t="shared" si="223"/>
        <v>14</v>
      </c>
      <c r="JN40">
        <f t="shared" si="223"/>
        <v>19</v>
      </c>
      <c r="JO40">
        <f t="shared" si="223"/>
        <v>24</v>
      </c>
      <c r="JP40">
        <f t="shared" si="223"/>
        <v>29</v>
      </c>
      <c r="JQ40">
        <f t="shared" si="223"/>
        <v>34</v>
      </c>
      <c r="JR40">
        <f t="shared" si="223"/>
        <v>5</v>
      </c>
      <c r="JS40">
        <f t="shared" si="223"/>
        <v>10</v>
      </c>
      <c r="JT40">
        <f t="shared" si="223"/>
        <v>15</v>
      </c>
      <c r="JU40">
        <f t="shared" si="223"/>
        <v>20</v>
      </c>
      <c r="JV40">
        <f t="shared" si="223"/>
        <v>25</v>
      </c>
      <c r="JW40">
        <f t="shared" si="223"/>
        <v>30</v>
      </c>
      <c r="JX40">
        <f t="shared" si="223"/>
        <v>35</v>
      </c>
      <c r="JY40" t="s">
        <v>117</v>
      </c>
      <c r="JZ40" t="str">
        <f t="shared" si="227"/>
        <v>ARMONICA</v>
      </c>
      <c r="KA40">
        <f t="shared" si="16"/>
        <v>0</v>
      </c>
      <c r="KB40" cm="1">
        <f t="array" ref="KB40">IF(TYPE(_xlfn._xlws.FILTER(HE$1:IM$1,HE40:IM40=KA40))=16,0,_xlfn._xlws.FILTER(HE$1:IM$1,HE40:IM40=KA40))</f>
        <v>0</v>
      </c>
      <c r="KG40">
        <f t="shared" si="206"/>
        <v>0</v>
      </c>
      <c r="KH40" s="35">
        <f t="shared" si="225"/>
        <v>0</v>
      </c>
      <c r="LX40" s="73"/>
      <c r="LY40" s="73"/>
      <c r="LZ40" s="73"/>
      <c r="MA40" s="73"/>
      <c r="MB40" s="73"/>
      <c r="MC40" s="73"/>
      <c r="MD40" s="73"/>
      <c r="ME40" s="73"/>
      <c r="MF40" s="73"/>
      <c r="MG40" s="73"/>
      <c r="MH40" s="73"/>
      <c r="MI40" s="73"/>
      <c r="MJ40" s="73"/>
      <c r="MK40" s="73"/>
      <c r="ML40" s="73"/>
      <c r="MM40" s="73"/>
      <c r="MN40" s="73"/>
      <c r="MO40" s="73"/>
      <c r="MP40" s="73"/>
      <c r="MQ40" s="73"/>
      <c r="MR40" s="73"/>
      <c r="MS40" s="73"/>
      <c r="MT40" s="73"/>
      <c r="MU40" s="73"/>
      <c r="MV40" s="73"/>
      <c r="MW40" s="73"/>
      <c r="MX40" s="73"/>
      <c r="MY40" s="73"/>
      <c r="MZ40" s="73"/>
      <c r="NA40" s="73"/>
      <c r="NB40" s="73"/>
      <c r="NC40" s="73"/>
      <c r="ND40" s="73"/>
      <c r="NE40" s="73"/>
      <c r="NF40" s="73"/>
      <c r="NG40" s="73"/>
      <c r="NH40" s="73"/>
      <c r="NI40" s="73"/>
      <c r="NJ40" s="73"/>
      <c r="NK40" s="73"/>
      <c r="NL40" s="73"/>
      <c r="NM40" s="73"/>
      <c r="NN40" s="73"/>
      <c r="NO40" s="73"/>
      <c r="NP40" s="73"/>
      <c r="NQ40" s="73"/>
      <c r="NR40" s="73"/>
      <c r="NS40" s="73"/>
      <c r="NT40" s="73"/>
      <c r="NU40" s="73"/>
      <c r="NV40" s="73"/>
      <c r="NW40" s="73"/>
      <c r="NX40" s="73"/>
      <c r="NY40" s="73"/>
      <c r="NZ40" s="73"/>
      <c r="OA40" s="73"/>
      <c r="OB40" s="73"/>
      <c r="OC40" s="73"/>
      <c r="OD40" s="73"/>
      <c r="OE40" s="73"/>
      <c r="OF40" s="73"/>
      <c r="OG40" s="73"/>
      <c r="OH40" s="73"/>
      <c r="OI40" s="73"/>
      <c r="OJ40" s="73"/>
      <c r="OK40" s="73"/>
      <c r="OL40" s="73"/>
      <c r="OM40" s="73"/>
      <c r="ON40" s="73"/>
      <c r="OO40" s="73"/>
      <c r="OP40" s="73"/>
      <c r="OQ40" s="73"/>
      <c r="OR40" s="73"/>
      <c r="OS40" s="73"/>
      <c r="OT40" s="73"/>
      <c r="OU40" s="73"/>
      <c r="OV40" s="73"/>
      <c r="OW40" s="73"/>
      <c r="OX40" s="73"/>
      <c r="OY40" s="73"/>
      <c r="OZ40" s="73"/>
      <c r="PA40" s="73"/>
      <c r="PB40" s="73"/>
    </row>
    <row r="41" spans="1:418" x14ac:dyDescent="0.3">
      <c r="A41" t="s">
        <v>112</v>
      </c>
      <c r="B41" t="s">
        <v>112</v>
      </c>
      <c r="C41" t="s">
        <v>112</v>
      </c>
      <c r="D41" t="s">
        <v>112</v>
      </c>
      <c r="E41" t="s">
        <v>112</v>
      </c>
      <c r="F41" t="s">
        <v>112</v>
      </c>
      <c r="G41" t="s">
        <v>112</v>
      </c>
      <c r="H41" t="s">
        <v>112</v>
      </c>
      <c r="I41" t="s">
        <v>112</v>
      </c>
      <c r="J41" t="s">
        <v>112</v>
      </c>
      <c r="K41" t="s">
        <v>112</v>
      </c>
      <c r="L41" t="s">
        <v>112</v>
      </c>
      <c r="M41" t="s">
        <v>112</v>
      </c>
      <c r="N41" t="s">
        <v>112</v>
      </c>
      <c r="O41" t="s">
        <v>112</v>
      </c>
      <c r="P41" t="s">
        <v>112</v>
      </c>
      <c r="Q41" t="s">
        <v>112</v>
      </c>
      <c r="R41" t="s">
        <v>112</v>
      </c>
      <c r="S41" t="s">
        <v>112</v>
      </c>
      <c r="T41" t="s">
        <v>112</v>
      </c>
      <c r="U41" t="s">
        <v>112</v>
      </c>
      <c r="V41" t="s">
        <v>112</v>
      </c>
      <c r="W41" t="s">
        <v>112</v>
      </c>
      <c r="X41" t="s">
        <v>112</v>
      </c>
      <c r="Y41" t="s">
        <v>112</v>
      </c>
      <c r="Z41" t="s">
        <v>112</v>
      </c>
      <c r="AA41" t="s">
        <v>112</v>
      </c>
      <c r="AB41" t="s">
        <v>112</v>
      </c>
      <c r="AC41" t="s">
        <v>112</v>
      </c>
      <c r="AD41" t="s">
        <v>112</v>
      </c>
      <c r="AE41" t="s">
        <v>112</v>
      </c>
      <c r="AF41" t="s">
        <v>112</v>
      </c>
      <c r="AG41" t="s">
        <v>112</v>
      </c>
      <c r="AH41" t="s">
        <v>112</v>
      </c>
      <c r="AI41" t="s">
        <v>112</v>
      </c>
      <c r="AJ41" t="s">
        <v>112</v>
      </c>
      <c r="AK41" t="s">
        <v>112</v>
      </c>
      <c r="AL41" t="s">
        <v>112</v>
      </c>
      <c r="AM41" t="s">
        <v>112</v>
      </c>
      <c r="AN41" t="s">
        <v>112</v>
      </c>
      <c r="AO41" t="s">
        <v>112</v>
      </c>
      <c r="AP41" t="s">
        <v>112</v>
      </c>
      <c r="AQ41" t="s">
        <v>112</v>
      </c>
      <c r="AR41" t="s">
        <v>112</v>
      </c>
      <c r="AS41" t="s">
        <v>112</v>
      </c>
      <c r="AT41" t="s">
        <v>112</v>
      </c>
      <c r="AU41" t="s">
        <v>112</v>
      </c>
      <c r="AV41" t="s">
        <v>112</v>
      </c>
      <c r="AW41" t="s">
        <v>112</v>
      </c>
      <c r="AX41" t="s">
        <v>112</v>
      </c>
      <c r="AY41" t="s">
        <v>112</v>
      </c>
      <c r="AZ41" t="s">
        <v>112</v>
      </c>
      <c r="BA41" t="s">
        <v>112</v>
      </c>
      <c r="BB41" t="s">
        <v>112</v>
      </c>
      <c r="BC41" t="s">
        <v>112</v>
      </c>
      <c r="BD41" t="s">
        <v>112</v>
      </c>
      <c r="BE41" t="s">
        <v>112</v>
      </c>
      <c r="BF41" t="s">
        <v>112</v>
      </c>
      <c r="BG41" t="s">
        <v>112</v>
      </c>
      <c r="BH41" t="s">
        <v>112</v>
      </c>
      <c r="BI41" t="s">
        <v>112</v>
      </c>
      <c r="BJ41" t="s">
        <v>112</v>
      </c>
      <c r="BK41" t="s">
        <v>112</v>
      </c>
      <c r="BL41" t="s">
        <v>112</v>
      </c>
      <c r="BM41" t="s">
        <v>112</v>
      </c>
      <c r="BN41" t="s">
        <v>112</v>
      </c>
      <c r="BO41" t="s">
        <v>112</v>
      </c>
      <c r="BP41" t="s">
        <v>112</v>
      </c>
      <c r="BQ41" t="s">
        <v>112</v>
      </c>
      <c r="BR41" t="s">
        <v>112</v>
      </c>
      <c r="BS41" t="s">
        <v>112</v>
      </c>
      <c r="BT41" t="s">
        <v>112</v>
      </c>
      <c r="BU41" t="s">
        <v>112</v>
      </c>
      <c r="BV41" t="s">
        <v>112</v>
      </c>
      <c r="BW41" t="s">
        <v>112</v>
      </c>
      <c r="BX41" t="s">
        <v>112</v>
      </c>
      <c r="BY41" t="s">
        <v>112</v>
      </c>
      <c r="BZ41" t="s">
        <v>112</v>
      </c>
      <c r="CA41" t="s">
        <v>112</v>
      </c>
      <c r="CB41" t="s">
        <v>112</v>
      </c>
      <c r="CC41" t="s">
        <v>112</v>
      </c>
      <c r="CD41" t="s">
        <v>112</v>
      </c>
      <c r="CE41" t="s">
        <v>112</v>
      </c>
      <c r="CF41" t="s">
        <v>112</v>
      </c>
      <c r="CG41" t="s">
        <v>112</v>
      </c>
      <c r="CH41" t="s">
        <v>112</v>
      </c>
      <c r="CI41" t="s">
        <v>112</v>
      </c>
      <c r="CJ41" t="s">
        <v>112</v>
      </c>
      <c r="CK41" t="s">
        <v>112</v>
      </c>
      <c r="CL41" t="s">
        <v>112</v>
      </c>
      <c r="CM41" t="s">
        <v>112</v>
      </c>
      <c r="CN41" t="s">
        <v>112</v>
      </c>
      <c r="CO41" t="s">
        <v>112</v>
      </c>
      <c r="CP41" t="s">
        <v>112</v>
      </c>
      <c r="CQ41" t="s">
        <v>112</v>
      </c>
      <c r="CR41" t="s">
        <v>112</v>
      </c>
      <c r="CS41" t="s">
        <v>112</v>
      </c>
      <c r="CT41" t="s">
        <v>112</v>
      </c>
      <c r="CU41" t="s">
        <v>112</v>
      </c>
      <c r="CV41" t="s">
        <v>112</v>
      </c>
      <c r="CW41" t="s">
        <v>112</v>
      </c>
      <c r="CX41" t="s">
        <v>112</v>
      </c>
      <c r="CY41" t="s">
        <v>112</v>
      </c>
      <c r="CZ41" t="s">
        <v>112</v>
      </c>
      <c r="DA41" t="s">
        <v>112</v>
      </c>
      <c r="DB41" t="s">
        <v>112</v>
      </c>
      <c r="DC41" t="s">
        <v>112</v>
      </c>
      <c r="DD41" t="s">
        <v>112</v>
      </c>
      <c r="DE41" t="s">
        <v>112</v>
      </c>
      <c r="DF41" t="s">
        <v>112</v>
      </c>
      <c r="DG41" t="s">
        <v>112</v>
      </c>
      <c r="DH41" t="s">
        <v>112</v>
      </c>
      <c r="DI41" t="s">
        <v>112</v>
      </c>
      <c r="DJ41" t="s">
        <v>112</v>
      </c>
      <c r="DK41" t="s">
        <v>112</v>
      </c>
      <c r="DL41" t="s">
        <v>112</v>
      </c>
      <c r="DM41" t="s">
        <v>112</v>
      </c>
      <c r="DN41" t="s">
        <v>112</v>
      </c>
      <c r="DO41" t="s">
        <v>112</v>
      </c>
      <c r="DP41" t="s">
        <v>112</v>
      </c>
      <c r="DQ41" t="s">
        <v>112</v>
      </c>
      <c r="DR41" t="s">
        <v>112</v>
      </c>
      <c r="DS41" t="s">
        <v>112</v>
      </c>
      <c r="DT41" t="s">
        <v>112</v>
      </c>
      <c r="DU41" t="s">
        <v>112</v>
      </c>
      <c r="DV41" t="s">
        <v>112</v>
      </c>
      <c r="DW41" t="s">
        <v>112</v>
      </c>
      <c r="DX41" t="s">
        <v>112</v>
      </c>
      <c r="DY41" t="s">
        <v>112</v>
      </c>
      <c r="DZ41" t="s">
        <v>112</v>
      </c>
      <c r="EA41" t="s">
        <v>112</v>
      </c>
      <c r="EB41" t="s">
        <v>112</v>
      </c>
      <c r="EC41" t="s">
        <v>112</v>
      </c>
      <c r="ED41" t="s">
        <v>112</v>
      </c>
      <c r="EE41" t="s">
        <v>112</v>
      </c>
      <c r="EF41" t="s">
        <v>112</v>
      </c>
      <c r="EG41" t="s">
        <v>112</v>
      </c>
      <c r="EH41" t="s">
        <v>112</v>
      </c>
      <c r="EI41" t="s">
        <v>112</v>
      </c>
      <c r="EJ41" t="s">
        <v>112</v>
      </c>
      <c r="EK41" t="s">
        <v>112</v>
      </c>
      <c r="EL41" t="s">
        <v>112</v>
      </c>
      <c r="EM41" t="s">
        <v>112</v>
      </c>
      <c r="EN41" t="s">
        <v>112</v>
      </c>
      <c r="EO41" t="s">
        <v>112</v>
      </c>
      <c r="EP41" t="s">
        <v>112</v>
      </c>
      <c r="EQ41" t="s">
        <v>112</v>
      </c>
      <c r="ER41" t="s">
        <v>112</v>
      </c>
      <c r="ES41" t="s">
        <v>112</v>
      </c>
      <c r="ET41" t="s">
        <v>112</v>
      </c>
      <c r="EU41" t="s">
        <v>112</v>
      </c>
      <c r="EV41" t="s">
        <v>112</v>
      </c>
      <c r="EW41" t="s">
        <v>112</v>
      </c>
      <c r="EX41" t="s">
        <v>112</v>
      </c>
      <c r="EY41" t="s">
        <v>112</v>
      </c>
      <c r="EZ41" t="s">
        <v>112</v>
      </c>
      <c r="FA41" t="s">
        <v>112</v>
      </c>
      <c r="FB41" t="s">
        <v>112</v>
      </c>
      <c r="FC41" t="s">
        <v>112</v>
      </c>
      <c r="FD41" t="s">
        <v>112</v>
      </c>
      <c r="FE41" t="s">
        <v>112</v>
      </c>
      <c r="FF41" t="s">
        <v>112</v>
      </c>
      <c r="FG41" t="s">
        <v>112</v>
      </c>
      <c r="FH41" t="s">
        <v>112</v>
      </c>
      <c r="FI41" t="s">
        <v>112</v>
      </c>
      <c r="FJ41" t="s">
        <v>112</v>
      </c>
      <c r="FK41" t="s">
        <v>112</v>
      </c>
      <c r="FL41" t="s">
        <v>112</v>
      </c>
      <c r="FM41" t="s">
        <v>112</v>
      </c>
      <c r="FN41" t="s">
        <v>112</v>
      </c>
      <c r="FO41" t="s">
        <v>112</v>
      </c>
      <c r="FP41" t="s">
        <v>112</v>
      </c>
      <c r="FQ41" t="s">
        <v>112</v>
      </c>
      <c r="FR41" t="s">
        <v>112</v>
      </c>
      <c r="FS41" t="s">
        <v>112</v>
      </c>
      <c r="FT41" t="s">
        <v>112</v>
      </c>
      <c r="FU41" t="s">
        <v>112</v>
      </c>
      <c r="FV41" t="s">
        <v>112</v>
      </c>
      <c r="FW41" t="s">
        <v>112</v>
      </c>
      <c r="FX41" t="s">
        <v>112</v>
      </c>
      <c r="FY41" t="s">
        <v>112</v>
      </c>
      <c r="FZ41" t="s">
        <v>112</v>
      </c>
      <c r="GA41" t="s">
        <v>112</v>
      </c>
      <c r="GB41" t="s">
        <v>112</v>
      </c>
      <c r="GC41" t="s">
        <v>112</v>
      </c>
      <c r="GD41" t="s">
        <v>112</v>
      </c>
      <c r="GE41" t="s">
        <v>112</v>
      </c>
      <c r="GF41" t="s">
        <v>112</v>
      </c>
      <c r="GG41" t="s">
        <v>112</v>
      </c>
      <c r="GH41" t="s">
        <v>112</v>
      </c>
      <c r="GI41" t="s">
        <v>112</v>
      </c>
      <c r="GJ41" t="s">
        <v>112</v>
      </c>
      <c r="GK41" t="s">
        <v>112</v>
      </c>
      <c r="GL41" t="s">
        <v>112</v>
      </c>
      <c r="GM41" t="s">
        <v>112</v>
      </c>
      <c r="GN41" t="s">
        <v>112</v>
      </c>
      <c r="GO41" t="s">
        <v>112</v>
      </c>
      <c r="GP41" t="s">
        <v>112</v>
      </c>
      <c r="GQ41" t="s">
        <v>112</v>
      </c>
      <c r="GR41" t="s">
        <v>112</v>
      </c>
      <c r="GS41" t="s">
        <v>112</v>
      </c>
      <c r="GT41" t="s">
        <v>112</v>
      </c>
      <c r="GU41" t="s">
        <v>112</v>
      </c>
      <c r="GV41" t="s">
        <v>112</v>
      </c>
      <c r="GW41" t="s">
        <v>112</v>
      </c>
      <c r="GX41" t="s">
        <v>112</v>
      </c>
      <c r="GY41" t="s">
        <v>112</v>
      </c>
      <c r="GZ41" t="s">
        <v>112</v>
      </c>
      <c r="HA41" t="s">
        <v>112</v>
      </c>
      <c r="HB41" t="s">
        <v>112</v>
      </c>
      <c r="HC41" t="s">
        <v>112</v>
      </c>
      <c r="HD41" t="s">
        <v>112</v>
      </c>
      <c r="HE41" t="s">
        <v>112</v>
      </c>
      <c r="HF41" t="s">
        <v>112</v>
      </c>
      <c r="HG41" t="s">
        <v>112</v>
      </c>
      <c r="HH41" t="s">
        <v>112</v>
      </c>
      <c r="HI41" t="s">
        <v>112</v>
      </c>
      <c r="HJ41" t="s">
        <v>112</v>
      </c>
      <c r="HK41" t="s">
        <v>112</v>
      </c>
      <c r="HL41" t="s">
        <v>112</v>
      </c>
      <c r="HM41" t="s">
        <v>112</v>
      </c>
      <c r="HN41" t="s">
        <v>112</v>
      </c>
      <c r="HO41" t="s">
        <v>112</v>
      </c>
      <c r="HP41" t="s">
        <v>112</v>
      </c>
      <c r="HQ41" t="s">
        <v>112</v>
      </c>
      <c r="HR41" t="s">
        <v>112</v>
      </c>
      <c r="HS41" t="s">
        <v>112</v>
      </c>
      <c r="HT41" t="s">
        <v>112</v>
      </c>
      <c r="HU41" t="s">
        <v>112</v>
      </c>
      <c r="HV41" t="s">
        <v>112</v>
      </c>
      <c r="HW41" t="s">
        <v>112</v>
      </c>
      <c r="HX41" t="s">
        <v>112</v>
      </c>
      <c r="HY41" t="s">
        <v>112</v>
      </c>
      <c r="HZ41" t="s">
        <v>112</v>
      </c>
      <c r="IA41" t="s">
        <v>112</v>
      </c>
      <c r="IB41" t="s">
        <v>112</v>
      </c>
      <c r="IC41" t="s">
        <v>112</v>
      </c>
      <c r="ID41" t="s">
        <v>112</v>
      </c>
      <c r="IE41" t="s">
        <v>112</v>
      </c>
      <c r="IF41" t="s">
        <v>112</v>
      </c>
      <c r="IG41" t="s">
        <v>112</v>
      </c>
      <c r="IH41" t="s">
        <v>112</v>
      </c>
      <c r="II41" t="s">
        <v>112</v>
      </c>
      <c r="IJ41" t="s">
        <v>112</v>
      </c>
      <c r="IK41" t="s">
        <v>112</v>
      </c>
      <c r="IL41" t="s">
        <v>112</v>
      </c>
      <c r="IM41" t="s">
        <v>112</v>
      </c>
      <c r="IN41" t="s">
        <v>112</v>
      </c>
      <c r="IP41" t="s">
        <v>112</v>
      </c>
      <c r="IQ41" t="s">
        <v>112</v>
      </c>
      <c r="IR41" t="s">
        <v>112</v>
      </c>
      <c r="IS41" t="s">
        <v>112</v>
      </c>
      <c r="IT41" t="s">
        <v>112</v>
      </c>
      <c r="IU41" t="s">
        <v>112</v>
      </c>
      <c r="IV41" t="s">
        <v>112</v>
      </c>
      <c r="IW41" t="s">
        <v>112</v>
      </c>
      <c r="IX41" t="s">
        <v>112</v>
      </c>
      <c r="IY41" t="s">
        <v>112</v>
      </c>
      <c r="IZ41" t="s">
        <v>112</v>
      </c>
      <c r="JA41" t="s">
        <v>112</v>
      </c>
      <c r="JB41" t="s">
        <v>112</v>
      </c>
      <c r="JC41" t="s">
        <v>112</v>
      </c>
      <c r="JD41" t="s">
        <v>112</v>
      </c>
      <c r="JE41" t="s">
        <v>112</v>
      </c>
      <c r="JF41" t="s">
        <v>112</v>
      </c>
      <c r="JG41" t="s">
        <v>112</v>
      </c>
      <c r="JH41" t="s">
        <v>112</v>
      </c>
      <c r="JI41" t="s">
        <v>112</v>
      </c>
      <c r="JJ41" t="s">
        <v>112</v>
      </c>
      <c r="JK41" t="s">
        <v>112</v>
      </c>
      <c r="JL41" t="s">
        <v>112</v>
      </c>
      <c r="JM41" t="s">
        <v>112</v>
      </c>
      <c r="JN41" t="s">
        <v>112</v>
      </c>
      <c r="JO41" t="s">
        <v>112</v>
      </c>
      <c r="JP41" t="s">
        <v>112</v>
      </c>
      <c r="JQ41" t="s">
        <v>112</v>
      </c>
      <c r="JR41" t="s">
        <v>112</v>
      </c>
      <c r="JS41" t="s">
        <v>112</v>
      </c>
      <c r="JT41" t="s">
        <v>112</v>
      </c>
      <c r="JU41" t="s">
        <v>112</v>
      </c>
      <c r="JV41" t="s">
        <v>112</v>
      </c>
      <c r="JW41" t="s">
        <v>112</v>
      </c>
      <c r="JX41" t="s">
        <v>112</v>
      </c>
      <c r="JY41" t="s">
        <v>112</v>
      </c>
      <c r="JZ41" t="s">
        <v>112</v>
      </c>
      <c r="KA41" t="s">
        <v>112</v>
      </c>
      <c r="KB41" t="s">
        <v>112</v>
      </c>
      <c r="KC41" t="s">
        <v>112</v>
      </c>
      <c r="KD41" t="s">
        <v>112</v>
      </c>
      <c r="KE41" t="s">
        <v>112</v>
      </c>
      <c r="KF41" t="s">
        <v>112</v>
      </c>
      <c r="KG41">
        <f t="shared" si="206"/>
        <v>0</v>
      </c>
      <c r="KH41" s="35">
        <f t="shared" ref="KH41:KH76" si="230">IF(KC5=0,0,(CONCATENATE($KA5," come ",KC5," della scala ",$JZ5)))</f>
        <v>0</v>
      </c>
      <c r="LX41" s="73"/>
      <c r="LY41" s="73"/>
      <c r="LZ41" s="73"/>
      <c r="MA41" s="73"/>
      <c r="MB41" s="73"/>
      <c r="MC41" s="73"/>
      <c r="MD41" s="73"/>
      <c r="ME41" s="73"/>
      <c r="MF41" s="73"/>
      <c r="MG41" s="73"/>
      <c r="MH41" s="73"/>
      <c r="MI41" s="73"/>
      <c r="MJ41" s="73"/>
      <c r="MK41" s="73"/>
      <c r="ML41" s="73"/>
      <c r="MM41" s="73"/>
      <c r="MN41" s="73"/>
      <c r="MO41" s="73"/>
      <c r="MP41" s="73"/>
      <c r="MQ41" s="73"/>
      <c r="MR41" s="73"/>
      <c r="MS41" s="73"/>
      <c r="MT41" s="73"/>
      <c r="MU41" s="73"/>
      <c r="MV41" s="73"/>
      <c r="MW41" s="73"/>
      <c r="MX41" s="73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  <c r="OH41" s="73"/>
      <c r="OI41" s="73"/>
      <c r="OJ41" s="73"/>
      <c r="OK41" s="73"/>
      <c r="OL41" s="73"/>
      <c r="OM41" s="73"/>
      <c r="ON41" s="73"/>
      <c r="OO41" s="73"/>
      <c r="OP41" s="73"/>
      <c r="OQ41" s="73"/>
      <c r="OR41" s="73"/>
      <c r="OS41" s="73"/>
      <c r="OT41" s="73"/>
      <c r="OU41" s="73"/>
      <c r="OV41" s="73"/>
      <c r="OW41" s="73"/>
      <c r="OX41" s="73"/>
      <c r="OY41" s="73"/>
      <c r="OZ41" s="73"/>
      <c r="PA41" s="73"/>
      <c r="PB41" s="73"/>
    </row>
    <row r="42" spans="1:418" x14ac:dyDescent="0.3">
      <c r="KG42">
        <f t="shared" si="206"/>
        <v>0</v>
      </c>
      <c r="KH42" s="35">
        <f t="shared" si="230"/>
        <v>0</v>
      </c>
      <c r="LX42" s="73"/>
      <c r="LY42" s="73"/>
      <c r="LZ42" s="73"/>
      <c r="MA42" s="73"/>
      <c r="MB42" s="73"/>
      <c r="MC42" s="73"/>
      <c r="MD42" s="73"/>
      <c r="ME42" s="73"/>
      <c r="MF42" s="73"/>
      <c r="MG42" s="73"/>
      <c r="MH42" s="73"/>
      <c r="MI42" s="73"/>
      <c r="MJ42" s="73"/>
      <c r="MK42" s="73"/>
      <c r="ML42" s="73"/>
      <c r="MM42" s="73"/>
      <c r="MN42" s="73"/>
      <c r="MO42" s="73"/>
      <c r="MP42" s="73"/>
      <c r="MQ42" s="73"/>
      <c r="MR42" s="73"/>
      <c r="MS42" s="73"/>
      <c r="MT42" s="73"/>
      <c r="MU42" s="73"/>
      <c r="MV42" s="73"/>
      <c r="MW42" s="73"/>
      <c r="MX42" s="73"/>
      <c r="MY42" s="73"/>
      <c r="MZ42" s="73"/>
      <c r="NA42" s="73"/>
      <c r="NB42" s="73"/>
      <c r="NC42" s="73"/>
      <c r="ND42" s="73"/>
      <c r="NE42" s="73"/>
      <c r="NF42" s="73"/>
      <c r="NG42" s="73"/>
      <c r="NH42" s="73"/>
      <c r="NI42" s="73"/>
      <c r="NJ42" s="73"/>
      <c r="NK42" s="73"/>
      <c r="NL42" s="73"/>
      <c r="NM42" s="73"/>
      <c r="NN42" s="73"/>
      <c r="NO42" s="73"/>
      <c r="NP42" s="73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  <c r="OF42" s="73"/>
      <c r="OG42" s="73"/>
      <c r="OH42" s="73"/>
      <c r="OI42" s="73"/>
      <c r="OJ42" s="73"/>
      <c r="OK42" s="73"/>
      <c r="OL42" s="73"/>
      <c r="OM42" s="73"/>
      <c r="ON42" s="73"/>
      <c r="OO42" s="73"/>
      <c r="OP42" s="73"/>
      <c r="OQ42" s="73"/>
      <c r="OR42" s="73"/>
      <c r="OS42" s="73"/>
      <c r="OT42" s="73"/>
      <c r="OU42" s="73"/>
      <c r="OV42" s="73"/>
      <c r="OW42" s="73"/>
      <c r="OX42" s="73"/>
      <c r="OY42" s="73"/>
      <c r="OZ42" s="73"/>
      <c r="PA42" s="73"/>
      <c r="PB42" s="73"/>
    </row>
    <row r="43" spans="1:418" x14ac:dyDescent="0.3">
      <c r="KG43">
        <f t="shared" si="206"/>
        <v>0</v>
      </c>
      <c r="KH43" s="35">
        <f t="shared" si="230"/>
        <v>0</v>
      </c>
      <c r="LX43" s="73"/>
      <c r="LY43" s="73"/>
      <c r="LZ43" s="73"/>
      <c r="MA43" s="73"/>
      <c r="MB43" s="73"/>
      <c r="MC43" s="73"/>
      <c r="MD43" s="73"/>
      <c r="ME43" s="73"/>
      <c r="MF43" s="73"/>
      <c r="MG43" s="73"/>
      <c r="MH43" s="73"/>
      <c r="MI43" s="73"/>
      <c r="MJ43" s="73"/>
      <c r="MK43" s="73"/>
      <c r="ML43" s="73"/>
      <c r="MM43" s="73"/>
      <c r="MN43" s="73"/>
      <c r="MO43" s="73"/>
      <c r="MP43" s="73"/>
      <c r="MQ43" s="73"/>
      <c r="MR43" s="73"/>
      <c r="MS43" s="73"/>
      <c r="MT43" s="73"/>
      <c r="MU43" s="73"/>
      <c r="MV43" s="73"/>
      <c r="MW43" s="73"/>
      <c r="MX43" s="73"/>
      <c r="MY43" s="73"/>
      <c r="MZ43" s="73"/>
      <c r="NA43" s="73"/>
      <c r="NB43" s="73"/>
      <c r="NC43" s="73"/>
      <c r="ND43" s="73"/>
      <c r="NE43" s="73"/>
      <c r="NF43" s="73"/>
      <c r="NG43" s="73"/>
      <c r="NH43" s="73"/>
      <c r="NI43" s="73"/>
      <c r="NJ43" s="73"/>
      <c r="NK43" s="73"/>
      <c r="NL43" s="73"/>
      <c r="NM43" s="73"/>
      <c r="NN43" s="73"/>
      <c r="NO43" s="73"/>
      <c r="NP43" s="73"/>
      <c r="NQ43" s="73"/>
      <c r="NR43" s="73"/>
      <c r="NS43" s="73"/>
      <c r="NT43" s="73"/>
      <c r="NU43" s="73"/>
      <c r="NV43" s="73"/>
      <c r="NW43" s="73"/>
      <c r="NX43" s="73"/>
      <c r="NY43" s="73"/>
      <c r="NZ43" s="73"/>
      <c r="OA43" s="73"/>
      <c r="OB43" s="73"/>
      <c r="OC43" s="73"/>
      <c r="OD43" s="73"/>
      <c r="OE43" s="73"/>
      <c r="OF43" s="73"/>
      <c r="OG43" s="73"/>
      <c r="OH43" s="73"/>
      <c r="OI43" s="73"/>
      <c r="OJ43" s="73"/>
      <c r="OK43" s="73"/>
      <c r="OL43" s="73"/>
      <c r="OM43" s="73"/>
      <c r="ON43" s="73"/>
      <c r="OO43" s="73"/>
      <c r="OP43" s="73"/>
      <c r="OQ43" s="73"/>
      <c r="OR43" s="73"/>
      <c r="OS43" s="73"/>
      <c r="OT43" s="73"/>
      <c r="OU43" s="73"/>
      <c r="OV43" s="73"/>
      <c r="OW43" s="73"/>
      <c r="OX43" s="73"/>
      <c r="OY43" s="73"/>
      <c r="OZ43" s="73"/>
      <c r="PA43" s="73"/>
      <c r="PB43" s="73"/>
    </row>
    <row r="44" spans="1:418" x14ac:dyDescent="0.3">
      <c r="KG44">
        <f t="shared" si="206"/>
        <v>0</v>
      </c>
      <c r="KH44" s="35">
        <f t="shared" si="230"/>
        <v>0</v>
      </c>
      <c r="LX44" s="73"/>
      <c r="LY44" s="73"/>
      <c r="LZ44" s="73"/>
      <c r="MA44" s="73"/>
      <c r="MB44" s="73"/>
      <c r="MC44" s="73"/>
      <c r="MD44" s="73"/>
      <c r="ME44" s="73"/>
      <c r="MF44" s="73"/>
      <c r="MG44" s="73"/>
      <c r="MH44" s="73"/>
      <c r="MI44" s="73"/>
      <c r="MJ44" s="73"/>
      <c r="MK44" s="73"/>
      <c r="ML44" s="73"/>
      <c r="MM44" s="73"/>
      <c r="MN44" s="73"/>
      <c r="MO44" s="73"/>
      <c r="MP44" s="73"/>
      <c r="MQ44" s="73"/>
      <c r="MR44" s="73"/>
      <c r="MS44" s="73"/>
      <c r="MT44" s="73"/>
      <c r="MU44" s="73"/>
      <c r="MV44" s="73"/>
      <c r="MW44" s="73"/>
      <c r="MX44" s="73"/>
      <c r="MY44" s="73"/>
      <c r="MZ44" s="73"/>
      <c r="NA44" s="73"/>
      <c r="NB44" s="73"/>
      <c r="NC44" s="73"/>
      <c r="ND44" s="73"/>
      <c r="NE44" s="73"/>
      <c r="NF44" s="73"/>
      <c r="NG44" s="73"/>
      <c r="NH44" s="73"/>
      <c r="NI44" s="73"/>
      <c r="NJ44" s="73"/>
      <c r="NK44" s="73"/>
      <c r="NL44" s="73"/>
      <c r="NM44" s="73"/>
      <c r="NN44" s="73"/>
      <c r="NO44" s="73"/>
      <c r="NP44" s="73"/>
      <c r="NQ44" s="73"/>
      <c r="NR44" s="73"/>
      <c r="NS44" s="73"/>
      <c r="NT44" s="73"/>
      <c r="NU44" s="73"/>
      <c r="NV44" s="73"/>
      <c r="NW44" s="73"/>
      <c r="NX44" s="73"/>
      <c r="NY44" s="73"/>
      <c r="NZ44" s="73"/>
      <c r="OA44" s="73"/>
      <c r="OB44" s="73"/>
      <c r="OC44" s="73"/>
      <c r="OD44" s="73"/>
      <c r="OE44" s="73"/>
      <c r="OF44" s="73"/>
      <c r="OG44" s="73"/>
      <c r="OH44" s="73"/>
      <c r="OI44" s="73"/>
      <c r="OJ44" s="73"/>
      <c r="OK44" s="73"/>
      <c r="OL44" s="73"/>
      <c r="OM44" s="73"/>
      <c r="ON44" s="73"/>
      <c r="OO44" s="73"/>
      <c r="OP44" s="73"/>
      <c r="OQ44" s="73"/>
      <c r="OR44" s="73"/>
      <c r="OS44" s="73"/>
      <c r="OT44" s="73"/>
      <c r="OU44" s="73"/>
      <c r="OV44" s="73"/>
      <c r="OW44" s="73"/>
      <c r="OX44" s="73"/>
      <c r="OY44" s="73"/>
      <c r="OZ44" s="73"/>
      <c r="PA44" s="73"/>
      <c r="PB44" s="73"/>
    </row>
    <row r="45" spans="1:418" x14ac:dyDescent="0.3">
      <c r="KG45">
        <f t="shared" si="206"/>
        <v>0</v>
      </c>
      <c r="KH45" s="35">
        <f t="shared" si="230"/>
        <v>0</v>
      </c>
      <c r="LX45" s="73"/>
      <c r="LY45" s="73"/>
      <c r="LZ45" s="73"/>
      <c r="MA45" s="73"/>
      <c r="MB45" s="73"/>
      <c r="MC45" s="73"/>
      <c r="MD45" s="73"/>
      <c r="ME45" s="73"/>
      <c r="MF45" s="73"/>
      <c r="MG45" s="73"/>
      <c r="MH45" s="73"/>
      <c r="MI45" s="73"/>
      <c r="MJ45" s="73"/>
      <c r="MK45" s="73"/>
      <c r="ML45" s="73"/>
      <c r="MM45" s="73"/>
      <c r="MN45" s="73"/>
      <c r="MO45" s="73"/>
      <c r="MP45" s="73"/>
      <c r="MQ45" s="73"/>
      <c r="MR45" s="73"/>
      <c r="MS45" s="73"/>
      <c r="MT45" s="73"/>
      <c r="MU45" s="73"/>
      <c r="MV45" s="73"/>
      <c r="MW45" s="73"/>
      <c r="MX45" s="73"/>
      <c r="MY45" s="73"/>
      <c r="MZ45" s="73"/>
      <c r="NA45" s="73"/>
      <c r="NB45" s="73"/>
      <c r="NC45" s="73"/>
      <c r="ND45" s="73"/>
      <c r="NE45" s="73"/>
      <c r="NF45" s="73"/>
      <c r="NG45" s="73"/>
      <c r="NH45" s="73"/>
      <c r="NI45" s="73"/>
      <c r="NJ45" s="73"/>
      <c r="NK45" s="73"/>
      <c r="NL45" s="73"/>
      <c r="NM45" s="73"/>
      <c r="NN45" s="73"/>
      <c r="NO45" s="73"/>
      <c r="NP45" s="73"/>
      <c r="NQ45" s="73"/>
      <c r="NR45" s="73"/>
      <c r="NS45" s="73"/>
      <c r="NT45" s="73"/>
      <c r="NU45" s="73"/>
      <c r="NV45" s="73"/>
      <c r="NW45" s="73"/>
      <c r="NX45" s="73"/>
      <c r="NY45" s="73"/>
      <c r="NZ45" s="73"/>
      <c r="OA45" s="73"/>
      <c r="OB45" s="73"/>
      <c r="OC45" s="73"/>
      <c r="OD45" s="73"/>
      <c r="OE45" s="73"/>
      <c r="OF45" s="73"/>
      <c r="OG45" s="73"/>
      <c r="OH45" s="73"/>
      <c r="OI45" s="73"/>
      <c r="OJ45" s="73"/>
      <c r="OK45" s="73"/>
      <c r="OL45" s="73"/>
      <c r="OM45" s="73"/>
      <c r="ON45" s="73"/>
      <c r="OO45" s="73"/>
      <c r="OP45" s="73"/>
      <c r="OQ45" s="73"/>
      <c r="OR45" s="73"/>
      <c r="OS45" s="73"/>
      <c r="OT45" s="73"/>
      <c r="OU45" s="73"/>
      <c r="OV45" s="73"/>
      <c r="OW45" s="73"/>
      <c r="OX45" s="73"/>
      <c r="OY45" s="73"/>
      <c r="OZ45" s="73"/>
      <c r="PA45" s="73"/>
      <c r="PB45" s="73"/>
    </row>
    <row r="46" spans="1:418" x14ac:dyDescent="0.3">
      <c r="KG46">
        <f t="shared" si="206"/>
        <v>0</v>
      </c>
      <c r="KH46" s="35">
        <f t="shared" si="230"/>
        <v>0</v>
      </c>
      <c r="LX46" s="73"/>
      <c r="LY46" s="73"/>
      <c r="LZ46" s="73"/>
      <c r="MA46" s="73"/>
      <c r="MB46" s="73"/>
      <c r="MC46" s="73"/>
      <c r="MD46" s="73"/>
      <c r="ME46" s="73"/>
      <c r="MF46" s="73"/>
      <c r="MG46" s="73"/>
      <c r="MH46" s="73"/>
      <c r="MI46" s="73"/>
      <c r="MJ46" s="73"/>
      <c r="MK46" s="73"/>
      <c r="ML46" s="73"/>
      <c r="MM46" s="73"/>
      <c r="MN46" s="73"/>
      <c r="MO46" s="73"/>
      <c r="MP46" s="73"/>
      <c r="MQ46" s="73"/>
      <c r="MR46" s="73"/>
      <c r="MS46" s="73"/>
      <c r="MT46" s="73"/>
      <c r="MU46" s="73"/>
      <c r="MV46" s="73"/>
      <c r="MW46" s="73"/>
      <c r="MX46" s="73"/>
      <c r="MY46" s="73"/>
      <c r="MZ46" s="73"/>
      <c r="NA46" s="73"/>
      <c r="NB46" s="73"/>
      <c r="NC46" s="73"/>
      <c r="ND46" s="73"/>
      <c r="NE46" s="73"/>
      <c r="NF46" s="73"/>
      <c r="NG46" s="73"/>
      <c r="NH46" s="73"/>
      <c r="NI46" s="73"/>
      <c r="NJ46" s="73"/>
      <c r="NK46" s="73"/>
      <c r="NL46" s="73"/>
      <c r="NM46" s="73"/>
      <c r="NN46" s="73"/>
      <c r="NO46" s="73"/>
      <c r="NP46" s="73"/>
      <c r="NQ46" s="73"/>
      <c r="NR46" s="73"/>
      <c r="NS46" s="73"/>
      <c r="NT46" s="73"/>
      <c r="NU46" s="73"/>
      <c r="NV46" s="73"/>
      <c r="NW46" s="73"/>
      <c r="NX46" s="73"/>
      <c r="NY46" s="73"/>
      <c r="NZ46" s="73"/>
      <c r="OA46" s="73"/>
      <c r="OB46" s="73"/>
      <c r="OC46" s="73"/>
      <c r="OD46" s="73"/>
      <c r="OE46" s="73"/>
      <c r="OF46" s="73"/>
      <c r="OG46" s="73"/>
      <c r="OH46" s="73"/>
      <c r="OI46" s="73"/>
      <c r="OJ46" s="73"/>
      <c r="OK46" s="73"/>
      <c r="OL46" s="73"/>
      <c r="OM46" s="73"/>
      <c r="ON46" s="73"/>
      <c r="OO46" s="73"/>
      <c r="OP46" s="73"/>
      <c r="OQ46" s="73"/>
      <c r="OR46" s="73"/>
      <c r="OS46" s="73"/>
      <c r="OT46" s="73"/>
      <c r="OU46" s="73"/>
      <c r="OV46" s="73"/>
      <c r="OW46" s="73"/>
      <c r="OX46" s="73"/>
      <c r="OY46" s="73"/>
      <c r="OZ46" s="73"/>
      <c r="PA46" s="73"/>
      <c r="PB46" s="73"/>
    </row>
    <row r="47" spans="1:418" x14ac:dyDescent="0.3">
      <c r="KG47">
        <f t="shared" si="206"/>
        <v>0</v>
      </c>
      <c r="KH47" s="35">
        <f t="shared" si="230"/>
        <v>0</v>
      </c>
      <c r="LX47" s="73"/>
      <c r="LY47" s="73"/>
      <c r="LZ47" s="73"/>
      <c r="MA47" s="73"/>
      <c r="MB47" s="73"/>
      <c r="MC47" s="73"/>
      <c r="MD47" s="73"/>
      <c r="ME47" s="73"/>
      <c r="MF47" s="73"/>
      <c r="MG47" s="73"/>
      <c r="MH47" s="73"/>
      <c r="MI47" s="73"/>
      <c r="MJ47" s="73"/>
      <c r="MK47" s="73"/>
      <c r="ML47" s="73"/>
      <c r="MM47" s="73"/>
      <c r="MN47" s="73"/>
      <c r="MO47" s="73"/>
      <c r="MP47" s="73"/>
      <c r="MQ47" s="73"/>
      <c r="MR47" s="73"/>
      <c r="MS47" s="73"/>
      <c r="MT47" s="73"/>
      <c r="MU47" s="73"/>
      <c r="MV47" s="73"/>
      <c r="MW47" s="73"/>
      <c r="MX47" s="73"/>
      <c r="MY47" s="73"/>
      <c r="MZ47" s="73"/>
      <c r="NA47" s="73"/>
      <c r="NB47" s="73"/>
      <c r="NC47" s="73"/>
      <c r="ND47" s="73"/>
      <c r="NE47" s="73"/>
      <c r="NF47" s="73"/>
      <c r="NG47" s="73"/>
      <c r="NH47" s="73"/>
      <c r="NI47" s="73"/>
      <c r="NJ47" s="73"/>
      <c r="NK47" s="73"/>
      <c r="NL47" s="73"/>
      <c r="NM47" s="73"/>
      <c r="NN47" s="73"/>
      <c r="NO47" s="73"/>
      <c r="NP47" s="73"/>
      <c r="NQ47" s="73"/>
      <c r="NR47" s="73"/>
      <c r="NS47" s="73"/>
      <c r="NT47" s="73"/>
      <c r="NU47" s="73"/>
      <c r="NV47" s="73"/>
      <c r="NW47" s="73"/>
      <c r="NX47" s="73"/>
      <c r="NY47" s="73"/>
      <c r="NZ47" s="73"/>
      <c r="OA47" s="73"/>
      <c r="OB47" s="73"/>
      <c r="OC47" s="73"/>
      <c r="OD47" s="73"/>
      <c r="OE47" s="73"/>
      <c r="OF47" s="73"/>
      <c r="OG47" s="73"/>
      <c r="OH47" s="73"/>
      <c r="OI47" s="73"/>
      <c r="OJ47" s="73"/>
      <c r="OK47" s="73"/>
      <c r="OL47" s="73"/>
      <c r="OM47" s="73"/>
      <c r="ON47" s="73"/>
      <c r="OO47" s="73"/>
      <c r="OP47" s="73"/>
      <c r="OQ47" s="73"/>
      <c r="OR47" s="73"/>
      <c r="OS47" s="73"/>
      <c r="OT47" s="73"/>
      <c r="OU47" s="73"/>
      <c r="OV47" s="73"/>
      <c r="OW47" s="73"/>
      <c r="OX47" s="73"/>
      <c r="OY47" s="73"/>
      <c r="OZ47" s="73"/>
      <c r="PA47" s="73"/>
      <c r="PB47" s="73"/>
    </row>
    <row r="48" spans="1:418" x14ac:dyDescent="0.3">
      <c r="KG48">
        <f t="shared" si="206"/>
        <v>0</v>
      </c>
      <c r="KH48" s="35">
        <f t="shared" si="230"/>
        <v>0</v>
      </c>
      <c r="LX48" s="73"/>
      <c r="LY48" s="73"/>
      <c r="LZ48" s="73"/>
      <c r="MA48" s="73"/>
      <c r="MB48" s="73"/>
      <c r="MC48" s="73"/>
      <c r="MD48" s="73"/>
      <c r="ME48" s="73"/>
      <c r="MF48" s="73"/>
      <c r="MG48" s="73"/>
      <c r="MH48" s="73"/>
      <c r="MI48" s="73"/>
      <c r="MJ48" s="73"/>
      <c r="MK48" s="73"/>
      <c r="ML48" s="73"/>
      <c r="MM48" s="73"/>
      <c r="MN48" s="73"/>
      <c r="MO48" s="73"/>
      <c r="MP48" s="73"/>
      <c r="MQ48" s="73"/>
      <c r="MR48" s="73"/>
      <c r="MS48" s="73"/>
      <c r="MT48" s="73"/>
      <c r="MU48" s="73"/>
      <c r="MV48" s="73"/>
      <c r="MW48" s="73"/>
      <c r="MX48" s="73"/>
      <c r="MY48" s="73"/>
      <c r="MZ48" s="73"/>
      <c r="NA48" s="73"/>
      <c r="NB48" s="73"/>
      <c r="NC48" s="73"/>
      <c r="ND48" s="73"/>
      <c r="NE48" s="73"/>
      <c r="NF48" s="73"/>
      <c r="NG48" s="73"/>
      <c r="NH48" s="73"/>
      <c r="NI48" s="73"/>
      <c r="NJ48" s="73"/>
      <c r="NK48" s="73"/>
      <c r="NL48" s="73"/>
      <c r="NM48" s="73"/>
      <c r="NN48" s="73"/>
      <c r="NO48" s="73"/>
      <c r="NP48" s="73"/>
      <c r="NQ48" s="73"/>
      <c r="NR48" s="73"/>
      <c r="NS48" s="73"/>
      <c r="NT48" s="73"/>
      <c r="NU48" s="73"/>
      <c r="NV48" s="73"/>
      <c r="NW48" s="73"/>
      <c r="NX48" s="73"/>
      <c r="NY48" s="73"/>
      <c r="NZ48" s="73"/>
      <c r="OA48" s="73"/>
      <c r="OB48" s="73"/>
      <c r="OC48" s="73"/>
      <c r="OD48" s="73"/>
      <c r="OE48" s="73"/>
      <c r="OF48" s="73"/>
      <c r="OG48" s="73"/>
      <c r="OH48" s="73"/>
      <c r="OI48" s="73"/>
      <c r="OJ48" s="73"/>
      <c r="OK48" s="73"/>
      <c r="OL48" s="73"/>
      <c r="OM48" s="73"/>
      <c r="ON48" s="73"/>
      <c r="OO48" s="73"/>
      <c r="OP48" s="73"/>
      <c r="OQ48" s="73"/>
      <c r="OR48" s="73"/>
      <c r="OS48" s="73"/>
      <c r="OT48" s="73"/>
      <c r="OU48" s="73"/>
      <c r="OV48" s="73"/>
      <c r="OW48" s="73"/>
      <c r="OX48" s="73"/>
      <c r="OY48" s="73"/>
      <c r="OZ48" s="73"/>
      <c r="PA48" s="73"/>
      <c r="PB48" s="73"/>
    </row>
    <row r="49" spans="293:418" x14ac:dyDescent="0.3">
      <c r="KG49">
        <f t="shared" si="206"/>
        <v>0</v>
      </c>
      <c r="KH49" s="35">
        <f t="shared" si="230"/>
        <v>0</v>
      </c>
      <c r="LX49" s="73"/>
      <c r="LY49" s="73"/>
      <c r="LZ49" s="73"/>
      <c r="MA49" s="73"/>
      <c r="MB49" s="73"/>
      <c r="MC49" s="73"/>
      <c r="MD49" s="73"/>
      <c r="ME49" s="73"/>
      <c r="MF49" s="73"/>
      <c r="MG49" s="73"/>
      <c r="MH49" s="73"/>
      <c r="MI49" s="73"/>
      <c r="MJ49" s="73"/>
      <c r="MK49" s="73"/>
      <c r="ML49" s="73"/>
      <c r="MM49" s="73"/>
      <c r="MN49" s="73"/>
      <c r="MO49" s="73"/>
      <c r="MP49" s="73"/>
      <c r="MQ49" s="73"/>
      <c r="MR49" s="73"/>
      <c r="MS49" s="73"/>
      <c r="MT49" s="73"/>
      <c r="MU49" s="73"/>
      <c r="MV49" s="73"/>
      <c r="MW49" s="73"/>
      <c r="MX49" s="73"/>
      <c r="MY49" s="73"/>
      <c r="MZ49" s="73"/>
      <c r="NA49" s="73"/>
      <c r="NB49" s="73"/>
      <c r="NC49" s="73"/>
      <c r="ND49" s="73"/>
      <c r="NE49" s="73"/>
      <c r="NF49" s="73"/>
      <c r="NG49" s="73"/>
      <c r="NH49" s="73"/>
      <c r="NI49" s="73"/>
      <c r="NJ49" s="73"/>
      <c r="NK49" s="73"/>
      <c r="NL49" s="73"/>
      <c r="NM49" s="73"/>
      <c r="NN49" s="73"/>
      <c r="NO49" s="73"/>
      <c r="NP49" s="73"/>
      <c r="NQ49" s="73"/>
      <c r="NR49" s="73"/>
      <c r="NS49" s="73"/>
      <c r="NT49" s="73"/>
      <c r="NU49" s="73"/>
      <c r="NV49" s="73"/>
      <c r="NW49" s="73"/>
      <c r="NX49" s="73"/>
      <c r="NY49" s="73"/>
      <c r="NZ49" s="73"/>
      <c r="OA49" s="73"/>
      <c r="OB49" s="73"/>
      <c r="OC49" s="73"/>
      <c r="OD49" s="73"/>
      <c r="OE49" s="73"/>
      <c r="OF49" s="73"/>
      <c r="OG49" s="73"/>
      <c r="OH49" s="73"/>
      <c r="OI49" s="73"/>
      <c r="OJ49" s="73"/>
      <c r="OK49" s="73"/>
      <c r="OL49" s="73"/>
      <c r="OM49" s="73"/>
      <c r="ON49" s="73"/>
      <c r="OO49" s="73"/>
      <c r="OP49" s="73"/>
      <c r="OQ49" s="73"/>
      <c r="OR49" s="73"/>
      <c r="OS49" s="73"/>
      <c r="OT49" s="73"/>
      <c r="OU49" s="73"/>
      <c r="OV49" s="73"/>
      <c r="OW49" s="73"/>
      <c r="OX49" s="73"/>
      <c r="OY49" s="73"/>
      <c r="OZ49" s="73"/>
      <c r="PA49" s="73"/>
      <c r="PB49" s="73"/>
    </row>
    <row r="50" spans="293:418" x14ac:dyDescent="0.3">
      <c r="KG50">
        <f t="shared" si="206"/>
        <v>0</v>
      </c>
      <c r="KH50" s="35">
        <f t="shared" si="230"/>
        <v>0</v>
      </c>
      <c r="LX50" s="73"/>
      <c r="LY50" s="73"/>
      <c r="LZ50" s="73"/>
      <c r="MA50" s="73"/>
      <c r="MB50" s="73"/>
      <c r="MC50" s="73"/>
      <c r="MD50" s="73"/>
      <c r="ME50" s="73"/>
      <c r="MF50" s="73"/>
      <c r="MG50" s="73"/>
      <c r="MH50" s="73"/>
      <c r="MI50" s="73"/>
      <c r="MJ50" s="73"/>
      <c r="MK50" s="73"/>
      <c r="ML50" s="73"/>
      <c r="MM50" s="73"/>
      <c r="MN50" s="73"/>
      <c r="MO50" s="73"/>
      <c r="MP50" s="73"/>
      <c r="MQ50" s="73"/>
      <c r="MR50" s="73"/>
      <c r="MS50" s="73"/>
      <c r="MT50" s="73"/>
      <c r="MU50" s="73"/>
      <c r="MV50" s="73"/>
      <c r="MW50" s="73"/>
      <c r="MX50" s="73"/>
      <c r="MY50" s="73"/>
      <c r="MZ50" s="73"/>
      <c r="NA50" s="73"/>
      <c r="NB50" s="73"/>
      <c r="NC50" s="73"/>
      <c r="ND50" s="73"/>
      <c r="NE50" s="73"/>
      <c r="NF50" s="73"/>
      <c r="NG50" s="73"/>
      <c r="NH50" s="73"/>
      <c r="NI50" s="73"/>
      <c r="NJ50" s="73"/>
      <c r="NK50" s="73"/>
      <c r="NL50" s="73"/>
      <c r="NM50" s="73"/>
      <c r="NN50" s="73"/>
      <c r="NO50" s="73"/>
      <c r="NP50" s="73"/>
      <c r="NQ50" s="73"/>
      <c r="NR50" s="73"/>
      <c r="NS50" s="73"/>
      <c r="NT50" s="73"/>
      <c r="NU50" s="73"/>
      <c r="NV50" s="73"/>
      <c r="NW50" s="73"/>
      <c r="NX50" s="73"/>
      <c r="NY50" s="73"/>
      <c r="NZ50" s="73"/>
      <c r="OA50" s="73"/>
      <c r="OB50" s="73"/>
      <c r="OC50" s="73"/>
      <c r="OD50" s="73"/>
      <c r="OE50" s="73"/>
      <c r="OF50" s="73"/>
      <c r="OG50" s="73"/>
      <c r="OH50" s="73"/>
      <c r="OI50" s="73"/>
      <c r="OJ50" s="73"/>
      <c r="OK50" s="73"/>
      <c r="OL50" s="73"/>
      <c r="OM50" s="73"/>
      <c r="ON50" s="73"/>
      <c r="OO50" s="73"/>
      <c r="OP50" s="73"/>
      <c r="OQ50" s="73"/>
      <c r="OR50" s="73"/>
      <c r="OS50" s="73"/>
      <c r="OT50" s="73"/>
      <c r="OU50" s="73"/>
      <c r="OV50" s="73"/>
      <c r="OW50" s="73"/>
      <c r="OX50" s="73"/>
      <c r="OY50" s="73"/>
      <c r="OZ50" s="73"/>
      <c r="PA50" s="73"/>
      <c r="PB50" s="73"/>
    </row>
    <row r="51" spans="293:418" x14ac:dyDescent="0.3">
      <c r="KG51">
        <f t="shared" si="206"/>
        <v>0</v>
      </c>
      <c r="KH51" s="35">
        <f t="shared" si="230"/>
        <v>0</v>
      </c>
      <c r="LX51" s="73"/>
      <c r="LY51" s="73"/>
      <c r="LZ51" s="73"/>
      <c r="MA51" s="73"/>
      <c r="MB51" s="73"/>
      <c r="MC51" s="73"/>
      <c r="MD51" s="73"/>
      <c r="ME51" s="73"/>
      <c r="MF51" s="73"/>
      <c r="MG51" s="73"/>
      <c r="MH51" s="73"/>
      <c r="MI51" s="73"/>
      <c r="MJ51" s="73"/>
      <c r="MK51" s="73"/>
      <c r="ML51" s="73"/>
      <c r="MM51" s="73"/>
      <c r="MN51" s="73"/>
      <c r="MO51" s="73"/>
      <c r="MP51" s="73"/>
      <c r="MQ51" s="73"/>
      <c r="MR51" s="73"/>
      <c r="MS51" s="73"/>
      <c r="MT51" s="73"/>
      <c r="MU51" s="73"/>
      <c r="MV51" s="73"/>
      <c r="MW51" s="73"/>
      <c r="MX51" s="73"/>
      <c r="MY51" s="73"/>
      <c r="MZ51" s="73"/>
      <c r="NA51" s="73"/>
      <c r="NB51" s="73"/>
      <c r="NC51" s="73"/>
      <c r="ND51" s="73"/>
      <c r="NE51" s="73"/>
      <c r="NF51" s="73"/>
      <c r="NG51" s="73"/>
      <c r="NH51" s="73"/>
      <c r="NI51" s="73"/>
      <c r="NJ51" s="73"/>
      <c r="NK51" s="73"/>
      <c r="NL51" s="73"/>
      <c r="NM51" s="73"/>
      <c r="NN51" s="73"/>
      <c r="NO51" s="73"/>
      <c r="NP51" s="73"/>
      <c r="NQ51" s="73"/>
      <c r="NR51" s="73"/>
      <c r="NS51" s="73"/>
      <c r="NT51" s="73"/>
      <c r="NU51" s="73"/>
      <c r="NV51" s="73"/>
      <c r="NW51" s="73"/>
      <c r="NX51" s="73"/>
      <c r="NY51" s="73"/>
      <c r="NZ51" s="73"/>
      <c r="OA51" s="73"/>
      <c r="OB51" s="73"/>
      <c r="OC51" s="73"/>
      <c r="OD51" s="73"/>
      <c r="OE51" s="73"/>
      <c r="OF51" s="73"/>
      <c r="OG51" s="73"/>
      <c r="OH51" s="73"/>
      <c r="OI51" s="73"/>
      <c r="OJ51" s="73"/>
      <c r="OK51" s="73"/>
      <c r="OL51" s="73"/>
      <c r="OM51" s="73"/>
      <c r="ON51" s="73"/>
      <c r="OO51" s="73"/>
      <c r="OP51" s="73"/>
      <c r="OQ51" s="73"/>
      <c r="OR51" s="73"/>
      <c r="OS51" s="73"/>
      <c r="OT51" s="73"/>
      <c r="OU51" s="73"/>
      <c r="OV51" s="73"/>
      <c r="OW51" s="73"/>
      <c r="OX51" s="73"/>
      <c r="OY51" s="73"/>
      <c r="OZ51" s="73"/>
      <c r="PA51" s="73"/>
      <c r="PB51" s="73"/>
    </row>
    <row r="52" spans="293:418" x14ac:dyDescent="0.3">
      <c r="KG52">
        <f t="shared" si="206"/>
        <v>0</v>
      </c>
      <c r="KH52" s="35">
        <f t="shared" si="230"/>
        <v>0</v>
      </c>
      <c r="LX52" s="73"/>
      <c r="LY52" s="73"/>
      <c r="LZ52" s="73"/>
      <c r="MA52" s="73"/>
      <c r="MB52" s="73"/>
      <c r="MC52" s="73"/>
      <c r="MD52" s="73"/>
      <c r="ME52" s="73"/>
      <c r="MF52" s="73"/>
      <c r="MG52" s="73"/>
      <c r="MH52" s="73"/>
      <c r="MI52" s="73"/>
      <c r="MJ52" s="73"/>
      <c r="MK52" s="73"/>
      <c r="ML52" s="73"/>
      <c r="MM52" s="73"/>
      <c r="MN52" s="73"/>
      <c r="MO52" s="73"/>
      <c r="MP52" s="73"/>
      <c r="MQ52" s="73"/>
      <c r="MR52" s="73"/>
      <c r="MS52" s="73"/>
      <c r="MT52" s="73"/>
      <c r="MU52" s="73"/>
      <c r="MV52" s="73"/>
      <c r="MW52" s="73"/>
      <c r="MX52" s="73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  <c r="OF52" s="73"/>
      <c r="OG52" s="73"/>
      <c r="OH52" s="73"/>
      <c r="OI52" s="73"/>
      <c r="OJ52" s="73"/>
      <c r="OK52" s="73"/>
      <c r="OL52" s="73"/>
      <c r="OM52" s="73"/>
      <c r="ON52" s="73"/>
      <c r="OO52" s="73"/>
      <c r="OP52" s="73"/>
      <c r="OQ52" s="73"/>
      <c r="OR52" s="73"/>
      <c r="OS52" s="73"/>
      <c r="OT52" s="73"/>
      <c r="OU52" s="73"/>
      <c r="OV52" s="73"/>
      <c r="OW52" s="73"/>
      <c r="OX52" s="73"/>
      <c r="OY52" s="73"/>
      <c r="OZ52" s="73"/>
      <c r="PA52" s="73"/>
      <c r="PB52" s="73"/>
    </row>
    <row r="53" spans="293:418" x14ac:dyDescent="0.3">
      <c r="KG53">
        <f t="shared" si="206"/>
        <v>0</v>
      </c>
      <c r="KH53" s="35">
        <f t="shared" si="230"/>
        <v>0</v>
      </c>
      <c r="LX53" s="73"/>
      <c r="LY53" s="73"/>
      <c r="LZ53" s="73"/>
      <c r="MA53" s="73"/>
      <c r="MB53" s="73"/>
      <c r="MC53" s="73"/>
      <c r="MD53" s="73"/>
      <c r="ME53" s="73"/>
      <c r="MF53" s="73"/>
      <c r="MG53" s="73"/>
      <c r="MH53" s="73"/>
      <c r="MI53" s="73"/>
      <c r="MJ53" s="73"/>
      <c r="MK53" s="73"/>
      <c r="ML53" s="73"/>
      <c r="MM53" s="73"/>
      <c r="MN53" s="73"/>
      <c r="MO53" s="73"/>
      <c r="MP53" s="73"/>
      <c r="MQ53" s="73"/>
      <c r="MR53" s="73"/>
      <c r="MS53" s="73"/>
      <c r="MT53" s="73"/>
      <c r="MU53" s="73"/>
      <c r="MV53" s="73"/>
      <c r="MW53" s="73"/>
      <c r="MX53" s="73"/>
      <c r="MY53" s="73"/>
      <c r="MZ53" s="73"/>
      <c r="NA53" s="73"/>
      <c r="NB53" s="73"/>
      <c r="NC53" s="73"/>
      <c r="ND53" s="73"/>
      <c r="NE53" s="73"/>
      <c r="NF53" s="73"/>
      <c r="NG53" s="73"/>
      <c r="NH53" s="73"/>
      <c r="NI53" s="73"/>
      <c r="NJ53" s="73"/>
      <c r="NK53" s="73"/>
      <c r="NL53" s="73"/>
      <c r="NM53" s="73"/>
      <c r="NN53" s="73"/>
      <c r="NO53" s="73"/>
      <c r="NP53" s="73"/>
      <c r="NQ53" s="73"/>
      <c r="NR53" s="73"/>
      <c r="NS53" s="73"/>
      <c r="NT53" s="73"/>
      <c r="NU53" s="73"/>
      <c r="NV53" s="73"/>
      <c r="NW53" s="73"/>
      <c r="NX53" s="73"/>
      <c r="NY53" s="73"/>
      <c r="NZ53" s="73"/>
      <c r="OA53" s="73"/>
      <c r="OB53" s="73"/>
      <c r="OC53" s="73"/>
      <c r="OD53" s="73"/>
      <c r="OE53" s="73"/>
      <c r="OF53" s="73"/>
      <c r="OG53" s="73"/>
      <c r="OH53" s="73"/>
      <c r="OI53" s="73"/>
      <c r="OJ53" s="73"/>
      <c r="OK53" s="73"/>
      <c r="OL53" s="73"/>
      <c r="OM53" s="73"/>
      <c r="ON53" s="73"/>
      <c r="OO53" s="73"/>
      <c r="OP53" s="73"/>
      <c r="OQ53" s="73"/>
      <c r="OR53" s="73"/>
      <c r="OS53" s="73"/>
      <c r="OT53" s="73"/>
      <c r="OU53" s="73"/>
      <c r="OV53" s="73"/>
      <c r="OW53" s="73"/>
      <c r="OX53" s="73"/>
      <c r="OY53" s="73"/>
      <c r="OZ53" s="73"/>
      <c r="PA53" s="73"/>
      <c r="PB53" s="73"/>
    </row>
    <row r="54" spans="293:418" x14ac:dyDescent="0.3">
      <c r="KG54">
        <f t="shared" si="206"/>
        <v>0</v>
      </c>
      <c r="KH54" s="35">
        <f t="shared" si="230"/>
        <v>0</v>
      </c>
      <c r="LX54" s="73"/>
      <c r="LY54" s="73"/>
      <c r="LZ54" s="73"/>
      <c r="MA54" s="73"/>
      <c r="MB54" s="73"/>
      <c r="MC54" s="73"/>
      <c r="MD54" s="73"/>
      <c r="ME54" s="73"/>
      <c r="MF54" s="73"/>
      <c r="MG54" s="73"/>
      <c r="MH54" s="73"/>
      <c r="MI54" s="73"/>
      <c r="MJ54" s="73"/>
      <c r="MK54" s="73"/>
      <c r="ML54" s="73"/>
      <c r="MM54" s="73"/>
      <c r="MN54" s="73"/>
      <c r="MO54" s="73"/>
      <c r="MP54" s="73"/>
      <c r="MQ54" s="73"/>
      <c r="MR54" s="73"/>
      <c r="MS54" s="73"/>
      <c r="MT54" s="73"/>
      <c r="MU54" s="73"/>
      <c r="MV54" s="73"/>
      <c r="MW54" s="73"/>
      <c r="MX54" s="73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  <c r="OF54" s="73"/>
      <c r="OG54" s="73"/>
      <c r="OH54" s="73"/>
      <c r="OI54" s="73"/>
      <c r="OJ54" s="73"/>
      <c r="OK54" s="73"/>
      <c r="OL54" s="73"/>
      <c r="OM54" s="73"/>
      <c r="ON54" s="73"/>
      <c r="OO54" s="73"/>
      <c r="OP54" s="73"/>
      <c r="OQ54" s="73"/>
      <c r="OR54" s="73"/>
      <c r="OS54" s="73"/>
      <c r="OT54" s="73"/>
      <c r="OU54" s="73"/>
      <c r="OV54" s="73"/>
      <c r="OW54" s="73"/>
      <c r="OX54" s="73"/>
      <c r="OY54" s="73"/>
      <c r="OZ54" s="73"/>
      <c r="PA54" s="73"/>
      <c r="PB54" s="73"/>
    </row>
    <row r="55" spans="293:418" x14ac:dyDescent="0.3">
      <c r="KG55">
        <f t="shared" si="206"/>
        <v>0</v>
      </c>
      <c r="KH55" s="35">
        <f t="shared" si="230"/>
        <v>0</v>
      </c>
      <c r="LX55" s="73"/>
      <c r="LY55" s="73"/>
      <c r="LZ55" s="73"/>
      <c r="MA55" s="73"/>
      <c r="MB55" s="73"/>
      <c r="MC55" s="73"/>
      <c r="MD55" s="73"/>
      <c r="ME55" s="73"/>
      <c r="MF55" s="73"/>
      <c r="MG55" s="73"/>
      <c r="MH55" s="73"/>
      <c r="MI55" s="73"/>
      <c r="MJ55" s="73"/>
      <c r="MK55" s="73"/>
      <c r="ML55" s="73"/>
      <c r="MM55" s="73"/>
      <c r="MN55" s="73"/>
      <c r="MO55" s="73"/>
      <c r="MP55" s="73"/>
      <c r="MQ55" s="73"/>
      <c r="MR55" s="73"/>
      <c r="MS55" s="73"/>
      <c r="MT55" s="73"/>
      <c r="MU55" s="73"/>
      <c r="MV55" s="73"/>
      <c r="MW55" s="73"/>
      <c r="MX55" s="73"/>
      <c r="MY55" s="73"/>
      <c r="MZ55" s="73"/>
      <c r="NA55" s="73"/>
      <c r="NB55" s="73"/>
      <c r="NC55" s="73"/>
      <c r="ND55" s="73"/>
      <c r="NE55" s="73"/>
      <c r="NF55" s="73"/>
      <c r="NG55" s="73"/>
      <c r="NH55" s="73"/>
      <c r="NI55" s="73"/>
      <c r="NJ55" s="73"/>
      <c r="NK55" s="73"/>
      <c r="NL55" s="73"/>
      <c r="NM55" s="73"/>
      <c r="NN55" s="73"/>
      <c r="NO55" s="73"/>
      <c r="NP55" s="73"/>
      <c r="NQ55" s="73"/>
      <c r="NR55" s="73"/>
      <c r="NS55" s="73"/>
      <c r="NT55" s="73"/>
      <c r="NU55" s="73"/>
      <c r="NV55" s="73"/>
      <c r="NW55" s="73"/>
      <c r="NX55" s="73"/>
      <c r="NY55" s="73"/>
      <c r="NZ55" s="73"/>
      <c r="OA55" s="73"/>
      <c r="OB55" s="73"/>
      <c r="OC55" s="73"/>
      <c r="OD55" s="73"/>
      <c r="OE55" s="73"/>
      <c r="OF55" s="73"/>
      <c r="OG55" s="73"/>
      <c r="OH55" s="73"/>
      <c r="OI55" s="73"/>
      <c r="OJ55" s="73"/>
      <c r="OK55" s="73"/>
      <c r="OL55" s="73"/>
      <c r="OM55" s="73"/>
      <c r="ON55" s="73"/>
      <c r="OO55" s="73"/>
      <c r="OP55" s="73"/>
      <c r="OQ55" s="73"/>
      <c r="OR55" s="73"/>
      <c r="OS55" s="73"/>
      <c r="OT55" s="73"/>
      <c r="OU55" s="73"/>
      <c r="OV55" s="73"/>
      <c r="OW55" s="73"/>
      <c r="OX55" s="73"/>
      <c r="OY55" s="73"/>
      <c r="OZ55" s="73"/>
      <c r="PA55" s="73"/>
      <c r="PB55" s="73"/>
    </row>
    <row r="56" spans="293:418" x14ac:dyDescent="0.3">
      <c r="KG56">
        <f t="shared" si="206"/>
        <v>0</v>
      </c>
      <c r="KH56" s="35">
        <f t="shared" si="230"/>
        <v>0</v>
      </c>
      <c r="LX56" s="73"/>
      <c r="LY56" s="73"/>
      <c r="LZ56" s="73"/>
      <c r="MA56" s="73"/>
      <c r="MB56" s="73"/>
      <c r="MC56" s="73"/>
      <c r="MD56" s="73"/>
      <c r="ME56" s="73"/>
      <c r="MF56" s="73"/>
      <c r="MG56" s="73"/>
      <c r="MH56" s="73"/>
      <c r="MI56" s="73"/>
      <c r="MJ56" s="73"/>
      <c r="MK56" s="73"/>
      <c r="ML56" s="73"/>
      <c r="MM56" s="73"/>
      <c r="MN56" s="73"/>
      <c r="MO56" s="73"/>
      <c r="MP56" s="73"/>
      <c r="MQ56" s="73"/>
      <c r="MR56" s="73"/>
      <c r="MS56" s="73"/>
      <c r="MT56" s="73"/>
      <c r="MU56" s="73"/>
      <c r="MV56" s="73"/>
      <c r="MW56" s="73"/>
      <c r="MX56" s="73"/>
      <c r="MY56" s="73"/>
      <c r="MZ56" s="73"/>
      <c r="NA56" s="73"/>
      <c r="NB56" s="73"/>
      <c r="NC56" s="73"/>
      <c r="ND56" s="73"/>
      <c r="NE56" s="73"/>
      <c r="NF56" s="73"/>
      <c r="NG56" s="73"/>
      <c r="NH56" s="73"/>
      <c r="NI56" s="73"/>
      <c r="NJ56" s="73"/>
      <c r="NK56" s="73"/>
      <c r="NL56" s="73"/>
      <c r="NM56" s="73"/>
      <c r="NN56" s="73"/>
      <c r="NO56" s="73"/>
      <c r="NP56" s="73"/>
      <c r="NQ56" s="73"/>
      <c r="NR56" s="73"/>
      <c r="NS56" s="73"/>
      <c r="NT56" s="73"/>
      <c r="NU56" s="73"/>
      <c r="NV56" s="73"/>
      <c r="NW56" s="73"/>
      <c r="NX56" s="73"/>
      <c r="NY56" s="73"/>
      <c r="NZ56" s="73"/>
      <c r="OA56" s="73"/>
      <c r="OB56" s="73"/>
      <c r="OC56" s="73"/>
      <c r="OD56" s="73"/>
      <c r="OE56" s="73"/>
      <c r="OF56" s="73"/>
      <c r="OG56" s="73"/>
      <c r="OH56" s="73"/>
      <c r="OI56" s="73"/>
      <c r="OJ56" s="73"/>
      <c r="OK56" s="73"/>
      <c r="OL56" s="73"/>
      <c r="OM56" s="73"/>
      <c r="ON56" s="73"/>
      <c r="OO56" s="73"/>
      <c r="OP56" s="73"/>
      <c r="OQ56" s="73"/>
      <c r="OR56" s="73"/>
      <c r="OS56" s="73"/>
      <c r="OT56" s="73"/>
      <c r="OU56" s="73"/>
      <c r="OV56" s="73"/>
      <c r="OW56" s="73"/>
      <c r="OX56" s="73"/>
      <c r="OY56" s="73"/>
      <c r="OZ56" s="73"/>
      <c r="PA56" s="73"/>
      <c r="PB56" s="73"/>
    </row>
    <row r="57" spans="293:418" x14ac:dyDescent="0.3">
      <c r="KG57">
        <f t="shared" si="206"/>
        <v>0</v>
      </c>
      <c r="KH57" s="35">
        <f t="shared" si="230"/>
        <v>0</v>
      </c>
      <c r="LX57" s="73"/>
      <c r="LY57" s="73"/>
      <c r="LZ57" s="73"/>
      <c r="MA57" s="73"/>
      <c r="MB57" s="73"/>
      <c r="MC57" s="73"/>
      <c r="MD57" s="73"/>
      <c r="ME57" s="73"/>
      <c r="MF57" s="73"/>
      <c r="MG57" s="73"/>
      <c r="MH57" s="73"/>
      <c r="MI57" s="73"/>
      <c r="MJ57" s="73"/>
      <c r="MK57" s="73"/>
      <c r="ML57" s="73"/>
      <c r="MM57" s="73"/>
      <c r="MN57" s="73"/>
      <c r="MO57" s="73"/>
      <c r="MP57" s="73"/>
      <c r="MQ57" s="73"/>
      <c r="MR57" s="73"/>
      <c r="MS57" s="73"/>
      <c r="MT57" s="73"/>
      <c r="MU57" s="73"/>
      <c r="MV57" s="73"/>
      <c r="MW57" s="73"/>
      <c r="MX57" s="73"/>
      <c r="MY57" s="73"/>
      <c r="MZ57" s="73"/>
      <c r="NA57" s="73"/>
      <c r="NB57" s="73"/>
      <c r="NC57" s="73"/>
      <c r="ND57" s="73"/>
      <c r="NE57" s="73"/>
      <c r="NF57" s="73"/>
      <c r="NG57" s="73"/>
      <c r="NH57" s="73"/>
      <c r="NI57" s="73"/>
      <c r="NJ57" s="73"/>
      <c r="NK57" s="73"/>
      <c r="NL57" s="73"/>
      <c r="NM57" s="73"/>
      <c r="NN57" s="73"/>
      <c r="NO57" s="73"/>
      <c r="NP57" s="73"/>
      <c r="NQ57" s="73"/>
      <c r="NR57" s="73"/>
      <c r="NS57" s="73"/>
      <c r="NT57" s="73"/>
      <c r="NU57" s="73"/>
      <c r="NV57" s="73"/>
      <c r="NW57" s="73"/>
      <c r="NX57" s="73"/>
      <c r="NY57" s="73"/>
      <c r="NZ57" s="73"/>
      <c r="OA57" s="73"/>
      <c r="OB57" s="73"/>
      <c r="OC57" s="73"/>
      <c r="OD57" s="73"/>
      <c r="OE57" s="73"/>
      <c r="OF57" s="73"/>
      <c r="OG57" s="73"/>
      <c r="OH57" s="73"/>
      <c r="OI57" s="73"/>
      <c r="OJ57" s="73"/>
      <c r="OK57" s="73"/>
      <c r="OL57" s="73"/>
      <c r="OM57" s="73"/>
      <c r="ON57" s="73"/>
      <c r="OO57" s="73"/>
      <c r="OP57" s="73"/>
      <c r="OQ57" s="73"/>
      <c r="OR57" s="73"/>
      <c r="OS57" s="73"/>
      <c r="OT57" s="73"/>
      <c r="OU57" s="73"/>
      <c r="OV57" s="73"/>
      <c r="OW57" s="73"/>
      <c r="OX57" s="73"/>
      <c r="OY57" s="73"/>
      <c r="OZ57" s="73"/>
      <c r="PA57" s="73"/>
      <c r="PB57" s="73"/>
    </row>
    <row r="58" spans="293:418" x14ac:dyDescent="0.3">
      <c r="KG58">
        <f t="shared" si="206"/>
        <v>0</v>
      </c>
      <c r="KH58" s="35">
        <f t="shared" si="230"/>
        <v>0</v>
      </c>
      <c r="LX58" s="73"/>
      <c r="LY58" s="73"/>
      <c r="LZ58" s="73"/>
      <c r="MA58" s="73"/>
      <c r="MB58" s="73"/>
      <c r="MC58" s="73"/>
      <c r="MD58" s="73"/>
      <c r="ME58" s="73"/>
      <c r="MF58" s="73"/>
      <c r="MG58" s="73"/>
      <c r="MH58" s="73"/>
      <c r="MI58" s="73"/>
      <c r="MJ58" s="73"/>
      <c r="MK58" s="73"/>
      <c r="ML58" s="73"/>
      <c r="MM58" s="73"/>
      <c r="MN58" s="73"/>
      <c r="MO58" s="73"/>
      <c r="MP58" s="73"/>
      <c r="MQ58" s="73"/>
      <c r="MR58" s="73"/>
      <c r="MS58" s="73"/>
      <c r="MT58" s="73"/>
      <c r="MU58" s="73"/>
      <c r="MV58" s="73"/>
      <c r="MW58" s="73"/>
      <c r="MX58" s="73"/>
      <c r="MY58" s="73"/>
      <c r="MZ58" s="73"/>
      <c r="NA58" s="73"/>
      <c r="NB58" s="73"/>
      <c r="NC58" s="73"/>
      <c r="ND58" s="73"/>
      <c r="NE58" s="73"/>
      <c r="NF58" s="73"/>
      <c r="NG58" s="73"/>
      <c r="NH58" s="73"/>
      <c r="NI58" s="73"/>
      <c r="NJ58" s="73"/>
      <c r="NK58" s="73"/>
      <c r="NL58" s="73"/>
      <c r="NM58" s="73"/>
      <c r="NN58" s="73"/>
      <c r="NO58" s="73"/>
      <c r="NP58" s="73"/>
      <c r="NQ58" s="73"/>
      <c r="NR58" s="73"/>
      <c r="NS58" s="73"/>
      <c r="NT58" s="73"/>
      <c r="NU58" s="73"/>
      <c r="NV58" s="73"/>
      <c r="NW58" s="73"/>
      <c r="NX58" s="73"/>
      <c r="NY58" s="73"/>
      <c r="NZ58" s="73"/>
      <c r="OA58" s="73"/>
      <c r="OB58" s="73"/>
      <c r="OC58" s="73"/>
      <c r="OD58" s="73"/>
      <c r="OE58" s="73"/>
      <c r="OF58" s="73"/>
      <c r="OG58" s="73"/>
      <c r="OH58" s="73"/>
      <c r="OI58" s="73"/>
      <c r="OJ58" s="73"/>
      <c r="OK58" s="73"/>
      <c r="OL58" s="73"/>
      <c r="OM58" s="73"/>
      <c r="ON58" s="73"/>
      <c r="OO58" s="73"/>
      <c r="OP58" s="73"/>
      <c r="OQ58" s="73"/>
      <c r="OR58" s="73"/>
      <c r="OS58" s="73"/>
      <c r="OT58" s="73"/>
      <c r="OU58" s="73"/>
      <c r="OV58" s="73"/>
      <c r="OW58" s="73"/>
      <c r="OX58" s="73"/>
      <c r="OY58" s="73"/>
      <c r="OZ58" s="73"/>
      <c r="PA58" s="73"/>
      <c r="PB58" s="73"/>
    </row>
    <row r="59" spans="293:418" x14ac:dyDescent="0.3">
      <c r="KG59">
        <f t="shared" si="206"/>
        <v>0</v>
      </c>
      <c r="KH59" s="35">
        <f t="shared" si="230"/>
        <v>0</v>
      </c>
      <c r="LX59" s="73"/>
      <c r="LY59" s="73"/>
      <c r="LZ59" s="73"/>
      <c r="MA59" s="73"/>
      <c r="MB59" s="73"/>
      <c r="MC59" s="73"/>
      <c r="MD59" s="73"/>
      <c r="ME59" s="73"/>
      <c r="MF59" s="73"/>
      <c r="MG59" s="73"/>
      <c r="MH59" s="73"/>
      <c r="MI59" s="73"/>
      <c r="MJ59" s="73"/>
      <c r="MK59" s="73"/>
      <c r="ML59" s="73"/>
      <c r="MM59" s="73"/>
      <c r="MN59" s="73"/>
      <c r="MO59" s="73"/>
      <c r="MP59" s="73"/>
      <c r="MQ59" s="73"/>
      <c r="MR59" s="73"/>
      <c r="MS59" s="73"/>
      <c r="MT59" s="73"/>
      <c r="MU59" s="73"/>
      <c r="MV59" s="73"/>
      <c r="MW59" s="73"/>
      <c r="MX59" s="73"/>
      <c r="MY59" s="73"/>
      <c r="MZ59" s="73"/>
      <c r="NA59" s="73"/>
      <c r="NB59" s="73"/>
      <c r="NC59" s="73"/>
      <c r="ND59" s="73"/>
      <c r="NE59" s="73"/>
      <c r="NF59" s="73"/>
      <c r="NG59" s="73"/>
      <c r="NH59" s="73"/>
      <c r="NI59" s="73"/>
      <c r="NJ59" s="73"/>
      <c r="NK59" s="73"/>
      <c r="NL59" s="73"/>
      <c r="NM59" s="73"/>
      <c r="NN59" s="73"/>
      <c r="NO59" s="73"/>
      <c r="NP59" s="73"/>
      <c r="NQ59" s="73"/>
      <c r="NR59" s="73"/>
      <c r="NS59" s="73"/>
      <c r="NT59" s="73"/>
      <c r="NU59" s="73"/>
      <c r="NV59" s="73"/>
      <c r="NW59" s="73"/>
      <c r="NX59" s="73"/>
      <c r="NY59" s="73"/>
      <c r="NZ59" s="73"/>
      <c r="OA59" s="73"/>
      <c r="OB59" s="73"/>
      <c r="OC59" s="73"/>
      <c r="OD59" s="73"/>
      <c r="OE59" s="73"/>
      <c r="OF59" s="73"/>
      <c r="OG59" s="73"/>
      <c r="OH59" s="73"/>
      <c r="OI59" s="73"/>
      <c r="OJ59" s="73"/>
      <c r="OK59" s="73"/>
      <c r="OL59" s="73"/>
      <c r="OM59" s="73"/>
      <c r="ON59" s="73"/>
      <c r="OO59" s="73"/>
      <c r="OP59" s="73"/>
      <c r="OQ59" s="73"/>
      <c r="OR59" s="73"/>
      <c r="OS59" s="73"/>
      <c r="OT59" s="73"/>
      <c r="OU59" s="73"/>
      <c r="OV59" s="73"/>
      <c r="OW59" s="73"/>
      <c r="OX59" s="73"/>
      <c r="OY59" s="73"/>
      <c r="OZ59" s="73"/>
      <c r="PA59" s="73"/>
      <c r="PB59" s="73"/>
    </row>
    <row r="60" spans="293:418" x14ac:dyDescent="0.3">
      <c r="KG60">
        <f t="shared" si="206"/>
        <v>0</v>
      </c>
      <c r="KH60" s="35">
        <f t="shared" si="230"/>
        <v>0</v>
      </c>
      <c r="LX60" s="73"/>
      <c r="LY60" s="73"/>
      <c r="LZ60" s="73"/>
      <c r="MA60" s="73"/>
      <c r="MB60" s="73"/>
      <c r="MC60" s="73"/>
      <c r="MD60" s="73"/>
      <c r="ME60" s="73"/>
      <c r="MF60" s="73"/>
      <c r="MG60" s="73"/>
      <c r="MH60" s="73"/>
      <c r="MI60" s="73"/>
      <c r="MJ60" s="73"/>
      <c r="MK60" s="73"/>
      <c r="ML60" s="73"/>
      <c r="MM60" s="73"/>
      <c r="MN60" s="73"/>
      <c r="MO60" s="73"/>
      <c r="MP60" s="73"/>
      <c r="MQ60" s="73"/>
      <c r="MR60" s="73"/>
      <c r="MS60" s="73"/>
      <c r="MT60" s="73"/>
      <c r="MU60" s="73"/>
      <c r="MV60" s="73"/>
      <c r="MW60" s="73"/>
      <c r="MX60" s="73"/>
      <c r="MY60" s="73"/>
      <c r="MZ60" s="73"/>
      <c r="NA60" s="73"/>
      <c r="NB60" s="73"/>
      <c r="NC60" s="73"/>
      <c r="ND60" s="73"/>
      <c r="NE60" s="73"/>
      <c r="NF60" s="73"/>
      <c r="NG60" s="73"/>
      <c r="NH60" s="73"/>
      <c r="NI60" s="73"/>
      <c r="NJ60" s="73"/>
      <c r="NK60" s="73"/>
      <c r="NL60" s="73"/>
      <c r="NM60" s="73"/>
      <c r="NN60" s="73"/>
      <c r="NO60" s="73"/>
      <c r="NP60" s="73"/>
      <c r="NQ60" s="73"/>
      <c r="NR60" s="73"/>
      <c r="NS60" s="73"/>
      <c r="NT60" s="73"/>
      <c r="NU60" s="73"/>
      <c r="NV60" s="73"/>
      <c r="NW60" s="73"/>
      <c r="NX60" s="73"/>
      <c r="NY60" s="73"/>
      <c r="NZ60" s="73"/>
      <c r="OA60" s="73"/>
      <c r="OB60" s="73"/>
      <c r="OC60" s="73"/>
      <c r="OD60" s="73"/>
      <c r="OE60" s="73"/>
      <c r="OF60" s="73"/>
      <c r="OG60" s="73"/>
      <c r="OH60" s="73"/>
      <c r="OI60" s="73"/>
      <c r="OJ60" s="73"/>
      <c r="OK60" s="73"/>
      <c r="OL60" s="73"/>
      <c r="OM60" s="73"/>
      <c r="ON60" s="73"/>
      <c r="OO60" s="73"/>
      <c r="OP60" s="73"/>
      <c r="OQ60" s="73"/>
      <c r="OR60" s="73"/>
      <c r="OS60" s="73"/>
      <c r="OT60" s="73"/>
      <c r="OU60" s="73"/>
      <c r="OV60" s="73"/>
      <c r="OW60" s="73"/>
      <c r="OX60" s="73"/>
      <c r="OY60" s="73"/>
      <c r="OZ60" s="73"/>
      <c r="PA60" s="73"/>
      <c r="PB60" s="73"/>
    </row>
    <row r="61" spans="293:418" x14ac:dyDescent="0.3">
      <c r="KG61">
        <f t="shared" si="206"/>
        <v>0</v>
      </c>
      <c r="KH61" s="35">
        <f t="shared" si="230"/>
        <v>0</v>
      </c>
      <c r="LX61" s="73"/>
      <c r="LY61" s="73"/>
      <c r="LZ61" s="73"/>
      <c r="MA61" s="73"/>
      <c r="MB61" s="73"/>
      <c r="MC61" s="73"/>
      <c r="MD61" s="73"/>
      <c r="ME61" s="73"/>
      <c r="MF61" s="73"/>
      <c r="MG61" s="73"/>
      <c r="MH61" s="73"/>
      <c r="MI61" s="73"/>
      <c r="MJ61" s="73"/>
      <c r="MK61" s="73"/>
      <c r="ML61" s="73"/>
      <c r="MM61" s="73"/>
      <c r="MN61" s="73"/>
      <c r="MO61" s="73"/>
      <c r="MP61" s="73"/>
      <c r="MQ61" s="73"/>
      <c r="MR61" s="73"/>
      <c r="MS61" s="73"/>
      <c r="MT61" s="73"/>
      <c r="MU61" s="73"/>
      <c r="MV61" s="73"/>
      <c r="MW61" s="73"/>
      <c r="MX61" s="73"/>
      <c r="MY61" s="73"/>
      <c r="MZ61" s="73"/>
      <c r="NA61" s="73"/>
      <c r="NB61" s="73"/>
      <c r="NC61" s="73"/>
      <c r="ND61" s="73"/>
      <c r="NE61" s="73"/>
      <c r="NF61" s="73"/>
      <c r="NG61" s="73"/>
      <c r="NH61" s="73"/>
      <c r="NI61" s="73"/>
      <c r="NJ61" s="73"/>
      <c r="NK61" s="73"/>
      <c r="NL61" s="73"/>
      <c r="NM61" s="73"/>
      <c r="NN61" s="73"/>
      <c r="NO61" s="73"/>
      <c r="NP61" s="73"/>
      <c r="NQ61" s="73"/>
      <c r="NR61" s="73"/>
      <c r="NS61" s="73"/>
      <c r="NT61" s="73"/>
      <c r="NU61" s="73"/>
      <c r="NV61" s="73"/>
      <c r="NW61" s="73"/>
      <c r="NX61" s="73"/>
      <c r="NY61" s="73"/>
      <c r="NZ61" s="73"/>
      <c r="OA61" s="73"/>
      <c r="OB61" s="73"/>
      <c r="OC61" s="73"/>
      <c r="OD61" s="73"/>
      <c r="OE61" s="73"/>
      <c r="OF61" s="73"/>
      <c r="OG61" s="73"/>
      <c r="OH61" s="73"/>
      <c r="OI61" s="73"/>
      <c r="OJ61" s="73"/>
      <c r="OK61" s="73"/>
      <c r="OL61" s="73"/>
      <c r="OM61" s="73"/>
      <c r="ON61" s="73"/>
      <c r="OO61" s="73"/>
      <c r="OP61" s="73"/>
      <c r="OQ61" s="73"/>
      <c r="OR61" s="73"/>
      <c r="OS61" s="73"/>
      <c r="OT61" s="73"/>
      <c r="OU61" s="73"/>
      <c r="OV61" s="73"/>
      <c r="OW61" s="73"/>
      <c r="OX61" s="73"/>
      <c r="OY61" s="73"/>
      <c r="OZ61" s="73"/>
      <c r="PA61" s="73"/>
      <c r="PB61" s="73"/>
    </row>
    <row r="62" spans="293:418" x14ac:dyDescent="0.3">
      <c r="KG62">
        <f t="shared" si="206"/>
        <v>0</v>
      </c>
      <c r="KH62" s="35">
        <f t="shared" si="230"/>
        <v>0</v>
      </c>
      <c r="LX62" s="73"/>
      <c r="LY62" s="73"/>
      <c r="LZ62" s="73"/>
      <c r="MA62" s="73"/>
      <c r="MB62" s="73"/>
      <c r="MC62" s="73"/>
      <c r="MD62" s="73"/>
      <c r="ME62" s="73"/>
      <c r="MF62" s="73"/>
      <c r="MG62" s="73"/>
      <c r="MH62" s="73"/>
      <c r="MI62" s="73"/>
      <c r="MJ62" s="73"/>
      <c r="MK62" s="73"/>
      <c r="ML62" s="73"/>
      <c r="MM62" s="73"/>
      <c r="MN62" s="73"/>
      <c r="MO62" s="73"/>
      <c r="MP62" s="73"/>
      <c r="MQ62" s="73"/>
      <c r="MR62" s="73"/>
      <c r="MS62" s="73"/>
      <c r="MT62" s="73"/>
      <c r="MU62" s="73"/>
      <c r="MV62" s="73"/>
      <c r="MW62" s="73"/>
      <c r="MX62" s="73"/>
      <c r="MY62" s="73"/>
      <c r="MZ62" s="73"/>
      <c r="NA62" s="73"/>
      <c r="NB62" s="73"/>
      <c r="NC62" s="73"/>
      <c r="ND62" s="73"/>
      <c r="NE62" s="73"/>
      <c r="NF62" s="73"/>
      <c r="NG62" s="73"/>
      <c r="NH62" s="73"/>
      <c r="NI62" s="73"/>
      <c r="NJ62" s="73"/>
      <c r="NK62" s="73"/>
      <c r="NL62" s="73"/>
      <c r="NM62" s="73"/>
      <c r="NN62" s="73"/>
      <c r="NO62" s="73"/>
      <c r="NP62" s="73"/>
      <c r="NQ62" s="73"/>
      <c r="NR62" s="73"/>
      <c r="NS62" s="73"/>
      <c r="NT62" s="73"/>
      <c r="NU62" s="73"/>
      <c r="NV62" s="73"/>
      <c r="NW62" s="73"/>
      <c r="NX62" s="73"/>
      <c r="NY62" s="73"/>
      <c r="NZ62" s="73"/>
      <c r="OA62" s="73"/>
      <c r="OB62" s="73"/>
      <c r="OC62" s="73"/>
      <c r="OD62" s="73"/>
      <c r="OE62" s="73"/>
      <c r="OF62" s="73"/>
      <c r="OG62" s="73"/>
      <c r="OH62" s="73"/>
      <c r="OI62" s="73"/>
      <c r="OJ62" s="73"/>
      <c r="OK62" s="73"/>
      <c r="OL62" s="73"/>
      <c r="OM62" s="73"/>
      <c r="ON62" s="73"/>
      <c r="OO62" s="73"/>
      <c r="OP62" s="73"/>
      <c r="OQ62" s="73"/>
      <c r="OR62" s="73"/>
      <c r="OS62" s="73"/>
      <c r="OT62" s="73"/>
      <c r="OU62" s="73"/>
      <c r="OV62" s="73"/>
      <c r="OW62" s="73"/>
      <c r="OX62" s="73"/>
      <c r="OY62" s="73"/>
      <c r="OZ62" s="73"/>
      <c r="PA62" s="73"/>
      <c r="PB62" s="73"/>
    </row>
    <row r="63" spans="293:418" x14ac:dyDescent="0.3">
      <c r="KG63">
        <f t="shared" si="206"/>
        <v>0</v>
      </c>
      <c r="KH63" s="35">
        <f t="shared" si="230"/>
        <v>0</v>
      </c>
      <c r="LX63" s="73"/>
      <c r="LY63" s="73"/>
      <c r="LZ63" s="73"/>
      <c r="MA63" s="73"/>
      <c r="MB63" s="73"/>
      <c r="MC63" s="73"/>
      <c r="MD63" s="73"/>
      <c r="ME63" s="73"/>
      <c r="MF63" s="73"/>
      <c r="MG63" s="73"/>
      <c r="MH63" s="73"/>
      <c r="MI63" s="73"/>
      <c r="MJ63" s="73"/>
      <c r="MK63" s="73"/>
      <c r="ML63" s="73"/>
      <c r="MM63" s="73"/>
      <c r="MN63" s="73"/>
      <c r="MO63" s="73"/>
      <c r="MP63" s="73"/>
      <c r="MQ63" s="73"/>
      <c r="MR63" s="73"/>
      <c r="MS63" s="73"/>
      <c r="MT63" s="73"/>
      <c r="MU63" s="73"/>
      <c r="MV63" s="73"/>
      <c r="MW63" s="73"/>
      <c r="MX63" s="73"/>
      <c r="MY63" s="73"/>
      <c r="MZ63" s="73"/>
      <c r="NA63" s="73"/>
      <c r="NB63" s="73"/>
      <c r="NC63" s="73"/>
      <c r="ND63" s="73"/>
      <c r="NE63" s="73"/>
      <c r="NF63" s="73"/>
      <c r="NG63" s="73"/>
      <c r="NH63" s="73"/>
      <c r="NI63" s="73"/>
      <c r="NJ63" s="73"/>
      <c r="NK63" s="73"/>
      <c r="NL63" s="73"/>
      <c r="NM63" s="73"/>
      <c r="NN63" s="73"/>
      <c r="NO63" s="73"/>
      <c r="NP63" s="73"/>
      <c r="NQ63" s="73"/>
      <c r="NR63" s="73"/>
      <c r="NS63" s="73"/>
      <c r="NT63" s="73"/>
      <c r="NU63" s="73"/>
      <c r="NV63" s="73"/>
      <c r="NW63" s="73"/>
      <c r="NX63" s="73"/>
      <c r="NY63" s="73"/>
      <c r="NZ63" s="73"/>
      <c r="OA63" s="73"/>
      <c r="OB63" s="73"/>
      <c r="OC63" s="73"/>
      <c r="OD63" s="73"/>
      <c r="OE63" s="73"/>
      <c r="OF63" s="73"/>
      <c r="OG63" s="73"/>
      <c r="OH63" s="73"/>
      <c r="OI63" s="73"/>
      <c r="OJ63" s="73"/>
      <c r="OK63" s="73"/>
      <c r="OL63" s="73"/>
      <c r="OM63" s="73"/>
      <c r="ON63" s="73"/>
      <c r="OO63" s="73"/>
      <c r="OP63" s="73"/>
      <c r="OQ63" s="73"/>
      <c r="OR63" s="73"/>
      <c r="OS63" s="73"/>
      <c r="OT63" s="73"/>
      <c r="OU63" s="73"/>
      <c r="OV63" s="73"/>
      <c r="OW63" s="73"/>
      <c r="OX63" s="73"/>
      <c r="OY63" s="73"/>
      <c r="OZ63" s="73"/>
      <c r="PA63" s="73"/>
      <c r="PB63" s="73"/>
    </row>
    <row r="64" spans="293:418" x14ac:dyDescent="0.3">
      <c r="KG64">
        <f t="shared" si="206"/>
        <v>0</v>
      </c>
      <c r="KH64" s="35">
        <f t="shared" si="230"/>
        <v>0</v>
      </c>
      <c r="LX64" s="73"/>
      <c r="LY64" s="73"/>
      <c r="LZ64" s="73"/>
      <c r="MA64" s="73"/>
      <c r="MB64" s="73"/>
      <c r="MC64" s="73"/>
      <c r="MD64" s="73"/>
      <c r="ME64" s="73"/>
      <c r="MF64" s="73"/>
      <c r="MG64" s="73"/>
      <c r="MH64" s="73"/>
      <c r="MI64" s="73"/>
      <c r="MJ64" s="73"/>
      <c r="MK64" s="73"/>
      <c r="ML64" s="73"/>
      <c r="MM64" s="73"/>
      <c r="MN64" s="73"/>
      <c r="MO64" s="73"/>
      <c r="MP64" s="73"/>
      <c r="MQ64" s="73"/>
      <c r="MR64" s="73"/>
      <c r="MS64" s="73"/>
      <c r="MT64" s="73"/>
      <c r="MU64" s="73"/>
      <c r="MV64" s="73"/>
      <c r="MW64" s="73"/>
      <c r="MX64" s="73"/>
      <c r="MY64" s="73"/>
      <c r="MZ64" s="73"/>
      <c r="NA64" s="73"/>
      <c r="NB64" s="73"/>
      <c r="NC64" s="73"/>
      <c r="ND64" s="73"/>
      <c r="NE64" s="73"/>
      <c r="NF64" s="73"/>
      <c r="NG64" s="73"/>
      <c r="NH64" s="73"/>
      <c r="NI64" s="73"/>
      <c r="NJ64" s="73"/>
      <c r="NK64" s="73"/>
      <c r="NL64" s="73"/>
      <c r="NM64" s="73"/>
      <c r="NN64" s="73"/>
      <c r="NO64" s="73"/>
      <c r="NP64" s="73"/>
      <c r="NQ64" s="73"/>
      <c r="NR64" s="73"/>
      <c r="NS64" s="73"/>
      <c r="NT64" s="73"/>
      <c r="NU64" s="73"/>
      <c r="NV64" s="73"/>
      <c r="NW64" s="73"/>
      <c r="NX64" s="73"/>
      <c r="NY64" s="73"/>
      <c r="NZ64" s="73"/>
      <c r="OA64" s="73"/>
      <c r="OB64" s="73"/>
      <c r="OC64" s="73"/>
      <c r="OD64" s="73"/>
      <c r="OE64" s="73"/>
      <c r="OF64" s="73"/>
      <c r="OG64" s="73"/>
      <c r="OH64" s="73"/>
      <c r="OI64" s="73"/>
      <c r="OJ64" s="73"/>
      <c r="OK64" s="73"/>
      <c r="OL64" s="73"/>
      <c r="OM64" s="73"/>
      <c r="ON64" s="73"/>
      <c r="OO64" s="73"/>
      <c r="OP64" s="73"/>
      <c r="OQ64" s="73"/>
      <c r="OR64" s="73"/>
      <c r="OS64" s="73"/>
      <c r="OT64" s="73"/>
      <c r="OU64" s="73"/>
      <c r="OV64" s="73"/>
      <c r="OW64" s="73"/>
      <c r="OX64" s="73"/>
      <c r="OY64" s="73"/>
      <c r="OZ64" s="73"/>
      <c r="PA64" s="73"/>
      <c r="PB64" s="73"/>
    </row>
    <row r="65" spans="293:418" x14ac:dyDescent="0.3">
      <c r="KG65">
        <f t="shared" si="206"/>
        <v>0</v>
      </c>
      <c r="KH65" s="35">
        <f t="shared" si="230"/>
        <v>0</v>
      </c>
      <c r="LX65" s="73"/>
      <c r="LY65" s="73"/>
      <c r="LZ65" s="73"/>
      <c r="MA65" s="73"/>
      <c r="MB65" s="73"/>
      <c r="MC65" s="73"/>
      <c r="MD65" s="73"/>
      <c r="ME65" s="73"/>
      <c r="MF65" s="73"/>
      <c r="MG65" s="73"/>
      <c r="MH65" s="73"/>
      <c r="MI65" s="73"/>
      <c r="MJ65" s="73"/>
      <c r="MK65" s="73"/>
      <c r="ML65" s="73"/>
      <c r="MM65" s="73"/>
      <c r="MN65" s="73"/>
      <c r="MO65" s="73"/>
      <c r="MP65" s="73"/>
      <c r="MQ65" s="73"/>
      <c r="MR65" s="73"/>
      <c r="MS65" s="73"/>
      <c r="MT65" s="73"/>
      <c r="MU65" s="73"/>
      <c r="MV65" s="73"/>
      <c r="MW65" s="73"/>
      <c r="MX65" s="73"/>
      <c r="MY65" s="73"/>
      <c r="MZ65" s="73"/>
      <c r="NA65" s="73"/>
      <c r="NB65" s="73"/>
      <c r="NC65" s="73"/>
      <c r="ND65" s="73"/>
      <c r="NE65" s="73"/>
      <c r="NF65" s="73"/>
      <c r="NG65" s="73"/>
      <c r="NH65" s="73"/>
      <c r="NI65" s="73"/>
      <c r="NJ65" s="73"/>
      <c r="NK65" s="73"/>
      <c r="NL65" s="73"/>
      <c r="NM65" s="73"/>
      <c r="NN65" s="73"/>
      <c r="NO65" s="73"/>
      <c r="NP65" s="73"/>
      <c r="NQ65" s="73"/>
      <c r="NR65" s="73"/>
      <c r="NS65" s="73"/>
      <c r="NT65" s="73"/>
      <c r="NU65" s="73"/>
      <c r="NV65" s="73"/>
      <c r="NW65" s="73"/>
      <c r="NX65" s="73"/>
      <c r="NY65" s="73"/>
      <c r="NZ65" s="73"/>
      <c r="OA65" s="73"/>
      <c r="OB65" s="73"/>
      <c r="OC65" s="73"/>
      <c r="OD65" s="73"/>
      <c r="OE65" s="73"/>
      <c r="OF65" s="73"/>
      <c r="OG65" s="73"/>
      <c r="OH65" s="73"/>
      <c r="OI65" s="73"/>
      <c r="OJ65" s="73"/>
      <c r="OK65" s="73"/>
      <c r="OL65" s="73"/>
      <c r="OM65" s="73"/>
      <c r="ON65" s="73"/>
      <c r="OO65" s="73"/>
      <c r="OP65" s="73"/>
      <c r="OQ65" s="73"/>
      <c r="OR65" s="73"/>
      <c r="OS65" s="73"/>
      <c r="OT65" s="73"/>
      <c r="OU65" s="73"/>
      <c r="OV65" s="73"/>
      <c r="OW65" s="73"/>
      <c r="OX65" s="73"/>
      <c r="OY65" s="73"/>
      <c r="OZ65" s="73"/>
      <c r="PA65" s="73"/>
      <c r="PB65" s="73"/>
    </row>
    <row r="66" spans="293:418" x14ac:dyDescent="0.3">
      <c r="KG66">
        <f t="shared" si="206"/>
        <v>0</v>
      </c>
      <c r="KH66" s="35">
        <f t="shared" si="230"/>
        <v>0</v>
      </c>
      <c r="LX66" s="73"/>
      <c r="LY66" s="73"/>
      <c r="LZ66" s="73"/>
      <c r="MA66" s="73"/>
      <c r="MB66" s="73"/>
      <c r="MC66" s="73"/>
      <c r="MD66" s="73"/>
      <c r="ME66" s="73"/>
      <c r="MF66" s="73"/>
      <c r="MG66" s="73"/>
      <c r="MH66" s="73"/>
      <c r="MI66" s="73"/>
      <c r="MJ66" s="73"/>
      <c r="MK66" s="73"/>
      <c r="ML66" s="73"/>
      <c r="MM66" s="73"/>
      <c r="MN66" s="73"/>
      <c r="MO66" s="73"/>
      <c r="MP66" s="73"/>
      <c r="MQ66" s="73"/>
      <c r="MR66" s="73"/>
      <c r="MS66" s="73"/>
      <c r="MT66" s="73"/>
      <c r="MU66" s="73"/>
      <c r="MV66" s="73"/>
      <c r="MW66" s="73"/>
      <c r="MX66" s="73"/>
      <c r="MY66" s="73"/>
      <c r="MZ66" s="73"/>
      <c r="NA66" s="73"/>
      <c r="NB66" s="73"/>
      <c r="NC66" s="73"/>
      <c r="ND66" s="73"/>
      <c r="NE66" s="73"/>
      <c r="NF66" s="73"/>
      <c r="NG66" s="73"/>
      <c r="NH66" s="73"/>
      <c r="NI66" s="73"/>
      <c r="NJ66" s="73"/>
      <c r="NK66" s="73"/>
      <c r="NL66" s="73"/>
      <c r="NM66" s="73"/>
      <c r="NN66" s="73"/>
      <c r="NO66" s="73"/>
      <c r="NP66" s="73"/>
      <c r="NQ66" s="73"/>
      <c r="NR66" s="73"/>
      <c r="NS66" s="73"/>
      <c r="NT66" s="73"/>
      <c r="NU66" s="73"/>
      <c r="NV66" s="73"/>
      <c r="NW66" s="73"/>
      <c r="NX66" s="73"/>
      <c r="NY66" s="73"/>
      <c r="NZ66" s="73"/>
      <c r="OA66" s="73"/>
      <c r="OB66" s="73"/>
      <c r="OC66" s="73"/>
      <c r="OD66" s="73"/>
      <c r="OE66" s="73"/>
      <c r="OF66" s="73"/>
      <c r="OG66" s="73"/>
      <c r="OH66" s="73"/>
      <c r="OI66" s="73"/>
      <c r="OJ66" s="73"/>
      <c r="OK66" s="73"/>
      <c r="OL66" s="73"/>
      <c r="OM66" s="73"/>
      <c r="ON66" s="73"/>
      <c r="OO66" s="73"/>
      <c r="OP66" s="73"/>
      <c r="OQ66" s="73"/>
      <c r="OR66" s="73"/>
      <c r="OS66" s="73"/>
      <c r="OT66" s="73"/>
      <c r="OU66" s="73"/>
      <c r="OV66" s="73"/>
      <c r="OW66" s="73"/>
      <c r="OX66" s="73"/>
      <c r="OY66" s="73"/>
      <c r="OZ66" s="73"/>
      <c r="PA66" s="73"/>
      <c r="PB66" s="73"/>
    </row>
    <row r="67" spans="293:418" x14ac:dyDescent="0.3">
      <c r="KG67">
        <f t="shared" si="206"/>
        <v>0</v>
      </c>
      <c r="KH67" s="35">
        <f t="shared" si="230"/>
        <v>0</v>
      </c>
      <c r="LX67" s="73"/>
      <c r="LY67" s="73"/>
      <c r="LZ67" s="73"/>
      <c r="MA67" s="73"/>
      <c r="MB67" s="73"/>
      <c r="MC67" s="73"/>
      <c r="MD67" s="73"/>
      <c r="ME67" s="73"/>
      <c r="MF67" s="73"/>
      <c r="MG67" s="73"/>
      <c r="MH67" s="73"/>
      <c r="MI67" s="73"/>
      <c r="MJ67" s="73"/>
      <c r="MK67" s="73"/>
      <c r="ML67" s="73"/>
      <c r="MM67" s="73"/>
      <c r="MN67" s="73"/>
      <c r="MO67" s="73"/>
      <c r="MP67" s="73"/>
      <c r="MQ67" s="73"/>
      <c r="MR67" s="73"/>
      <c r="MS67" s="73"/>
      <c r="MT67" s="73"/>
      <c r="MU67" s="73"/>
      <c r="MV67" s="73"/>
      <c r="MW67" s="73"/>
      <c r="MX67" s="73"/>
      <c r="MY67" s="73"/>
      <c r="MZ67" s="73"/>
      <c r="NA67" s="73"/>
      <c r="NB67" s="73"/>
      <c r="NC67" s="73"/>
      <c r="ND67" s="73"/>
      <c r="NE67" s="73"/>
      <c r="NF67" s="73"/>
      <c r="NG67" s="73"/>
      <c r="NH67" s="73"/>
      <c r="NI67" s="73"/>
      <c r="NJ67" s="73"/>
      <c r="NK67" s="73"/>
      <c r="NL67" s="73"/>
      <c r="NM67" s="73"/>
      <c r="NN67" s="73"/>
      <c r="NO67" s="73"/>
      <c r="NP67" s="73"/>
      <c r="NQ67" s="73"/>
      <c r="NR67" s="73"/>
      <c r="NS67" s="73"/>
      <c r="NT67" s="73"/>
      <c r="NU67" s="73"/>
      <c r="NV67" s="73"/>
      <c r="NW67" s="73"/>
      <c r="NX67" s="73"/>
      <c r="NY67" s="73"/>
      <c r="NZ67" s="73"/>
      <c r="OA67" s="73"/>
      <c r="OB67" s="73"/>
      <c r="OC67" s="73"/>
      <c r="OD67" s="73"/>
      <c r="OE67" s="73"/>
      <c r="OF67" s="73"/>
      <c r="OG67" s="73"/>
      <c r="OH67" s="73"/>
      <c r="OI67" s="73"/>
      <c r="OJ67" s="73"/>
      <c r="OK67" s="73"/>
      <c r="OL67" s="73"/>
      <c r="OM67" s="73"/>
      <c r="ON67" s="73"/>
      <c r="OO67" s="73"/>
      <c r="OP67" s="73"/>
      <c r="OQ67" s="73"/>
      <c r="OR67" s="73"/>
      <c r="OS67" s="73"/>
      <c r="OT67" s="73"/>
      <c r="OU67" s="73"/>
      <c r="OV67" s="73"/>
      <c r="OW67" s="73"/>
      <c r="OX67" s="73"/>
      <c r="OY67" s="73"/>
      <c r="OZ67" s="73"/>
      <c r="PA67" s="73"/>
      <c r="PB67" s="73"/>
    </row>
    <row r="68" spans="293:418" x14ac:dyDescent="0.3">
      <c r="KG68">
        <f t="shared" si="206"/>
        <v>0</v>
      </c>
      <c r="KH68" s="35">
        <f t="shared" si="230"/>
        <v>0</v>
      </c>
      <c r="LX68" s="73"/>
      <c r="LY68" s="73"/>
      <c r="LZ68" s="73"/>
      <c r="MA68" s="73"/>
      <c r="MB68" s="73"/>
      <c r="MC68" s="73"/>
      <c r="MD68" s="73"/>
      <c r="ME68" s="73"/>
      <c r="MF68" s="73"/>
      <c r="MG68" s="73"/>
      <c r="MH68" s="73"/>
      <c r="MI68" s="73"/>
      <c r="MJ68" s="73"/>
      <c r="MK68" s="73"/>
      <c r="ML68" s="73"/>
      <c r="MM68" s="73"/>
      <c r="MN68" s="73"/>
      <c r="MO68" s="73"/>
      <c r="MP68" s="73"/>
      <c r="MQ68" s="73"/>
      <c r="MR68" s="73"/>
      <c r="MS68" s="73"/>
      <c r="MT68" s="73"/>
      <c r="MU68" s="73"/>
      <c r="MV68" s="73"/>
      <c r="MW68" s="73"/>
      <c r="MX68" s="73"/>
      <c r="MY68" s="73"/>
      <c r="MZ68" s="73"/>
      <c r="NA68" s="73"/>
      <c r="NB68" s="73"/>
      <c r="NC68" s="73"/>
      <c r="ND68" s="73"/>
      <c r="NE68" s="73"/>
      <c r="NF68" s="73"/>
      <c r="NG68" s="73"/>
      <c r="NH68" s="73"/>
      <c r="NI68" s="73"/>
      <c r="NJ68" s="73"/>
      <c r="NK68" s="73"/>
      <c r="NL68" s="73"/>
      <c r="NM68" s="73"/>
      <c r="NN68" s="73"/>
      <c r="NO68" s="73"/>
      <c r="NP68" s="73"/>
      <c r="NQ68" s="73"/>
      <c r="NR68" s="73"/>
      <c r="NS68" s="73"/>
      <c r="NT68" s="73"/>
      <c r="NU68" s="73"/>
      <c r="NV68" s="73"/>
      <c r="NW68" s="73"/>
      <c r="NX68" s="73"/>
      <c r="NY68" s="73"/>
      <c r="NZ68" s="73"/>
      <c r="OA68" s="73"/>
      <c r="OB68" s="73"/>
      <c r="OC68" s="73"/>
      <c r="OD68" s="73"/>
      <c r="OE68" s="73"/>
      <c r="OF68" s="73"/>
      <c r="OG68" s="73"/>
      <c r="OH68" s="73"/>
      <c r="OI68" s="73"/>
      <c r="OJ68" s="73"/>
      <c r="OK68" s="73"/>
      <c r="OL68" s="73"/>
      <c r="OM68" s="73"/>
      <c r="ON68" s="73"/>
      <c r="OO68" s="73"/>
      <c r="OP68" s="73"/>
      <c r="OQ68" s="73"/>
      <c r="OR68" s="73"/>
      <c r="OS68" s="73"/>
      <c r="OT68" s="73"/>
      <c r="OU68" s="73"/>
      <c r="OV68" s="73"/>
      <c r="OW68" s="73"/>
      <c r="OX68" s="73"/>
      <c r="OY68" s="73"/>
      <c r="OZ68" s="73"/>
      <c r="PA68" s="73"/>
      <c r="PB68" s="73"/>
    </row>
    <row r="69" spans="293:418" x14ac:dyDescent="0.3">
      <c r="KG69">
        <f t="shared" si="206"/>
        <v>0</v>
      </c>
      <c r="KH69" s="35">
        <f t="shared" si="230"/>
        <v>0</v>
      </c>
      <c r="LX69" s="73"/>
      <c r="LY69" s="73"/>
      <c r="LZ69" s="73"/>
      <c r="MA69" s="73"/>
      <c r="MB69" s="73"/>
      <c r="MC69" s="73"/>
      <c r="MD69" s="73"/>
      <c r="ME69" s="73"/>
      <c r="MF69" s="73"/>
      <c r="MG69" s="73"/>
      <c r="MH69" s="73"/>
      <c r="MI69" s="73"/>
      <c r="MJ69" s="73"/>
      <c r="MK69" s="73"/>
      <c r="ML69" s="73"/>
      <c r="MM69" s="73"/>
      <c r="MN69" s="73"/>
      <c r="MO69" s="73"/>
      <c r="MP69" s="73"/>
      <c r="MQ69" s="73"/>
      <c r="MR69" s="73"/>
      <c r="MS69" s="73"/>
      <c r="MT69" s="73"/>
      <c r="MU69" s="73"/>
      <c r="MV69" s="73"/>
      <c r="MW69" s="73"/>
      <c r="MX69" s="73"/>
      <c r="MY69" s="73"/>
      <c r="MZ69" s="73"/>
      <c r="NA69" s="73"/>
      <c r="NB69" s="73"/>
      <c r="NC69" s="73"/>
      <c r="ND69" s="73"/>
      <c r="NE69" s="73"/>
      <c r="NF69" s="73"/>
      <c r="NG69" s="73"/>
      <c r="NH69" s="73"/>
      <c r="NI69" s="73"/>
      <c r="NJ69" s="73"/>
      <c r="NK69" s="73"/>
      <c r="NL69" s="73"/>
      <c r="NM69" s="73"/>
      <c r="NN69" s="73"/>
      <c r="NO69" s="73"/>
      <c r="NP69" s="73"/>
      <c r="NQ69" s="73"/>
      <c r="NR69" s="73"/>
      <c r="NS69" s="73"/>
      <c r="NT69" s="73"/>
      <c r="NU69" s="73"/>
      <c r="NV69" s="73"/>
      <c r="NW69" s="73"/>
      <c r="NX69" s="73"/>
      <c r="NY69" s="73"/>
      <c r="NZ69" s="73"/>
      <c r="OA69" s="73"/>
      <c r="OB69" s="73"/>
      <c r="OC69" s="73"/>
      <c r="OD69" s="73"/>
      <c r="OE69" s="73"/>
      <c r="OF69" s="73"/>
      <c r="OG69" s="73"/>
      <c r="OH69" s="73"/>
      <c r="OI69" s="73"/>
      <c r="OJ69" s="73"/>
      <c r="OK69" s="73"/>
      <c r="OL69" s="73"/>
      <c r="OM69" s="73"/>
      <c r="ON69" s="73"/>
      <c r="OO69" s="73"/>
      <c r="OP69" s="73"/>
      <c r="OQ69" s="73"/>
      <c r="OR69" s="73"/>
      <c r="OS69" s="73"/>
      <c r="OT69" s="73"/>
      <c r="OU69" s="73"/>
      <c r="OV69" s="73"/>
      <c r="OW69" s="73"/>
      <c r="OX69" s="73"/>
      <c r="OY69" s="73"/>
      <c r="OZ69" s="73"/>
      <c r="PA69" s="73"/>
      <c r="PB69" s="73"/>
    </row>
    <row r="70" spans="293:418" x14ac:dyDescent="0.3">
      <c r="KG70">
        <f t="shared" ref="KG70:KG133" si="231">IF(KH70=0,KG69,KG69+1)</f>
        <v>0</v>
      </c>
      <c r="KH70" s="35">
        <f t="shared" si="230"/>
        <v>0</v>
      </c>
      <c r="LX70" s="73"/>
      <c r="LY70" s="73"/>
      <c r="LZ70" s="73"/>
      <c r="MA70" s="73"/>
      <c r="MB70" s="73"/>
      <c r="MC70" s="73"/>
      <c r="MD70" s="73"/>
      <c r="ME70" s="73"/>
      <c r="MF70" s="73"/>
      <c r="MG70" s="73"/>
      <c r="MH70" s="73"/>
      <c r="MI70" s="73"/>
      <c r="MJ70" s="73"/>
      <c r="MK70" s="73"/>
      <c r="ML70" s="73"/>
      <c r="MM70" s="73"/>
      <c r="MN70" s="73"/>
      <c r="MO70" s="73"/>
      <c r="MP70" s="73"/>
      <c r="MQ70" s="73"/>
      <c r="MR70" s="73"/>
      <c r="MS70" s="73"/>
      <c r="MT70" s="73"/>
      <c r="MU70" s="73"/>
      <c r="MV70" s="73"/>
      <c r="MW70" s="73"/>
      <c r="MX70" s="73"/>
      <c r="MY70" s="73"/>
      <c r="MZ70" s="73"/>
      <c r="NA70" s="73"/>
      <c r="NB70" s="73"/>
      <c r="NC70" s="73"/>
      <c r="ND70" s="73"/>
      <c r="NE70" s="73"/>
      <c r="NF70" s="73"/>
      <c r="NG70" s="73"/>
      <c r="NH70" s="73"/>
      <c r="NI70" s="73"/>
      <c r="NJ70" s="73"/>
      <c r="NK70" s="73"/>
      <c r="NL70" s="73"/>
      <c r="NM70" s="73"/>
      <c r="NN70" s="73"/>
      <c r="NO70" s="73"/>
      <c r="NP70" s="73"/>
      <c r="NQ70" s="73"/>
      <c r="NR70" s="73"/>
      <c r="NS70" s="73"/>
      <c r="NT70" s="73"/>
      <c r="NU70" s="73"/>
      <c r="NV70" s="73"/>
      <c r="NW70" s="73"/>
      <c r="NX70" s="73"/>
      <c r="NY70" s="73"/>
      <c r="NZ70" s="73"/>
      <c r="OA70" s="73"/>
      <c r="OB70" s="73"/>
      <c r="OC70" s="73"/>
      <c r="OD70" s="73"/>
      <c r="OE70" s="73"/>
      <c r="OF70" s="73"/>
      <c r="OG70" s="73"/>
      <c r="OH70" s="73"/>
      <c r="OI70" s="73"/>
      <c r="OJ70" s="73"/>
      <c r="OK70" s="73"/>
      <c r="OL70" s="73"/>
      <c r="OM70" s="73"/>
      <c r="ON70" s="73"/>
      <c r="OO70" s="73"/>
      <c r="OP70" s="73"/>
      <c r="OQ70" s="73"/>
      <c r="OR70" s="73"/>
      <c r="OS70" s="73"/>
      <c r="OT70" s="73"/>
      <c r="OU70" s="73"/>
      <c r="OV70" s="73"/>
      <c r="OW70" s="73"/>
      <c r="OX70" s="73"/>
      <c r="OY70" s="73"/>
      <c r="OZ70" s="73"/>
      <c r="PA70" s="73"/>
      <c r="PB70" s="73"/>
    </row>
    <row r="71" spans="293:418" x14ac:dyDescent="0.3">
      <c r="KG71">
        <f t="shared" si="231"/>
        <v>0</v>
      </c>
      <c r="KH71" s="35">
        <f t="shared" si="230"/>
        <v>0</v>
      </c>
      <c r="LX71" s="73"/>
      <c r="LY71" s="73"/>
      <c r="LZ71" s="73"/>
      <c r="MA71" s="73"/>
      <c r="MB71" s="73"/>
      <c r="MC71" s="73"/>
      <c r="MD71" s="73"/>
      <c r="ME71" s="73"/>
      <c r="MF71" s="73"/>
      <c r="MG71" s="73"/>
      <c r="MH71" s="73"/>
      <c r="MI71" s="73"/>
      <c r="MJ71" s="73"/>
      <c r="MK71" s="73"/>
      <c r="ML71" s="73"/>
      <c r="MM71" s="73"/>
      <c r="MN71" s="73"/>
      <c r="MO71" s="73"/>
      <c r="MP71" s="73"/>
      <c r="MQ71" s="73"/>
      <c r="MR71" s="73"/>
      <c r="MS71" s="73"/>
      <c r="MT71" s="73"/>
      <c r="MU71" s="73"/>
      <c r="MV71" s="73"/>
      <c r="MW71" s="73"/>
      <c r="MX71" s="73"/>
      <c r="MY71" s="73"/>
      <c r="MZ71" s="73"/>
      <c r="NA71" s="73"/>
      <c r="NB71" s="73"/>
      <c r="NC71" s="73"/>
      <c r="ND71" s="73"/>
      <c r="NE71" s="73"/>
      <c r="NF71" s="73"/>
      <c r="NG71" s="73"/>
      <c r="NH71" s="73"/>
      <c r="NI71" s="73"/>
      <c r="NJ71" s="73"/>
      <c r="NK71" s="73"/>
      <c r="NL71" s="73"/>
      <c r="NM71" s="73"/>
      <c r="NN71" s="73"/>
      <c r="NO71" s="73"/>
      <c r="NP71" s="73"/>
      <c r="NQ71" s="73"/>
      <c r="NR71" s="73"/>
      <c r="NS71" s="73"/>
      <c r="NT71" s="73"/>
      <c r="NU71" s="73"/>
      <c r="NV71" s="73"/>
      <c r="NW71" s="73"/>
      <c r="NX71" s="73"/>
      <c r="NY71" s="73"/>
      <c r="NZ71" s="73"/>
      <c r="OA71" s="73"/>
      <c r="OB71" s="73"/>
      <c r="OC71" s="73"/>
      <c r="OD71" s="73"/>
      <c r="OE71" s="73"/>
      <c r="OF71" s="73"/>
      <c r="OG71" s="73"/>
      <c r="OH71" s="73"/>
      <c r="OI71" s="73"/>
      <c r="OJ71" s="73"/>
      <c r="OK71" s="73"/>
      <c r="OL71" s="73"/>
      <c r="OM71" s="73"/>
      <c r="ON71" s="73"/>
      <c r="OO71" s="73"/>
      <c r="OP71" s="73"/>
      <c r="OQ71" s="73"/>
      <c r="OR71" s="73"/>
      <c r="OS71" s="73"/>
      <c r="OT71" s="73"/>
      <c r="OU71" s="73"/>
      <c r="OV71" s="73"/>
      <c r="OW71" s="73"/>
      <c r="OX71" s="73"/>
      <c r="OY71" s="73"/>
      <c r="OZ71" s="73"/>
      <c r="PA71" s="73"/>
      <c r="PB71" s="73"/>
    </row>
    <row r="72" spans="293:418" x14ac:dyDescent="0.3">
      <c r="KG72">
        <f t="shared" si="231"/>
        <v>0</v>
      </c>
      <c r="KH72" s="35">
        <f t="shared" si="230"/>
        <v>0</v>
      </c>
      <c r="LX72" s="73"/>
      <c r="LY72" s="73"/>
      <c r="LZ72" s="73"/>
      <c r="MA72" s="73"/>
      <c r="MB72" s="73"/>
      <c r="MC72" s="73"/>
      <c r="MD72" s="73"/>
      <c r="ME72" s="73"/>
      <c r="MF72" s="73"/>
      <c r="MG72" s="73"/>
      <c r="MH72" s="73"/>
      <c r="MI72" s="73"/>
      <c r="MJ72" s="73"/>
      <c r="MK72" s="73"/>
      <c r="ML72" s="73"/>
      <c r="MM72" s="73"/>
      <c r="MN72" s="73"/>
      <c r="MO72" s="73"/>
      <c r="MP72" s="73"/>
      <c r="MQ72" s="73"/>
      <c r="MR72" s="73"/>
      <c r="MS72" s="73"/>
      <c r="MT72" s="73"/>
      <c r="MU72" s="73"/>
      <c r="MV72" s="73"/>
      <c r="MW72" s="73"/>
      <c r="MX72" s="73"/>
      <c r="MY72" s="73"/>
      <c r="MZ72" s="73"/>
      <c r="NA72" s="73"/>
      <c r="NB72" s="73"/>
      <c r="NC72" s="73"/>
      <c r="ND72" s="73"/>
      <c r="NE72" s="73"/>
      <c r="NF72" s="73"/>
      <c r="NG72" s="73"/>
      <c r="NH72" s="73"/>
      <c r="NI72" s="73"/>
      <c r="NJ72" s="73"/>
      <c r="NK72" s="73"/>
      <c r="NL72" s="73"/>
      <c r="NM72" s="73"/>
      <c r="NN72" s="73"/>
      <c r="NO72" s="73"/>
      <c r="NP72" s="73"/>
      <c r="NQ72" s="73"/>
      <c r="NR72" s="73"/>
      <c r="NS72" s="73"/>
      <c r="NT72" s="73"/>
      <c r="NU72" s="73"/>
      <c r="NV72" s="73"/>
      <c r="NW72" s="73"/>
      <c r="NX72" s="73"/>
      <c r="NY72" s="73"/>
      <c r="NZ72" s="73"/>
      <c r="OA72" s="73"/>
      <c r="OB72" s="73"/>
      <c r="OC72" s="73"/>
      <c r="OD72" s="73"/>
      <c r="OE72" s="73"/>
      <c r="OF72" s="73"/>
      <c r="OG72" s="73"/>
      <c r="OH72" s="73"/>
      <c r="OI72" s="73"/>
      <c r="OJ72" s="73"/>
      <c r="OK72" s="73"/>
      <c r="OL72" s="73"/>
      <c r="OM72" s="73"/>
      <c r="ON72" s="73"/>
      <c r="OO72" s="73"/>
      <c r="OP72" s="73"/>
      <c r="OQ72" s="73"/>
      <c r="OR72" s="73"/>
      <c r="OS72" s="73"/>
      <c r="OT72" s="73"/>
      <c r="OU72" s="73"/>
      <c r="OV72" s="73"/>
      <c r="OW72" s="73"/>
      <c r="OX72" s="73"/>
      <c r="OY72" s="73"/>
      <c r="OZ72" s="73"/>
      <c r="PA72" s="73"/>
      <c r="PB72" s="73"/>
    </row>
    <row r="73" spans="293:418" x14ac:dyDescent="0.3">
      <c r="KG73">
        <f t="shared" si="231"/>
        <v>0</v>
      </c>
      <c r="KH73" s="35">
        <f t="shared" si="230"/>
        <v>0</v>
      </c>
      <c r="LX73" s="73"/>
      <c r="LY73" s="73"/>
      <c r="LZ73" s="73"/>
      <c r="MA73" s="73"/>
      <c r="MB73" s="73"/>
      <c r="MC73" s="73"/>
      <c r="MD73" s="73"/>
      <c r="ME73" s="73"/>
      <c r="MF73" s="73"/>
      <c r="MG73" s="73"/>
      <c r="MH73" s="73"/>
      <c r="MI73" s="73"/>
      <c r="MJ73" s="73"/>
      <c r="MK73" s="73"/>
      <c r="ML73" s="73"/>
      <c r="MM73" s="73"/>
      <c r="MN73" s="73"/>
      <c r="MO73" s="73"/>
      <c r="MP73" s="73"/>
      <c r="MQ73" s="73"/>
      <c r="MR73" s="73"/>
      <c r="MS73" s="73"/>
      <c r="MT73" s="73"/>
      <c r="MU73" s="73"/>
      <c r="MV73" s="73"/>
      <c r="MW73" s="73"/>
      <c r="MX73" s="73"/>
      <c r="MY73" s="73"/>
      <c r="MZ73" s="73"/>
      <c r="NA73" s="73"/>
      <c r="NB73" s="73"/>
      <c r="NC73" s="73"/>
      <c r="ND73" s="73"/>
      <c r="NE73" s="73"/>
      <c r="NF73" s="73"/>
      <c r="NG73" s="73"/>
      <c r="NH73" s="73"/>
      <c r="NI73" s="73"/>
      <c r="NJ73" s="73"/>
      <c r="NK73" s="73"/>
      <c r="NL73" s="73"/>
      <c r="NM73" s="73"/>
      <c r="NN73" s="73"/>
      <c r="NO73" s="73"/>
      <c r="NP73" s="73"/>
      <c r="NQ73" s="73"/>
      <c r="NR73" s="73"/>
      <c r="NS73" s="73"/>
      <c r="NT73" s="73"/>
      <c r="NU73" s="73"/>
      <c r="NV73" s="73"/>
      <c r="NW73" s="73"/>
      <c r="NX73" s="73"/>
      <c r="NY73" s="73"/>
      <c r="NZ73" s="73"/>
      <c r="OA73" s="73"/>
      <c r="OB73" s="73"/>
      <c r="OC73" s="73"/>
      <c r="OD73" s="73"/>
      <c r="OE73" s="73"/>
      <c r="OF73" s="73"/>
      <c r="OG73" s="73"/>
      <c r="OH73" s="73"/>
      <c r="OI73" s="73"/>
      <c r="OJ73" s="73"/>
      <c r="OK73" s="73"/>
      <c r="OL73" s="73"/>
      <c r="OM73" s="73"/>
      <c r="ON73" s="73"/>
      <c r="OO73" s="73"/>
      <c r="OP73" s="73"/>
      <c r="OQ73" s="73"/>
      <c r="OR73" s="73"/>
      <c r="OS73" s="73"/>
      <c r="OT73" s="73"/>
      <c r="OU73" s="73"/>
      <c r="OV73" s="73"/>
      <c r="OW73" s="73"/>
      <c r="OX73" s="73"/>
      <c r="OY73" s="73"/>
      <c r="OZ73" s="73"/>
      <c r="PA73" s="73"/>
      <c r="PB73" s="73"/>
    </row>
    <row r="74" spans="293:418" x14ac:dyDescent="0.3">
      <c r="KG74">
        <f t="shared" si="231"/>
        <v>0</v>
      </c>
      <c r="KH74" s="35">
        <f t="shared" si="230"/>
        <v>0</v>
      </c>
      <c r="LX74" s="73"/>
      <c r="LY74" s="73"/>
      <c r="LZ74" s="73"/>
      <c r="MA74" s="73"/>
      <c r="MB74" s="73"/>
      <c r="MC74" s="73"/>
      <c r="MD74" s="73"/>
      <c r="ME74" s="73"/>
      <c r="MF74" s="73"/>
      <c r="MG74" s="73"/>
      <c r="MH74" s="73"/>
      <c r="MI74" s="73"/>
      <c r="MJ74" s="73"/>
      <c r="MK74" s="73"/>
      <c r="ML74" s="73"/>
      <c r="MM74" s="73"/>
      <c r="MN74" s="73"/>
      <c r="MO74" s="73"/>
      <c r="MP74" s="73"/>
      <c r="MQ74" s="73"/>
      <c r="MR74" s="73"/>
      <c r="MS74" s="73"/>
      <c r="MT74" s="73"/>
      <c r="MU74" s="73"/>
      <c r="MV74" s="73"/>
      <c r="MW74" s="73"/>
      <c r="MX74" s="73"/>
      <c r="MY74" s="73"/>
      <c r="MZ74" s="73"/>
      <c r="NA74" s="73"/>
      <c r="NB74" s="73"/>
      <c r="NC74" s="73"/>
      <c r="ND74" s="73"/>
      <c r="NE74" s="73"/>
      <c r="NF74" s="73"/>
      <c r="NG74" s="73"/>
      <c r="NH74" s="73"/>
      <c r="NI74" s="73"/>
      <c r="NJ74" s="73"/>
      <c r="NK74" s="73"/>
      <c r="NL74" s="73"/>
      <c r="NM74" s="73"/>
      <c r="NN74" s="73"/>
      <c r="NO74" s="73"/>
      <c r="NP74" s="73"/>
      <c r="NQ74" s="73"/>
      <c r="NR74" s="73"/>
      <c r="NS74" s="73"/>
      <c r="NT74" s="73"/>
      <c r="NU74" s="73"/>
      <c r="NV74" s="73"/>
      <c r="NW74" s="73"/>
      <c r="NX74" s="73"/>
      <c r="NY74" s="73"/>
      <c r="NZ74" s="73"/>
      <c r="OA74" s="73"/>
      <c r="OB74" s="73"/>
      <c r="OC74" s="73"/>
      <c r="OD74" s="73"/>
      <c r="OE74" s="73"/>
      <c r="OF74" s="73"/>
      <c r="OG74" s="73"/>
      <c r="OH74" s="73"/>
      <c r="OI74" s="73"/>
      <c r="OJ74" s="73"/>
      <c r="OK74" s="73"/>
      <c r="OL74" s="73"/>
      <c r="OM74" s="73"/>
      <c r="ON74" s="73"/>
      <c r="OO74" s="73"/>
      <c r="OP74" s="73"/>
      <c r="OQ74" s="73"/>
      <c r="OR74" s="73"/>
      <c r="OS74" s="73"/>
      <c r="OT74" s="73"/>
      <c r="OU74" s="73"/>
      <c r="OV74" s="73"/>
      <c r="OW74" s="73"/>
      <c r="OX74" s="73"/>
      <c r="OY74" s="73"/>
      <c r="OZ74" s="73"/>
      <c r="PA74" s="73"/>
      <c r="PB74" s="73"/>
    </row>
    <row r="75" spans="293:418" x14ac:dyDescent="0.3">
      <c r="KG75">
        <f t="shared" si="231"/>
        <v>0</v>
      </c>
      <c r="KH75" s="35">
        <f t="shared" si="230"/>
        <v>0</v>
      </c>
      <c r="LX75" s="73"/>
      <c r="LY75" s="73"/>
      <c r="LZ75" s="73"/>
      <c r="MA75" s="73"/>
      <c r="MB75" s="73"/>
      <c r="MC75" s="73"/>
      <c r="MD75" s="73"/>
      <c r="ME75" s="73"/>
      <c r="MF75" s="73"/>
      <c r="MG75" s="73"/>
      <c r="MH75" s="73"/>
      <c r="MI75" s="73"/>
      <c r="MJ75" s="73"/>
      <c r="MK75" s="73"/>
      <c r="ML75" s="73"/>
      <c r="MM75" s="73"/>
      <c r="MN75" s="73"/>
      <c r="MO75" s="73"/>
      <c r="MP75" s="73"/>
      <c r="MQ75" s="73"/>
      <c r="MR75" s="73"/>
      <c r="MS75" s="73"/>
      <c r="MT75" s="73"/>
      <c r="MU75" s="73"/>
      <c r="MV75" s="73"/>
      <c r="MW75" s="73"/>
      <c r="MX75" s="73"/>
      <c r="MY75" s="73"/>
      <c r="MZ75" s="73"/>
      <c r="NA75" s="73"/>
      <c r="NB75" s="73"/>
      <c r="NC75" s="73"/>
      <c r="ND75" s="73"/>
      <c r="NE75" s="73"/>
      <c r="NF75" s="73"/>
      <c r="NG75" s="73"/>
      <c r="NH75" s="73"/>
      <c r="NI75" s="73"/>
      <c r="NJ75" s="73"/>
      <c r="NK75" s="73"/>
      <c r="NL75" s="73"/>
      <c r="NM75" s="73"/>
      <c r="NN75" s="73"/>
      <c r="NO75" s="73"/>
      <c r="NP75" s="73"/>
      <c r="NQ75" s="73"/>
      <c r="NR75" s="73"/>
      <c r="NS75" s="73"/>
      <c r="NT75" s="73"/>
      <c r="NU75" s="73"/>
      <c r="NV75" s="73"/>
      <c r="NW75" s="73"/>
      <c r="NX75" s="73"/>
      <c r="NY75" s="73"/>
      <c r="NZ75" s="73"/>
      <c r="OA75" s="73"/>
      <c r="OB75" s="73"/>
      <c r="OC75" s="73"/>
      <c r="OD75" s="73"/>
      <c r="OE75" s="73"/>
      <c r="OF75" s="73"/>
      <c r="OG75" s="73"/>
      <c r="OH75" s="73"/>
      <c r="OI75" s="73"/>
      <c r="OJ75" s="73"/>
      <c r="OK75" s="73"/>
      <c r="OL75" s="73"/>
      <c r="OM75" s="73"/>
      <c r="ON75" s="73"/>
      <c r="OO75" s="73"/>
      <c r="OP75" s="73"/>
      <c r="OQ75" s="73"/>
      <c r="OR75" s="73"/>
      <c r="OS75" s="73"/>
      <c r="OT75" s="73"/>
      <c r="OU75" s="73"/>
      <c r="OV75" s="73"/>
      <c r="OW75" s="73"/>
      <c r="OX75" s="73"/>
      <c r="OY75" s="73"/>
      <c r="OZ75" s="73"/>
      <c r="PA75" s="73"/>
      <c r="PB75" s="73"/>
    </row>
    <row r="76" spans="293:418" x14ac:dyDescent="0.3">
      <c r="KG76">
        <f t="shared" si="231"/>
        <v>0</v>
      </c>
      <c r="KH76" s="35">
        <f t="shared" si="230"/>
        <v>0</v>
      </c>
      <c r="LX76" s="73"/>
      <c r="LY76" s="73"/>
      <c r="LZ76" s="73"/>
      <c r="MA76" s="73"/>
      <c r="MB76" s="73"/>
      <c r="MC76" s="73"/>
      <c r="MD76" s="73"/>
      <c r="ME76" s="73"/>
      <c r="MF76" s="73"/>
      <c r="MG76" s="73"/>
      <c r="MH76" s="73"/>
      <c r="MI76" s="73"/>
      <c r="MJ76" s="73"/>
      <c r="MK76" s="73"/>
      <c r="ML76" s="73"/>
      <c r="MM76" s="73"/>
      <c r="MN76" s="73"/>
      <c r="MO76" s="73"/>
      <c r="MP76" s="73"/>
      <c r="MQ76" s="73"/>
      <c r="MR76" s="73"/>
      <c r="MS76" s="73"/>
      <c r="MT76" s="73"/>
      <c r="MU76" s="73"/>
      <c r="MV76" s="73"/>
      <c r="MW76" s="73"/>
      <c r="MX76" s="73"/>
      <c r="MY76" s="73"/>
      <c r="MZ76" s="73"/>
      <c r="NA76" s="73"/>
      <c r="NB76" s="73"/>
      <c r="NC76" s="73"/>
      <c r="ND76" s="73"/>
      <c r="NE76" s="73"/>
      <c r="NF76" s="73"/>
      <c r="NG76" s="73"/>
      <c r="NH76" s="73"/>
      <c r="NI76" s="73"/>
      <c r="NJ76" s="73"/>
      <c r="NK76" s="73"/>
      <c r="NL76" s="73"/>
      <c r="NM76" s="73"/>
      <c r="NN76" s="73"/>
      <c r="NO76" s="73"/>
      <c r="NP76" s="73"/>
      <c r="NQ76" s="73"/>
      <c r="NR76" s="73"/>
      <c r="NS76" s="73"/>
      <c r="NT76" s="73"/>
      <c r="NU76" s="73"/>
      <c r="NV76" s="73"/>
      <c r="NW76" s="73"/>
      <c r="NX76" s="73"/>
      <c r="NY76" s="73"/>
      <c r="NZ76" s="73"/>
      <c r="OA76" s="73"/>
      <c r="OB76" s="73"/>
      <c r="OC76" s="73"/>
      <c r="OD76" s="73"/>
      <c r="OE76" s="73"/>
      <c r="OF76" s="73"/>
      <c r="OG76" s="73"/>
      <c r="OH76" s="73"/>
      <c r="OI76" s="73"/>
      <c r="OJ76" s="73"/>
      <c r="OK76" s="73"/>
      <c r="OL76" s="73"/>
      <c r="OM76" s="73"/>
      <c r="ON76" s="73"/>
      <c r="OO76" s="73"/>
      <c r="OP76" s="73"/>
      <c r="OQ76" s="73"/>
      <c r="OR76" s="73"/>
      <c r="OS76" s="73"/>
      <c r="OT76" s="73"/>
      <c r="OU76" s="73"/>
      <c r="OV76" s="73"/>
      <c r="OW76" s="73"/>
      <c r="OX76" s="73"/>
      <c r="OY76" s="73"/>
      <c r="OZ76" s="73"/>
      <c r="PA76" s="73"/>
      <c r="PB76" s="73"/>
    </row>
    <row r="77" spans="293:418" x14ac:dyDescent="0.3">
      <c r="KG77">
        <f t="shared" si="231"/>
        <v>0</v>
      </c>
      <c r="KH77" s="35">
        <f t="shared" ref="KH77:KH112" si="232">IF(KD5=0,0,(CONCATENATE($KA5," come ",KD5," della scala ",$JZ5)))</f>
        <v>0</v>
      </c>
      <c r="LX77" s="73"/>
      <c r="LY77" s="73"/>
      <c r="LZ77" s="73"/>
      <c r="MA77" s="73"/>
      <c r="MB77" s="73"/>
      <c r="MC77" s="73"/>
      <c r="MD77" s="73"/>
      <c r="ME77" s="73"/>
      <c r="MF77" s="73"/>
      <c r="MG77" s="73"/>
      <c r="MH77" s="73"/>
      <c r="MI77" s="73"/>
      <c r="MJ77" s="73"/>
      <c r="MK77" s="73"/>
      <c r="ML77" s="73"/>
      <c r="MM77" s="73"/>
      <c r="MN77" s="73"/>
      <c r="MO77" s="73"/>
      <c r="MP77" s="73"/>
      <c r="MQ77" s="73"/>
      <c r="MR77" s="73"/>
      <c r="MS77" s="73"/>
      <c r="MT77" s="73"/>
      <c r="MU77" s="73"/>
      <c r="MV77" s="73"/>
      <c r="MW77" s="73"/>
      <c r="MX77" s="73"/>
      <c r="MY77" s="73"/>
      <c r="MZ77" s="73"/>
      <c r="NA77" s="73"/>
      <c r="NB77" s="73"/>
      <c r="NC77" s="73"/>
      <c r="ND77" s="73"/>
      <c r="NE77" s="73"/>
      <c r="NF77" s="73"/>
      <c r="NG77" s="73"/>
      <c r="NH77" s="73"/>
      <c r="NI77" s="73"/>
      <c r="NJ77" s="73"/>
      <c r="NK77" s="73"/>
      <c r="NL77" s="73"/>
      <c r="NM77" s="73"/>
      <c r="NN77" s="73"/>
      <c r="NO77" s="73"/>
      <c r="NP77" s="73"/>
      <c r="NQ77" s="73"/>
      <c r="NR77" s="73"/>
      <c r="NS77" s="73"/>
      <c r="NT77" s="73"/>
      <c r="NU77" s="73"/>
      <c r="NV77" s="73"/>
      <c r="NW77" s="73"/>
      <c r="NX77" s="73"/>
      <c r="NY77" s="73"/>
      <c r="NZ77" s="73"/>
      <c r="OA77" s="73"/>
      <c r="OB77" s="73"/>
      <c r="OC77" s="73"/>
      <c r="OD77" s="73"/>
      <c r="OE77" s="73"/>
      <c r="OF77" s="73"/>
      <c r="OG77" s="73"/>
      <c r="OH77" s="73"/>
      <c r="OI77" s="73"/>
      <c r="OJ77" s="73"/>
      <c r="OK77" s="73"/>
      <c r="OL77" s="73"/>
      <c r="OM77" s="73"/>
      <c r="ON77" s="73"/>
      <c r="OO77" s="73"/>
      <c r="OP77" s="73"/>
      <c r="OQ77" s="73"/>
      <c r="OR77" s="73"/>
      <c r="OS77" s="73"/>
      <c r="OT77" s="73"/>
      <c r="OU77" s="73"/>
      <c r="OV77" s="73"/>
      <c r="OW77" s="73"/>
      <c r="OX77" s="73"/>
      <c r="OY77" s="73"/>
      <c r="OZ77" s="73"/>
      <c r="PA77" s="73"/>
      <c r="PB77" s="73"/>
    </row>
    <row r="78" spans="293:418" x14ac:dyDescent="0.3">
      <c r="KG78">
        <f t="shared" si="231"/>
        <v>0</v>
      </c>
      <c r="KH78" s="35">
        <f t="shared" si="232"/>
        <v>0</v>
      </c>
      <c r="LX78" s="73"/>
      <c r="LY78" s="73"/>
      <c r="LZ78" s="73"/>
      <c r="MA78" s="73"/>
      <c r="MB78" s="73"/>
      <c r="MC78" s="73"/>
      <c r="MD78" s="73"/>
      <c r="ME78" s="73"/>
      <c r="MF78" s="73"/>
      <c r="MG78" s="73"/>
      <c r="MH78" s="73"/>
      <c r="MI78" s="73"/>
      <c r="MJ78" s="73"/>
      <c r="MK78" s="73"/>
      <c r="ML78" s="73"/>
      <c r="MM78" s="73"/>
      <c r="MN78" s="73"/>
      <c r="MO78" s="73"/>
      <c r="MP78" s="73"/>
      <c r="MQ78" s="73"/>
      <c r="MR78" s="73"/>
      <c r="MS78" s="73"/>
      <c r="MT78" s="73"/>
      <c r="MU78" s="73"/>
      <c r="MV78" s="73"/>
      <c r="MW78" s="73"/>
      <c r="MX78" s="73"/>
      <c r="MY78" s="73"/>
      <c r="MZ78" s="73"/>
      <c r="NA78" s="73"/>
      <c r="NB78" s="73"/>
      <c r="NC78" s="73"/>
      <c r="ND78" s="73"/>
      <c r="NE78" s="73"/>
      <c r="NF78" s="73"/>
      <c r="NG78" s="73"/>
      <c r="NH78" s="73"/>
      <c r="NI78" s="73"/>
      <c r="NJ78" s="73"/>
      <c r="NK78" s="73"/>
      <c r="NL78" s="73"/>
      <c r="NM78" s="73"/>
      <c r="NN78" s="73"/>
      <c r="NO78" s="73"/>
      <c r="NP78" s="73"/>
      <c r="NQ78" s="73"/>
      <c r="NR78" s="73"/>
      <c r="NS78" s="73"/>
      <c r="NT78" s="73"/>
      <c r="NU78" s="73"/>
      <c r="NV78" s="73"/>
      <c r="NW78" s="73"/>
      <c r="NX78" s="73"/>
      <c r="NY78" s="73"/>
      <c r="NZ78" s="73"/>
      <c r="OA78" s="73"/>
      <c r="OB78" s="73"/>
      <c r="OC78" s="73"/>
      <c r="OD78" s="73"/>
      <c r="OE78" s="73"/>
      <c r="OF78" s="73"/>
      <c r="OG78" s="73"/>
      <c r="OH78" s="73"/>
      <c r="OI78" s="73"/>
      <c r="OJ78" s="73"/>
      <c r="OK78" s="73"/>
      <c r="OL78" s="73"/>
      <c r="OM78" s="73"/>
      <c r="ON78" s="73"/>
      <c r="OO78" s="73"/>
      <c r="OP78" s="73"/>
      <c r="OQ78" s="73"/>
      <c r="OR78" s="73"/>
      <c r="OS78" s="73"/>
      <c r="OT78" s="73"/>
      <c r="OU78" s="73"/>
      <c r="OV78" s="73"/>
      <c r="OW78" s="73"/>
      <c r="OX78" s="73"/>
      <c r="OY78" s="73"/>
      <c r="OZ78" s="73"/>
      <c r="PA78" s="73"/>
      <c r="PB78" s="73"/>
    </row>
    <row r="79" spans="293:418" x14ac:dyDescent="0.3">
      <c r="KG79">
        <f t="shared" si="231"/>
        <v>0</v>
      </c>
      <c r="KH79" s="35">
        <f t="shared" si="232"/>
        <v>0</v>
      </c>
      <c r="LX79" s="73"/>
      <c r="LY79" s="73"/>
      <c r="LZ79" s="73"/>
      <c r="MA79" s="73"/>
      <c r="MB79" s="73"/>
      <c r="MC79" s="73"/>
      <c r="MD79" s="73"/>
      <c r="ME79" s="73"/>
      <c r="MF79" s="73"/>
      <c r="MG79" s="73"/>
      <c r="MH79" s="73"/>
      <c r="MI79" s="73"/>
      <c r="MJ79" s="73"/>
      <c r="MK79" s="73"/>
      <c r="ML79" s="73"/>
      <c r="MM79" s="73"/>
      <c r="MN79" s="73"/>
      <c r="MO79" s="73"/>
      <c r="MP79" s="73"/>
      <c r="MQ79" s="73"/>
      <c r="MR79" s="73"/>
      <c r="MS79" s="73"/>
      <c r="MT79" s="73"/>
      <c r="MU79" s="73"/>
      <c r="MV79" s="73"/>
      <c r="MW79" s="73"/>
      <c r="MX79" s="73"/>
      <c r="MY79" s="73"/>
      <c r="MZ79" s="73"/>
      <c r="NA79" s="73"/>
      <c r="NB79" s="73"/>
      <c r="NC79" s="73"/>
      <c r="ND79" s="73"/>
      <c r="NE79" s="73"/>
      <c r="NF79" s="73"/>
      <c r="NG79" s="73"/>
      <c r="NH79" s="73"/>
      <c r="NI79" s="73"/>
      <c r="NJ79" s="73"/>
      <c r="NK79" s="73"/>
      <c r="NL79" s="73"/>
      <c r="NM79" s="73"/>
      <c r="NN79" s="73"/>
      <c r="NO79" s="73"/>
      <c r="NP79" s="73"/>
      <c r="NQ79" s="73"/>
      <c r="NR79" s="73"/>
      <c r="NS79" s="73"/>
      <c r="NT79" s="73"/>
      <c r="NU79" s="73"/>
      <c r="NV79" s="73"/>
      <c r="NW79" s="73"/>
      <c r="NX79" s="73"/>
      <c r="NY79" s="73"/>
      <c r="NZ79" s="73"/>
      <c r="OA79" s="73"/>
      <c r="OB79" s="73"/>
      <c r="OC79" s="73"/>
      <c r="OD79" s="73"/>
      <c r="OE79" s="73"/>
      <c r="OF79" s="73"/>
      <c r="OG79" s="73"/>
      <c r="OH79" s="73"/>
      <c r="OI79" s="73"/>
      <c r="OJ79" s="73"/>
      <c r="OK79" s="73"/>
      <c r="OL79" s="73"/>
      <c r="OM79" s="73"/>
      <c r="ON79" s="73"/>
      <c r="OO79" s="73"/>
      <c r="OP79" s="73"/>
      <c r="OQ79" s="73"/>
      <c r="OR79" s="73"/>
      <c r="OS79" s="73"/>
      <c r="OT79" s="73"/>
      <c r="OU79" s="73"/>
      <c r="OV79" s="73"/>
      <c r="OW79" s="73"/>
      <c r="OX79" s="73"/>
      <c r="OY79" s="73"/>
      <c r="OZ79" s="73"/>
      <c r="PA79" s="73"/>
      <c r="PB79" s="73"/>
    </row>
    <row r="80" spans="293:418" x14ac:dyDescent="0.3">
      <c r="KG80">
        <f t="shared" si="231"/>
        <v>0</v>
      </c>
      <c r="KH80" s="35">
        <f t="shared" si="232"/>
        <v>0</v>
      </c>
      <c r="LX80" s="73"/>
      <c r="LY80" s="73"/>
      <c r="LZ80" s="73"/>
      <c r="MA80" s="73"/>
      <c r="MB80" s="73"/>
      <c r="MC80" s="73"/>
      <c r="MD80" s="73"/>
      <c r="ME80" s="73"/>
      <c r="MF80" s="73"/>
      <c r="MG80" s="73"/>
      <c r="MH80" s="73"/>
      <c r="MI80" s="73"/>
      <c r="MJ80" s="73"/>
      <c r="MK80" s="73"/>
      <c r="ML80" s="73"/>
      <c r="MM80" s="73"/>
      <c r="MN80" s="73"/>
      <c r="MO80" s="73"/>
      <c r="MP80" s="73"/>
      <c r="MQ80" s="73"/>
      <c r="MR80" s="73"/>
      <c r="MS80" s="73"/>
      <c r="MT80" s="73"/>
      <c r="MU80" s="73"/>
      <c r="MV80" s="73"/>
      <c r="MW80" s="73"/>
      <c r="MX80" s="73"/>
      <c r="MY80" s="73"/>
      <c r="MZ80" s="73"/>
      <c r="NA80" s="73"/>
      <c r="NB80" s="73"/>
      <c r="NC80" s="73"/>
      <c r="ND80" s="73"/>
      <c r="NE80" s="73"/>
      <c r="NF80" s="73"/>
      <c r="NG80" s="73"/>
      <c r="NH80" s="73"/>
      <c r="NI80" s="73"/>
      <c r="NJ80" s="73"/>
      <c r="NK80" s="73"/>
      <c r="NL80" s="73"/>
      <c r="NM80" s="73"/>
      <c r="NN80" s="73"/>
      <c r="NO80" s="73"/>
      <c r="NP80" s="73"/>
      <c r="NQ80" s="73"/>
      <c r="NR80" s="73"/>
      <c r="NS80" s="73"/>
      <c r="NT80" s="73"/>
      <c r="NU80" s="73"/>
      <c r="NV80" s="73"/>
      <c r="NW80" s="73"/>
      <c r="NX80" s="73"/>
      <c r="NY80" s="73"/>
      <c r="NZ80" s="73"/>
      <c r="OA80" s="73"/>
      <c r="OB80" s="73"/>
      <c r="OC80" s="73"/>
      <c r="OD80" s="73"/>
      <c r="OE80" s="73"/>
      <c r="OF80" s="73"/>
      <c r="OG80" s="73"/>
      <c r="OH80" s="73"/>
      <c r="OI80" s="73"/>
      <c r="OJ80" s="73"/>
      <c r="OK80" s="73"/>
      <c r="OL80" s="73"/>
      <c r="OM80" s="73"/>
      <c r="ON80" s="73"/>
      <c r="OO80" s="73"/>
      <c r="OP80" s="73"/>
      <c r="OQ80" s="73"/>
      <c r="OR80" s="73"/>
      <c r="OS80" s="73"/>
      <c r="OT80" s="73"/>
      <c r="OU80" s="73"/>
      <c r="OV80" s="73"/>
      <c r="OW80" s="73"/>
      <c r="OX80" s="73"/>
      <c r="OY80" s="73"/>
      <c r="OZ80" s="73"/>
      <c r="PA80" s="73"/>
      <c r="PB80" s="73"/>
    </row>
    <row r="81" spans="293:418" x14ac:dyDescent="0.3">
      <c r="KG81">
        <f t="shared" si="231"/>
        <v>0</v>
      </c>
      <c r="KH81" s="35">
        <f t="shared" si="232"/>
        <v>0</v>
      </c>
      <c r="LX81" s="73"/>
      <c r="LY81" s="73"/>
      <c r="LZ81" s="73"/>
      <c r="MA81" s="73"/>
      <c r="MB81" s="73"/>
      <c r="MC81" s="73"/>
      <c r="MD81" s="73"/>
      <c r="ME81" s="73"/>
      <c r="MF81" s="73"/>
      <c r="MG81" s="73"/>
      <c r="MH81" s="73"/>
      <c r="MI81" s="73"/>
      <c r="MJ81" s="73"/>
      <c r="MK81" s="73"/>
      <c r="ML81" s="73"/>
      <c r="MM81" s="73"/>
      <c r="MN81" s="73"/>
      <c r="MO81" s="73"/>
      <c r="MP81" s="73"/>
      <c r="MQ81" s="73"/>
      <c r="MR81" s="73"/>
      <c r="MS81" s="73"/>
      <c r="MT81" s="73"/>
      <c r="MU81" s="73"/>
      <c r="MV81" s="73"/>
      <c r="MW81" s="73"/>
      <c r="MX81" s="73"/>
      <c r="MY81" s="73"/>
      <c r="MZ81" s="73"/>
      <c r="NA81" s="73"/>
      <c r="NB81" s="73"/>
      <c r="NC81" s="73"/>
      <c r="ND81" s="73"/>
      <c r="NE81" s="73"/>
      <c r="NF81" s="73"/>
      <c r="NG81" s="73"/>
      <c r="NH81" s="73"/>
      <c r="NI81" s="73"/>
      <c r="NJ81" s="73"/>
      <c r="NK81" s="73"/>
      <c r="NL81" s="73"/>
      <c r="NM81" s="73"/>
      <c r="NN81" s="73"/>
      <c r="NO81" s="73"/>
      <c r="NP81" s="73"/>
      <c r="NQ81" s="73"/>
      <c r="NR81" s="73"/>
      <c r="NS81" s="73"/>
      <c r="NT81" s="73"/>
      <c r="NU81" s="73"/>
      <c r="NV81" s="73"/>
      <c r="NW81" s="73"/>
      <c r="NX81" s="73"/>
      <c r="NY81" s="73"/>
      <c r="NZ81" s="73"/>
      <c r="OA81" s="73"/>
      <c r="OB81" s="73"/>
      <c r="OC81" s="73"/>
      <c r="OD81" s="73"/>
      <c r="OE81" s="73"/>
      <c r="OF81" s="73"/>
      <c r="OG81" s="73"/>
      <c r="OH81" s="73"/>
      <c r="OI81" s="73"/>
      <c r="OJ81" s="73"/>
      <c r="OK81" s="73"/>
      <c r="OL81" s="73"/>
      <c r="OM81" s="73"/>
      <c r="ON81" s="73"/>
      <c r="OO81" s="73"/>
      <c r="OP81" s="73"/>
      <c r="OQ81" s="73"/>
      <c r="OR81" s="73"/>
      <c r="OS81" s="73"/>
      <c r="OT81" s="73"/>
      <c r="OU81" s="73"/>
      <c r="OV81" s="73"/>
      <c r="OW81" s="73"/>
      <c r="OX81" s="73"/>
      <c r="OY81" s="73"/>
      <c r="OZ81" s="73"/>
      <c r="PA81" s="73"/>
      <c r="PB81" s="73"/>
    </row>
    <row r="82" spans="293:418" x14ac:dyDescent="0.3">
      <c r="KG82">
        <f t="shared" si="231"/>
        <v>0</v>
      </c>
      <c r="KH82" s="35">
        <f t="shared" si="232"/>
        <v>0</v>
      </c>
      <c r="LX82" s="73"/>
      <c r="LY82" s="73"/>
      <c r="LZ82" s="73"/>
      <c r="MA82" s="73"/>
      <c r="MB82" s="73"/>
      <c r="MC82" s="73"/>
      <c r="MD82" s="73"/>
      <c r="ME82" s="73"/>
      <c r="MF82" s="73"/>
      <c r="MG82" s="73"/>
      <c r="MH82" s="73"/>
      <c r="MI82" s="73"/>
      <c r="MJ82" s="73"/>
      <c r="MK82" s="73"/>
      <c r="ML82" s="73"/>
      <c r="MM82" s="73"/>
      <c r="MN82" s="73"/>
      <c r="MO82" s="73"/>
      <c r="MP82" s="73"/>
      <c r="MQ82" s="73"/>
      <c r="MR82" s="73"/>
      <c r="MS82" s="73"/>
      <c r="MT82" s="73"/>
      <c r="MU82" s="73"/>
      <c r="MV82" s="73"/>
      <c r="MW82" s="73"/>
      <c r="MX82" s="73"/>
      <c r="MY82" s="73"/>
      <c r="MZ82" s="73"/>
      <c r="NA82" s="73"/>
      <c r="NB82" s="73"/>
      <c r="NC82" s="73"/>
      <c r="ND82" s="73"/>
      <c r="NE82" s="73"/>
      <c r="NF82" s="73"/>
      <c r="NG82" s="73"/>
      <c r="NH82" s="73"/>
      <c r="NI82" s="73"/>
      <c r="NJ82" s="73"/>
      <c r="NK82" s="73"/>
      <c r="NL82" s="73"/>
      <c r="NM82" s="73"/>
      <c r="NN82" s="73"/>
      <c r="NO82" s="73"/>
      <c r="NP82" s="73"/>
      <c r="NQ82" s="73"/>
      <c r="NR82" s="73"/>
      <c r="NS82" s="73"/>
      <c r="NT82" s="73"/>
      <c r="NU82" s="73"/>
      <c r="NV82" s="73"/>
      <c r="NW82" s="73"/>
      <c r="NX82" s="73"/>
      <c r="NY82" s="73"/>
      <c r="NZ82" s="73"/>
      <c r="OA82" s="73"/>
      <c r="OB82" s="73"/>
      <c r="OC82" s="73"/>
      <c r="OD82" s="73"/>
      <c r="OE82" s="73"/>
      <c r="OF82" s="73"/>
      <c r="OG82" s="73"/>
      <c r="OH82" s="73"/>
      <c r="OI82" s="73"/>
      <c r="OJ82" s="73"/>
      <c r="OK82" s="73"/>
      <c r="OL82" s="73"/>
      <c r="OM82" s="73"/>
      <c r="ON82" s="73"/>
      <c r="OO82" s="73"/>
      <c r="OP82" s="73"/>
      <c r="OQ82" s="73"/>
      <c r="OR82" s="73"/>
      <c r="OS82" s="73"/>
      <c r="OT82" s="73"/>
      <c r="OU82" s="73"/>
      <c r="OV82" s="73"/>
      <c r="OW82" s="73"/>
      <c r="OX82" s="73"/>
      <c r="OY82" s="73"/>
      <c r="OZ82" s="73"/>
      <c r="PA82" s="73"/>
      <c r="PB82" s="73"/>
    </row>
    <row r="83" spans="293:418" x14ac:dyDescent="0.3">
      <c r="KG83">
        <f t="shared" si="231"/>
        <v>0</v>
      </c>
      <c r="KH83" s="35">
        <f t="shared" si="232"/>
        <v>0</v>
      </c>
      <c r="LX83" s="73"/>
      <c r="LY83" s="73"/>
      <c r="LZ83" s="73"/>
      <c r="MA83" s="73"/>
      <c r="MB83" s="73"/>
      <c r="MC83" s="73"/>
      <c r="MD83" s="73"/>
      <c r="ME83" s="73"/>
      <c r="MF83" s="73"/>
      <c r="MG83" s="73"/>
      <c r="MH83" s="73"/>
      <c r="MI83" s="73"/>
      <c r="MJ83" s="73"/>
      <c r="MK83" s="73"/>
      <c r="ML83" s="73"/>
      <c r="MM83" s="73"/>
      <c r="MN83" s="73"/>
      <c r="MO83" s="73"/>
      <c r="MP83" s="73"/>
      <c r="MQ83" s="73"/>
      <c r="MR83" s="73"/>
      <c r="MS83" s="73"/>
      <c r="MT83" s="73"/>
      <c r="MU83" s="73"/>
      <c r="MV83" s="73"/>
      <c r="MW83" s="73"/>
      <c r="MX83" s="73"/>
      <c r="MY83" s="73"/>
      <c r="MZ83" s="73"/>
      <c r="NA83" s="73"/>
      <c r="NB83" s="73"/>
      <c r="NC83" s="73"/>
      <c r="ND83" s="73"/>
      <c r="NE83" s="73"/>
      <c r="NF83" s="73"/>
      <c r="NG83" s="73"/>
      <c r="NH83" s="73"/>
      <c r="NI83" s="73"/>
      <c r="NJ83" s="73"/>
      <c r="NK83" s="73"/>
      <c r="NL83" s="73"/>
      <c r="NM83" s="73"/>
      <c r="NN83" s="73"/>
      <c r="NO83" s="73"/>
      <c r="NP83" s="73"/>
      <c r="NQ83" s="73"/>
      <c r="NR83" s="73"/>
      <c r="NS83" s="73"/>
      <c r="NT83" s="73"/>
      <c r="NU83" s="73"/>
      <c r="NV83" s="73"/>
      <c r="NW83" s="73"/>
      <c r="NX83" s="73"/>
      <c r="NY83" s="73"/>
      <c r="NZ83" s="73"/>
      <c r="OA83" s="73"/>
      <c r="OB83" s="73"/>
      <c r="OC83" s="73"/>
      <c r="OD83" s="73"/>
      <c r="OE83" s="73"/>
      <c r="OF83" s="73"/>
      <c r="OG83" s="73"/>
      <c r="OH83" s="73"/>
      <c r="OI83" s="73"/>
      <c r="OJ83" s="73"/>
      <c r="OK83" s="73"/>
      <c r="OL83" s="73"/>
      <c r="OM83" s="73"/>
      <c r="ON83" s="73"/>
      <c r="OO83" s="73"/>
      <c r="OP83" s="73"/>
      <c r="OQ83" s="73"/>
      <c r="OR83" s="73"/>
      <c r="OS83" s="73"/>
      <c r="OT83" s="73"/>
      <c r="OU83" s="73"/>
      <c r="OV83" s="73"/>
      <c r="OW83" s="73"/>
      <c r="OX83" s="73"/>
      <c r="OY83" s="73"/>
      <c r="OZ83" s="73"/>
      <c r="PA83" s="73"/>
      <c r="PB83" s="73"/>
    </row>
    <row r="84" spans="293:418" x14ac:dyDescent="0.3">
      <c r="KG84">
        <f t="shared" si="231"/>
        <v>0</v>
      </c>
      <c r="KH84" s="35">
        <f t="shared" si="232"/>
        <v>0</v>
      </c>
      <c r="LX84" s="73"/>
      <c r="LY84" s="73"/>
      <c r="LZ84" s="73"/>
      <c r="MA84" s="73"/>
      <c r="MB84" s="73"/>
      <c r="MC84" s="73"/>
      <c r="MD84" s="73"/>
      <c r="ME84" s="73"/>
      <c r="MF84" s="73"/>
      <c r="MG84" s="73"/>
      <c r="MH84" s="73"/>
      <c r="MI84" s="73"/>
      <c r="MJ84" s="73"/>
      <c r="MK84" s="73"/>
      <c r="ML84" s="73"/>
      <c r="MM84" s="73"/>
      <c r="MN84" s="73"/>
      <c r="MO84" s="73"/>
      <c r="MP84" s="73"/>
      <c r="MQ84" s="73"/>
      <c r="MR84" s="73"/>
      <c r="MS84" s="73"/>
      <c r="MT84" s="73"/>
      <c r="MU84" s="73"/>
      <c r="MV84" s="73"/>
      <c r="MW84" s="73"/>
      <c r="MX84" s="73"/>
      <c r="MY84" s="73"/>
      <c r="MZ84" s="73"/>
      <c r="NA84" s="73"/>
      <c r="NB84" s="73"/>
      <c r="NC84" s="73"/>
      <c r="ND84" s="73"/>
      <c r="NE84" s="73"/>
      <c r="NF84" s="73"/>
      <c r="NG84" s="73"/>
      <c r="NH84" s="73"/>
      <c r="NI84" s="73"/>
      <c r="NJ84" s="73"/>
      <c r="NK84" s="73"/>
      <c r="NL84" s="73"/>
      <c r="NM84" s="73"/>
      <c r="NN84" s="73"/>
      <c r="NO84" s="73"/>
      <c r="NP84" s="73"/>
      <c r="NQ84" s="73"/>
      <c r="NR84" s="73"/>
      <c r="NS84" s="73"/>
      <c r="NT84" s="73"/>
      <c r="NU84" s="73"/>
      <c r="NV84" s="73"/>
      <c r="NW84" s="73"/>
      <c r="NX84" s="73"/>
      <c r="NY84" s="73"/>
      <c r="NZ84" s="73"/>
      <c r="OA84" s="73"/>
      <c r="OB84" s="73"/>
      <c r="OC84" s="73"/>
      <c r="OD84" s="73"/>
      <c r="OE84" s="73"/>
      <c r="OF84" s="73"/>
      <c r="OG84" s="73"/>
      <c r="OH84" s="73"/>
      <c r="OI84" s="73"/>
      <c r="OJ84" s="73"/>
      <c r="OK84" s="73"/>
      <c r="OL84" s="73"/>
      <c r="OM84" s="73"/>
      <c r="ON84" s="73"/>
      <c r="OO84" s="73"/>
      <c r="OP84" s="73"/>
      <c r="OQ84" s="73"/>
      <c r="OR84" s="73"/>
      <c r="OS84" s="73"/>
      <c r="OT84" s="73"/>
      <c r="OU84" s="73"/>
      <c r="OV84" s="73"/>
      <c r="OW84" s="73"/>
      <c r="OX84" s="73"/>
      <c r="OY84" s="73"/>
      <c r="OZ84" s="73"/>
      <c r="PA84" s="73"/>
      <c r="PB84" s="73"/>
    </row>
    <row r="85" spans="293:418" x14ac:dyDescent="0.3">
      <c r="KG85">
        <f t="shared" si="231"/>
        <v>0</v>
      </c>
      <c r="KH85" s="35">
        <f t="shared" si="232"/>
        <v>0</v>
      </c>
      <c r="LX85" s="73"/>
      <c r="LY85" s="73"/>
      <c r="LZ85" s="73"/>
      <c r="MA85" s="73"/>
      <c r="MB85" s="73"/>
      <c r="MC85" s="73"/>
      <c r="MD85" s="73"/>
      <c r="ME85" s="73"/>
      <c r="MF85" s="73"/>
      <c r="MG85" s="73"/>
      <c r="MH85" s="73"/>
      <c r="MI85" s="73"/>
      <c r="MJ85" s="73"/>
      <c r="MK85" s="73"/>
      <c r="ML85" s="73"/>
      <c r="MM85" s="73"/>
      <c r="MN85" s="73"/>
      <c r="MO85" s="73"/>
      <c r="MP85" s="73"/>
      <c r="MQ85" s="73"/>
      <c r="MR85" s="73"/>
      <c r="MS85" s="73"/>
      <c r="MT85" s="73"/>
      <c r="MU85" s="73"/>
      <c r="MV85" s="73"/>
      <c r="MW85" s="73"/>
      <c r="MX85" s="73"/>
      <c r="MY85" s="73"/>
      <c r="MZ85" s="73"/>
      <c r="NA85" s="73"/>
      <c r="NB85" s="73"/>
      <c r="NC85" s="73"/>
      <c r="ND85" s="73"/>
      <c r="NE85" s="73"/>
      <c r="NF85" s="73"/>
      <c r="NG85" s="73"/>
      <c r="NH85" s="73"/>
      <c r="NI85" s="73"/>
      <c r="NJ85" s="73"/>
      <c r="NK85" s="73"/>
      <c r="NL85" s="73"/>
      <c r="NM85" s="73"/>
      <c r="NN85" s="73"/>
      <c r="NO85" s="73"/>
      <c r="NP85" s="73"/>
      <c r="NQ85" s="73"/>
      <c r="NR85" s="73"/>
      <c r="NS85" s="73"/>
      <c r="NT85" s="73"/>
      <c r="NU85" s="73"/>
      <c r="NV85" s="73"/>
      <c r="NW85" s="73"/>
      <c r="NX85" s="73"/>
      <c r="NY85" s="73"/>
      <c r="NZ85" s="73"/>
      <c r="OA85" s="73"/>
      <c r="OB85" s="73"/>
      <c r="OC85" s="73"/>
      <c r="OD85" s="73"/>
      <c r="OE85" s="73"/>
      <c r="OF85" s="73"/>
      <c r="OG85" s="73"/>
      <c r="OH85" s="73"/>
      <c r="OI85" s="73"/>
      <c r="OJ85" s="73"/>
      <c r="OK85" s="73"/>
      <c r="OL85" s="73"/>
      <c r="OM85" s="73"/>
      <c r="ON85" s="73"/>
      <c r="OO85" s="73"/>
      <c r="OP85" s="73"/>
      <c r="OQ85" s="73"/>
      <c r="OR85" s="73"/>
      <c r="OS85" s="73"/>
      <c r="OT85" s="73"/>
      <c r="OU85" s="73"/>
      <c r="OV85" s="73"/>
      <c r="OW85" s="73"/>
      <c r="OX85" s="73"/>
      <c r="OY85" s="73"/>
      <c r="OZ85" s="73"/>
      <c r="PA85" s="73"/>
      <c r="PB85" s="73"/>
    </row>
    <row r="86" spans="293:418" x14ac:dyDescent="0.3">
      <c r="KG86">
        <f t="shared" si="231"/>
        <v>0</v>
      </c>
      <c r="KH86" s="35">
        <f t="shared" si="232"/>
        <v>0</v>
      </c>
      <c r="LX86" s="73"/>
      <c r="LY86" s="73"/>
      <c r="LZ86" s="73"/>
      <c r="MA86" s="73"/>
      <c r="MB86" s="73"/>
      <c r="MC86" s="73"/>
      <c r="MD86" s="73"/>
      <c r="ME86" s="73"/>
      <c r="MF86" s="73"/>
      <c r="MG86" s="73"/>
      <c r="MH86" s="73"/>
      <c r="MI86" s="73"/>
      <c r="MJ86" s="73"/>
      <c r="MK86" s="73"/>
      <c r="ML86" s="73"/>
      <c r="MM86" s="73"/>
      <c r="MN86" s="73"/>
      <c r="MO86" s="73"/>
      <c r="MP86" s="73"/>
      <c r="MQ86" s="73"/>
      <c r="MR86" s="73"/>
      <c r="MS86" s="73"/>
      <c r="MT86" s="73"/>
      <c r="MU86" s="73"/>
      <c r="MV86" s="73"/>
      <c r="MW86" s="73"/>
      <c r="MX86" s="73"/>
      <c r="MY86" s="73"/>
      <c r="MZ86" s="73"/>
      <c r="NA86" s="73"/>
      <c r="NB86" s="73"/>
      <c r="NC86" s="73"/>
      <c r="ND86" s="73"/>
      <c r="NE86" s="73"/>
      <c r="NF86" s="73"/>
      <c r="NG86" s="73"/>
      <c r="NH86" s="73"/>
      <c r="NI86" s="73"/>
      <c r="NJ86" s="73"/>
      <c r="NK86" s="73"/>
      <c r="NL86" s="73"/>
      <c r="NM86" s="73"/>
      <c r="NN86" s="73"/>
      <c r="NO86" s="73"/>
      <c r="NP86" s="73"/>
      <c r="NQ86" s="73"/>
      <c r="NR86" s="73"/>
      <c r="NS86" s="73"/>
      <c r="NT86" s="73"/>
      <c r="NU86" s="73"/>
      <c r="NV86" s="73"/>
      <c r="NW86" s="73"/>
      <c r="NX86" s="73"/>
      <c r="NY86" s="73"/>
      <c r="NZ86" s="73"/>
      <c r="OA86" s="73"/>
      <c r="OB86" s="73"/>
      <c r="OC86" s="73"/>
      <c r="OD86" s="73"/>
      <c r="OE86" s="73"/>
      <c r="OF86" s="73"/>
      <c r="OG86" s="73"/>
      <c r="OH86" s="73"/>
      <c r="OI86" s="73"/>
      <c r="OJ86" s="73"/>
      <c r="OK86" s="73"/>
      <c r="OL86" s="73"/>
      <c r="OM86" s="73"/>
      <c r="ON86" s="73"/>
      <c r="OO86" s="73"/>
      <c r="OP86" s="73"/>
      <c r="OQ86" s="73"/>
      <c r="OR86" s="73"/>
      <c r="OS86" s="73"/>
      <c r="OT86" s="73"/>
      <c r="OU86" s="73"/>
      <c r="OV86" s="73"/>
      <c r="OW86" s="73"/>
      <c r="OX86" s="73"/>
      <c r="OY86" s="73"/>
      <c r="OZ86" s="73"/>
      <c r="PA86" s="73"/>
      <c r="PB86" s="73"/>
    </row>
    <row r="87" spans="293:418" x14ac:dyDescent="0.3">
      <c r="KG87">
        <f t="shared" si="231"/>
        <v>0</v>
      </c>
      <c r="KH87" s="35">
        <f t="shared" si="232"/>
        <v>0</v>
      </c>
    </row>
    <row r="88" spans="293:418" x14ac:dyDescent="0.3">
      <c r="KG88">
        <f t="shared" si="231"/>
        <v>0</v>
      </c>
      <c r="KH88" s="35">
        <f t="shared" si="232"/>
        <v>0</v>
      </c>
    </row>
    <row r="89" spans="293:418" x14ac:dyDescent="0.3">
      <c r="KG89">
        <f t="shared" si="231"/>
        <v>0</v>
      </c>
      <c r="KH89" s="35">
        <f t="shared" si="232"/>
        <v>0</v>
      </c>
    </row>
    <row r="90" spans="293:418" x14ac:dyDescent="0.3">
      <c r="KG90">
        <f t="shared" si="231"/>
        <v>0</v>
      </c>
      <c r="KH90" s="35">
        <f t="shared" si="232"/>
        <v>0</v>
      </c>
    </row>
    <row r="91" spans="293:418" x14ac:dyDescent="0.3">
      <c r="KG91">
        <f t="shared" si="231"/>
        <v>0</v>
      </c>
      <c r="KH91" s="35">
        <f t="shared" si="232"/>
        <v>0</v>
      </c>
    </row>
    <row r="92" spans="293:418" x14ac:dyDescent="0.3">
      <c r="KG92">
        <f t="shared" si="231"/>
        <v>0</v>
      </c>
      <c r="KH92" s="35">
        <f t="shared" si="232"/>
        <v>0</v>
      </c>
    </row>
    <row r="93" spans="293:418" x14ac:dyDescent="0.3">
      <c r="KG93">
        <f t="shared" si="231"/>
        <v>0</v>
      </c>
      <c r="KH93" s="35">
        <f t="shared" si="232"/>
        <v>0</v>
      </c>
    </row>
    <row r="94" spans="293:418" x14ac:dyDescent="0.3">
      <c r="KG94">
        <f t="shared" si="231"/>
        <v>0</v>
      </c>
      <c r="KH94" s="35">
        <f t="shared" si="232"/>
        <v>0</v>
      </c>
    </row>
    <row r="95" spans="293:418" x14ac:dyDescent="0.3">
      <c r="KG95">
        <f t="shared" si="231"/>
        <v>0</v>
      </c>
      <c r="KH95" s="35">
        <f t="shared" si="232"/>
        <v>0</v>
      </c>
    </row>
    <row r="96" spans="293:418" x14ac:dyDescent="0.3">
      <c r="KG96">
        <f t="shared" si="231"/>
        <v>0</v>
      </c>
      <c r="KH96" s="35">
        <f t="shared" si="232"/>
        <v>0</v>
      </c>
    </row>
    <row r="97" spans="293:294" x14ac:dyDescent="0.3">
      <c r="KG97">
        <f t="shared" si="231"/>
        <v>0</v>
      </c>
      <c r="KH97" s="35">
        <f t="shared" si="232"/>
        <v>0</v>
      </c>
    </row>
    <row r="98" spans="293:294" x14ac:dyDescent="0.3">
      <c r="KG98">
        <f t="shared" si="231"/>
        <v>0</v>
      </c>
      <c r="KH98" s="35">
        <f t="shared" si="232"/>
        <v>0</v>
      </c>
    </row>
    <row r="99" spans="293:294" x14ac:dyDescent="0.3">
      <c r="KG99">
        <f t="shared" si="231"/>
        <v>0</v>
      </c>
      <c r="KH99" s="35">
        <f t="shared" si="232"/>
        <v>0</v>
      </c>
    </row>
    <row r="100" spans="293:294" x14ac:dyDescent="0.3">
      <c r="KG100">
        <f t="shared" si="231"/>
        <v>0</v>
      </c>
      <c r="KH100" s="35">
        <f t="shared" si="232"/>
        <v>0</v>
      </c>
    </row>
    <row r="101" spans="293:294" x14ac:dyDescent="0.3">
      <c r="KG101">
        <f t="shared" si="231"/>
        <v>0</v>
      </c>
      <c r="KH101" s="35">
        <f t="shared" si="232"/>
        <v>0</v>
      </c>
    </row>
    <row r="102" spans="293:294" x14ac:dyDescent="0.3">
      <c r="KG102">
        <f t="shared" si="231"/>
        <v>0</v>
      </c>
      <c r="KH102" s="35">
        <f t="shared" si="232"/>
        <v>0</v>
      </c>
    </row>
    <row r="103" spans="293:294" x14ac:dyDescent="0.3">
      <c r="KG103">
        <f t="shared" si="231"/>
        <v>0</v>
      </c>
      <c r="KH103" s="35">
        <f t="shared" si="232"/>
        <v>0</v>
      </c>
    </row>
    <row r="104" spans="293:294" x14ac:dyDescent="0.3">
      <c r="KG104">
        <f t="shared" si="231"/>
        <v>0</v>
      </c>
      <c r="KH104" s="35">
        <f t="shared" si="232"/>
        <v>0</v>
      </c>
    </row>
    <row r="105" spans="293:294" x14ac:dyDescent="0.3">
      <c r="KG105">
        <f t="shared" si="231"/>
        <v>0</v>
      </c>
      <c r="KH105" s="35">
        <f t="shared" si="232"/>
        <v>0</v>
      </c>
    </row>
    <row r="106" spans="293:294" x14ac:dyDescent="0.3">
      <c r="KG106">
        <f t="shared" si="231"/>
        <v>0</v>
      </c>
      <c r="KH106" s="35">
        <f t="shared" si="232"/>
        <v>0</v>
      </c>
    </row>
    <row r="107" spans="293:294" x14ac:dyDescent="0.3">
      <c r="KG107">
        <f t="shared" si="231"/>
        <v>0</v>
      </c>
      <c r="KH107" s="35">
        <f t="shared" si="232"/>
        <v>0</v>
      </c>
    </row>
    <row r="108" spans="293:294" x14ac:dyDescent="0.3">
      <c r="KG108">
        <f t="shared" si="231"/>
        <v>0</v>
      </c>
      <c r="KH108" s="35">
        <f t="shared" si="232"/>
        <v>0</v>
      </c>
    </row>
    <row r="109" spans="293:294" x14ac:dyDescent="0.3">
      <c r="KG109">
        <f t="shared" si="231"/>
        <v>0</v>
      </c>
      <c r="KH109" s="35">
        <f t="shared" si="232"/>
        <v>0</v>
      </c>
    </row>
    <row r="110" spans="293:294" x14ac:dyDescent="0.3">
      <c r="KG110">
        <f t="shared" si="231"/>
        <v>0</v>
      </c>
      <c r="KH110" s="35">
        <f t="shared" si="232"/>
        <v>0</v>
      </c>
    </row>
    <row r="111" spans="293:294" x14ac:dyDescent="0.3">
      <c r="KG111">
        <f t="shared" si="231"/>
        <v>0</v>
      </c>
      <c r="KH111" s="35">
        <f t="shared" si="232"/>
        <v>0</v>
      </c>
    </row>
    <row r="112" spans="293:294" x14ac:dyDescent="0.3">
      <c r="KG112">
        <f t="shared" si="231"/>
        <v>0</v>
      </c>
      <c r="KH112" s="35">
        <f t="shared" si="232"/>
        <v>0</v>
      </c>
    </row>
    <row r="113" spans="293:294" x14ac:dyDescent="0.3">
      <c r="KG113">
        <f t="shared" si="231"/>
        <v>0</v>
      </c>
      <c r="KH113" s="35">
        <f t="shared" ref="KH113:KH148" si="233">IF(KE5=0,0,(CONCATENATE($KA5," come ",KE5," della scala ",$JZ5)))</f>
        <v>0</v>
      </c>
    </row>
    <row r="114" spans="293:294" x14ac:dyDescent="0.3">
      <c r="KG114">
        <f t="shared" si="231"/>
        <v>0</v>
      </c>
      <c r="KH114" s="35">
        <f t="shared" si="233"/>
        <v>0</v>
      </c>
    </row>
    <row r="115" spans="293:294" x14ac:dyDescent="0.3">
      <c r="KG115">
        <f t="shared" si="231"/>
        <v>0</v>
      </c>
      <c r="KH115" s="35">
        <f t="shared" si="233"/>
        <v>0</v>
      </c>
    </row>
    <row r="116" spans="293:294" x14ac:dyDescent="0.3">
      <c r="KG116">
        <f t="shared" si="231"/>
        <v>0</v>
      </c>
      <c r="KH116" s="35">
        <f t="shared" si="233"/>
        <v>0</v>
      </c>
    </row>
    <row r="117" spans="293:294" x14ac:dyDescent="0.3">
      <c r="KG117">
        <f t="shared" si="231"/>
        <v>0</v>
      </c>
      <c r="KH117" s="35">
        <f t="shared" si="233"/>
        <v>0</v>
      </c>
    </row>
    <row r="118" spans="293:294" x14ac:dyDescent="0.3">
      <c r="KG118">
        <f t="shared" si="231"/>
        <v>0</v>
      </c>
      <c r="KH118" s="35">
        <f t="shared" si="233"/>
        <v>0</v>
      </c>
    </row>
    <row r="119" spans="293:294" x14ac:dyDescent="0.3">
      <c r="KG119">
        <f t="shared" si="231"/>
        <v>0</v>
      </c>
      <c r="KH119" s="35">
        <f t="shared" si="233"/>
        <v>0</v>
      </c>
    </row>
    <row r="120" spans="293:294" x14ac:dyDescent="0.3">
      <c r="KG120">
        <f t="shared" si="231"/>
        <v>0</v>
      </c>
      <c r="KH120" s="35">
        <f t="shared" si="233"/>
        <v>0</v>
      </c>
    </row>
    <row r="121" spans="293:294" x14ac:dyDescent="0.3">
      <c r="KG121">
        <f t="shared" si="231"/>
        <v>0</v>
      </c>
      <c r="KH121" s="35">
        <f t="shared" si="233"/>
        <v>0</v>
      </c>
    </row>
    <row r="122" spans="293:294" x14ac:dyDescent="0.3">
      <c r="KG122">
        <f t="shared" si="231"/>
        <v>0</v>
      </c>
      <c r="KH122" s="35">
        <f t="shared" si="233"/>
        <v>0</v>
      </c>
    </row>
    <row r="123" spans="293:294" x14ac:dyDescent="0.3">
      <c r="KG123">
        <f t="shared" si="231"/>
        <v>0</v>
      </c>
      <c r="KH123" s="35">
        <f t="shared" si="233"/>
        <v>0</v>
      </c>
    </row>
    <row r="124" spans="293:294" x14ac:dyDescent="0.3">
      <c r="KG124">
        <f t="shared" si="231"/>
        <v>0</v>
      </c>
      <c r="KH124" s="35">
        <f t="shared" si="233"/>
        <v>0</v>
      </c>
    </row>
    <row r="125" spans="293:294" x14ac:dyDescent="0.3">
      <c r="KG125">
        <f t="shared" si="231"/>
        <v>0</v>
      </c>
      <c r="KH125" s="35">
        <f t="shared" si="233"/>
        <v>0</v>
      </c>
    </row>
    <row r="126" spans="293:294" x14ac:dyDescent="0.3">
      <c r="KG126">
        <f t="shared" si="231"/>
        <v>0</v>
      </c>
      <c r="KH126" s="35">
        <f t="shared" si="233"/>
        <v>0</v>
      </c>
    </row>
    <row r="127" spans="293:294" x14ac:dyDescent="0.3">
      <c r="KG127">
        <f t="shared" si="231"/>
        <v>0</v>
      </c>
      <c r="KH127" s="35">
        <f t="shared" si="233"/>
        <v>0</v>
      </c>
    </row>
    <row r="128" spans="293:294" x14ac:dyDescent="0.3">
      <c r="KG128">
        <f t="shared" si="231"/>
        <v>0</v>
      </c>
      <c r="KH128" s="35">
        <f t="shared" si="233"/>
        <v>0</v>
      </c>
    </row>
    <row r="129" spans="293:294" x14ac:dyDescent="0.3">
      <c r="KG129">
        <f t="shared" si="231"/>
        <v>0</v>
      </c>
      <c r="KH129" s="35">
        <f t="shared" si="233"/>
        <v>0</v>
      </c>
    </row>
    <row r="130" spans="293:294" x14ac:dyDescent="0.3">
      <c r="KG130">
        <f t="shared" si="231"/>
        <v>0</v>
      </c>
      <c r="KH130" s="35">
        <f t="shared" si="233"/>
        <v>0</v>
      </c>
    </row>
    <row r="131" spans="293:294" x14ac:dyDescent="0.3">
      <c r="KG131">
        <f t="shared" si="231"/>
        <v>0</v>
      </c>
      <c r="KH131" s="35">
        <f t="shared" si="233"/>
        <v>0</v>
      </c>
    </row>
    <row r="132" spans="293:294" x14ac:dyDescent="0.3">
      <c r="KG132">
        <f t="shared" si="231"/>
        <v>0</v>
      </c>
      <c r="KH132" s="35">
        <f t="shared" si="233"/>
        <v>0</v>
      </c>
    </row>
    <row r="133" spans="293:294" x14ac:dyDescent="0.3">
      <c r="KG133">
        <f t="shared" si="231"/>
        <v>0</v>
      </c>
      <c r="KH133" s="35">
        <f t="shared" si="233"/>
        <v>0</v>
      </c>
    </row>
    <row r="134" spans="293:294" x14ac:dyDescent="0.3">
      <c r="KG134">
        <f t="shared" ref="KG134:KG184" si="234">IF(KH134=0,KG133,KG133+1)</f>
        <v>0</v>
      </c>
      <c r="KH134" s="35">
        <f t="shared" si="233"/>
        <v>0</v>
      </c>
    </row>
    <row r="135" spans="293:294" x14ac:dyDescent="0.3">
      <c r="KG135">
        <f t="shared" si="234"/>
        <v>0</v>
      </c>
      <c r="KH135" s="35">
        <f t="shared" si="233"/>
        <v>0</v>
      </c>
    </row>
    <row r="136" spans="293:294" x14ac:dyDescent="0.3">
      <c r="KG136">
        <f t="shared" si="234"/>
        <v>0</v>
      </c>
      <c r="KH136" s="35">
        <f t="shared" si="233"/>
        <v>0</v>
      </c>
    </row>
    <row r="137" spans="293:294" x14ac:dyDescent="0.3">
      <c r="KG137">
        <f t="shared" si="234"/>
        <v>0</v>
      </c>
      <c r="KH137" s="35">
        <f t="shared" si="233"/>
        <v>0</v>
      </c>
    </row>
    <row r="138" spans="293:294" x14ac:dyDescent="0.3">
      <c r="KG138">
        <f t="shared" si="234"/>
        <v>0</v>
      </c>
      <c r="KH138" s="35">
        <f t="shared" si="233"/>
        <v>0</v>
      </c>
    </row>
    <row r="139" spans="293:294" x14ac:dyDescent="0.3">
      <c r="KG139">
        <f t="shared" si="234"/>
        <v>0</v>
      </c>
      <c r="KH139" s="35">
        <f t="shared" si="233"/>
        <v>0</v>
      </c>
    </row>
    <row r="140" spans="293:294" x14ac:dyDescent="0.3">
      <c r="KG140">
        <f t="shared" si="234"/>
        <v>0</v>
      </c>
      <c r="KH140" s="35">
        <f t="shared" si="233"/>
        <v>0</v>
      </c>
    </row>
    <row r="141" spans="293:294" x14ac:dyDescent="0.3">
      <c r="KG141">
        <f t="shared" si="234"/>
        <v>0</v>
      </c>
      <c r="KH141" s="35">
        <f t="shared" si="233"/>
        <v>0</v>
      </c>
    </row>
    <row r="142" spans="293:294" x14ac:dyDescent="0.3">
      <c r="KG142">
        <f t="shared" si="234"/>
        <v>0</v>
      </c>
      <c r="KH142" s="35">
        <f t="shared" si="233"/>
        <v>0</v>
      </c>
    </row>
    <row r="143" spans="293:294" x14ac:dyDescent="0.3">
      <c r="KG143">
        <f t="shared" si="234"/>
        <v>0</v>
      </c>
      <c r="KH143" s="35">
        <f t="shared" si="233"/>
        <v>0</v>
      </c>
    </row>
    <row r="144" spans="293:294" x14ac:dyDescent="0.3">
      <c r="KG144">
        <f t="shared" si="234"/>
        <v>0</v>
      </c>
      <c r="KH144" s="35">
        <f t="shared" si="233"/>
        <v>0</v>
      </c>
    </row>
    <row r="145" spans="293:294" x14ac:dyDescent="0.3">
      <c r="KG145">
        <f t="shared" si="234"/>
        <v>0</v>
      </c>
      <c r="KH145" s="35">
        <f t="shared" si="233"/>
        <v>0</v>
      </c>
    </row>
    <row r="146" spans="293:294" x14ac:dyDescent="0.3">
      <c r="KG146">
        <f t="shared" si="234"/>
        <v>0</v>
      </c>
      <c r="KH146" s="35">
        <f t="shared" si="233"/>
        <v>0</v>
      </c>
    </row>
    <row r="147" spans="293:294" x14ac:dyDescent="0.3">
      <c r="KG147">
        <f t="shared" si="234"/>
        <v>0</v>
      </c>
      <c r="KH147" s="35">
        <f t="shared" si="233"/>
        <v>0</v>
      </c>
    </row>
    <row r="148" spans="293:294" x14ac:dyDescent="0.3">
      <c r="KG148">
        <f t="shared" si="234"/>
        <v>0</v>
      </c>
      <c r="KH148" s="35">
        <f t="shared" si="233"/>
        <v>0</v>
      </c>
    </row>
    <row r="149" spans="293:294" x14ac:dyDescent="0.3">
      <c r="KG149">
        <f t="shared" si="234"/>
        <v>0</v>
      </c>
      <c r="KH149" s="35">
        <f t="shared" ref="KH149:KH184" si="235">IF(KF5=0,0,(CONCATENATE($KA5," come ",KF5," della scala ",$JZ5)))</f>
        <v>0</v>
      </c>
    </row>
    <row r="150" spans="293:294" x14ac:dyDescent="0.3">
      <c r="KG150">
        <f t="shared" si="234"/>
        <v>0</v>
      </c>
      <c r="KH150" s="35">
        <f t="shared" si="235"/>
        <v>0</v>
      </c>
    </row>
    <row r="151" spans="293:294" x14ac:dyDescent="0.3">
      <c r="KG151">
        <f t="shared" si="234"/>
        <v>0</v>
      </c>
      <c r="KH151" s="35">
        <f t="shared" si="235"/>
        <v>0</v>
      </c>
    </row>
    <row r="152" spans="293:294" x14ac:dyDescent="0.3">
      <c r="KG152">
        <f t="shared" si="234"/>
        <v>0</v>
      </c>
      <c r="KH152" s="35">
        <f t="shared" si="235"/>
        <v>0</v>
      </c>
    </row>
    <row r="153" spans="293:294" x14ac:dyDescent="0.3">
      <c r="KG153">
        <f t="shared" si="234"/>
        <v>0</v>
      </c>
      <c r="KH153" s="35">
        <f t="shared" si="235"/>
        <v>0</v>
      </c>
    </row>
    <row r="154" spans="293:294" x14ac:dyDescent="0.3">
      <c r="KG154">
        <f t="shared" si="234"/>
        <v>0</v>
      </c>
      <c r="KH154" s="35">
        <f t="shared" si="235"/>
        <v>0</v>
      </c>
    </row>
    <row r="155" spans="293:294" x14ac:dyDescent="0.3">
      <c r="KG155">
        <f t="shared" si="234"/>
        <v>0</v>
      </c>
      <c r="KH155" s="35">
        <f t="shared" si="235"/>
        <v>0</v>
      </c>
    </row>
    <row r="156" spans="293:294" x14ac:dyDescent="0.3">
      <c r="KG156">
        <f t="shared" si="234"/>
        <v>0</v>
      </c>
      <c r="KH156" s="35">
        <f t="shared" si="235"/>
        <v>0</v>
      </c>
    </row>
    <row r="157" spans="293:294" x14ac:dyDescent="0.3">
      <c r="KG157">
        <f t="shared" si="234"/>
        <v>0</v>
      </c>
      <c r="KH157" s="35">
        <f t="shared" si="235"/>
        <v>0</v>
      </c>
    </row>
    <row r="158" spans="293:294" x14ac:dyDescent="0.3">
      <c r="KG158">
        <f t="shared" si="234"/>
        <v>0</v>
      </c>
      <c r="KH158" s="35">
        <f t="shared" si="235"/>
        <v>0</v>
      </c>
    </row>
    <row r="159" spans="293:294" x14ac:dyDescent="0.3">
      <c r="KG159">
        <f t="shared" si="234"/>
        <v>0</v>
      </c>
      <c r="KH159" s="35">
        <f t="shared" si="235"/>
        <v>0</v>
      </c>
    </row>
    <row r="160" spans="293:294" x14ac:dyDescent="0.3">
      <c r="KG160">
        <f t="shared" si="234"/>
        <v>0</v>
      </c>
      <c r="KH160" s="35">
        <f t="shared" si="235"/>
        <v>0</v>
      </c>
    </row>
    <row r="161" spans="293:294" x14ac:dyDescent="0.3">
      <c r="KG161">
        <f t="shared" si="234"/>
        <v>0</v>
      </c>
      <c r="KH161" s="35">
        <f t="shared" si="235"/>
        <v>0</v>
      </c>
    </row>
    <row r="162" spans="293:294" x14ac:dyDescent="0.3">
      <c r="KG162">
        <f t="shared" si="234"/>
        <v>0</v>
      </c>
      <c r="KH162" s="35">
        <f t="shared" si="235"/>
        <v>0</v>
      </c>
    </row>
    <row r="163" spans="293:294" x14ac:dyDescent="0.3">
      <c r="KG163">
        <f t="shared" si="234"/>
        <v>0</v>
      </c>
      <c r="KH163" s="35">
        <f t="shared" si="235"/>
        <v>0</v>
      </c>
    </row>
    <row r="164" spans="293:294" x14ac:dyDescent="0.3">
      <c r="KG164">
        <f t="shared" si="234"/>
        <v>0</v>
      </c>
      <c r="KH164" s="35">
        <f t="shared" si="235"/>
        <v>0</v>
      </c>
    </row>
    <row r="165" spans="293:294" x14ac:dyDescent="0.3">
      <c r="KG165">
        <f t="shared" si="234"/>
        <v>0</v>
      </c>
      <c r="KH165" s="35">
        <f t="shared" si="235"/>
        <v>0</v>
      </c>
    </row>
    <row r="166" spans="293:294" x14ac:dyDescent="0.3">
      <c r="KG166">
        <f t="shared" si="234"/>
        <v>0</v>
      </c>
      <c r="KH166" s="35">
        <f t="shared" si="235"/>
        <v>0</v>
      </c>
    </row>
    <row r="167" spans="293:294" x14ac:dyDescent="0.3">
      <c r="KG167">
        <f t="shared" si="234"/>
        <v>0</v>
      </c>
      <c r="KH167" s="35">
        <f t="shared" si="235"/>
        <v>0</v>
      </c>
    </row>
    <row r="168" spans="293:294" x14ac:dyDescent="0.3">
      <c r="KG168">
        <f t="shared" si="234"/>
        <v>0</v>
      </c>
      <c r="KH168" s="35">
        <f t="shared" si="235"/>
        <v>0</v>
      </c>
    </row>
    <row r="169" spans="293:294" x14ac:dyDescent="0.3">
      <c r="KG169">
        <f t="shared" si="234"/>
        <v>0</v>
      </c>
      <c r="KH169" s="35">
        <f t="shared" si="235"/>
        <v>0</v>
      </c>
    </row>
    <row r="170" spans="293:294" x14ac:dyDescent="0.3">
      <c r="KG170">
        <f t="shared" si="234"/>
        <v>0</v>
      </c>
      <c r="KH170" s="35">
        <f t="shared" si="235"/>
        <v>0</v>
      </c>
    </row>
    <row r="171" spans="293:294" x14ac:dyDescent="0.3">
      <c r="KG171">
        <f t="shared" si="234"/>
        <v>0</v>
      </c>
      <c r="KH171" s="35">
        <f t="shared" si="235"/>
        <v>0</v>
      </c>
    </row>
    <row r="172" spans="293:294" x14ac:dyDescent="0.3">
      <c r="KG172">
        <f t="shared" si="234"/>
        <v>0</v>
      </c>
      <c r="KH172" s="35">
        <f t="shared" si="235"/>
        <v>0</v>
      </c>
    </row>
    <row r="173" spans="293:294" x14ac:dyDescent="0.3">
      <c r="KG173">
        <f t="shared" si="234"/>
        <v>0</v>
      </c>
      <c r="KH173" s="35">
        <f t="shared" si="235"/>
        <v>0</v>
      </c>
    </row>
    <row r="174" spans="293:294" x14ac:dyDescent="0.3">
      <c r="KG174">
        <f t="shared" si="234"/>
        <v>0</v>
      </c>
      <c r="KH174" s="35">
        <f t="shared" si="235"/>
        <v>0</v>
      </c>
    </row>
    <row r="175" spans="293:294" x14ac:dyDescent="0.3">
      <c r="KG175">
        <f t="shared" si="234"/>
        <v>0</v>
      </c>
      <c r="KH175" s="35">
        <f t="shared" si="235"/>
        <v>0</v>
      </c>
    </row>
    <row r="176" spans="293:294" x14ac:dyDescent="0.3">
      <c r="KG176">
        <f t="shared" si="234"/>
        <v>0</v>
      </c>
      <c r="KH176" s="35">
        <f t="shared" si="235"/>
        <v>0</v>
      </c>
    </row>
    <row r="177" spans="293:294" x14ac:dyDescent="0.3">
      <c r="KG177">
        <f t="shared" si="234"/>
        <v>0</v>
      </c>
      <c r="KH177" s="35">
        <f t="shared" si="235"/>
        <v>0</v>
      </c>
    </row>
    <row r="178" spans="293:294" x14ac:dyDescent="0.3">
      <c r="KG178">
        <f t="shared" si="234"/>
        <v>0</v>
      </c>
      <c r="KH178" s="35">
        <f t="shared" si="235"/>
        <v>0</v>
      </c>
    </row>
    <row r="179" spans="293:294" x14ac:dyDescent="0.3">
      <c r="KG179">
        <f t="shared" si="234"/>
        <v>0</v>
      </c>
      <c r="KH179" s="35">
        <f t="shared" si="235"/>
        <v>0</v>
      </c>
    </row>
    <row r="180" spans="293:294" x14ac:dyDescent="0.3">
      <c r="KG180">
        <f t="shared" si="234"/>
        <v>0</v>
      </c>
      <c r="KH180" s="35">
        <f t="shared" si="235"/>
        <v>0</v>
      </c>
    </row>
    <row r="181" spans="293:294" x14ac:dyDescent="0.3">
      <c r="KG181">
        <f t="shared" si="234"/>
        <v>0</v>
      </c>
      <c r="KH181" s="35">
        <f t="shared" si="235"/>
        <v>0</v>
      </c>
    </row>
    <row r="182" spans="293:294" x14ac:dyDescent="0.3">
      <c r="KG182">
        <f t="shared" si="234"/>
        <v>0</v>
      </c>
      <c r="KH182" s="35">
        <f t="shared" si="235"/>
        <v>0</v>
      </c>
    </row>
    <row r="183" spans="293:294" x14ac:dyDescent="0.3">
      <c r="KG183">
        <f t="shared" si="234"/>
        <v>0</v>
      </c>
      <c r="KH183" s="35">
        <f t="shared" si="235"/>
        <v>0</v>
      </c>
    </row>
    <row r="184" spans="293:294" x14ac:dyDescent="0.3">
      <c r="KG184">
        <f t="shared" si="234"/>
        <v>0</v>
      </c>
      <c r="KH184" s="35">
        <f t="shared" si="235"/>
        <v>0</v>
      </c>
    </row>
  </sheetData>
  <sheetProtection algorithmName="SHA-512" hashValue="tBvb5mXInw6Joog6dHxNfo1pLKsGTjjFOTAL3V/iXwYa9UbhtSOf44O1NWVx6Z6qHsX3sxhsppbjDDePliMMeA==" saltValue="X4jv7YszcT0WCJYHKr8VEg==" spinCount="100000" sheet="1" objects="1" scenarios="1"/>
  <mergeCells count="11">
    <mergeCell ref="LX1:MT26"/>
    <mergeCell ref="EZ3:FR3"/>
    <mergeCell ref="A5:A16"/>
    <mergeCell ref="A17:A28"/>
    <mergeCell ref="A29:A40"/>
    <mergeCell ref="AJ3:BB3"/>
    <mergeCell ref="BD3:BV3"/>
    <mergeCell ref="BX3:CP3"/>
    <mergeCell ref="CR3:DJ3"/>
    <mergeCell ref="DL3:ED3"/>
    <mergeCell ref="EF3:EX3"/>
  </mergeCells>
  <hyperlinks>
    <hyperlink ref="LX1" r:id="rId1" display="www.laltromanualedibasso.com" xr:uid="{5293F6EF-EEB3-4911-A84D-F78311C7B24F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CA99C-FB73-4D44-A814-812B221A7C4E}">
  <dimension ref="A1:EJ413"/>
  <sheetViews>
    <sheetView showGridLines="0" showRowColHeaders="0" showZeros="0" tabSelected="1" topLeftCell="N1" zoomScaleNormal="100" workbookViewId="0">
      <pane ySplit="6" topLeftCell="A7" activePane="bottomLeft" state="frozen"/>
      <selection activeCell="N1" sqref="N1"/>
      <selection pane="bottomLeft" activeCell="P20" sqref="P20:S22"/>
    </sheetView>
  </sheetViews>
  <sheetFormatPr defaultRowHeight="15.6" x14ac:dyDescent="0.3"/>
  <cols>
    <col min="1" max="1" width="3" style="2" hidden="1" customWidth="1"/>
    <col min="2" max="2" width="11.44140625" style="2" hidden="1" customWidth="1"/>
    <col min="3" max="3" width="9.44140625" style="2" hidden="1" customWidth="1"/>
    <col min="4" max="4" width="11.44140625" style="2" hidden="1" customWidth="1"/>
    <col min="5" max="5" width="12.44140625" style="2" hidden="1" customWidth="1"/>
    <col min="6" max="13" width="6.44140625" hidden="1" customWidth="1"/>
    <col min="14" max="14" width="4.5546875" customWidth="1"/>
    <col min="15" max="15" width="7" hidden="1" customWidth="1"/>
    <col min="16" max="16" width="25.44140625" bestFit="1" customWidth="1"/>
    <col min="17" max="17" width="2" bestFit="1" customWidth="1"/>
    <col min="18" max="18" width="11.44140625" style="34" customWidth="1"/>
    <col min="19" max="19" width="9.5546875" style="34" customWidth="1"/>
    <col min="20" max="20" width="11.44140625" style="34" customWidth="1"/>
    <col min="21" max="21" width="9.5546875" style="34" customWidth="1"/>
    <col min="22" max="22" width="11.44140625" style="34" customWidth="1"/>
    <col min="23" max="23" width="9.5546875" style="34" customWidth="1"/>
    <col min="24" max="24" width="11.44140625" style="34" customWidth="1"/>
    <col min="25" max="25" width="10.5546875" style="34" customWidth="1"/>
    <col min="26" max="26" width="10.44140625" style="34" customWidth="1"/>
    <col min="27" max="29" width="10.5546875" style="34" customWidth="1"/>
    <col min="30" max="30" width="11.44140625" style="34" customWidth="1"/>
    <col min="31" max="31" width="10.5546875" style="34" customWidth="1"/>
    <col min="32" max="32" width="11.44140625" style="34" customWidth="1"/>
    <col min="33" max="33" width="21.5546875" customWidth="1"/>
    <col min="34" max="34" width="8.5546875" hidden="1" customWidth="1"/>
    <col min="35" max="43" width="2" hidden="1" customWidth="1"/>
    <col min="44" max="47" width="3" hidden="1" customWidth="1"/>
    <col min="48" max="54" width="2" hidden="1" customWidth="1"/>
    <col min="55" max="70" width="3" hidden="1" customWidth="1"/>
    <col min="71" max="72" width="8.44140625" hidden="1" customWidth="1"/>
    <col min="73" max="73" width="12.5546875" hidden="1" customWidth="1"/>
    <col min="74" max="74" width="13.5546875" hidden="1" customWidth="1"/>
    <col min="75" max="75" width="12.5546875" hidden="1" customWidth="1"/>
    <col min="76" max="76" width="13.5546875" hidden="1" customWidth="1"/>
    <col min="77" max="77" width="12.44140625" hidden="1" customWidth="1"/>
    <col min="78" max="78" width="8.44140625" hidden="1" customWidth="1"/>
    <col min="79" max="79" width="7" hidden="1" customWidth="1"/>
    <col min="80" max="80" width="15.5546875" bestFit="1" customWidth="1"/>
    <col min="81" max="81" width="14.44140625" bestFit="1" customWidth="1"/>
    <col min="82" max="87" width="11.5546875" customWidth="1"/>
    <col min="88" max="88" width="3.44140625" customWidth="1"/>
    <col min="89" max="96" width="11.5546875" customWidth="1"/>
    <col min="97" max="97" width="3.44140625" customWidth="1"/>
    <col min="98" max="105" width="11.5546875" customWidth="1"/>
    <col min="106" max="106" width="3.44140625" customWidth="1"/>
    <col min="107" max="114" width="11.5546875" customWidth="1"/>
  </cols>
  <sheetData>
    <row r="1" spans="1:140" ht="30" x14ac:dyDescent="0.3">
      <c r="N1" s="155" t="s">
        <v>138</v>
      </c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  <c r="CG1" s="90"/>
      <c r="CH1" s="90"/>
      <c r="CI1" s="90"/>
      <c r="CJ1" s="90"/>
      <c r="CK1" s="90"/>
      <c r="CL1" s="90"/>
      <c r="CM1" s="90"/>
      <c r="CN1" s="90"/>
      <c r="CO1" s="90"/>
      <c r="CP1" s="90"/>
      <c r="CQ1" s="90"/>
      <c r="CR1" s="90"/>
      <c r="CS1" s="90"/>
      <c r="CT1" s="90"/>
      <c r="CU1" s="90"/>
      <c r="CV1" s="90"/>
      <c r="CW1" s="90"/>
      <c r="CX1" s="90"/>
      <c r="CY1" s="90"/>
      <c r="CZ1" s="90"/>
      <c r="DA1" s="90"/>
      <c r="DB1" s="90"/>
      <c r="DC1" s="90"/>
      <c r="DD1" s="90"/>
      <c r="DE1" s="90"/>
      <c r="DF1" s="90"/>
      <c r="DG1" s="90"/>
      <c r="DH1" s="90"/>
      <c r="DI1" s="90"/>
      <c r="DJ1" s="90"/>
      <c r="DK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V1" s="90"/>
      <c r="DW1" s="90"/>
      <c r="DX1" s="90"/>
      <c r="DY1" s="90"/>
      <c r="DZ1" s="90"/>
      <c r="EA1" s="90"/>
      <c r="EB1" s="90"/>
      <c r="EC1" s="90"/>
      <c r="ED1" s="90"/>
      <c r="EE1" s="90"/>
      <c r="EF1" s="90"/>
      <c r="EG1" s="90"/>
      <c r="EH1" s="90"/>
      <c r="EI1" s="90"/>
      <c r="EJ1" s="90"/>
    </row>
    <row r="2" spans="1:140" ht="6.6" customHeight="1" x14ac:dyDescent="0.3">
      <c r="N2" s="85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0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</row>
    <row r="3" spans="1:140" hidden="1" x14ac:dyDescent="0.3">
      <c r="P3">
        <f>(IF(P20='xx3'!G63,2,(IF(P20='xx3'!H63,3,(IF(P20='xx3'!I63,4,5))))))</f>
        <v>2</v>
      </c>
      <c r="Q3" s="2">
        <v>1</v>
      </c>
      <c r="R3" s="33">
        <v>2</v>
      </c>
      <c r="S3" s="33"/>
      <c r="T3" s="33">
        <f>R3+1</f>
        <v>3</v>
      </c>
      <c r="U3" s="33"/>
      <c r="V3" s="33">
        <f>T3+1</f>
        <v>4</v>
      </c>
      <c r="W3" s="33"/>
      <c r="X3" s="33">
        <f>V3+1</f>
        <v>5</v>
      </c>
      <c r="Y3" s="33"/>
      <c r="Z3" s="33">
        <f>X3+1</f>
        <v>6</v>
      </c>
      <c r="AA3" s="33"/>
      <c r="AB3" s="33">
        <f>Z3+1</f>
        <v>7</v>
      </c>
      <c r="AC3" s="33"/>
      <c r="AD3" s="33">
        <f t="shared" ref="AD3" si="0">AB3+1</f>
        <v>8</v>
      </c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</row>
    <row r="4" spans="1:140" hidden="1" x14ac:dyDescent="0.3">
      <c r="A4" s="19">
        <f>'xx3'!F105</f>
        <v>1</v>
      </c>
      <c r="B4" s="19" t="str">
        <f>'xx3'!G105</f>
        <v>Do</v>
      </c>
      <c r="C4" s="19" t="str">
        <f>'xx3'!H105</f>
        <v>Do</v>
      </c>
      <c r="D4" s="19" t="str">
        <f>'xx3'!I105</f>
        <v>Do</v>
      </c>
      <c r="E4" s="19" t="str">
        <f>'xx3'!J105</f>
        <v>Do</v>
      </c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7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</row>
    <row r="5" spans="1:140" ht="14.4" hidden="1" x14ac:dyDescent="0.3">
      <c r="A5" s="19">
        <f>'xx3'!F106</f>
        <v>2</v>
      </c>
      <c r="B5" s="19" t="str">
        <f>'xx3'!G106</f>
        <v>Re</v>
      </c>
      <c r="C5" s="19" t="str">
        <f>'xx3'!H106</f>
        <v>Re</v>
      </c>
      <c r="D5" s="19" t="str">
        <f>'xx3'!I106</f>
        <v>Re</v>
      </c>
      <c r="E5" s="19" t="str">
        <f>'xx3'!J106</f>
        <v>Re</v>
      </c>
      <c r="F5" s="17"/>
      <c r="G5" s="17"/>
      <c r="H5" s="17"/>
      <c r="I5" s="17"/>
      <c r="J5" s="17"/>
      <c r="K5" s="17"/>
      <c r="L5" s="17"/>
      <c r="M5" s="17"/>
      <c r="N5" s="17"/>
      <c r="O5" s="157" t="s">
        <v>65</v>
      </c>
      <c r="P5" s="15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</row>
    <row r="6" spans="1:140" ht="14.4" hidden="1" x14ac:dyDescent="0.3">
      <c r="A6" s="19">
        <f>'xx3'!F107</f>
        <v>3</v>
      </c>
      <c r="B6" s="19" t="str">
        <f>'xx3'!G107</f>
        <v>Mi</v>
      </c>
      <c r="C6" s="19" t="str">
        <f>'xx3'!H107</f>
        <v>Mib</v>
      </c>
      <c r="D6" s="19" t="str">
        <f>'xx3'!I107</f>
        <v>Mib</v>
      </c>
      <c r="E6" s="19" t="str">
        <f>'xx3'!J107</f>
        <v>Mib</v>
      </c>
      <c r="F6" s="17"/>
      <c r="G6" s="17"/>
      <c r="H6" s="17"/>
      <c r="I6" s="17"/>
      <c r="J6" s="17"/>
      <c r="K6" s="17"/>
      <c r="L6" s="17"/>
      <c r="M6" s="17"/>
      <c r="N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</row>
    <row r="7" spans="1:140" ht="3.75" customHeight="1" x14ac:dyDescent="0.3">
      <c r="A7" s="19">
        <f>'xx3'!F108</f>
        <v>4</v>
      </c>
      <c r="B7" s="19" t="str">
        <f>'xx3'!G108</f>
        <v>Fa</v>
      </c>
      <c r="C7" s="19" t="str">
        <f>'xx3'!H108</f>
        <v>Fa</v>
      </c>
      <c r="D7" s="19" t="str">
        <f>'xx3'!I108</f>
        <v>Fa</v>
      </c>
      <c r="E7" s="19" t="str">
        <f>'xx3'!J108</f>
        <v>Fa</v>
      </c>
      <c r="F7" s="17"/>
      <c r="G7" s="17"/>
      <c r="H7" s="17"/>
      <c r="I7" s="17"/>
      <c r="J7" s="17"/>
      <c r="K7" s="17"/>
      <c r="L7" s="17"/>
      <c r="M7" s="17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8"/>
      <c r="DB7" s="88"/>
      <c r="DC7" s="88"/>
      <c r="DD7" s="88"/>
      <c r="DE7" s="88"/>
      <c r="DF7" s="88"/>
      <c r="DG7" s="88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</row>
    <row r="8" spans="1:140" x14ac:dyDescent="0.3">
      <c r="A8" s="19">
        <f>'xx3'!F109</f>
        <v>5</v>
      </c>
      <c r="B8" s="19" t="str">
        <f>'xx3'!G109</f>
        <v>Sol</v>
      </c>
      <c r="C8" s="19" t="str">
        <f>'xx3'!H109</f>
        <v>Sol</v>
      </c>
      <c r="D8" s="19" t="str">
        <f>'xx3'!I109</f>
        <v>Sol</v>
      </c>
      <c r="E8" s="19" t="str">
        <f>'xx3'!J109</f>
        <v>Sol</v>
      </c>
      <c r="F8" s="17"/>
      <c r="G8" s="17"/>
      <c r="H8" s="17"/>
      <c r="I8" s="17"/>
      <c r="J8" s="17"/>
      <c r="K8" s="17"/>
      <c r="L8" s="17"/>
      <c r="M8" s="17"/>
      <c r="N8" s="88"/>
      <c r="O8" s="158" t="s">
        <v>66</v>
      </c>
      <c r="P8" s="159"/>
      <c r="Q8" s="88"/>
      <c r="R8" s="89"/>
      <c r="S8" s="89"/>
      <c r="T8" s="89"/>
      <c r="U8" s="62" t="str">
        <f>R12</f>
        <v>Do</v>
      </c>
      <c r="V8" s="62" t="str">
        <f>T12</f>
        <v>Re</v>
      </c>
      <c r="W8" s="62" t="str">
        <f>V12</f>
        <v>Mi</v>
      </c>
      <c r="X8" s="62" t="str">
        <f>X12</f>
        <v>Fa</v>
      </c>
      <c r="Y8" s="62" t="str">
        <f>Z12</f>
        <v>Sol</v>
      </c>
      <c r="Z8" s="62" t="str">
        <f>AB12</f>
        <v>La</v>
      </c>
      <c r="AA8" s="62" t="str">
        <f>AD12</f>
        <v>Si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</row>
    <row r="9" spans="1:140" hidden="1" x14ac:dyDescent="0.3">
      <c r="A9" s="19">
        <f>'xx3'!F110</f>
        <v>6</v>
      </c>
      <c r="B9" s="19" t="str">
        <f>'xx3'!G110</f>
        <v>La</v>
      </c>
      <c r="C9" s="19" t="str">
        <f>'xx3'!H110</f>
        <v>Lab</v>
      </c>
      <c r="D9" s="19" t="str">
        <f>'xx3'!I110</f>
        <v>La</v>
      </c>
      <c r="E9" s="19" t="str">
        <f>'xx3'!J110</f>
        <v>Lab</v>
      </c>
      <c r="F9" s="17"/>
      <c r="G9" s="17"/>
      <c r="H9" s="17"/>
      <c r="I9" s="17"/>
      <c r="J9" s="17"/>
      <c r="K9" s="17"/>
      <c r="L9" s="17"/>
      <c r="M9" s="17"/>
      <c r="N9" s="88"/>
      <c r="O9" s="129"/>
      <c r="P9" s="130"/>
      <c r="Q9" s="88"/>
      <c r="R9" s="89"/>
      <c r="S9" s="89"/>
      <c r="T9" s="89"/>
      <c r="U9" s="83"/>
      <c r="V9" s="83"/>
      <c r="W9" s="83"/>
      <c r="X9" s="83"/>
      <c r="Y9" s="83"/>
      <c r="Z9" s="83"/>
      <c r="AA9" s="83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</row>
    <row r="10" spans="1:140" ht="31.5" customHeight="1" x14ac:dyDescent="0.3">
      <c r="A10" s="19">
        <f>'xx3'!F111</f>
        <v>7</v>
      </c>
      <c r="B10" s="19" t="str">
        <f>'xx3'!G111</f>
        <v>Si</v>
      </c>
      <c r="C10" s="19" t="str">
        <f>'xx3'!H111</f>
        <v>Sib</v>
      </c>
      <c r="D10" s="19" t="str">
        <f>'xx3'!I111</f>
        <v>Si</v>
      </c>
      <c r="E10" s="19" t="str">
        <f>'xx3'!J111</f>
        <v>Si</v>
      </c>
      <c r="F10" s="17"/>
      <c r="G10" s="17"/>
      <c r="H10" s="17"/>
      <c r="I10" s="17"/>
      <c r="J10" s="17"/>
      <c r="K10" s="17"/>
      <c r="L10" s="17"/>
      <c r="M10" s="17"/>
      <c r="N10" s="88"/>
      <c r="O10" s="160" t="str">
        <f>CONCATENATE("INTERVALLI SCALA ",P20)</f>
        <v>INTERVALLI SCALA MAGGIORE</v>
      </c>
      <c r="P10" s="161"/>
      <c r="Q10" s="88"/>
      <c r="R10" s="89"/>
      <c r="S10" s="89"/>
      <c r="T10" s="89"/>
      <c r="U10" s="84" t="str">
        <f>S14</f>
        <v>TONO</v>
      </c>
      <c r="V10" s="84" t="str">
        <f>U14</f>
        <v>TONO</v>
      </c>
      <c r="W10" s="84" t="str">
        <f>W14</f>
        <v>1/2 TONO</v>
      </c>
      <c r="X10" s="84" t="str">
        <f>Y14</f>
        <v>TONO</v>
      </c>
      <c r="Y10" s="84" t="str">
        <f>AA14</f>
        <v>TONO</v>
      </c>
      <c r="Z10" s="84" t="str">
        <f>AC14</f>
        <v>TONO</v>
      </c>
      <c r="AA10" s="84" t="str">
        <f>AE14</f>
        <v>1/2 TONO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</row>
    <row r="11" spans="1:140" ht="3.75" customHeight="1" x14ac:dyDescent="0.3">
      <c r="A11" s="19">
        <f>'xx3'!F112</f>
        <v>8</v>
      </c>
      <c r="B11" s="19" t="str">
        <f>'xx3'!G112</f>
        <v>Do</v>
      </c>
      <c r="C11" s="19" t="str">
        <f>'xx3'!H112</f>
        <v>Do</v>
      </c>
      <c r="D11" s="19" t="str">
        <f>'xx3'!I112</f>
        <v>Do</v>
      </c>
      <c r="E11" s="19" t="str">
        <f>'xx3'!J112</f>
        <v>Do</v>
      </c>
      <c r="F11" s="17"/>
      <c r="G11" s="17"/>
      <c r="H11" s="17"/>
      <c r="I11" s="17"/>
      <c r="J11" s="17"/>
      <c r="K11" s="17"/>
      <c r="L11" s="17"/>
      <c r="M11" s="17"/>
      <c r="N11" s="88"/>
      <c r="O11" s="88"/>
      <c r="P11" s="88"/>
      <c r="Q11" s="88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</row>
    <row r="12" spans="1:140" ht="28.8" x14ac:dyDescent="0.3">
      <c r="A12" s="19">
        <f>'xx3'!F113</f>
        <v>9</v>
      </c>
      <c r="B12" s="19" t="str">
        <f>'xx3'!G113</f>
        <v>Re</v>
      </c>
      <c r="C12" s="19" t="str">
        <f>'xx3'!H113</f>
        <v>Re</v>
      </c>
      <c r="D12" s="19" t="str">
        <f>'xx3'!I113</f>
        <v>Re</v>
      </c>
      <c r="E12" s="19" t="str">
        <f>'xx3'!J113</f>
        <v>Re</v>
      </c>
      <c r="F12" s="17"/>
      <c r="G12" s="17"/>
      <c r="H12" s="17"/>
      <c r="I12" s="17"/>
      <c r="J12" s="17"/>
      <c r="K12" s="17"/>
      <c r="L12" s="17"/>
      <c r="M12" s="17"/>
      <c r="N12" s="88"/>
      <c r="O12" s="162" t="s">
        <v>95</v>
      </c>
      <c r="P12" s="163"/>
      <c r="Q12" s="88"/>
      <c r="R12" s="62" t="str">
        <f>VLOOKUP(Q3,SCALE,$P3,FALSE)</f>
        <v>Do</v>
      </c>
      <c r="S12" s="82" t="str">
        <f>CONCATENATE("+ ",S14)</f>
        <v>+ TONO</v>
      </c>
      <c r="T12" s="62" t="str">
        <f>VLOOKUP(R3,SCALE,$P3,FALSE)</f>
        <v>Re</v>
      </c>
      <c r="U12" s="82" t="str">
        <f>CONCATENATE("+ ",U14)</f>
        <v>+ TONO</v>
      </c>
      <c r="V12" s="62" t="str">
        <f>VLOOKUP(T3,SCALE,$P3,FALSE)</f>
        <v>Mi</v>
      </c>
      <c r="W12" s="82" t="str">
        <f>CONCATENATE("+ ",W14)</f>
        <v>+ 1/2 TONO</v>
      </c>
      <c r="X12" s="62" t="str">
        <f>VLOOKUP(V3,SCALE,$P3,FALSE)</f>
        <v>Fa</v>
      </c>
      <c r="Y12" s="82" t="str">
        <f>CONCATENATE("+ ",Y14)</f>
        <v>+ TONO</v>
      </c>
      <c r="Z12" s="62" t="str">
        <f>VLOOKUP(X3,SCALE,$P3,FALSE)</f>
        <v>Sol</v>
      </c>
      <c r="AA12" s="82" t="str">
        <f>CONCATENATE("+ ",AA14)</f>
        <v>+ TONO</v>
      </c>
      <c r="AB12" s="62" t="str">
        <f>VLOOKUP(Z3,SCALE,$P3,FALSE)</f>
        <v>La</v>
      </c>
      <c r="AC12" s="82" t="str">
        <f>CONCATENATE("+ ",AC14)</f>
        <v>+ TONO</v>
      </c>
      <c r="AD12" s="62" t="str">
        <f>VLOOKUP(AB3,SCALE,$P3,FALSE)</f>
        <v>Si</v>
      </c>
      <c r="AE12" s="82" t="str">
        <f>CONCATENATE("+ ",AE14)</f>
        <v>+ 1/2 TONO</v>
      </c>
      <c r="AF12" s="62" t="str">
        <f>VLOOKUP(AD3,SCALE,$P3,FALSE)</f>
        <v>Do</v>
      </c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139" t="str">
        <f>(IF(AF17="POSIZIONE 4","POSIZIONE 5",(IF(AF17="POSIZIONE 5","POSIZIONE 1",(IF(AF17="POSIZIONE 1","POSIZIONE 2",(IF(AF17="POSIZIONE 2","POSIZIONE 3",(IF(AF17="POSIZIONE 3","POSIZIONE 4",0))))))))))</f>
        <v>POSIZIONE 2</v>
      </c>
      <c r="CC12" s="139"/>
      <c r="CD12" s="139"/>
      <c r="CE12" s="139"/>
      <c r="CF12" s="139"/>
      <c r="CG12" s="139"/>
      <c r="CH12" s="139"/>
      <c r="CI12" s="139"/>
      <c r="CJ12" s="88"/>
      <c r="CK12" s="139" t="str">
        <f>(IF(CB12="POSIZIONE 4","POSIZIONE 5",(IF(CB12="POSIZIONE 5","POSIZIONE 1",(IF(CB12="POSIZIONE 1","POSIZIONE 2",(IF(CB12="POSIZIONE 2","POSIZIONE 3",(IF(CB12="POSIZIONE 3","POSIZIONE 4",0))))))))))</f>
        <v>POSIZIONE 3</v>
      </c>
      <c r="CL12" s="139"/>
      <c r="CM12" s="139"/>
      <c r="CN12" s="139"/>
      <c r="CO12" s="139"/>
      <c r="CP12" s="139"/>
      <c r="CQ12" s="139"/>
      <c r="CR12" s="139"/>
      <c r="CS12" s="88"/>
      <c r="CT12" s="139" t="str">
        <f>(IF(CK12="POSIZIONE 4","POSIZIONE 5",(IF(CK12="POSIZIONE 5","POSIZIONE 1",(IF(CK12="POSIZIONE 1","POSIZIONE 2",(IF(CK12="POSIZIONE 2","POSIZIONE 3",(IF(CK12="POSIZIONE 3","POSIZIONE 4",0))))))))))</f>
        <v>POSIZIONE 4</v>
      </c>
      <c r="CU12" s="139"/>
      <c r="CV12" s="139"/>
      <c r="CW12" s="139"/>
      <c r="CX12" s="139"/>
      <c r="CY12" s="139"/>
      <c r="CZ12" s="139"/>
      <c r="DA12" s="139"/>
      <c r="DB12" s="88"/>
      <c r="DC12" s="139" t="str">
        <f>(IF(CT12="POSIZIONE 4","POSIZIONE 5",(IF(CT12="POSIZIONE 5","POSIZIONE 1",(IF(CT12="POSIZIONE 1","POSIZIONE 2",(IF(CT12="POSIZIONE 2","POSIZIONE 3",(IF(CT12="POSIZIONE 3","POSIZIONE 4",0))))))))))</f>
        <v>POSIZIONE 5</v>
      </c>
      <c r="DD12" s="139"/>
      <c r="DE12" s="139"/>
      <c r="DF12" s="139"/>
      <c r="DG12" s="139"/>
      <c r="DH12" s="139"/>
      <c r="DI12" s="139"/>
      <c r="DJ12" s="139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</row>
    <row r="13" spans="1:140" ht="14.4" hidden="1" x14ac:dyDescent="0.3">
      <c r="A13" s="19">
        <f>'xx3'!F114</f>
        <v>10</v>
      </c>
      <c r="B13" s="19" t="str">
        <f>'xx3'!G114</f>
        <v>Mi</v>
      </c>
      <c r="C13" s="19" t="str">
        <f>'xx3'!H114</f>
        <v>Mib</v>
      </c>
      <c r="D13" s="19" t="str">
        <f>'xx3'!I114</f>
        <v>Mib</v>
      </c>
      <c r="E13" s="19" t="str">
        <f>'xx3'!J114</f>
        <v>Mib</v>
      </c>
      <c r="F13" s="17"/>
      <c r="G13" s="17"/>
      <c r="H13" s="17"/>
      <c r="I13" s="17"/>
      <c r="J13" s="17"/>
      <c r="K13" s="17"/>
      <c r="L13" s="17"/>
      <c r="M13" s="17"/>
      <c r="N13" s="88"/>
      <c r="O13" s="17"/>
      <c r="P13" s="17"/>
      <c r="Q13" s="88"/>
      <c r="R13" s="17"/>
      <c r="S13" s="44" t="str">
        <f>HLOOKUP($P20,TONALITA,R3,FALSE)</f>
        <v>T</v>
      </c>
      <c r="T13" s="44"/>
      <c r="U13" s="44" t="str">
        <f>HLOOKUP($P20,TONALITA,T3,FALSE)</f>
        <v>T</v>
      </c>
      <c r="V13" s="44"/>
      <c r="W13" s="44" t="str">
        <f>HLOOKUP($P20,TONALITA,V3,FALSE)</f>
        <v>S</v>
      </c>
      <c r="X13" s="44"/>
      <c r="Y13" s="44" t="str">
        <f>HLOOKUP($P20,TONALITA,X3,FALSE)</f>
        <v>T</v>
      </c>
      <c r="Z13" s="44"/>
      <c r="AA13" s="44" t="str">
        <f>HLOOKUP($P20,TONALITA,Z3,FALSE)</f>
        <v>T</v>
      </c>
      <c r="AB13" s="44"/>
      <c r="AC13" s="44" t="str">
        <f>HLOOKUP($P20,TONALITA,AB3,FALSE)</f>
        <v>T</v>
      </c>
      <c r="AD13" s="44"/>
      <c r="AE13" s="44" t="str">
        <f>HLOOKUP($P20,TONALITA,AD3,FALSE)</f>
        <v>S</v>
      </c>
      <c r="AF13" s="17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</row>
    <row r="14" spans="1:140" ht="28.8" hidden="1" x14ac:dyDescent="0.3">
      <c r="A14" s="19">
        <f>'xx3'!F115</f>
        <v>11</v>
      </c>
      <c r="B14" s="19" t="str">
        <f>'xx3'!G115</f>
        <v>Fa</v>
      </c>
      <c r="C14" s="19" t="str">
        <f>'xx3'!H115</f>
        <v>Fa</v>
      </c>
      <c r="D14" s="19" t="str">
        <f>'xx3'!I115</f>
        <v>Fa</v>
      </c>
      <c r="E14" s="19" t="str">
        <f>'xx3'!J115</f>
        <v>Fa</v>
      </c>
      <c r="F14" s="17"/>
      <c r="G14" s="17"/>
      <c r="H14" s="17"/>
      <c r="I14" s="17"/>
      <c r="J14" s="17"/>
      <c r="K14" s="17"/>
      <c r="L14" s="17"/>
      <c r="M14" s="17"/>
      <c r="N14" s="88"/>
      <c r="O14" s="17"/>
      <c r="P14" s="17"/>
      <c r="Q14" s="88"/>
      <c r="R14" s="45"/>
      <c r="S14" s="46" t="str">
        <f>(IF(S13="T","TONO",(IF(S13="S","1/2 TONO",(IF(S13="T,5","TONO e MEZZO",9999))))))</f>
        <v>TONO</v>
      </c>
      <c r="T14" s="47"/>
      <c r="U14" s="46" t="str">
        <f>(IF(U13="T","TONO",(IF(U13="S","1/2 TONO",(IF(U13="T,5","TONO e MEZZO",9999))))))</f>
        <v>TONO</v>
      </c>
      <c r="V14" s="47"/>
      <c r="W14" s="46" t="str">
        <f>(IF(W13="T","TONO",(IF(W13="S","1/2 TONO",(IF(W13="T,5","TONO e MEZZO",9999))))))</f>
        <v>1/2 TONO</v>
      </c>
      <c r="X14" s="47"/>
      <c r="Y14" s="46" t="str">
        <f>(IF(Y13="T","TONO",(IF(Y13="S","1/2 TONO",(IF(Y13="T,5","TONO e MEZZO",9999))))))</f>
        <v>TONO</v>
      </c>
      <c r="Z14" s="47"/>
      <c r="AA14" s="46" t="str">
        <f>(IF(AA13="T","TONO",(IF(AA13="S","1/2 TONO",(IF(AA13="T,5","TONO e MEZZO",9999))))))</f>
        <v>TONO</v>
      </c>
      <c r="AB14" s="47"/>
      <c r="AC14" s="46" t="str">
        <f>(IF(AC13="T","TONO",(IF(AC13="S","1/2 TONO",(IF(AC13="T,5","TONO e MEZZO",9999))))))</f>
        <v>TONO</v>
      </c>
      <c r="AD14" s="47"/>
      <c r="AE14" s="46" t="str">
        <f>(IF(AE13="T","TONO",(IF(AE13="S","1/2 TONO",(IF(AE13="T,5","TONO e MEZZO",9999))))))</f>
        <v>1/2 TONO</v>
      </c>
      <c r="AF14" s="45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</row>
    <row r="15" spans="1:140" ht="3.75" customHeight="1" thickBot="1" x14ac:dyDescent="0.35">
      <c r="A15" s="19">
        <f>'xx3'!F116</f>
        <v>12</v>
      </c>
      <c r="B15" s="19" t="str">
        <f>'xx3'!G116</f>
        <v>Sol</v>
      </c>
      <c r="C15" s="19" t="str">
        <f>'xx3'!H116</f>
        <v>Sol</v>
      </c>
      <c r="D15" s="19" t="str">
        <f>'xx3'!I116</f>
        <v>Sol</v>
      </c>
      <c r="E15" s="19" t="str">
        <f>'xx3'!J116</f>
        <v>Sol</v>
      </c>
      <c r="F15" s="17"/>
      <c r="G15" s="17"/>
      <c r="H15" s="17"/>
      <c r="I15" s="17"/>
      <c r="J15" s="17"/>
      <c r="K15" s="17"/>
      <c r="L15" s="17"/>
      <c r="M15" s="17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</row>
    <row r="16" spans="1:140" ht="21.6" hidden="1" thickTop="1" thickBot="1" x14ac:dyDescent="0.35">
      <c r="A16" s="19"/>
      <c r="B16" s="19"/>
      <c r="C16" s="19"/>
      <c r="D16" s="19"/>
      <c r="E16" s="19"/>
      <c r="F16" s="17"/>
      <c r="G16" s="17"/>
      <c r="H16" s="17"/>
      <c r="I16" s="17"/>
      <c r="J16" s="17"/>
      <c r="K16" s="17"/>
      <c r="L16" s="17"/>
      <c r="M16" s="17"/>
      <c r="N16" s="88"/>
      <c r="O16" s="88"/>
      <c r="P16" s="17"/>
      <c r="Q16" s="17"/>
      <c r="R16" s="17"/>
      <c r="S16" s="17"/>
      <c r="T16" s="88"/>
      <c r="U16" s="17"/>
      <c r="V16" s="17"/>
      <c r="W16" s="88"/>
      <c r="Y16" s="74"/>
      <c r="Z16" s="74"/>
      <c r="AA16" s="74"/>
      <c r="AB16" s="74"/>
      <c r="AC16" s="74"/>
      <c r="AD16" s="74"/>
      <c r="AE16" s="75"/>
      <c r="AF16" s="17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</row>
    <row r="17" spans="1:140" ht="29.1" customHeight="1" thickTop="1" x14ac:dyDescent="0.3">
      <c r="A17" s="19">
        <f>'xx3'!F117</f>
        <v>13</v>
      </c>
      <c r="B17" s="19" t="str">
        <f>'xx3'!G117</f>
        <v>La</v>
      </c>
      <c r="C17" s="19" t="str">
        <f>'xx3'!H117</f>
        <v>Lab</v>
      </c>
      <c r="D17" s="19" t="str">
        <f>'xx3'!I117</f>
        <v>La</v>
      </c>
      <c r="E17" s="19" t="str">
        <f>'xx3'!J117</f>
        <v>Lab</v>
      </c>
      <c r="F17" s="17"/>
      <c r="G17" s="17"/>
      <c r="H17" s="17"/>
      <c r="I17" s="17"/>
      <c r="J17" s="17"/>
      <c r="K17" s="17"/>
      <c r="L17" s="17"/>
      <c r="M17" s="17"/>
      <c r="N17" s="88"/>
      <c r="O17" s="88"/>
      <c r="P17" s="145" t="s">
        <v>5</v>
      </c>
      <c r="Q17" s="146"/>
      <c r="R17" s="146"/>
      <c r="S17" s="147"/>
      <c r="T17" s="88"/>
      <c r="U17" s="143" t="s">
        <v>92</v>
      </c>
      <c r="V17" s="144"/>
      <c r="W17" s="114" t="s">
        <v>147</v>
      </c>
      <c r="X17" s="118">
        <f>BS17</f>
        <v>0</v>
      </c>
      <c r="Y17" s="116">
        <f t="shared" ref="Y17:Y22" si="1">BT17</f>
        <v>0</v>
      </c>
      <c r="Z17" s="116" t="str">
        <f t="shared" ref="Z17:Z22" si="2">BU17</f>
        <v>7° grado Si</v>
      </c>
      <c r="AA17" s="116" t="str">
        <f t="shared" ref="AA17:AA22" si="3">BV17</f>
        <v>1° grado Do</v>
      </c>
      <c r="AB17" s="116">
        <f t="shared" ref="AB17:AB22" si="4">BW17</f>
        <v>0</v>
      </c>
      <c r="AC17" s="116" t="str">
        <f t="shared" ref="AC17:AC22" si="5">BX17</f>
        <v>2° grado Re</v>
      </c>
      <c r="AD17" s="116">
        <f t="shared" ref="AD17:AD22" si="6">BY17</f>
        <v>0</v>
      </c>
      <c r="AE17" s="120">
        <f t="shared" ref="AE17:AE22" si="7">BZ17</f>
        <v>0</v>
      </c>
      <c r="AF17" s="169" t="s">
        <v>86</v>
      </c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>
        <v>3</v>
      </c>
      <c r="AW17" s="88">
        <f>AV17+1</f>
        <v>4</v>
      </c>
      <c r="AX17" s="88">
        <f t="shared" ref="AX17:BR17" si="8">AW17+1</f>
        <v>5</v>
      </c>
      <c r="AY17" s="88">
        <f t="shared" si="8"/>
        <v>6</v>
      </c>
      <c r="AZ17" s="88">
        <f t="shared" si="8"/>
        <v>7</v>
      </c>
      <c r="BA17" s="88">
        <f t="shared" si="8"/>
        <v>8</v>
      </c>
      <c r="BB17" s="88">
        <f t="shared" si="8"/>
        <v>9</v>
      </c>
      <c r="BC17" s="88">
        <f t="shared" si="8"/>
        <v>10</v>
      </c>
      <c r="BD17" s="88">
        <f t="shared" si="8"/>
        <v>11</v>
      </c>
      <c r="BE17" s="88">
        <f t="shared" si="8"/>
        <v>12</v>
      </c>
      <c r="BF17" s="88">
        <f t="shared" si="8"/>
        <v>13</v>
      </c>
      <c r="BG17" s="88">
        <f t="shared" si="8"/>
        <v>14</v>
      </c>
      <c r="BH17" s="88">
        <f t="shared" si="8"/>
        <v>15</v>
      </c>
      <c r="BI17" s="88">
        <f t="shared" si="8"/>
        <v>16</v>
      </c>
      <c r="BJ17" s="88">
        <f t="shared" si="8"/>
        <v>17</v>
      </c>
      <c r="BK17" s="88">
        <f t="shared" si="8"/>
        <v>18</v>
      </c>
      <c r="BL17" s="88">
        <f t="shared" si="8"/>
        <v>19</v>
      </c>
      <c r="BM17" s="88">
        <f t="shared" si="8"/>
        <v>20</v>
      </c>
      <c r="BN17" s="88">
        <f t="shared" si="8"/>
        <v>21</v>
      </c>
      <c r="BO17" s="88">
        <f t="shared" si="8"/>
        <v>22</v>
      </c>
      <c r="BP17" s="88">
        <f t="shared" si="8"/>
        <v>23</v>
      </c>
      <c r="BQ17" s="88">
        <f t="shared" si="8"/>
        <v>24</v>
      </c>
      <c r="BR17" s="88">
        <f t="shared" si="8"/>
        <v>25</v>
      </c>
      <c r="BS17" s="76" cm="1">
        <f t="array" ref="BS17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T35,AI23)</f>
        <v>0</v>
      </c>
      <c r="BT17" s="77" cm="1">
        <f t="array" ref="BT17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U35,AJ23)</f>
        <v>0</v>
      </c>
      <c r="BU17" s="77" t="str" cm="1">
        <f t="array" ref="BU17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V35,AK23)</f>
        <v>7° grado Si</v>
      </c>
      <c r="BV17" s="77" t="str" cm="1">
        <f t="array" ref="BV17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W35,AL23)</f>
        <v>1° grado Do</v>
      </c>
      <c r="BW17" s="77" cm="1">
        <f t="array" ref="BW17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X35,AM23)</f>
        <v>0</v>
      </c>
      <c r="BX17" s="77" t="str" cm="1">
        <f t="array" ref="BX17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Y35,AN23)</f>
        <v>2° grado Re</v>
      </c>
      <c r="BY17" s="77" cm="1">
        <f t="array" ref="BY17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Z35,AO23)</f>
        <v>0</v>
      </c>
      <c r="BZ17" s="78" cm="1">
        <f t="array" ref="BZ17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AA35,AP23)</f>
        <v>0</v>
      </c>
      <c r="CA17" s="88"/>
      <c r="CB17" s="118" cm="1">
        <f t="array" ref="CB17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T35,AI23)</f>
        <v>0</v>
      </c>
      <c r="CC17" s="116" cm="1">
        <f t="array" ref="CC17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U35,AJ23)</f>
        <v>0</v>
      </c>
      <c r="CD17" s="116" t="str" cm="1">
        <f t="array" ref="CD17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V35,AK23)</f>
        <v>2° grado Re</v>
      </c>
      <c r="CE17" s="116" cm="1">
        <f t="array" ref="CE17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W35,AL23)</f>
        <v>0</v>
      </c>
      <c r="CF17" s="116" t="str" cm="1">
        <f t="array" ref="CF17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X35,AM23)</f>
        <v>3° grado Mi</v>
      </c>
      <c r="CG17" s="116" t="str" cm="1">
        <f t="array" ref="CG17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Y35,AN23)</f>
        <v>4° grado Fa</v>
      </c>
      <c r="CH17" s="116" cm="1">
        <f t="array" ref="CH17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Z35,AO23)</f>
        <v>0</v>
      </c>
      <c r="CI17" s="120" cm="1">
        <f t="array" ref="CI17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AA35,AP23)</f>
        <v>0</v>
      </c>
      <c r="CJ17" s="88"/>
      <c r="CK17" s="118" cm="1">
        <f t="array" ref="CK17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T35,AI23)</f>
        <v>0</v>
      </c>
      <c r="CL17" s="116" cm="1">
        <f t="array" ref="CL17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U35,AJ23)</f>
        <v>0</v>
      </c>
      <c r="CM17" s="116" t="str" cm="1">
        <f t="array" ref="CM17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V35,AK23)</f>
        <v>3° grado Mi</v>
      </c>
      <c r="CN17" s="116" t="str" cm="1">
        <f t="array" ref="CN17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W35,AL23)</f>
        <v>4° grado Fa</v>
      </c>
      <c r="CO17" s="116" cm="1">
        <f t="array" ref="CO17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X35,AM23)</f>
        <v>0</v>
      </c>
      <c r="CP17" s="116" t="str" cm="1">
        <f t="array" ref="CP17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Y35,AN23)</f>
        <v>5° grado Sol</v>
      </c>
      <c r="CQ17" s="116" cm="1">
        <f t="array" ref="CQ17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Z35,AO23)</f>
        <v>0</v>
      </c>
      <c r="CR17" s="120" cm="1">
        <f t="array" ref="CR17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AA35,AP23)</f>
        <v>0</v>
      </c>
      <c r="CS17" s="88"/>
      <c r="CT17" s="118" cm="1">
        <f t="array" ref="CT17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T35,AI23)</f>
        <v>0</v>
      </c>
      <c r="CU17" s="116" cm="1">
        <f t="array" ref="CU17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U35,AJ23)</f>
        <v>0</v>
      </c>
      <c r="CV17" s="116" t="str" cm="1">
        <f t="array" ref="CV17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V35,AK23)</f>
        <v>5° grado Sol</v>
      </c>
      <c r="CW17" s="116" cm="1">
        <f t="array" ref="CW17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W35,AL23)</f>
        <v>0</v>
      </c>
      <c r="CX17" s="116" t="str" cm="1">
        <f t="array" ref="CX17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X35,AM23)</f>
        <v>6° grado La</v>
      </c>
      <c r="CY17" s="116" cm="1">
        <f t="array" ref="CY17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Y35,AN23)</f>
        <v>0</v>
      </c>
      <c r="CZ17" s="116" cm="1">
        <f t="array" ref="CZ17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Z35,AO23)</f>
        <v>0</v>
      </c>
      <c r="DA17" s="120" cm="1">
        <f t="array" ref="DA17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AA35,AP23)</f>
        <v>0</v>
      </c>
      <c r="DB17" s="88"/>
      <c r="DC17" s="118" cm="1">
        <f t="array" ref="DC17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T35,AI23)</f>
        <v>0</v>
      </c>
      <c r="DD17" s="116" cm="1">
        <f t="array" ref="DD17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U35,AJ23)</f>
        <v>0</v>
      </c>
      <c r="DE17" s="116" t="str" cm="1">
        <f t="array" ref="DE17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V35,AK23)</f>
        <v>6° grado La</v>
      </c>
      <c r="DF17" s="116" cm="1">
        <f t="array" ref="DF17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W35,AL23)</f>
        <v>0</v>
      </c>
      <c r="DG17" s="116" t="str" cm="1">
        <f t="array" ref="DG17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X35,AM23)</f>
        <v>7° grado Si</v>
      </c>
      <c r="DH17" s="116" t="str" cm="1">
        <f t="array" ref="DH17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Y35,AN23)</f>
        <v>1° grado Do</v>
      </c>
      <c r="DI17" s="116" cm="1">
        <f t="array" ref="DI17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Z35,AO23)</f>
        <v>0</v>
      </c>
      <c r="DJ17" s="120" cm="1">
        <f t="array" ref="DJ17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AA35,AP23)</f>
        <v>0</v>
      </c>
      <c r="DK17" s="90"/>
      <c r="DL17" s="90"/>
      <c r="DM17" s="90"/>
      <c r="DN17" s="90"/>
      <c r="DO17" s="90"/>
      <c r="DP17" s="90"/>
      <c r="DQ17" s="90"/>
      <c r="DR17" s="90"/>
      <c r="DS17" s="90"/>
      <c r="DT17" s="90"/>
      <c r="DU17" s="90"/>
      <c r="DV17" s="90"/>
      <c r="DW17" s="90"/>
      <c r="DX17" s="90"/>
      <c r="DY17" s="90"/>
      <c r="DZ17" s="90"/>
      <c r="EA17" s="90"/>
      <c r="EB17" s="90"/>
      <c r="EC17" s="90"/>
      <c r="ED17" s="90"/>
      <c r="EE17" s="90"/>
      <c r="EF17" s="90"/>
      <c r="EG17" s="90"/>
      <c r="EH17" s="90"/>
      <c r="EI17" s="90"/>
      <c r="EJ17" s="90"/>
    </row>
    <row r="18" spans="1:140" ht="29.1" customHeight="1" x14ac:dyDescent="0.35">
      <c r="A18" s="19">
        <f>'xx3'!F118</f>
        <v>14</v>
      </c>
      <c r="B18" s="19" t="str">
        <f>'xx3'!G118</f>
        <v>Si</v>
      </c>
      <c r="C18" s="19" t="str">
        <f>'xx3'!H118</f>
        <v>Sib</v>
      </c>
      <c r="D18" s="19" t="str">
        <f>'xx3'!I118</f>
        <v>Si</v>
      </c>
      <c r="E18" s="19" t="str">
        <f>'xx3'!J118</f>
        <v>Si</v>
      </c>
      <c r="F18" s="17"/>
      <c r="G18" s="17"/>
      <c r="H18" s="17"/>
      <c r="I18" s="17"/>
      <c r="J18" s="17"/>
      <c r="K18" s="17"/>
      <c r="L18" s="17"/>
      <c r="M18" s="17"/>
      <c r="N18" s="88"/>
      <c r="O18" s="88"/>
      <c r="P18" s="145"/>
      <c r="Q18" s="146"/>
      <c r="R18" s="146"/>
      <c r="S18" s="147"/>
      <c r="T18" s="88"/>
      <c r="U18" s="143"/>
      <c r="V18" s="144"/>
      <c r="W18" s="115" t="s">
        <v>152</v>
      </c>
      <c r="X18" s="119">
        <f t="shared" ref="X18:X22" si="9">BS18</f>
        <v>0</v>
      </c>
      <c r="Y18" s="117">
        <f t="shared" si="1"/>
        <v>0</v>
      </c>
      <c r="Z18" s="117">
        <f t="shared" si="2"/>
        <v>0</v>
      </c>
      <c r="AA18" s="117" t="str">
        <f t="shared" si="3"/>
        <v>5° grado Sol</v>
      </c>
      <c r="AB18" s="117">
        <f t="shared" si="4"/>
        <v>0</v>
      </c>
      <c r="AC18" s="117" t="str">
        <f t="shared" si="5"/>
        <v>6° grado La</v>
      </c>
      <c r="AD18" s="117">
        <f t="shared" si="6"/>
        <v>0</v>
      </c>
      <c r="AE18" s="121">
        <f t="shared" si="7"/>
        <v>0</v>
      </c>
      <c r="AF18" s="170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61" cm="1">
        <f t="array" ref="BS18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T36,AI25)</f>
        <v>0</v>
      </c>
      <c r="BT18" s="62" cm="1">
        <f t="array" ref="BT18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U36,AJ25)</f>
        <v>0</v>
      </c>
      <c r="BU18" s="62" cm="1">
        <f t="array" ref="BU18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V36,AK25)</f>
        <v>0</v>
      </c>
      <c r="BV18" s="62" t="str" cm="1">
        <f t="array" ref="BV18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W36,AL25)</f>
        <v>5° grado Sol</v>
      </c>
      <c r="BW18" s="62" cm="1">
        <f t="array" ref="BW18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X36,AM25)</f>
        <v>0</v>
      </c>
      <c r="BX18" s="62" t="str" cm="1">
        <f t="array" ref="BX18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Y36,AN25)</f>
        <v>6° grado La</v>
      </c>
      <c r="BY18" s="62" cm="1">
        <f t="array" ref="BY18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Z36,AO25)</f>
        <v>0</v>
      </c>
      <c r="BZ18" s="63" cm="1">
        <f t="array" ref="BZ18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AA36,AP25)</f>
        <v>0</v>
      </c>
      <c r="CA18" s="88"/>
      <c r="CB18" s="119" cm="1">
        <f t="array" ref="CB18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T36,AI25)</f>
        <v>0</v>
      </c>
      <c r="CC18" s="117" cm="1">
        <f t="array" ref="CC18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U36,AJ25)</f>
        <v>0</v>
      </c>
      <c r="CD18" s="117" t="str" cm="1">
        <f t="array" ref="CD18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V36,AK25)</f>
        <v>6° grado La</v>
      </c>
      <c r="CE18" s="117" cm="1">
        <f t="array" ref="CE18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W36,AL25)</f>
        <v>0</v>
      </c>
      <c r="CF18" s="117" t="str" cm="1">
        <f t="array" ref="CF18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X36,AM25)</f>
        <v>7° grado Si</v>
      </c>
      <c r="CG18" s="117" t="str" cm="1">
        <f t="array" ref="CG18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Y36,AN25)</f>
        <v>1° grado Do</v>
      </c>
      <c r="CH18" s="117" cm="1">
        <f t="array" ref="CH18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Z36,AO25)</f>
        <v>0</v>
      </c>
      <c r="CI18" s="121" cm="1">
        <f t="array" ref="CI18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AA36,AP25)</f>
        <v>0</v>
      </c>
      <c r="CJ18" s="88"/>
      <c r="CK18" s="119" cm="1">
        <f t="array" ref="CK18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T36,AI25)</f>
        <v>0</v>
      </c>
      <c r="CL18" s="117" cm="1">
        <f t="array" ref="CL18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U36,AJ25)</f>
        <v>0</v>
      </c>
      <c r="CM18" s="117" t="str" cm="1">
        <f t="array" ref="CM18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V36,AK25)</f>
        <v>7° grado Si</v>
      </c>
      <c r="CN18" s="117" t="str" cm="1">
        <f t="array" ref="CN18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W36,AL25)</f>
        <v>1° grado Do</v>
      </c>
      <c r="CO18" s="117" cm="1">
        <f t="array" ref="CO18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X36,AM25)</f>
        <v>0</v>
      </c>
      <c r="CP18" s="117" t="str" cm="1">
        <f t="array" ref="CP18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Y36,AN25)</f>
        <v>2° grado Re</v>
      </c>
      <c r="CQ18" s="117" cm="1">
        <f t="array" ref="CQ18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Z36,AO25)</f>
        <v>0</v>
      </c>
      <c r="CR18" s="121" cm="1">
        <f t="array" ref="CR18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AA36,AP25)</f>
        <v>0</v>
      </c>
      <c r="CS18" s="88"/>
      <c r="CT18" s="119" cm="1">
        <f t="array" ref="CT18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T36,AI25)</f>
        <v>0</v>
      </c>
      <c r="CU18" s="117" cm="1">
        <f t="array" ref="CU18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U36,AJ25)</f>
        <v>0</v>
      </c>
      <c r="CV18" s="117" t="str" cm="1">
        <f t="array" ref="CV18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V36,AK25)</f>
        <v>2° grado Re</v>
      </c>
      <c r="CW18" s="117" cm="1">
        <f t="array" ref="CW18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W36,AL25)</f>
        <v>0</v>
      </c>
      <c r="CX18" s="117" t="str" cm="1">
        <f t="array" ref="CX18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X36,AM25)</f>
        <v>3° grado Mi</v>
      </c>
      <c r="CY18" s="117" t="str" cm="1">
        <f t="array" ref="CY18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Y36,AN25)</f>
        <v>4° grado Fa</v>
      </c>
      <c r="CZ18" s="117" cm="1">
        <f t="array" ref="CZ18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Z36,AO25)</f>
        <v>0</v>
      </c>
      <c r="DA18" s="121" cm="1">
        <f t="array" ref="DA18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AA36,AP25)</f>
        <v>0</v>
      </c>
      <c r="DB18" s="88"/>
      <c r="DC18" s="119" cm="1">
        <f t="array" ref="DC18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T36,AI25)</f>
        <v>0</v>
      </c>
      <c r="DD18" s="117" cm="1">
        <f t="array" ref="DD18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U36,AJ25)</f>
        <v>0</v>
      </c>
      <c r="DE18" s="117" t="str" cm="1">
        <f t="array" ref="DE18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V36,AK25)</f>
        <v>3° grado Mi</v>
      </c>
      <c r="DF18" s="117" t="str" cm="1">
        <f t="array" ref="DF18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W36,AL25)</f>
        <v>4° grado Fa</v>
      </c>
      <c r="DG18" s="117" cm="1">
        <f t="array" ref="DG18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X36,AM25)</f>
        <v>0</v>
      </c>
      <c r="DH18" s="117" t="str" cm="1">
        <f t="array" ref="DH18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Y36,AN25)</f>
        <v>5° grado Sol</v>
      </c>
      <c r="DI18" s="117" cm="1">
        <f t="array" ref="DI18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Z36,AO25)</f>
        <v>0</v>
      </c>
      <c r="DJ18" s="121" cm="1">
        <f t="array" ref="DJ18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AA36,AP25)</f>
        <v>0</v>
      </c>
      <c r="DK18" s="90"/>
      <c r="DL18" s="90"/>
      <c r="DM18" s="90"/>
      <c r="DN18" s="90"/>
      <c r="DO18" s="90"/>
      <c r="DP18" s="90"/>
      <c r="DQ18" s="90"/>
      <c r="DR18" s="90"/>
      <c r="DS18" s="90"/>
      <c r="DT18" s="90"/>
      <c r="DU18" s="90"/>
      <c r="DV18" s="90"/>
      <c r="DW18" s="90"/>
      <c r="DX18" s="90"/>
      <c r="DY18" s="90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</row>
    <row r="19" spans="1:140" ht="29.1" customHeight="1" x14ac:dyDescent="0.3">
      <c r="A19" s="19">
        <f>'xx3'!F119</f>
        <v>15</v>
      </c>
      <c r="B19" s="19" t="str">
        <f>'xx3'!G119</f>
        <v>Do</v>
      </c>
      <c r="C19" s="19" t="str">
        <f>'xx3'!H119</f>
        <v>Do</v>
      </c>
      <c r="D19" s="19" t="str">
        <f>'xx3'!I119</f>
        <v>Do</v>
      </c>
      <c r="E19" s="19" t="str">
        <f>'xx3'!J119</f>
        <v>Do</v>
      </c>
      <c r="F19" s="17"/>
      <c r="G19" s="17"/>
      <c r="H19" s="17"/>
      <c r="I19" s="17"/>
      <c r="J19" s="17"/>
      <c r="K19" s="17"/>
      <c r="L19" s="17"/>
      <c r="M19" s="17"/>
      <c r="N19" s="88"/>
      <c r="O19" s="88"/>
      <c r="P19" s="145"/>
      <c r="Q19" s="146"/>
      <c r="R19" s="146"/>
      <c r="S19" s="147"/>
      <c r="T19" s="88"/>
      <c r="U19" s="143"/>
      <c r="V19" s="144"/>
      <c r="W19" s="115" t="s">
        <v>148</v>
      </c>
      <c r="X19" s="119">
        <f t="shared" si="9"/>
        <v>0</v>
      </c>
      <c r="Y19" s="117">
        <f t="shared" si="1"/>
        <v>0</v>
      </c>
      <c r="Z19" s="117" t="str">
        <f t="shared" si="2"/>
        <v>2° grado Re</v>
      </c>
      <c r="AA19" s="117">
        <f t="shared" si="3"/>
        <v>0</v>
      </c>
      <c r="AB19" s="117" t="str">
        <f t="shared" si="4"/>
        <v>3° grado Mi</v>
      </c>
      <c r="AC19" s="117" t="str">
        <f t="shared" si="5"/>
        <v>4° grado Fa</v>
      </c>
      <c r="AD19" s="117">
        <f t="shared" si="6"/>
        <v>0</v>
      </c>
      <c r="AE19" s="121">
        <f t="shared" si="7"/>
        <v>0</v>
      </c>
      <c r="AF19" s="170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61" cm="1">
        <f t="array" ref="BS19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T37,AI26)</f>
        <v>0</v>
      </c>
      <c r="BT19" s="62" cm="1">
        <f t="array" ref="BT19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U37,AJ26)</f>
        <v>0</v>
      </c>
      <c r="BU19" s="62" t="str" cm="1">
        <f t="array" ref="BU19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V37,AK26)</f>
        <v>2° grado Re</v>
      </c>
      <c r="BV19" s="62" cm="1">
        <f t="array" ref="BV19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W37,AL26)</f>
        <v>0</v>
      </c>
      <c r="BW19" s="62" t="str" cm="1">
        <f t="array" ref="BW19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X37,AM26)</f>
        <v>3° grado Mi</v>
      </c>
      <c r="BX19" s="62" t="str" cm="1">
        <f t="array" ref="BX19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Y37,AN26)</f>
        <v>4° grado Fa</v>
      </c>
      <c r="BY19" s="62" cm="1">
        <f t="array" ref="BY19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Z37,AO26)</f>
        <v>0</v>
      </c>
      <c r="BZ19" s="63" cm="1">
        <f t="array" ref="BZ19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AA37,AP26)</f>
        <v>0</v>
      </c>
      <c r="CA19" s="88"/>
      <c r="CB19" s="119" cm="1">
        <f t="array" ref="CB19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T37,AI26)</f>
        <v>0</v>
      </c>
      <c r="CC19" s="117" t="str" cm="1">
        <f t="array" ref="CC19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U37,AJ26)</f>
        <v>3° grado Mi</v>
      </c>
      <c r="CD19" s="117" t="str" cm="1">
        <f t="array" ref="CD19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V37,AK26)</f>
        <v>4° grado Fa</v>
      </c>
      <c r="CE19" s="117" cm="1">
        <f t="array" ref="CE19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W37,AL26)</f>
        <v>0</v>
      </c>
      <c r="CF19" s="117" t="str" cm="1">
        <f t="array" ref="CF19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X37,AM26)</f>
        <v>5° grado Sol</v>
      </c>
      <c r="CG19" s="117" cm="1">
        <f t="array" ref="CG19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Y37,AN26)</f>
        <v>0</v>
      </c>
      <c r="CH19" s="117" cm="1">
        <f t="array" ref="CH19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Z37,AO26)</f>
        <v>0</v>
      </c>
      <c r="CI19" s="121" cm="1">
        <f t="array" ref="CI19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AA37,AP26)</f>
        <v>0</v>
      </c>
      <c r="CJ19" s="88"/>
      <c r="CK19" s="119" cm="1">
        <f t="array" ref="CK19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T37,AI26)</f>
        <v>0</v>
      </c>
      <c r="CL19" s="117" cm="1">
        <f t="array" ref="CL19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U37,AJ26)</f>
        <v>0</v>
      </c>
      <c r="CM19" s="117" t="str" cm="1">
        <f t="array" ref="CM19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V37,AK26)</f>
        <v>5° grado Sol</v>
      </c>
      <c r="CN19" s="117" cm="1">
        <f t="array" ref="CN19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W37,AL26)</f>
        <v>0</v>
      </c>
      <c r="CO19" s="117" t="str" cm="1">
        <f t="array" ref="CO19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X37,AM26)</f>
        <v>6° grado La</v>
      </c>
      <c r="CP19" s="117" cm="1">
        <f t="array" ref="CP19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Y37,AN26)</f>
        <v>0</v>
      </c>
      <c r="CQ19" s="117" cm="1">
        <f t="array" ref="CQ19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Z37,AO26)</f>
        <v>0</v>
      </c>
      <c r="CR19" s="121" cm="1">
        <f t="array" ref="CR19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AA37,AP26)</f>
        <v>0</v>
      </c>
      <c r="CS19" s="88"/>
      <c r="CT19" s="119" cm="1">
        <f t="array" ref="CT19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T37,AI26)</f>
        <v>0</v>
      </c>
      <c r="CU19" s="117" t="str" cm="1">
        <f t="array" ref="CU19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U37,AJ26)</f>
        <v>6° grado La</v>
      </c>
      <c r="CV19" s="117" cm="1">
        <f t="array" ref="CV19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V37,AK26)</f>
        <v>0</v>
      </c>
      <c r="CW19" s="117" t="str" cm="1">
        <f t="array" ref="CW19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W37,AL26)</f>
        <v>7° grado Si</v>
      </c>
      <c r="CX19" s="117" t="str" cm="1">
        <f t="array" ref="CX19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X37,AM26)</f>
        <v>1° grado Do</v>
      </c>
      <c r="CY19" s="117" cm="1">
        <f t="array" ref="CY19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Y37,AN26)</f>
        <v>0</v>
      </c>
      <c r="CZ19" s="117" cm="1">
        <f t="array" ref="CZ19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Z37,AO26)</f>
        <v>0</v>
      </c>
      <c r="DA19" s="121" cm="1">
        <f t="array" ref="DA19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AA37,AP26)</f>
        <v>0</v>
      </c>
      <c r="DB19" s="88"/>
      <c r="DC19" s="119" cm="1">
        <f t="array" ref="DC19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T37,AI26)</f>
        <v>0</v>
      </c>
      <c r="DD19" s="117" t="str" cm="1">
        <f t="array" ref="DD19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U37,AJ26)</f>
        <v>7° grado Si</v>
      </c>
      <c r="DE19" s="117" t="str" cm="1">
        <f t="array" ref="DE19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V37,AK26)</f>
        <v>1° grado Do</v>
      </c>
      <c r="DF19" s="117" cm="1">
        <f t="array" ref="DF19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W37,AL26)</f>
        <v>0</v>
      </c>
      <c r="DG19" s="117" t="str" cm="1">
        <f t="array" ref="DG19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X37,AM26)</f>
        <v>2° grado Re</v>
      </c>
      <c r="DH19" s="117" cm="1">
        <f t="array" ref="DH19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Y37,AN26)</f>
        <v>0</v>
      </c>
      <c r="DI19" s="117" cm="1">
        <f t="array" ref="DI19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Z37,AO26)</f>
        <v>0</v>
      </c>
      <c r="DJ19" s="121" cm="1">
        <f t="array" ref="DJ19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AA37,AP26)</f>
        <v>0</v>
      </c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</row>
    <row r="20" spans="1:140" ht="29.1" customHeight="1" x14ac:dyDescent="0.3">
      <c r="A20" s="19">
        <f>'xx3'!F120</f>
        <v>16</v>
      </c>
      <c r="B20" s="19" t="str">
        <f>'xx3'!G120</f>
        <v>Re</v>
      </c>
      <c r="C20" s="19" t="str">
        <f>'xx3'!H120</f>
        <v>Re</v>
      </c>
      <c r="D20" s="19" t="str">
        <f>'xx3'!I120</f>
        <v>Re</v>
      </c>
      <c r="E20" s="19" t="str">
        <f>'xx3'!J120</f>
        <v>Re</v>
      </c>
      <c r="F20" s="17"/>
      <c r="G20" s="17"/>
      <c r="H20" s="17"/>
      <c r="I20" s="17"/>
      <c r="J20" s="17"/>
      <c r="K20" s="17"/>
      <c r="L20" s="17"/>
      <c r="M20" s="17"/>
      <c r="N20" s="88"/>
      <c r="O20" s="88"/>
      <c r="P20" s="148" t="s">
        <v>36</v>
      </c>
      <c r="Q20" s="149"/>
      <c r="R20" s="149"/>
      <c r="S20" s="150"/>
      <c r="T20" s="88"/>
      <c r="U20" s="164" t="s">
        <v>93</v>
      </c>
      <c r="V20" s="165"/>
      <c r="W20" s="115" t="s">
        <v>149</v>
      </c>
      <c r="X20" s="119">
        <f t="shared" si="9"/>
        <v>0</v>
      </c>
      <c r="Y20" s="117">
        <f t="shared" si="1"/>
        <v>0</v>
      </c>
      <c r="Z20" s="117" t="str">
        <f t="shared" si="2"/>
        <v>6° grado La</v>
      </c>
      <c r="AA20" s="117">
        <f t="shared" si="3"/>
        <v>0</v>
      </c>
      <c r="AB20" s="117" t="str">
        <f t="shared" si="4"/>
        <v>7° grado Si</v>
      </c>
      <c r="AC20" s="117" t="str">
        <f t="shared" si="5"/>
        <v>1° grado Do</v>
      </c>
      <c r="AD20" s="117">
        <f t="shared" si="6"/>
        <v>0</v>
      </c>
      <c r="AE20" s="121">
        <f t="shared" si="7"/>
        <v>0</v>
      </c>
      <c r="AF20" s="170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61" cm="1">
        <f t="array" ref="BS20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T38,AI27)</f>
        <v>0</v>
      </c>
      <c r="BT20" s="62" cm="1">
        <f t="array" ref="BT20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U38,AJ27)</f>
        <v>0</v>
      </c>
      <c r="BU20" s="62" t="str" cm="1">
        <f t="array" ref="BU20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V38,AK27)</f>
        <v>6° grado La</v>
      </c>
      <c r="BV20" s="62" cm="1">
        <f t="array" ref="BV20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W38,AL27)</f>
        <v>0</v>
      </c>
      <c r="BW20" s="62" t="str" cm="1">
        <f t="array" ref="BW20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X38,AM27)</f>
        <v>7° grado Si</v>
      </c>
      <c r="BX20" s="62" t="str" cm="1">
        <f t="array" ref="BX20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Y38,AN27)</f>
        <v>1° grado Do</v>
      </c>
      <c r="BY20" s="62" cm="1">
        <f t="array" ref="BY20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Z38,AO27)</f>
        <v>0</v>
      </c>
      <c r="BZ20" s="63" cm="1">
        <f t="array" ref="BZ20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AA38,AP27)</f>
        <v>0</v>
      </c>
      <c r="CA20" s="88"/>
      <c r="CB20" s="119" cm="1">
        <f t="array" ref="CB20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T38,AI27)</f>
        <v>0</v>
      </c>
      <c r="CC20" s="117" t="str" cm="1">
        <f t="array" ref="CC20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U38,AJ27)</f>
        <v>7° grado Si</v>
      </c>
      <c r="CD20" s="117" t="str" cm="1">
        <f t="array" ref="CD20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V38,AK27)</f>
        <v>1° grado Do</v>
      </c>
      <c r="CE20" s="117" cm="1">
        <f t="array" ref="CE20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W38,AL27)</f>
        <v>0</v>
      </c>
      <c r="CF20" s="117" t="str" cm="1">
        <f t="array" ref="CF20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X38,AM27)</f>
        <v>2° grado Re</v>
      </c>
      <c r="CG20" s="117" cm="1">
        <f t="array" ref="CG20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Y38,AN27)</f>
        <v>0</v>
      </c>
      <c r="CH20" s="117" cm="1">
        <f t="array" ref="CH20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Z38,AO27)</f>
        <v>0</v>
      </c>
      <c r="CI20" s="121" cm="1">
        <f t="array" ref="CI20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AA38,AP27)</f>
        <v>0</v>
      </c>
      <c r="CJ20" s="88"/>
      <c r="CK20" s="119" cm="1">
        <f t="array" ref="CK20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T38,AI27)</f>
        <v>0</v>
      </c>
      <c r="CL20" s="117" cm="1">
        <f t="array" ref="CL20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U38,AJ27)</f>
        <v>0</v>
      </c>
      <c r="CM20" s="117" t="str" cm="1">
        <f t="array" ref="CM20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V38,AK27)</f>
        <v>2° grado Re</v>
      </c>
      <c r="CN20" s="117" cm="1">
        <f t="array" ref="CN20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W38,AL27)</f>
        <v>0</v>
      </c>
      <c r="CO20" s="117" t="str" cm="1">
        <f t="array" ref="CO20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X38,AM27)</f>
        <v>3° grado Mi</v>
      </c>
      <c r="CP20" s="117" t="str" cm="1">
        <f t="array" ref="CP20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Y38,AN27)</f>
        <v>4° grado Fa</v>
      </c>
      <c r="CQ20" s="117" cm="1">
        <f t="array" ref="CQ20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Z38,AO27)</f>
        <v>0</v>
      </c>
      <c r="CR20" s="121" cm="1">
        <f t="array" ref="CR20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AA38,AP27)</f>
        <v>0</v>
      </c>
      <c r="CS20" s="88"/>
      <c r="CT20" s="119" cm="1">
        <f t="array" ref="CT20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T38,AI27)</f>
        <v>0</v>
      </c>
      <c r="CU20" s="117" t="str" cm="1">
        <f t="array" ref="CU20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U38,AJ27)</f>
        <v>3° grado Mi</v>
      </c>
      <c r="CV20" s="117" t="str" cm="1">
        <f t="array" ref="CV20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V38,AK27)</f>
        <v>4° grado Fa</v>
      </c>
      <c r="CW20" s="117" cm="1">
        <f t="array" ref="CW20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W38,AL27)</f>
        <v>0</v>
      </c>
      <c r="CX20" s="117" t="str" cm="1">
        <f t="array" ref="CX20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X38,AM27)</f>
        <v>5° grado Sol</v>
      </c>
      <c r="CY20" s="117" cm="1">
        <f t="array" ref="CY20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Y38,AN27)</f>
        <v>0</v>
      </c>
      <c r="CZ20" s="117" cm="1">
        <f t="array" ref="CZ20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Z38,AO27)</f>
        <v>0</v>
      </c>
      <c r="DA20" s="121" cm="1">
        <f t="array" ref="DA20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AA38,AP27)</f>
        <v>0</v>
      </c>
      <c r="DB20" s="88"/>
      <c r="DC20" s="119" cm="1">
        <f t="array" ref="DC20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T38,AI27)</f>
        <v>0</v>
      </c>
      <c r="DD20" s="117" cm="1">
        <f t="array" ref="DD20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U38,AJ27)</f>
        <v>0</v>
      </c>
      <c r="DE20" s="117" t="str" cm="1">
        <f t="array" ref="DE20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V38,AK27)</f>
        <v>5° grado Sol</v>
      </c>
      <c r="DF20" s="117" cm="1">
        <f t="array" ref="DF20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W38,AL27)</f>
        <v>0</v>
      </c>
      <c r="DG20" s="117" t="str" cm="1">
        <f t="array" ref="DG20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X38,AM27)</f>
        <v>6° grado La</v>
      </c>
      <c r="DH20" s="117" cm="1">
        <f t="array" ref="DH20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Y38,AN27)</f>
        <v>0</v>
      </c>
      <c r="DI20" s="117" cm="1">
        <f t="array" ref="DI20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Z38,AO27)</f>
        <v>0</v>
      </c>
      <c r="DJ20" s="121" cm="1">
        <f t="array" ref="DJ20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AA38,AP27)</f>
        <v>0</v>
      </c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</row>
    <row r="21" spans="1:140" ht="29.1" customHeight="1" x14ac:dyDescent="0.3">
      <c r="A21" s="19">
        <f>'xx3'!F121</f>
        <v>17</v>
      </c>
      <c r="B21" s="19" t="str">
        <f>'xx3'!G121</f>
        <v>Mi</v>
      </c>
      <c r="C21" s="19" t="str">
        <f>'xx3'!H121</f>
        <v>Mib</v>
      </c>
      <c r="D21" s="19" t="str">
        <f>'xx3'!I121</f>
        <v>Mib</v>
      </c>
      <c r="E21" s="19" t="str">
        <f>'xx3'!J121</f>
        <v>Mib</v>
      </c>
      <c r="F21" s="17"/>
      <c r="G21" s="17"/>
      <c r="H21" s="17"/>
      <c r="I21" s="17"/>
      <c r="J21" s="17"/>
      <c r="K21" s="17"/>
      <c r="L21" s="17"/>
      <c r="M21" s="17"/>
      <c r="N21" s="88"/>
      <c r="O21" s="88"/>
      <c r="P21" s="148"/>
      <c r="Q21" s="149"/>
      <c r="R21" s="149"/>
      <c r="S21" s="150"/>
      <c r="T21" s="88"/>
      <c r="U21" s="164"/>
      <c r="V21" s="165"/>
      <c r="W21" s="115" t="s">
        <v>150</v>
      </c>
      <c r="X21" s="119">
        <f t="shared" si="9"/>
        <v>0</v>
      </c>
      <c r="Y21" s="117">
        <f t="shared" si="1"/>
        <v>0</v>
      </c>
      <c r="Z21" s="117" t="str">
        <f t="shared" si="2"/>
        <v>3° grado Mi</v>
      </c>
      <c r="AA21" s="117" t="str">
        <f t="shared" si="3"/>
        <v>4° grado Fa</v>
      </c>
      <c r="AB21" s="117">
        <f t="shared" si="4"/>
        <v>0</v>
      </c>
      <c r="AC21" s="117" t="str">
        <f t="shared" si="5"/>
        <v>5° grado Sol</v>
      </c>
      <c r="AD21" s="117">
        <f t="shared" si="6"/>
        <v>0</v>
      </c>
      <c r="AE21" s="121">
        <f t="shared" si="7"/>
        <v>0</v>
      </c>
      <c r="AF21" s="170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61" cm="1">
        <f t="array" ref="BS21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T39,AI30)</f>
        <v>0</v>
      </c>
      <c r="BT21" s="62" cm="1">
        <f t="array" ref="BT21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U39,AJ30)</f>
        <v>0</v>
      </c>
      <c r="BU21" s="62" t="str" cm="1">
        <f t="array" ref="BU21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V39,AK30)</f>
        <v>3° grado Mi</v>
      </c>
      <c r="BV21" s="62" t="str" cm="1">
        <f t="array" ref="BV21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W39,AL30)</f>
        <v>4° grado Fa</v>
      </c>
      <c r="BW21" s="62" cm="1">
        <f t="array" ref="BW21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X39,AM30)</f>
        <v>0</v>
      </c>
      <c r="BX21" s="62" t="str" cm="1">
        <f t="array" ref="BX21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Y39,AN30)</f>
        <v>5° grado Sol</v>
      </c>
      <c r="BY21" s="62" cm="1">
        <f t="array" ref="BY21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Z39,AO30)</f>
        <v>0</v>
      </c>
      <c r="BZ21" s="63" cm="1">
        <f t="array" ref="BZ21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AA39,AP30)</f>
        <v>0</v>
      </c>
      <c r="CA21" s="88"/>
      <c r="CB21" s="119" cm="1">
        <f t="array" ref="CB21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T39,AI30)</f>
        <v>0</v>
      </c>
      <c r="CC21" s="117" cm="1">
        <f t="array" ref="CC21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U39,AJ30)</f>
        <v>0</v>
      </c>
      <c r="CD21" s="117" t="str" cm="1">
        <f t="array" ref="CD21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V39,AK30)</f>
        <v>5° grado Sol</v>
      </c>
      <c r="CE21" s="117" cm="1">
        <f t="array" ref="CE21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W39,AL30)</f>
        <v>0</v>
      </c>
      <c r="CF21" s="117" t="str" cm="1">
        <f t="array" ref="CF21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X39,AM30)</f>
        <v>6° grado La</v>
      </c>
      <c r="CG21" s="117" cm="1">
        <f t="array" ref="CG21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Y39,AN30)</f>
        <v>0</v>
      </c>
      <c r="CH21" s="117" cm="1">
        <f t="array" ref="CH21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Z39,AO30)</f>
        <v>0</v>
      </c>
      <c r="CI21" s="121" cm="1">
        <f t="array" ref="CI21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AA39,AP30)</f>
        <v>0</v>
      </c>
      <c r="CJ21" s="88"/>
      <c r="CK21" s="119" cm="1">
        <f t="array" ref="CK21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T39,AI30)</f>
        <v>0</v>
      </c>
      <c r="CL21" s="117" cm="1">
        <f t="array" ref="CL21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U39,AJ30)</f>
        <v>0</v>
      </c>
      <c r="CM21" s="117" t="str" cm="1">
        <f t="array" ref="CM21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V39,AK30)</f>
        <v>6° grado La</v>
      </c>
      <c r="CN21" s="117" cm="1">
        <f t="array" ref="CN21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W39,AL30)</f>
        <v>0</v>
      </c>
      <c r="CO21" s="117" t="str" cm="1">
        <f t="array" ref="CO21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X39,AM30)</f>
        <v>7° grado Si</v>
      </c>
      <c r="CP21" s="117" t="str" cm="1">
        <f t="array" ref="CP21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Y39,AN30)</f>
        <v>1° grado Do</v>
      </c>
      <c r="CQ21" s="117" cm="1">
        <f t="array" ref="CQ21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Z39,AO30)</f>
        <v>0</v>
      </c>
      <c r="CR21" s="121" cm="1">
        <f t="array" ref="CR21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AA39,AP30)</f>
        <v>0</v>
      </c>
      <c r="CS21" s="88"/>
      <c r="CT21" s="119" cm="1">
        <f t="array" ref="CT21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T39,AI30)</f>
        <v>0</v>
      </c>
      <c r="CU21" s="117" t="str" cm="1">
        <f t="array" ref="CU21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U39,AJ30)</f>
        <v>7° grado Si</v>
      </c>
      <c r="CV21" s="117" t="str" cm="1">
        <f t="array" ref="CV21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V39,AK30)</f>
        <v>1° grado Do</v>
      </c>
      <c r="CW21" s="117" cm="1">
        <f t="array" ref="CW21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W39,AL30)</f>
        <v>0</v>
      </c>
      <c r="CX21" s="117" t="str" cm="1">
        <f t="array" ref="CX21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X39,AM30)</f>
        <v>2° grado Re</v>
      </c>
      <c r="CY21" s="117" cm="1">
        <f t="array" ref="CY21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Y39,AN30)</f>
        <v>0</v>
      </c>
      <c r="CZ21" s="117" cm="1">
        <f t="array" ref="CZ21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Z39,AO30)</f>
        <v>0</v>
      </c>
      <c r="DA21" s="121" cm="1">
        <f t="array" ref="DA21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AA39,AP30)</f>
        <v>0</v>
      </c>
      <c r="DB21" s="88"/>
      <c r="DC21" s="119" cm="1">
        <f t="array" ref="DC21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T39,AI30)</f>
        <v>0</v>
      </c>
      <c r="DD21" s="117" cm="1">
        <f t="array" ref="DD21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U39,AJ30)</f>
        <v>0</v>
      </c>
      <c r="DE21" s="117" t="str" cm="1">
        <f t="array" ref="DE21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V39,AK30)</f>
        <v>2° grado Re</v>
      </c>
      <c r="DF21" s="117" cm="1">
        <f t="array" ref="DF21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W39,AL30)</f>
        <v>0</v>
      </c>
      <c r="DG21" s="117" t="str" cm="1">
        <f t="array" ref="DG21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X39,AM30)</f>
        <v>3° grado Mi</v>
      </c>
      <c r="DH21" s="117" t="str" cm="1">
        <f t="array" ref="DH21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Y39,AN30)</f>
        <v>4° grado Fa</v>
      </c>
      <c r="DI21" s="117" cm="1">
        <f t="array" ref="DI21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Z39,AO30)</f>
        <v>0</v>
      </c>
      <c r="DJ21" s="121" cm="1">
        <f t="array" ref="DJ21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AA39,AP30)</f>
        <v>0</v>
      </c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90"/>
      <c r="EI21" s="90"/>
      <c r="EJ21" s="90"/>
    </row>
    <row r="22" spans="1:140" ht="28.5" customHeight="1" thickBot="1" x14ac:dyDescent="0.35">
      <c r="A22" s="19">
        <f>'xx3'!F122</f>
        <v>18</v>
      </c>
      <c r="B22" s="19" t="str">
        <f>'xx3'!G122</f>
        <v>Fa</v>
      </c>
      <c r="C22" s="19" t="str">
        <f>'xx3'!H122</f>
        <v>Fa</v>
      </c>
      <c r="D22" s="19" t="str">
        <f>'xx3'!I122</f>
        <v>Fa</v>
      </c>
      <c r="E22" s="19" t="str">
        <f>'xx3'!J122</f>
        <v>Fa</v>
      </c>
      <c r="F22" s="17"/>
      <c r="G22" s="17"/>
      <c r="H22" s="17"/>
      <c r="I22" s="17"/>
      <c r="J22" s="17"/>
      <c r="K22" s="17"/>
      <c r="L22" s="17"/>
      <c r="M22" s="17"/>
      <c r="N22" s="88"/>
      <c r="O22" s="88"/>
      <c r="P22" s="148"/>
      <c r="Q22" s="149"/>
      <c r="R22" s="149"/>
      <c r="S22" s="150"/>
      <c r="T22" s="88"/>
      <c r="U22" s="164"/>
      <c r="V22" s="165"/>
      <c r="W22" s="115" t="s">
        <v>151</v>
      </c>
      <c r="X22" s="133">
        <f t="shared" si="9"/>
        <v>0</v>
      </c>
      <c r="Y22" s="134">
        <f t="shared" si="1"/>
        <v>0</v>
      </c>
      <c r="Z22" s="134" t="str">
        <f t="shared" si="2"/>
        <v>7° grado Si</v>
      </c>
      <c r="AA22" s="134" t="str">
        <f t="shared" si="3"/>
        <v>1° grado Do</v>
      </c>
      <c r="AB22" s="134">
        <f t="shared" si="4"/>
        <v>0</v>
      </c>
      <c r="AC22" s="134" t="str">
        <f t="shared" si="5"/>
        <v>2° grado Re</v>
      </c>
      <c r="AD22" s="134">
        <f t="shared" si="6"/>
        <v>0</v>
      </c>
      <c r="AE22" s="135">
        <f t="shared" si="7"/>
        <v>0</v>
      </c>
      <c r="AF22" s="171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61" cm="1">
        <f t="array" ref="BS22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T40,AI31)</f>
        <v>0</v>
      </c>
      <c r="BT22" s="62" cm="1">
        <f t="array" ref="BT22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U40,AJ31)</f>
        <v>0</v>
      </c>
      <c r="BU22" s="62" t="str" cm="1">
        <f t="array" ref="BU22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V40,AK31)</f>
        <v>7° grado Si</v>
      </c>
      <c r="BV22" s="62" t="str" cm="1">
        <f t="array" ref="BV22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W40,AL31)</f>
        <v>1° grado Do</v>
      </c>
      <c r="BW22" s="62" cm="1">
        <f t="array" ref="BW22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X40,AM31)</f>
        <v>0</v>
      </c>
      <c r="BX22" s="62" t="str" cm="1">
        <f t="array" ref="BX22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Y40,AN31)</f>
        <v>2° grado Re</v>
      </c>
      <c r="BY22" s="62" cm="1">
        <f t="array" ref="BY22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Z40,AO31)</f>
        <v>0</v>
      </c>
      <c r="BZ22" s="63" cm="1">
        <f t="array" ref="BZ22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AA40,AP31)</f>
        <v>0</v>
      </c>
      <c r="CA22" s="88"/>
      <c r="CB22" s="133" cm="1">
        <f t="array" ref="CB22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T40,AI31)</f>
        <v>0</v>
      </c>
      <c r="CC22" s="134" cm="1">
        <f t="array" ref="CC22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U40,AJ31)</f>
        <v>0</v>
      </c>
      <c r="CD22" s="134" t="str" cm="1">
        <f t="array" ref="CD22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V40,AK31)</f>
        <v>2° grado Re</v>
      </c>
      <c r="CE22" s="134" cm="1">
        <f t="array" ref="CE22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W40,AL31)</f>
        <v>0</v>
      </c>
      <c r="CF22" s="134" t="str" cm="1">
        <f t="array" ref="CF22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X40,AM31)</f>
        <v>3° grado Mi</v>
      </c>
      <c r="CG22" s="134" t="str" cm="1">
        <f t="array" ref="CG22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Y40,AN31)</f>
        <v>4° grado Fa</v>
      </c>
      <c r="CH22" s="134" cm="1">
        <f t="array" ref="CH22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Z40,AO31)</f>
        <v>0</v>
      </c>
      <c r="CI22" s="135" cm="1">
        <f t="array" ref="CI22">INDEX((IF($P$46=11,(IF($P$38=1,maggiorep1,MAGG1)),(IF($P$46=12,(IF($P$38=1,maggiorep2,MAGG2)),(IF($P$46=13,(IF($P$38=1,maggiorep3,MAGG3)),(IF($P$46=14,(IF($P$38=1,maggiorep4,MAGG4)),(IF($P$46=15,(IF($P$38=1,maggiorep5,MAGG5)),(IF($P$46=21,(IF($P$38=1,minorep1,MINO1)),(IF($P$46=22,(IF($P$38=1,minorep2,MINO2)),(IF($P$46=23,(IF($P$38=1,minorep3,MINO3)),(IF($P$46=24,(IF($P$38=1,minorep4,MINO4)),(IF($P$46=25,(IF($P$38=1,minorep5,MINO5)),(IF($P$46=31,(IF($P$38=1,melodicap1,MELO1)),(IF($P$46=32,(IF($P$38=1,melodicap2,MELO2)),(IF($P$46=33,(IF($P$38=1,melodicap3,MELO3)),(IF($P$46=34,(IF($P$38=1,melodicap4,MELO4)),(IF($P$46=35,(IF($P$38=1,melodicap5,MELO5)),(IF($P$46=41,(IF($P$38=1,armonicap1,ARMO1)),(IF($P$46=42,(IF($P$38=1,armonicap2,ARMO2)),(IF($P$46=43,(IF($P$38=1,armonicap3,ARMO3)),(IF($P$46=44,(IF($P$38=1,armonicap4,ARMO4)),(IF($P$46=45,(IF($P$38=1,armonicap5,ARMO5)),999)))))))))))))))))))))))))))))))))))))))),AA40,AP31)</f>
        <v>0</v>
      </c>
      <c r="CJ22" s="88"/>
      <c r="CK22" s="133" cm="1">
        <f t="array" ref="CK22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T40,AI31)</f>
        <v>0</v>
      </c>
      <c r="CL22" s="134" cm="1">
        <f t="array" ref="CL22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U40,AJ31)</f>
        <v>0</v>
      </c>
      <c r="CM22" s="134" t="str" cm="1">
        <f t="array" ref="CM22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V40,AK31)</f>
        <v>3° grado Mi</v>
      </c>
      <c r="CN22" s="134" t="str" cm="1">
        <f t="array" ref="CN22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W40,AL31)</f>
        <v>4° grado Fa</v>
      </c>
      <c r="CO22" s="134" cm="1">
        <f t="array" ref="CO22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X40,AM31)</f>
        <v>0</v>
      </c>
      <c r="CP22" s="134" t="str" cm="1">
        <f t="array" ref="CP22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Y40,AN31)</f>
        <v>5° grado Sol</v>
      </c>
      <c r="CQ22" s="134" cm="1">
        <f t="array" ref="CQ22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Z40,AO31)</f>
        <v>0</v>
      </c>
      <c r="CR22" s="135" cm="1">
        <f t="array" ref="CR22">INDEX((IF($P$56=11,(IF($P$38=1,maggiorep1,MAGG1)),(IF($P$56=12,(IF($P$38=1,maggiorep2,MAGG2)),(IF($P$56=13,(IF($P$38=1,maggiorep3,MAGG3)),(IF($P$56=14,(IF($P$38=1,maggiorep4,MAGG4)),(IF($P$56=15,(IF($P$38=1,maggiorep5,MAGG5)),(IF($P$56=21,(IF($P$38=1,minorep1,MINO1)),(IF($P$56=22,(IF($P$38=1,minorep2,MINO2)),(IF($P$56=23,(IF($P$38=1,minorep3,MINO3)),(IF($P$56=24,(IF($P$38=1,minorep4,MINO4)),(IF($P$56=25,(IF($P$38=1,minorep5,MINO5)),(IF($P$56=31,(IF($P$38=1,melodicap1,MELO1)),(IF($P$56=32,(IF($P$38=1,melodicap2,MELO2)),(IF($P$56=33,(IF($P$38=1,melodicap3,MELO3)),(IF($P$56=34,(IF($P$38=1,melodicap4,MELO4)),(IF($P$56=35,(IF($P$38=1,melodicap5,MELO5)),(IF($P$56=41,(IF($P$38=1,armonicap1,ARMO1)),(IF($P$56=42,(IF($P$38=1,armonicap2,ARMO2)),(IF($P$56=43,(IF($P$38=1,armonicap3,ARMO3)),(IF($P$56=44,(IF($P$38=1,armonicap4,ARMO4)),(IF($P$56=45,(IF($P$38=1,armonicap5,ARMO5)),999)))))))))))))))))))))))))))))))))))))))),AA40,AP31)</f>
        <v>0</v>
      </c>
      <c r="CS22" s="88"/>
      <c r="CT22" s="133" cm="1">
        <f t="array" ref="CT22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T40,AI31)</f>
        <v>0</v>
      </c>
      <c r="CU22" s="134" cm="1">
        <f t="array" ref="CU22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U40,AJ31)</f>
        <v>0</v>
      </c>
      <c r="CV22" s="134" t="str" cm="1">
        <f t="array" ref="CV22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V40,AK31)</f>
        <v>5° grado Sol</v>
      </c>
      <c r="CW22" s="134" cm="1">
        <f t="array" ref="CW22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W40,AL31)</f>
        <v>0</v>
      </c>
      <c r="CX22" s="134" t="str" cm="1">
        <f t="array" ref="CX22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X40,AM31)</f>
        <v>6° grado La</v>
      </c>
      <c r="CY22" s="134" cm="1">
        <f t="array" ref="CY22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Y40,AN31)</f>
        <v>0</v>
      </c>
      <c r="CZ22" s="134" cm="1">
        <f t="array" ref="CZ22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Z40,AO31)</f>
        <v>0</v>
      </c>
      <c r="DA22" s="135" cm="1">
        <f t="array" ref="DA22">INDEX((IF($P$66=11,(IF($P$38=1,maggiorep1,MAGG1)),(IF($P$66=12,(IF($P$38=1,maggiorep2,MAGG2)),(IF($P$66=13,(IF($P$38=1,maggiorep3,MAGG3)),(IF($P$66=14,(IF($P$38=1,maggiorep4,MAGG4)),(IF($P$66=15,(IF($P$38=1,maggiorep5,MAGG5)),(IF($P$66=21,(IF($P$38=1,minorep1,MINO1)),(IF($P$66=22,(IF($P$38=1,minorep2,MINO2)),(IF($P$66=23,(IF($P$38=1,minorep3,MINO3)),(IF($P$66=24,(IF($P$38=1,minorep4,MINO4)),(IF($P$66=25,(IF($P$38=1,minorep5,MINO5)),(IF($P$66=31,(IF($P$38=1,melodicap1,MELO1)),(IF($P$66=32,(IF($P$38=1,melodicap2,MELO2)),(IF($P$66=33,(IF($P$38=1,melodicap3,MELO3)),(IF($P$66=34,(IF($P$38=1,melodicap4,MELO4)),(IF($P$66=35,(IF($P$38=1,melodicap5,MELO5)),(IF($P$66=41,(IF($P$38=1,armonicap1,ARMO1)),(IF($P$66=42,(IF($P$38=1,armonicap2,ARMO2)),(IF($P$66=43,(IF($P$38=1,armonicap3,ARMO3)),(IF($P$66=44,(IF($P$38=1,armonicap4,ARMO4)),(IF($P$66=45,(IF($P$38=1,armonicap5,ARMO5)),999)))))))))))))))))))))))))))))))))))))))),AA40,AP31)</f>
        <v>0</v>
      </c>
      <c r="DB22" s="88"/>
      <c r="DC22" s="133" cm="1">
        <f t="array" ref="DC22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T40,AI31)</f>
        <v>0</v>
      </c>
      <c r="DD22" s="134" cm="1">
        <f t="array" ref="DD22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U40,AJ31)</f>
        <v>0</v>
      </c>
      <c r="DE22" s="134" t="str" cm="1">
        <f t="array" ref="DE22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V40,AK31)</f>
        <v>6° grado La</v>
      </c>
      <c r="DF22" s="134" cm="1">
        <f t="array" ref="DF22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W40,AL31)</f>
        <v>0</v>
      </c>
      <c r="DG22" s="134" t="str" cm="1">
        <f t="array" ref="DG22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X40,AM31)</f>
        <v>7° grado Si</v>
      </c>
      <c r="DH22" s="134" t="str" cm="1">
        <f t="array" ref="DH22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Y40,AN31)</f>
        <v>1° grado Do</v>
      </c>
      <c r="DI22" s="134" cm="1">
        <f t="array" ref="DI22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Z40,AO31)</f>
        <v>0</v>
      </c>
      <c r="DJ22" s="135" cm="1">
        <f t="array" ref="DJ22">INDEX((IF($P$76=11,(IF($P$38=1,maggiorep1,MAGG1)),(IF($P$76=12,(IF($P$38=1,maggiorep2,MAGG2)),(IF($P$76=13,(IF($P$38=1,maggiorep3,MAGG3)),(IF($P$76=14,(IF($P$38=1,maggiorep4,MAGG4)),(IF($P$76=15,(IF($P$38=1,maggiorep5,MAGG5)),(IF($P$76=21,(IF($P$38=1,minorep1,MINO1)),(IF($P$76=22,(IF($P$38=1,minorep2,MINO2)),(IF($P$76=23,(IF($P$38=1,minorep3,MINO3)),(IF($P$76=24,(IF($P$38=1,minorep4,MINO4)),(IF($P$76=25,(IF($P$38=1,minorep5,MINO5)),(IF($P$76=31,(IF($P$38=1,melodicap1,MELO1)),(IF($P$76=32,(IF($P$38=1,melodicap2,MELO2)),(IF($P$76=33,(IF($P$38=1,melodicap3,MELO3)),(IF($P$76=34,(IF($P$38=1,melodicap4,MELO4)),(IF($P$76=35,(IF($P$38=1,melodicap5,MELO5)),(IF($P$76=41,(IF($P$38=1,armonicap1,ARMO1)),(IF($P$76=42,(IF($P$38=1,armonicap2,ARMO2)),(IF($P$76=43,(IF($P$38=1,armonicap3,ARMO3)),(IF($P$76=44,(IF($P$38=1,armonicap4,ARMO4)),(IF($P$76=45,(IF($P$38=1,armonicap5,ARMO5)),999)))))))))))))))))))))))))))))))))))))))),AA40,AP31)</f>
        <v>0</v>
      </c>
      <c r="DK22" s="90"/>
      <c r="DL22" s="90"/>
      <c r="DM22" s="90"/>
      <c r="DN22" s="90"/>
      <c r="DO22" s="90"/>
      <c r="DP22" s="90"/>
      <c r="DQ22" s="90"/>
      <c r="DR22" s="90"/>
      <c r="DS22" s="90"/>
      <c r="DT22" s="90"/>
      <c r="DU22" s="90"/>
      <c r="DV22" s="90"/>
      <c r="DW22" s="90"/>
      <c r="DX22" s="90"/>
      <c r="DY22" s="90"/>
      <c r="DZ22" s="90"/>
      <c r="EA22" s="90"/>
      <c r="EB22" s="90"/>
      <c r="EC22" s="90"/>
      <c r="ED22" s="90"/>
      <c r="EE22" s="90"/>
      <c r="EF22" s="90"/>
      <c r="EG22" s="90"/>
      <c r="EH22" s="90"/>
      <c r="EI22" s="90"/>
      <c r="EJ22" s="90"/>
    </row>
    <row r="23" spans="1:140" ht="30" thickTop="1" thickBot="1" x14ac:dyDescent="0.35">
      <c r="A23" s="19">
        <f>'xx3'!F123</f>
        <v>19</v>
      </c>
      <c r="B23" s="19" t="str">
        <f>'xx3'!G123</f>
        <v>Sol</v>
      </c>
      <c r="C23" s="19" t="str">
        <f>'xx3'!H123</f>
        <v>Sol</v>
      </c>
      <c r="D23" s="19" t="str">
        <f>'xx3'!I123</f>
        <v>Sol</v>
      </c>
      <c r="E23" s="19" t="str">
        <f>'xx3'!J123</f>
        <v>Sol</v>
      </c>
      <c r="F23" s="17"/>
      <c r="G23" s="17"/>
      <c r="H23" s="17"/>
      <c r="I23" s="17"/>
      <c r="J23" s="17"/>
      <c r="K23" s="17"/>
      <c r="L23" s="17"/>
      <c r="M23" s="17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122">
        <f t="shared" ref="X23:Z23" si="10">IF(X27=0,0,X29)</f>
        <v>0</v>
      </c>
      <c r="Y23" s="131">
        <f t="shared" si="10"/>
        <v>0</v>
      </c>
      <c r="Z23" s="131">
        <f t="shared" si="10"/>
        <v>7</v>
      </c>
      <c r="AA23" s="131">
        <f>IF(AA27=0,0,AA29)</f>
        <v>8</v>
      </c>
      <c r="AB23" s="131">
        <f t="shared" ref="AB23:AE23" si="11">IF(AB27=0,0,AB29)</f>
        <v>0</v>
      </c>
      <c r="AC23" s="131">
        <f t="shared" si="11"/>
        <v>10</v>
      </c>
      <c r="AD23" s="131">
        <f t="shared" si="11"/>
        <v>0</v>
      </c>
      <c r="AE23" s="132">
        <f t="shared" si="11"/>
        <v>0</v>
      </c>
      <c r="AF23" s="88"/>
      <c r="AG23" s="88"/>
      <c r="AH23" s="88"/>
      <c r="AI23" s="88">
        <f>1</f>
        <v>1</v>
      </c>
      <c r="AJ23" s="88">
        <f>AI23+1</f>
        <v>2</v>
      </c>
      <c r="AK23" s="88">
        <f t="shared" ref="AK23:AU23" si="12">AJ23+1</f>
        <v>3</v>
      </c>
      <c r="AL23" s="88">
        <f t="shared" si="12"/>
        <v>4</v>
      </c>
      <c r="AM23" s="88">
        <f t="shared" si="12"/>
        <v>5</v>
      </c>
      <c r="AN23" s="88">
        <f t="shared" si="12"/>
        <v>6</v>
      </c>
      <c r="AO23" s="88">
        <f t="shared" si="12"/>
        <v>7</v>
      </c>
      <c r="AP23" s="88">
        <f t="shared" si="12"/>
        <v>8</v>
      </c>
      <c r="AQ23" s="88">
        <f t="shared" si="12"/>
        <v>9</v>
      </c>
      <c r="AR23" s="88">
        <f t="shared" si="12"/>
        <v>10</v>
      </c>
      <c r="AS23" s="88">
        <f t="shared" si="12"/>
        <v>11</v>
      </c>
      <c r="AT23" s="88">
        <f t="shared" si="12"/>
        <v>12</v>
      </c>
      <c r="AU23" s="88">
        <f t="shared" si="12"/>
        <v>13</v>
      </c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95" t="str" cm="1">
        <f t="array" ref="BS23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T41,AI32)</f>
        <v>5° TASTO</v>
      </c>
      <c r="BT23" s="96" t="str" cm="1">
        <f t="array" ref="BT23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U41,AJ32)</f>
        <v>6° TASTO</v>
      </c>
      <c r="BU23" s="96" t="str" cm="1">
        <f t="array" ref="BU23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V41,AK32)</f>
        <v>7° TASTO</v>
      </c>
      <c r="BV23" s="96" t="str" cm="1">
        <f t="array" ref="BV23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W41,AL32)</f>
        <v>8° TASTO</v>
      </c>
      <c r="BW23" s="96" t="str" cm="1">
        <f t="array" ref="BW23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X41,AM32)</f>
        <v>9° TASTO</v>
      </c>
      <c r="BX23" s="96" t="str" cm="1">
        <f t="array" ref="BX23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Y41,AN32)</f>
        <v>10° TASTO</v>
      </c>
      <c r="BY23" s="96" t="str" cm="1">
        <f t="array" ref="BY23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Z41,AO32)</f>
        <v>11° TASTO</v>
      </c>
      <c r="BZ23" s="97" t="str" cm="1">
        <f t="array" ref="BZ23">INDEX((IF($P$36=11,(IF($P$38=1,maggiorep1,MAGG1)),(IF($P$36=12,(IF($P$38=1,maggiorep2,MAGG2)),(IF($P$36=13,(IF($P$38=1,maggiorep3,MAGG3)),(IF($P$36=14,(IF($P$38=1,maggiorep4,MAGG4)),(IF($P$36=15,(IF($P$38=1,maggiorep5,MAGG5)),(IF($P$36=21,(IF($P$38=1,minorep1,MINO1)),(IF($P$36=22,(IF($P$38=1,minorep2,MINO2)),(IF($P$36=23,(IF($P$38=1,minorep3,MINO3)),(IF($P$36=24,(IF($P$38=1,minorep4,MINO4)),(IF($P$36=25,(IF($P$38=1,minorep5,MINO5)),(IF($P$36=31,(IF($P$38=1,melodicap1,MELO1)),(IF($P$36=32,(IF($P$38=1,melodicap2,MELO2)),(IF($P$36=33,(IF($P$38=1,melodicap3,MELO3)),(IF($P$36=34,(IF($P$38=1,melodicap4,MELO4)),(IF($P$36=35,(IF($P$38=1,melodicap5,MELO5)),(IF($P$36=41,(IF($P$38=1,armonicap1,ARMO1)),(IF($P$36=42,(IF($P$38=1,armonicap2,ARMO2)),(IF($P$36=43,(IF($P$38=1,armonicap3,ARMO3)),(IF($P$36=44,(IF($P$38=1,armonicap4,ARMO4)),(IF($P$36=45,(IF($P$38=1,armonicap5,ARMO5)),999)))))))))))))))))))))))))))))))))))))))),AA41,AP32)</f>
        <v>12° TASTO</v>
      </c>
      <c r="CA23" s="88"/>
      <c r="CB23" s="122">
        <f t="shared" ref="CB23:CD23" si="13">IF(CB27=0,0,CB29)</f>
        <v>0</v>
      </c>
      <c r="CC23" s="131">
        <f t="shared" si="13"/>
        <v>0</v>
      </c>
      <c r="CD23" s="131">
        <f t="shared" si="13"/>
        <v>10</v>
      </c>
      <c r="CE23" s="131">
        <f>IF(CE27=0,0,CE29)</f>
        <v>0</v>
      </c>
      <c r="CF23" s="131">
        <f t="shared" ref="CF23:CI23" si="14">IF(CF27=0,0,CF29)</f>
        <v>12</v>
      </c>
      <c r="CG23" s="131">
        <f t="shared" si="14"/>
        <v>13</v>
      </c>
      <c r="CH23" s="131">
        <f t="shared" si="14"/>
        <v>0</v>
      </c>
      <c r="CI23" s="132">
        <f t="shared" si="14"/>
        <v>0</v>
      </c>
      <c r="CJ23" s="88"/>
      <c r="CK23" s="122">
        <f t="shared" ref="CK23:CM23" si="15">IF(CK27=0,0,CK29)</f>
        <v>0</v>
      </c>
      <c r="CL23" s="131">
        <f t="shared" si="15"/>
        <v>0</v>
      </c>
      <c r="CM23" s="131">
        <f t="shared" si="15"/>
        <v>12</v>
      </c>
      <c r="CN23" s="131">
        <f>IF(CN27=0,0,CN29)</f>
        <v>13</v>
      </c>
      <c r="CO23" s="131">
        <f t="shared" ref="CO23:CR23" si="16">IF(CO27=0,0,CO29)</f>
        <v>0</v>
      </c>
      <c r="CP23" s="131">
        <f t="shared" si="16"/>
        <v>15</v>
      </c>
      <c r="CQ23" s="131">
        <f t="shared" si="16"/>
        <v>0</v>
      </c>
      <c r="CR23" s="132">
        <f t="shared" si="16"/>
        <v>0</v>
      </c>
      <c r="CS23" s="88"/>
      <c r="CT23" s="122">
        <f t="shared" ref="CT23:CV23" si="17">IF(CT27=0,0,CT29)</f>
        <v>0</v>
      </c>
      <c r="CU23" s="131">
        <f t="shared" si="17"/>
        <v>0</v>
      </c>
      <c r="CV23" s="131">
        <f t="shared" si="17"/>
        <v>3</v>
      </c>
      <c r="CW23" s="131">
        <f>IF(CW27=0,0,CW29)</f>
        <v>0</v>
      </c>
      <c r="CX23" s="131">
        <f t="shared" ref="CX23:DA23" si="18">IF(CX27=0,0,CX29)</f>
        <v>5</v>
      </c>
      <c r="CY23" s="131">
        <f t="shared" si="18"/>
        <v>0</v>
      </c>
      <c r="CZ23" s="131">
        <f t="shared" si="18"/>
        <v>0</v>
      </c>
      <c r="DA23" s="132">
        <f t="shared" si="18"/>
        <v>0</v>
      </c>
      <c r="DB23" s="88"/>
      <c r="DC23" s="122">
        <f t="shared" ref="DC23:DE23" si="19">IF(DC27=0,0,DC29)</f>
        <v>0</v>
      </c>
      <c r="DD23" s="131">
        <f t="shared" si="19"/>
        <v>0</v>
      </c>
      <c r="DE23" s="131">
        <f t="shared" si="19"/>
        <v>5</v>
      </c>
      <c r="DF23" s="131">
        <f>IF(DF27=0,0,DF29)</f>
        <v>0</v>
      </c>
      <c r="DG23" s="131">
        <f t="shared" ref="DG23:DJ23" si="20">IF(DG27=0,0,DG29)</f>
        <v>7</v>
      </c>
      <c r="DH23" s="131">
        <f t="shared" si="20"/>
        <v>8</v>
      </c>
      <c r="DI23" s="131">
        <f t="shared" si="20"/>
        <v>0</v>
      </c>
      <c r="DJ23" s="132">
        <f t="shared" si="20"/>
        <v>0</v>
      </c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</row>
    <row r="24" spans="1:140" ht="15" hidden="1" thickTop="1" x14ac:dyDescent="0.3">
      <c r="A24" s="19"/>
      <c r="B24" s="19"/>
      <c r="C24" s="19"/>
      <c r="D24" s="19"/>
      <c r="E24" s="19"/>
      <c r="F24" s="17"/>
      <c r="G24" s="17"/>
      <c r="H24" s="17"/>
      <c r="I24" s="17"/>
      <c r="J24" s="17"/>
      <c r="K24" s="17"/>
      <c r="L24" s="17"/>
      <c r="M24" s="17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103">
        <f>IF(TYPE((IF($U$20="visione con gradi",(_xlfn.TEXTAFTER(X22,"grado ")),X22)))=16,0,(IF($U$20="visione con gradi",(_xlfn.TEXTAFTER(X22,"grado ")),X22)))</f>
        <v>0</v>
      </c>
      <c r="Y24" s="103">
        <f t="shared" ref="Y24:AE24" si="21">IF(TYPE((IF($U$20="visione con gradi",(_xlfn.TEXTAFTER(Y22,"grado ")),Y22)))=16,0,(IF($U$20="visione con gradi",(_xlfn.TEXTAFTER(Y22,"grado ")),Y22)))</f>
        <v>0</v>
      </c>
      <c r="Z24" s="103" t="str">
        <f t="shared" si="21"/>
        <v>Si</v>
      </c>
      <c r="AA24" s="103" t="str">
        <f t="shared" si="21"/>
        <v>Do</v>
      </c>
      <c r="AB24" s="103">
        <f t="shared" si="21"/>
        <v>0</v>
      </c>
      <c r="AC24" s="103" t="str">
        <f t="shared" si="21"/>
        <v>Re</v>
      </c>
      <c r="AD24" s="103">
        <f t="shared" si="21"/>
        <v>0</v>
      </c>
      <c r="AE24" s="103">
        <f t="shared" si="21"/>
        <v>0</v>
      </c>
      <c r="AF24" s="99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100"/>
      <c r="BT24" s="101"/>
      <c r="BU24" s="101"/>
      <c r="BV24" s="101"/>
      <c r="BW24" s="101"/>
      <c r="BX24" s="101"/>
      <c r="BY24" s="101"/>
      <c r="BZ24" s="102"/>
      <c r="CA24" s="88"/>
      <c r="CB24" s="103">
        <f>IF(TYPE((IF($U$20="visione con gradi",(_xlfn.TEXTAFTER(CB22,"grado ")),CB22)))=16,0,(IF($U$20="visione con gradi",(_xlfn.TEXTAFTER(CB22,"grado ")),CB22)))</f>
        <v>0</v>
      </c>
      <c r="CC24" s="103">
        <f t="shared" ref="CC24:CI24" si="22">IF(TYPE((IF($U$20="visione con gradi",(_xlfn.TEXTAFTER(CC22,"grado ")),CC22)))=16,0,(IF($U$20="visione con gradi",(_xlfn.TEXTAFTER(CC22,"grado ")),CC22)))</f>
        <v>0</v>
      </c>
      <c r="CD24" s="103" t="str">
        <f t="shared" si="22"/>
        <v>Re</v>
      </c>
      <c r="CE24" s="103">
        <f t="shared" si="22"/>
        <v>0</v>
      </c>
      <c r="CF24" s="103" t="str">
        <f t="shared" si="22"/>
        <v>Mi</v>
      </c>
      <c r="CG24" s="103" t="str">
        <f t="shared" si="22"/>
        <v>Fa</v>
      </c>
      <c r="CH24" s="103">
        <f t="shared" si="22"/>
        <v>0</v>
      </c>
      <c r="CI24" s="103">
        <f t="shared" si="22"/>
        <v>0</v>
      </c>
      <c r="CJ24" s="88"/>
      <c r="CK24" s="103">
        <f>IF(TYPE((IF($U$20="visione con gradi",(_xlfn.TEXTAFTER(CK22,"grado ")),CK22)))=16,0,(IF($U$20="visione con gradi",(_xlfn.TEXTAFTER(CK22,"grado ")),CK22)))</f>
        <v>0</v>
      </c>
      <c r="CL24" s="103">
        <f t="shared" ref="CL24:CR24" si="23">IF(TYPE((IF($U$20="visione con gradi",(_xlfn.TEXTAFTER(CL22,"grado ")),CL22)))=16,0,(IF($U$20="visione con gradi",(_xlfn.TEXTAFTER(CL22,"grado ")),CL22)))</f>
        <v>0</v>
      </c>
      <c r="CM24" s="103" t="str">
        <f t="shared" si="23"/>
        <v>Mi</v>
      </c>
      <c r="CN24" s="103" t="str">
        <f t="shared" si="23"/>
        <v>Fa</v>
      </c>
      <c r="CO24" s="103">
        <f t="shared" si="23"/>
        <v>0</v>
      </c>
      <c r="CP24" s="103" t="str">
        <f t="shared" si="23"/>
        <v>Sol</v>
      </c>
      <c r="CQ24" s="103">
        <f t="shared" si="23"/>
        <v>0</v>
      </c>
      <c r="CR24" s="103">
        <f t="shared" si="23"/>
        <v>0</v>
      </c>
      <c r="CS24" s="88"/>
      <c r="CT24" s="103">
        <f>IF(TYPE((IF($U$20="visione con gradi",(_xlfn.TEXTAFTER(CT22,"grado ")),CT22)))=16,0,(IF($U$20="visione con gradi",(_xlfn.TEXTAFTER(CT22,"grado ")),CT22)))</f>
        <v>0</v>
      </c>
      <c r="CU24" s="103">
        <f t="shared" ref="CU24:DA24" si="24">IF(TYPE((IF($U$20="visione con gradi",(_xlfn.TEXTAFTER(CU22,"grado ")),CU22)))=16,0,(IF($U$20="visione con gradi",(_xlfn.TEXTAFTER(CU22,"grado ")),CU22)))</f>
        <v>0</v>
      </c>
      <c r="CV24" s="103" t="str">
        <f t="shared" si="24"/>
        <v>Sol</v>
      </c>
      <c r="CW24" s="103">
        <f t="shared" si="24"/>
        <v>0</v>
      </c>
      <c r="CX24" s="103" t="str">
        <f t="shared" si="24"/>
        <v>La</v>
      </c>
      <c r="CY24" s="103">
        <f t="shared" si="24"/>
        <v>0</v>
      </c>
      <c r="CZ24" s="103">
        <f t="shared" si="24"/>
        <v>0</v>
      </c>
      <c r="DA24" s="103">
        <f t="shared" si="24"/>
        <v>0</v>
      </c>
      <c r="DB24" s="88"/>
      <c r="DC24" s="103">
        <f>IF(TYPE((IF($U$20="visione con gradi",(_xlfn.TEXTAFTER(DC22,"grado ")),DC22)))=16,0,(IF($U$20="visione con gradi",(_xlfn.TEXTAFTER(DC22,"grado ")),DC22)))</f>
        <v>0</v>
      </c>
      <c r="DD24" s="103">
        <f t="shared" ref="DD24:DJ24" si="25">IF(TYPE((IF($U$20="visione con gradi",(_xlfn.TEXTAFTER(DD22,"grado ")),DD22)))=16,0,(IF($U$20="visione con gradi",(_xlfn.TEXTAFTER(DD22,"grado ")),DD22)))</f>
        <v>0</v>
      </c>
      <c r="DE24" s="103" t="str">
        <f t="shared" si="25"/>
        <v>La</v>
      </c>
      <c r="DF24" s="103">
        <f t="shared" si="25"/>
        <v>0</v>
      </c>
      <c r="DG24" s="103" t="str">
        <f t="shared" si="25"/>
        <v>Si</v>
      </c>
      <c r="DH24" s="103" t="str">
        <f t="shared" si="25"/>
        <v>Do</v>
      </c>
      <c r="DI24" s="103">
        <f t="shared" si="25"/>
        <v>0</v>
      </c>
      <c r="DJ24" s="103">
        <f t="shared" si="25"/>
        <v>0</v>
      </c>
      <c r="DK24" s="90"/>
      <c r="DL24" s="90"/>
      <c r="DM24" s="90"/>
      <c r="DN24" s="90"/>
      <c r="DO24" s="90"/>
      <c r="DP24" s="90"/>
      <c r="DQ24" s="90"/>
      <c r="DR24" s="90"/>
      <c r="DS24" s="90"/>
      <c r="DT24" s="90"/>
      <c r="DU24" s="90"/>
      <c r="DV24" s="90"/>
      <c r="DW24" s="90"/>
      <c r="DX24" s="90"/>
      <c r="DY24" s="90"/>
      <c r="DZ24" s="90"/>
      <c r="EA24" s="90"/>
      <c r="EB24" s="90"/>
      <c r="EC24" s="90"/>
      <c r="ED24" s="90"/>
      <c r="EE24" s="90"/>
      <c r="EF24" s="90"/>
      <c r="EG24" s="90"/>
      <c r="EH24" s="90"/>
      <c r="EI24" s="90"/>
      <c r="EJ24" s="90"/>
    </row>
    <row r="25" spans="1:140" ht="14.4" hidden="1" x14ac:dyDescent="0.3">
      <c r="A25" s="19">
        <f>'xx3'!F124</f>
        <v>20</v>
      </c>
      <c r="B25" s="19" t="str">
        <f>'xx3'!G124</f>
        <v>La</v>
      </c>
      <c r="C25" s="19" t="str">
        <f>'xx3'!H124</f>
        <v>Lab</v>
      </c>
      <c r="D25" s="19" t="str">
        <f>'xx3'!I124</f>
        <v>La</v>
      </c>
      <c r="E25" s="19" t="str">
        <f>'xx3'!J124</f>
        <v>Lab</v>
      </c>
      <c r="F25" s="17"/>
      <c r="G25" s="17"/>
      <c r="H25" s="17"/>
      <c r="I25" s="17"/>
      <c r="J25" s="17"/>
      <c r="K25" s="17"/>
      <c r="L25" s="17"/>
      <c r="M25" s="17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94">
        <f>IF(TYPE((HLOOKUP(X24,fitti,2,FALSE)))=16,0,(HLOOKUP(X24,fitti,2,FALSE)))</f>
        <v>0</v>
      </c>
      <c r="Y25" s="94">
        <f>IF(TYPE((HLOOKUP(Y24,fitti,2,FALSE)))=16,0,(HLOOKUP(Y24,fitti,2,FALSE)))</f>
        <v>0</v>
      </c>
      <c r="Z25" s="94">
        <f>IF(TYPE((HLOOKUP(Z24,fitti,2,FALSE)))=16,0,(HLOOKUP(Z24,fitti,2,FALSE)))</f>
        <v>7</v>
      </c>
      <c r="AA25" s="94">
        <f>IF(TYPE((HLOOKUP(AA24,fitti,2,FALSE)))=16,0,(HLOOKUP(AA24,fitti,2,FALSE)))</f>
        <v>8</v>
      </c>
      <c r="AB25" s="94">
        <f>IF(TYPE((HLOOKUP(AB24,fitti,2,FALSE)))=16,0,(HLOOKUP(AB24,fitti,2,FALSE)))</f>
        <v>0</v>
      </c>
      <c r="AC25" s="94">
        <f>(IF(TYPE((HLOOKUP(AC24,fitti,2,FALSE)))=16,0,(HLOOKUP(AC24,fitti,2,FALSE))))</f>
        <v>10</v>
      </c>
      <c r="AD25" s="94">
        <f>IF(TYPE((HLOOKUP(AD24,fitti,2,FALSE)))=16,0,(HLOOKUP(AD24,fitti,2,FALSE)))</f>
        <v>0</v>
      </c>
      <c r="AE25" s="94">
        <f>IF(TYPE((HLOOKUP(AE24,fitti,2,FALSE)))=16,0,(HLOOKUP(AE24,fitti,2,FALSE)))</f>
        <v>0</v>
      </c>
      <c r="AF25" s="88"/>
      <c r="AG25" s="88"/>
      <c r="AH25" s="88"/>
      <c r="AI25" s="88">
        <f>1</f>
        <v>1</v>
      </c>
      <c r="AJ25" s="88">
        <f t="shared" ref="AJ25:AU25" si="26">AI25+1</f>
        <v>2</v>
      </c>
      <c r="AK25" s="88">
        <f t="shared" si="26"/>
        <v>3</v>
      </c>
      <c r="AL25" s="88">
        <f t="shared" si="26"/>
        <v>4</v>
      </c>
      <c r="AM25" s="88">
        <f t="shared" si="26"/>
        <v>5</v>
      </c>
      <c r="AN25" s="88">
        <f t="shared" si="26"/>
        <v>6</v>
      </c>
      <c r="AO25" s="88">
        <f t="shared" si="26"/>
        <v>7</v>
      </c>
      <c r="AP25" s="88">
        <f t="shared" si="26"/>
        <v>8</v>
      </c>
      <c r="AQ25" s="88">
        <f t="shared" si="26"/>
        <v>9</v>
      </c>
      <c r="AR25" s="88">
        <f t="shared" si="26"/>
        <v>10</v>
      </c>
      <c r="AS25" s="88">
        <f t="shared" si="26"/>
        <v>11</v>
      </c>
      <c r="AT25" s="88">
        <f t="shared" si="26"/>
        <v>12</v>
      </c>
      <c r="AU25" s="88">
        <f t="shared" si="26"/>
        <v>13</v>
      </c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98">
        <f t="shared" ref="BS25:BU25" si="27">IF(BS22=0,BR25,BR25+1)</f>
        <v>0</v>
      </c>
      <c r="BT25" s="98">
        <f t="shared" si="27"/>
        <v>0</v>
      </c>
      <c r="BU25" s="98">
        <f t="shared" si="27"/>
        <v>1</v>
      </c>
      <c r="BV25" s="98">
        <f>IF(BV22=0,BU25,BU25+1)</f>
        <v>2</v>
      </c>
      <c r="BW25" s="98">
        <f t="shared" ref="BW25:BZ25" si="28">IF(BW22=0,BV25,BV25+1)</f>
        <v>2</v>
      </c>
      <c r="BX25" s="98">
        <f t="shared" si="28"/>
        <v>3</v>
      </c>
      <c r="BY25" s="98">
        <f t="shared" si="28"/>
        <v>3</v>
      </c>
      <c r="BZ25" s="98">
        <f t="shared" si="28"/>
        <v>3</v>
      </c>
      <c r="CA25" s="88"/>
      <c r="CB25" s="94">
        <f>IF(TYPE((HLOOKUP(CB24,fitti,2,FALSE)))=16,0,(HLOOKUP(CB24,fitti,2,FALSE)))</f>
        <v>0</v>
      </c>
      <c r="CC25" s="94">
        <f>IF(TYPE((HLOOKUP(CC24,fitti,2,FALSE)))=16,0,(HLOOKUP(CC24,fitti,2,FALSE)))</f>
        <v>0</v>
      </c>
      <c r="CD25" s="94">
        <f>IF(TYPE((HLOOKUP(CD24,fitti,2,FALSE)))=16,0,(HLOOKUP(CD24,fitti,2,FALSE)))</f>
        <v>10</v>
      </c>
      <c r="CE25" s="94">
        <f>IF(TYPE((HLOOKUP(CE24,fitti,2,FALSE)))=16,0,(HLOOKUP(CE24,fitti,2,FALSE)))</f>
        <v>0</v>
      </c>
      <c r="CF25" s="94">
        <f>IF(TYPE((HLOOKUP(CF24,fitti,2,FALSE)))=16,0,(HLOOKUP(CF24,fitti,2,FALSE)))</f>
        <v>12</v>
      </c>
      <c r="CG25" s="94">
        <f>(IF(TYPE((HLOOKUP(CG24,fitti,2,FALSE)))=16,0,(HLOOKUP(CG24,fitti,2,FALSE))))</f>
        <v>1</v>
      </c>
      <c r="CH25" s="94">
        <f>IF(TYPE((HLOOKUP(CH24,fitti,2,FALSE)))=16,0,(HLOOKUP(CH24,fitti,2,FALSE)))</f>
        <v>0</v>
      </c>
      <c r="CI25" s="94">
        <f>IF(TYPE((HLOOKUP(CI24,fitti,2,FALSE)))=16,0,(HLOOKUP(CI24,fitti,2,FALSE)))</f>
        <v>0</v>
      </c>
      <c r="CJ25" s="88"/>
      <c r="CK25" s="94">
        <f>IF(TYPE((HLOOKUP(CK24,fitti,2,FALSE)))=16,0,(HLOOKUP(CK24,fitti,2,FALSE)))</f>
        <v>0</v>
      </c>
      <c r="CL25" s="94">
        <f>IF(TYPE((HLOOKUP(CL24,fitti,2,FALSE)))=16,0,(HLOOKUP(CL24,fitti,2,FALSE)))</f>
        <v>0</v>
      </c>
      <c r="CM25" s="94">
        <f>IF(TYPE((HLOOKUP(CM24,fitti,2,FALSE)))=16,0,(HLOOKUP(CM24,fitti,2,FALSE)))</f>
        <v>12</v>
      </c>
      <c r="CN25" s="94">
        <f>IF(TYPE((HLOOKUP(CN24,fitti,2,FALSE)))=16,0,(HLOOKUP(CN24,fitti,2,FALSE)))</f>
        <v>1</v>
      </c>
      <c r="CO25" s="94">
        <f>IF(TYPE((HLOOKUP(CO24,fitti,2,FALSE)))=16,0,(HLOOKUP(CO24,fitti,2,FALSE)))</f>
        <v>0</v>
      </c>
      <c r="CP25" s="94">
        <f>(IF(TYPE((HLOOKUP(CP24,fitti,2,FALSE)))=16,0,(HLOOKUP(CP24,fitti,2,FALSE))))</f>
        <v>3</v>
      </c>
      <c r="CQ25" s="94">
        <f>IF(TYPE((HLOOKUP(CQ24,fitti,2,FALSE)))=16,0,(HLOOKUP(CQ24,fitti,2,FALSE)))</f>
        <v>0</v>
      </c>
      <c r="CR25" s="94">
        <f>IF(TYPE((HLOOKUP(CR24,fitti,2,FALSE)))=16,0,(HLOOKUP(CR24,fitti,2,FALSE)))</f>
        <v>0</v>
      </c>
      <c r="CS25" s="88"/>
      <c r="CT25" s="94">
        <f>IF(TYPE((HLOOKUP(CT24,fitti,2,FALSE)))=16,0,(HLOOKUP(CT24,fitti,2,FALSE)))</f>
        <v>0</v>
      </c>
      <c r="CU25" s="94">
        <f>IF(TYPE((HLOOKUP(CU24,fitti,2,FALSE)))=16,0,(HLOOKUP(CU24,fitti,2,FALSE)))</f>
        <v>0</v>
      </c>
      <c r="CV25" s="94">
        <f>IF(TYPE((HLOOKUP(CV24,fitti,2,FALSE)))=16,0,(HLOOKUP(CV24,fitti,2,FALSE)))</f>
        <v>3</v>
      </c>
      <c r="CW25" s="94">
        <f>IF(TYPE((HLOOKUP(CW24,fitti,2,FALSE)))=16,0,(HLOOKUP(CW24,fitti,2,FALSE)))</f>
        <v>0</v>
      </c>
      <c r="CX25" s="94">
        <f>IF(TYPE((HLOOKUP(CX24,fitti,2,FALSE)))=16,0,(HLOOKUP(CX24,fitti,2,FALSE)))</f>
        <v>5</v>
      </c>
      <c r="CY25" s="94">
        <f>(IF(TYPE((HLOOKUP(CY24,fitti,2,FALSE)))=16,0,(HLOOKUP(CY24,fitti,2,FALSE))))</f>
        <v>0</v>
      </c>
      <c r="CZ25" s="94">
        <f>IF(TYPE((HLOOKUP(CZ24,fitti,2,FALSE)))=16,0,(HLOOKUP(CZ24,fitti,2,FALSE)))</f>
        <v>0</v>
      </c>
      <c r="DA25" s="94">
        <f>IF(TYPE((HLOOKUP(DA24,fitti,2,FALSE)))=16,0,(HLOOKUP(DA24,fitti,2,FALSE)))</f>
        <v>0</v>
      </c>
      <c r="DB25" s="88"/>
      <c r="DC25" s="94">
        <f>IF(TYPE((HLOOKUP(DC24,fitti,2,FALSE)))=16,0,(HLOOKUP(DC24,fitti,2,FALSE)))</f>
        <v>0</v>
      </c>
      <c r="DD25" s="94">
        <f>IF(TYPE((HLOOKUP(DD24,fitti,2,FALSE)))=16,0,(HLOOKUP(DD24,fitti,2,FALSE)))</f>
        <v>0</v>
      </c>
      <c r="DE25" s="94">
        <f>IF(TYPE((HLOOKUP(DE24,fitti,2,FALSE)))=16,0,(HLOOKUP(DE24,fitti,2,FALSE)))</f>
        <v>5</v>
      </c>
      <c r="DF25" s="94">
        <f>IF(TYPE((HLOOKUP(DF24,fitti,2,FALSE)))=16,0,(HLOOKUP(DF24,fitti,2,FALSE)))</f>
        <v>0</v>
      </c>
      <c r="DG25" s="94">
        <f>IF(TYPE((HLOOKUP(DG24,fitti,2,FALSE)))=16,0,(HLOOKUP(DG24,fitti,2,FALSE)))</f>
        <v>7</v>
      </c>
      <c r="DH25" s="94">
        <f>(IF(TYPE((HLOOKUP(DH24,fitti,2,FALSE)))=16,0,(HLOOKUP(DH24,fitti,2,FALSE))))</f>
        <v>8</v>
      </c>
      <c r="DI25" s="94">
        <f>IF(TYPE((HLOOKUP(DI24,fitti,2,FALSE)))=16,0,(HLOOKUP(DI24,fitti,2,FALSE)))</f>
        <v>0</v>
      </c>
      <c r="DJ25" s="94">
        <f>IF(TYPE((HLOOKUP(DJ24,fitti,2,FALSE)))=16,0,(HLOOKUP(DJ24,fitti,2,FALSE)))</f>
        <v>0</v>
      </c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90"/>
      <c r="EI25" s="90"/>
      <c r="EJ25" s="90"/>
    </row>
    <row r="26" spans="1:140" hidden="1" x14ac:dyDescent="0.3">
      <c r="A26" s="19">
        <f>'xx3'!F125</f>
        <v>21</v>
      </c>
      <c r="B26" s="19" t="str">
        <f>'xx3'!G125</f>
        <v>Si</v>
      </c>
      <c r="C26" s="19" t="str">
        <f>'xx3'!H125</f>
        <v>Sib</v>
      </c>
      <c r="D26" s="19" t="str">
        <f>'xx3'!I125</f>
        <v>Si</v>
      </c>
      <c r="E26" s="19" t="str">
        <f>'xx3'!J125</f>
        <v>Si</v>
      </c>
      <c r="F26" s="17"/>
      <c r="G26" s="17"/>
      <c r="H26" s="17"/>
      <c r="I26" s="17"/>
      <c r="J26" s="17"/>
      <c r="K26" s="17"/>
      <c r="L26" s="17"/>
      <c r="M26" s="17"/>
      <c r="N26" s="88"/>
      <c r="O26" s="88"/>
      <c r="X26" s="94">
        <f t="shared" ref="X26:AE26" si="29">IF(TYPE((HLOOKUP(X24,paldi,2,FALSE)))=16,0,(HLOOKUP(X24,paldi,2,FALSE)))</f>
        <v>0</v>
      </c>
      <c r="Y26" s="94">
        <f t="shared" si="29"/>
        <v>0</v>
      </c>
      <c r="Z26" s="94">
        <f t="shared" si="29"/>
        <v>7</v>
      </c>
      <c r="AA26" s="94">
        <f t="shared" si="29"/>
        <v>8</v>
      </c>
      <c r="AB26" s="94">
        <f t="shared" si="29"/>
        <v>0</v>
      </c>
      <c r="AC26" s="94">
        <f t="shared" si="29"/>
        <v>10</v>
      </c>
      <c r="AD26" s="94">
        <f t="shared" si="29"/>
        <v>0</v>
      </c>
      <c r="AE26" s="94">
        <f t="shared" si="29"/>
        <v>0</v>
      </c>
      <c r="AG26" s="88"/>
      <c r="AH26" s="88"/>
      <c r="AI26" s="88">
        <f>1</f>
        <v>1</v>
      </c>
      <c r="AJ26" s="88">
        <f t="shared" ref="AJ26:AU26" si="30">AI26+1</f>
        <v>2</v>
      </c>
      <c r="AK26" s="88">
        <f t="shared" si="30"/>
        <v>3</v>
      </c>
      <c r="AL26" s="88">
        <f t="shared" si="30"/>
        <v>4</v>
      </c>
      <c r="AM26" s="88">
        <f t="shared" si="30"/>
        <v>5</v>
      </c>
      <c r="AN26" s="88">
        <f t="shared" si="30"/>
        <v>6</v>
      </c>
      <c r="AO26" s="88">
        <f t="shared" si="30"/>
        <v>7</v>
      </c>
      <c r="AP26" s="88">
        <f t="shared" si="30"/>
        <v>8</v>
      </c>
      <c r="AQ26" s="88">
        <f t="shared" si="30"/>
        <v>9</v>
      </c>
      <c r="AR26" s="88">
        <f t="shared" si="30"/>
        <v>10</v>
      </c>
      <c r="AS26" s="88">
        <f t="shared" si="30"/>
        <v>11</v>
      </c>
      <c r="AT26" s="88">
        <f t="shared" si="30"/>
        <v>12</v>
      </c>
      <c r="AU26" s="88">
        <f t="shared" si="30"/>
        <v>13</v>
      </c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98">
        <f t="shared" ref="BS26:BZ26" si="31">IF(BS22=0,0,BS25)</f>
        <v>0</v>
      </c>
      <c r="BT26" s="98">
        <f t="shared" si="31"/>
        <v>0</v>
      </c>
      <c r="BU26" s="98">
        <f t="shared" si="31"/>
        <v>1</v>
      </c>
      <c r="BV26" s="98">
        <f t="shared" si="31"/>
        <v>2</v>
      </c>
      <c r="BW26" s="98">
        <f t="shared" si="31"/>
        <v>0</v>
      </c>
      <c r="BX26" s="98">
        <f t="shared" si="31"/>
        <v>3</v>
      </c>
      <c r="BY26" s="98">
        <f t="shared" si="31"/>
        <v>0</v>
      </c>
      <c r="BZ26" s="98">
        <f t="shared" si="31"/>
        <v>0</v>
      </c>
      <c r="CA26" s="88"/>
      <c r="CB26" s="94">
        <f t="shared" ref="CB26:CI26" si="32">IF(TYPE((HLOOKUP(CB24,paldi,2,FALSE)))=16,0,(HLOOKUP(CB24,paldi,2,FALSE)))</f>
        <v>0</v>
      </c>
      <c r="CC26" s="94">
        <f t="shared" si="32"/>
        <v>0</v>
      </c>
      <c r="CD26" s="94">
        <f t="shared" si="32"/>
        <v>10</v>
      </c>
      <c r="CE26" s="94">
        <f t="shared" si="32"/>
        <v>0</v>
      </c>
      <c r="CF26" s="94">
        <f t="shared" si="32"/>
        <v>12</v>
      </c>
      <c r="CG26" s="94">
        <f t="shared" si="32"/>
        <v>1</v>
      </c>
      <c r="CH26" s="94">
        <f t="shared" si="32"/>
        <v>0</v>
      </c>
      <c r="CI26" s="94">
        <f t="shared" si="32"/>
        <v>0</v>
      </c>
      <c r="CJ26" s="88"/>
      <c r="CK26" s="94">
        <f t="shared" ref="CK26:CR26" si="33">IF(TYPE((HLOOKUP(CK24,paldi,2,FALSE)))=16,0,(HLOOKUP(CK24,paldi,2,FALSE)))</f>
        <v>0</v>
      </c>
      <c r="CL26" s="94">
        <f t="shared" si="33"/>
        <v>0</v>
      </c>
      <c r="CM26" s="94">
        <f t="shared" si="33"/>
        <v>12</v>
      </c>
      <c r="CN26" s="94">
        <f t="shared" si="33"/>
        <v>1</v>
      </c>
      <c r="CO26" s="94">
        <f t="shared" si="33"/>
        <v>0</v>
      </c>
      <c r="CP26" s="94">
        <f t="shared" si="33"/>
        <v>3</v>
      </c>
      <c r="CQ26" s="94">
        <f t="shared" si="33"/>
        <v>0</v>
      </c>
      <c r="CR26" s="94">
        <f t="shared" si="33"/>
        <v>0</v>
      </c>
      <c r="CS26" s="88"/>
      <c r="CT26" s="94">
        <f t="shared" ref="CT26:DA26" si="34">IF(TYPE((HLOOKUP(CT24,paldi,2,FALSE)))=16,0,(HLOOKUP(CT24,paldi,2,FALSE)))</f>
        <v>0</v>
      </c>
      <c r="CU26" s="94">
        <f t="shared" si="34"/>
        <v>0</v>
      </c>
      <c r="CV26" s="94">
        <f t="shared" si="34"/>
        <v>3</v>
      </c>
      <c r="CW26" s="94">
        <f t="shared" si="34"/>
        <v>0</v>
      </c>
      <c r="CX26" s="94">
        <f t="shared" si="34"/>
        <v>5</v>
      </c>
      <c r="CY26" s="94">
        <f t="shared" si="34"/>
        <v>0</v>
      </c>
      <c r="CZ26" s="94">
        <f t="shared" si="34"/>
        <v>0</v>
      </c>
      <c r="DA26" s="94">
        <f t="shared" si="34"/>
        <v>0</v>
      </c>
      <c r="DB26" s="88"/>
      <c r="DC26" s="94">
        <f t="shared" ref="DC26:DJ26" si="35">IF(TYPE((HLOOKUP(DC24,paldi,2,FALSE)))=16,0,(HLOOKUP(DC24,paldi,2,FALSE)))</f>
        <v>0</v>
      </c>
      <c r="DD26" s="94">
        <f t="shared" si="35"/>
        <v>0</v>
      </c>
      <c r="DE26" s="94">
        <f t="shared" si="35"/>
        <v>5</v>
      </c>
      <c r="DF26" s="94">
        <f t="shared" si="35"/>
        <v>0</v>
      </c>
      <c r="DG26" s="94">
        <f t="shared" si="35"/>
        <v>7</v>
      </c>
      <c r="DH26" s="94">
        <f t="shared" si="35"/>
        <v>8</v>
      </c>
      <c r="DI26" s="94">
        <f t="shared" si="35"/>
        <v>0</v>
      </c>
      <c r="DJ26" s="94">
        <f t="shared" si="35"/>
        <v>0</v>
      </c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</row>
    <row r="27" spans="1:140" ht="16.2" hidden="1" thickBot="1" x14ac:dyDescent="0.35">
      <c r="A27" s="19">
        <f>'xx3'!F126</f>
        <v>22</v>
      </c>
      <c r="B27" s="19" t="str">
        <f>'xx3'!G126</f>
        <v>Do</v>
      </c>
      <c r="C27" s="19" t="str">
        <f>'xx3'!H126</f>
        <v>Do</v>
      </c>
      <c r="D27" s="19" t="str">
        <f>'xx3'!I126</f>
        <v>Do</v>
      </c>
      <c r="E27" s="19" t="str">
        <f>'xx3'!J126</f>
        <v>Do</v>
      </c>
      <c r="F27" s="17"/>
      <c r="G27" s="17"/>
      <c r="H27" s="17"/>
      <c r="I27" s="17"/>
      <c r="J27" s="17"/>
      <c r="K27" s="17"/>
      <c r="L27" s="17"/>
      <c r="M27" s="17"/>
      <c r="N27" s="88"/>
      <c r="O27" s="88"/>
      <c r="X27" s="104">
        <f t="shared" ref="X27" si="36">IF(X25=X26,X25,X25+X26)</f>
        <v>0</v>
      </c>
      <c r="Y27" s="104">
        <f t="shared" ref="Y27" si="37">IF(Y25=Y26,Y25,Y25+Y26)</f>
        <v>0</v>
      </c>
      <c r="Z27" s="104">
        <f t="shared" ref="Z27" si="38">IF(Z25=Z26,Z25,Z25+Z26)</f>
        <v>7</v>
      </c>
      <c r="AA27" s="104">
        <f t="shared" ref="AA27" si="39">IF(AA25=AA26,AA25,AA25+AA26)</f>
        <v>8</v>
      </c>
      <c r="AB27" s="104">
        <f>IF(AB25=AB26,AB25,AB25+AB26)</f>
        <v>0</v>
      </c>
      <c r="AC27" s="104">
        <f t="shared" ref="AC27" si="40">IF(AC25=AC26,AC25,AC25+AC26)</f>
        <v>10</v>
      </c>
      <c r="AD27" s="104">
        <f t="shared" ref="AD27" si="41">IF(AD25=AD26,AD25,AD25+AD26)</f>
        <v>0</v>
      </c>
      <c r="AE27" s="104">
        <f t="shared" ref="AE27" si="42">IF(AE25=AE26,AE25,AE25+AE26)</f>
        <v>0</v>
      </c>
      <c r="AG27" s="88"/>
      <c r="AH27" s="88"/>
      <c r="AI27" s="88">
        <f>1</f>
        <v>1</v>
      </c>
      <c r="AJ27" s="88">
        <f t="shared" ref="AJ27:AU27" si="43">AI27+1</f>
        <v>2</v>
      </c>
      <c r="AK27" s="88">
        <f t="shared" si="43"/>
        <v>3</v>
      </c>
      <c r="AL27" s="88">
        <f t="shared" si="43"/>
        <v>4</v>
      </c>
      <c r="AM27" s="88">
        <f t="shared" si="43"/>
        <v>5</v>
      </c>
      <c r="AN27" s="88">
        <f t="shared" si="43"/>
        <v>6</v>
      </c>
      <c r="AO27" s="88">
        <f t="shared" si="43"/>
        <v>7</v>
      </c>
      <c r="AP27" s="88">
        <f t="shared" si="43"/>
        <v>8</v>
      </c>
      <c r="AQ27" s="88">
        <f t="shared" si="43"/>
        <v>9</v>
      </c>
      <c r="AR27" s="88">
        <f t="shared" si="43"/>
        <v>10</v>
      </c>
      <c r="AS27" s="88">
        <f t="shared" si="43"/>
        <v>11</v>
      </c>
      <c r="AT27" s="88">
        <f t="shared" si="43"/>
        <v>12</v>
      </c>
      <c r="AU27" s="88">
        <f t="shared" si="43"/>
        <v>13</v>
      </c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172">
        <f>MAX(BS26:BZ26)</f>
        <v>3</v>
      </c>
      <c r="BT27" s="172"/>
      <c r="BU27" s="172"/>
      <c r="BV27" s="172"/>
      <c r="BW27" s="172"/>
      <c r="BX27" s="172"/>
      <c r="BY27" s="172"/>
      <c r="BZ27" s="172"/>
      <c r="CA27" s="88"/>
      <c r="CB27" s="104">
        <f t="shared" ref="CB27" si="44">IF(CB25=CB26,CB25,CB25+CB26)</f>
        <v>0</v>
      </c>
      <c r="CC27" s="104">
        <f t="shared" ref="CC27" si="45">IF(CC25=CC26,CC25,CC25+CC26)</f>
        <v>0</v>
      </c>
      <c r="CD27" s="104">
        <f t="shared" ref="CD27" si="46">IF(CD25=CD26,CD25,CD25+CD26)</f>
        <v>10</v>
      </c>
      <c r="CE27" s="104">
        <f t="shared" ref="CE27" si="47">IF(CE25=CE26,CE25,CE25+CE26)</f>
        <v>0</v>
      </c>
      <c r="CF27" s="104">
        <f>IF(CF25=CF26,CF25,CF25+CF26)</f>
        <v>12</v>
      </c>
      <c r="CG27" s="104">
        <f t="shared" ref="CG27" si="48">IF(CG25=CG26,CG25,CG25+CG26)</f>
        <v>1</v>
      </c>
      <c r="CH27" s="104">
        <f t="shared" ref="CH27" si="49">IF(CH25=CH26,CH25,CH25+CH26)</f>
        <v>0</v>
      </c>
      <c r="CI27" s="104">
        <f t="shared" ref="CI27" si="50">IF(CI25=CI26,CI25,CI25+CI26)</f>
        <v>0</v>
      </c>
      <c r="CJ27" s="88"/>
      <c r="CK27" s="104">
        <f t="shared" ref="CK27" si="51">IF(CK25=CK26,CK25,CK25+CK26)</f>
        <v>0</v>
      </c>
      <c r="CL27" s="104">
        <f t="shared" ref="CL27" si="52">IF(CL25=CL26,CL25,CL25+CL26)</f>
        <v>0</v>
      </c>
      <c r="CM27" s="104">
        <f t="shared" ref="CM27" si="53">IF(CM25=CM26,CM25,CM25+CM26)</f>
        <v>12</v>
      </c>
      <c r="CN27" s="104">
        <f t="shared" ref="CN27" si="54">IF(CN25=CN26,CN25,CN25+CN26)</f>
        <v>1</v>
      </c>
      <c r="CO27" s="104">
        <f>IF(CO25=CO26,CO25,CO25+CO26)</f>
        <v>0</v>
      </c>
      <c r="CP27" s="104">
        <f t="shared" ref="CP27" si="55">IF(CP25=CP26,CP25,CP25+CP26)</f>
        <v>3</v>
      </c>
      <c r="CQ27" s="104">
        <f t="shared" ref="CQ27" si="56">IF(CQ25=CQ26,CQ25,CQ25+CQ26)</f>
        <v>0</v>
      </c>
      <c r="CR27" s="104">
        <f t="shared" ref="CR27" si="57">IF(CR25=CR26,CR25,CR25+CR26)</f>
        <v>0</v>
      </c>
      <c r="CS27" s="88"/>
      <c r="CT27" s="104">
        <f t="shared" ref="CT27" si="58">IF(CT25=CT26,CT25,CT25+CT26)</f>
        <v>0</v>
      </c>
      <c r="CU27" s="104">
        <f t="shared" ref="CU27" si="59">IF(CU25=CU26,CU25,CU25+CU26)</f>
        <v>0</v>
      </c>
      <c r="CV27" s="104">
        <f t="shared" ref="CV27" si="60">IF(CV25=CV26,CV25,CV25+CV26)</f>
        <v>3</v>
      </c>
      <c r="CW27" s="104">
        <f t="shared" ref="CW27" si="61">IF(CW25=CW26,CW25,CW25+CW26)</f>
        <v>0</v>
      </c>
      <c r="CX27" s="104">
        <f>IF(CX25=CX26,CX25,CX25+CX26)</f>
        <v>5</v>
      </c>
      <c r="CY27" s="104">
        <f t="shared" ref="CY27" si="62">IF(CY25=CY26,CY25,CY25+CY26)</f>
        <v>0</v>
      </c>
      <c r="CZ27" s="104">
        <f t="shared" ref="CZ27" si="63">IF(CZ25=CZ26,CZ25,CZ25+CZ26)</f>
        <v>0</v>
      </c>
      <c r="DA27" s="104">
        <f t="shared" ref="DA27" si="64">IF(DA25=DA26,DA25,DA25+DA26)</f>
        <v>0</v>
      </c>
      <c r="DB27" s="88"/>
      <c r="DC27" s="104">
        <f t="shared" ref="DC27" si="65">IF(DC25=DC26,DC25,DC25+DC26)</f>
        <v>0</v>
      </c>
      <c r="DD27" s="104">
        <f t="shared" ref="DD27" si="66">IF(DD25=DD26,DD25,DD25+DD26)</f>
        <v>0</v>
      </c>
      <c r="DE27" s="104">
        <f t="shared" ref="DE27" si="67">IF(DE25=DE26,DE25,DE25+DE26)</f>
        <v>5</v>
      </c>
      <c r="DF27" s="104">
        <f t="shared" ref="DF27" si="68">IF(DF25=DF26,DF25,DF25+DF26)</f>
        <v>0</v>
      </c>
      <c r="DG27" s="104">
        <f>IF(DG25=DG26,DG25,DG25+DG26)</f>
        <v>7</v>
      </c>
      <c r="DH27" s="104">
        <f t="shared" ref="DH27" si="69">IF(DH25=DH26,DH25,DH25+DH26)</f>
        <v>8</v>
      </c>
      <c r="DI27" s="104">
        <f t="shared" ref="DI27" si="70">IF(DI25=DI26,DI25,DI25+DI26)</f>
        <v>0</v>
      </c>
      <c r="DJ27" s="104">
        <f t="shared" ref="DJ27" si="71">IF(DJ25=DJ26,DJ25,DJ25+DJ26)</f>
        <v>0</v>
      </c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</row>
    <row r="28" spans="1:140" ht="16.2" hidden="1" thickTop="1" x14ac:dyDescent="0.3">
      <c r="A28" s="19">
        <f>'xx3'!F127</f>
        <v>23</v>
      </c>
      <c r="B28" s="19" t="str">
        <f>'xx3'!G127</f>
        <v>Re</v>
      </c>
      <c r="C28" s="19" t="str">
        <f>'xx3'!H127</f>
        <v>Re</v>
      </c>
      <c r="D28" s="19" t="str">
        <f>'xx3'!I127</f>
        <v>Re</v>
      </c>
      <c r="E28" s="19" t="str">
        <f>'xx3'!J127</f>
        <v>Re</v>
      </c>
      <c r="F28" s="17"/>
      <c r="G28" s="17"/>
      <c r="H28" s="17"/>
      <c r="I28" s="17"/>
      <c r="J28" s="17"/>
      <c r="K28" s="17"/>
      <c r="L28" s="17"/>
      <c r="M28" s="17"/>
      <c r="N28" s="88"/>
      <c r="O28" s="88"/>
      <c r="X28" s="105">
        <f t="shared" ref="X28" si="72">IF(X27=0,(IF(W28=0,0,W28+1)),W28+1)</f>
        <v>0</v>
      </c>
      <c r="Y28" s="105">
        <f t="shared" ref="Y28" si="73">IF(Y27=0,(IF(X28=0,0,X28+1)),X28+1)</f>
        <v>0</v>
      </c>
      <c r="Z28" s="105">
        <f t="shared" ref="Z28" si="74">IF(Z27=0,(IF(Y28=0,0,Y28+1)),Y28+1)</f>
        <v>1</v>
      </c>
      <c r="AA28" s="105">
        <f t="shared" ref="AA28" si="75">IF(AA27=0,(IF(Z28=0,0,Z28+1)),Z28+1)</f>
        <v>2</v>
      </c>
      <c r="AB28" s="105">
        <f>IF(AB27=0,(IF(AA28=0,0,AA28+1)),AA28+1)</f>
        <v>3</v>
      </c>
      <c r="AC28" s="105">
        <f t="shared" ref="AC28" si="76">IF(AC27=0,(IF(AB28=0,0,AB28+1)),AB28+1)</f>
        <v>4</v>
      </c>
      <c r="AD28" s="105">
        <f t="shared" ref="AD28" si="77">IF(AD27=0,(IF(AC28=0,0,AC28+1)),AC28+1)</f>
        <v>5</v>
      </c>
      <c r="AE28" s="105">
        <f t="shared" ref="AE28" si="78">IF(AE27=0,(IF(AD28=0,0,AD28+1)),AD28+1)</f>
        <v>6</v>
      </c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98"/>
      <c r="BT28" s="98"/>
      <c r="BU28" s="98"/>
      <c r="BV28" s="98"/>
      <c r="BW28" s="98"/>
      <c r="BX28" s="98"/>
      <c r="BY28" s="98"/>
      <c r="BZ28" s="98"/>
      <c r="CA28" s="88"/>
      <c r="CB28" s="105">
        <f t="shared" ref="CB28" si="79">IF(CB27=0,(IF(CA28=0,0,CA28+1)),CA28+1)</f>
        <v>0</v>
      </c>
      <c r="CC28" s="105">
        <f t="shared" ref="CC28" si="80">IF(CC27=0,(IF(CB28=0,0,CB28+1)),CB28+1)</f>
        <v>0</v>
      </c>
      <c r="CD28" s="105">
        <f t="shared" ref="CD28" si="81">IF(CD27=0,(IF(CC28=0,0,CC28+1)),CC28+1)</f>
        <v>1</v>
      </c>
      <c r="CE28" s="105">
        <f t="shared" ref="CE28" si="82">IF(CE27=0,(IF(CD28=0,0,CD28+1)),CD28+1)</f>
        <v>2</v>
      </c>
      <c r="CF28" s="105">
        <f>IF(CF27=0,(IF(CE28=0,0,CE28+1)),CE28+1)</f>
        <v>3</v>
      </c>
      <c r="CG28" s="105">
        <f t="shared" ref="CG28" si="83">IF(CG27=0,(IF(CF28=0,0,CF28+1)),CF28+1)</f>
        <v>4</v>
      </c>
      <c r="CH28" s="105">
        <f t="shared" ref="CH28" si="84">IF(CH27=0,(IF(CG28=0,0,CG28+1)),CG28+1)</f>
        <v>5</v>
      </c>
      <c r="CI28" s="105">
        <f t="shared" ref="CI28" si="85">IF(CI27=0,(IF(CH28=0,0,CH28+1)),CH28+1)</f>
        <v>6</v>
      </c>
      <c r="CJ28" s="88"/>
      <c r="CK28" s="105">
        <f t="shared" ref="CK28" si="86">IF(CK27=0,(IF(CJ28=0,0,CJ28+1)),CJ28+1)</f>
        <v>0</v>
      </c>
      <c r="CL28" s="105">
        <f t="shared" ref="CL28" si="87">IF(CL27=0,(IF(CK28=0,0,CK28+1)),CK28+1)</f>
        <v>0</v>
      </c>
      <c r="CM28" s="105">
        <f t="shared" ref="CM28" si="88">IF(CM27=0,(IF(CL28=0,0,CL28+1)),CL28+1)</f>
        <v>1</v>
      </c>
      <c r="CN28" s="105">
        <f t="shared" ref="CN28" si="89">IF(CN27=0,(IF(CM28=0,0,CM28+1)),CM28+1)</f>
        <v>2</v>
      </c>
      <c r="CO28" s="105">
        <f>IF(CO27=0,(IF(CN28=0,0,CN28+1)),CN28+1)</f>
        <v>3</v>
      </c>
      <c r="CP28" s="105">
        <f t="shared" ref="CP28" si="90">IF(CP27=0,(IF(CO28=0,0,CO28+1)),CO28+1)</f>
        <v>4</v>
      </c>
      <c r="CQ28" s="105">
        <f t="shared" ref="CQ28" si="91">IF(CQ27=0,(IF(CP28=0,0,CP28+1)),CP28+1)</f>
        <v>5</v>
      </c>
      <c r="CR28" s="105">
        <f t="shared" ref="CR28" si="92">IF(CR27=0,(IF(CQ28=0,0,CQ28+1)),CQ28+1)</f>
        <v>6</v>
      </c>
      <c r="CS28" s="88"/>
      <c r="CT28" s="105">
        <f t="shared" ref="CT28" si="93">IF(CT27=0,(IF(CS28=0,0,CS28+1)),CS28+1)</f>
        <v>0</v>
      </c>
      <c r="CU28" s="105">
        <f t="shared" ref="CU28" si="94">IF(CU27=0,(IF(CT28=0,0,CT28+1)),CT28+1)</f>
        <v>0</v>
      </c>
      <c r="CV28" s="105">
        <f t="shared" ref="CV28" si="95">IF(CV27=0,(IF(CU28=0,0,CU28+1)),CU28+1)</f>
        <v>1</v>
      </c>
      <c r="CW28" s="105">
        <f t="shared" ref="CW28" si="96">IF(CW27=0,(IF(CV28=0,0,CV28+1)),CV28+1)</f>
        <v>2</v>
      </c>
      <c r="CX28" s="105">
        <f>IF(CX27=0,(IF(CW28=0,0,CW28+1)),CW28+1)</f>
        <v>3</v>
      </c>
      <c r="CY28" s="105">
        <f t="shared" ref="CY28" si="97">IF(CY27=0,(IF(CX28=0,0,CX28+1)),CX28+1)</f>
        <v>4</v>
      </c>
      <c r="CZ28" s="105">
        <f t="shared" ref="CZ28" si="98">IF(CZ27=0,(IF(CY28=0,0,CY28+1)),CY28+1)</f>
        <v>5</v>
      </c>
      <c r="DA28" s="105">
        <f t="shared" ref="DA28" si="99">IF(DA27=0,(IF(CZ28=0,0,CZ28+1)),CZ28+1)</f>
        <v>6</v>
      </c>
      <c r="DB28" s="88"/>
      <c r="DC28" s="105">
        <f t="shared" ref="DC28" si="100">IF(DC27=0,(IF(DB28=0,0,DB28+1)),DB28+1)</f>
        <v>0</v>
      </c>
      <c r="DD28" s="105">
        <f t="shared" ref="DD28" si="101">IF(DD27=0,(IF(DC28=0,0,DC28+1)),DC28+1)</f>
        <v>0</v>
      </c>
      <c r="DE28" s="105">
        <f t="shared" ref="DE28" si="102">IF(DE27=0,(IF(DD28=0,0,DD28+1)),DD28+1)</f>
        <v>1</v>
      </c>
      <c r="DF28" s="105">
        <f t="shared" ref="DF28" si="103">IF(DF27=0,(IF(DE28=0,0,DE28+1)),DE28+1)</f>
        <v>2</v>
      </c>
      <c r="DG28" s="105">
        <f>IF(DG27=0,(IF(DF28=0,0,DF28+1)),DF28+1)</f>
        <v>3</v>
      </c>
      <c r="DH28" s="105">
        <f t="shared" ref="DH28" si="104">IF(DH27=0,(IF(DG28=0,0,DG28+1)),DG28+1)</f>
        <v>4</v>
      </c>
      <c r="DI28" s="105">
        <f t="shared" ref="DI28" si="105">IF(DI27=0,(IF(DH28=0,0,DH28+1)),DH28+1)</f>
        <v>5</v>
      </c>
      <c r="DJ28" s="105">
        <f t="shared" ref="DJ28" si="106">IF(DJ27=0,(IF(DI28=0,0,DI28+1)),DI28+1)</f>
        <v>6</v>
      </c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</row>
    <row r="29" spans="1:140" hidden="1" x14ac:dyDescent="0.3">
      <c r="A29" s="19">
        <f>'xx3'!F128</f>
        <v>24</v>
      </c>
      <c r="B29" s="19" t="str">
        <f>'xx3'!G128</f>
        <v>Mi</v>
      </c>
      <c r="C29" s="19" t="str">
        <f>'xx3'!H128</f>
        <v>Mib</v>
      </c>
      <c r="D29" s="19" t="str">
        <f>'xx3'!I128</f>
        <v>Mib</v>
      </c>
      <c r="E29" s="19" t="str">
        <f>'xx3'!J128</f>
        <v>Mib</v>
      </c>
      <c r="F29" s="17"/>
      <c r="G29" s="17"/>
      <c r="H29" s="17"/>
      <c r="I29" s="17"/>
      <c r="J29" s="17"/>
      <c r="K29" s="17"/>
      <c r="L29" s="17"/>
      <c r="M29" s="17"/>
      <c r="N29" s="88"/>
      <c r="O29" s="88"/>
      <c r="X29" s="105">
        <f>IF(X28=0,0,(IF(X28=1,X27,W29+1)))</f>
        <v>0</v>
      </c>
      <c r="Y29" s="105">
        <f t="shared" ref="Y29" si="107">IF(Y28=0,0,(IF(Y28=1,Y27,X29+1)))</f>
        <v>0</v>
      </c>
      <c r="Z29" s="105">
        <f t="shared" ref="Z29" si="108">IF(Z28=0,0,(IF(Z28=1,Z27,Y29+1)))</f>
        <v>7</v>
      </c>
      <c r="AA29" s="105">
        <f t="shared" ref="AA29" si="109">IF(AA28=0,0,(IF(AA28=1,AA27,Z29+1)))</f>
        <v>8</v>
      </c>
      <c r="AB29" s="105">
        <f t="shared" ref="AB29" si="110">IF(AB28=0,0,(IF(AB28=1,AB27,AA29+1)))</f>
        <v>9</v>
      </c>
      <c r="AC29" s="105">
        <f t="shared" ref="AC29" si="111">IF(AC28=0,0,(IF(AC28=1,AC27,AB29+1)))</f>
        <v>10</v>
      </c>
      <c r="AD29" s="105">
        <f t="shared" ref="AD29" si="112">IF(AD28=0,0,(IF(AD28=1,AD27,AC29+1)))</f>
        <v>11</v>
      </c>
      <c r="AE29" s="105">
        <f t="shared" ref="AE29" si="113">IF(AE28=0,0,(IF(AE28=1,AE27,AD29+1)))</f>
        <v>12</v>
      </c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98"/>
      <c r="BT29" s="98"/>
      <c r="BU29" s="98"/>
      <c r="BV29" s="98"/>
      <c r="BW29" s="98"/>
      <c r="BX29" s="98"/>
      <c r="BY29" s="98"/>
      <c r="BZ29" s="98"/>
      <c r="CA29" s="88"/>
      <c r="CB29" s="105">
        <f>IF(CB28=0,0,(IF(CB28=1,CB27,CA29+1)))</f>
        <v>0</v>
      </c>
      <c r="CC29" s="105">
        <f t="shared" ref="CC29" si="114">IF(CC28=0,0,(IF(CC28=1,CC27,CB29+1)))</f>
        <v>0</v>
      </c>
      <c r="CD29" s="105">
        <f t="shared" ref="CD29" si="115">IF(CD28=0,0,(IF(CD28=1,CD27,CC29+1)))</f>
        <v>10</v>
      </c>
      <c r="CE29" s="105">
        <f t="shared" ref="CE29" si="116">IF(CE28=0,0,(IF(CE28=1,CE27,CD29+1)))</f>
        <v>11</v>
      </c>
      <c r="CF29" s="105">
        <f t="shared" ref="CF29" si="117">IF(CF28=0,0,(IF(CF28=1,CF27,CE29+1)))</f>
        <v>12</v>
      </c>
      <c r="CG29" s="105">
        <f t="shared" ref="CG29" si="118">IF(CG28=0,0,(IF(CG28=1,CG27,CF29+1)))</f>
        <v>13</v>
      </c>
      <c r="CH29" s="105">
        <f t="shared" ref="CH29" si="119">IF(CH28=0,0,(IF(CH28=1,CH27,CG29+1)))</f>
        <v>14</v>
      </c>
      <c r="CI29" s="105">
        <f t="shared" ref="CI29" si="120">IF(CI28=0,0,(IF(CI28=1,CI27,CH29+1)))</f>
        <v>15</v>
      </c>
      <c r="CJ29" s="88"/>
      <c r="CK29" s="105">
        <f>IF(CK28=0,0,(IF(CK28=1,CK27,CJ29+1)))</f>
        <v>0</v>
      </c>
      <c r="CL29" s="105">
        <f t="shared" ref="CL29" si="121">IF(CL28=0,0,(IF(CL28=1,CL27,CK29+1)))</f>
        <v>0</v>
      </c>
      <c r="CM29" s="105">
        <f t="shared" ref="CM29" si="122">IF(CM28=0,0,(IF(CM28=1,CM27,CL29+1)))</f>
        <v>12</v>
      </c>
      <c r="CN29" s="105">
        <f t="shared" ref="CN29" si="123">IF(CN28=0,0,(IF(CN28=1,CN27,CM29+1)))</f>
        <v>13</v>
      </c>
      <c r="CO29" s="105">
        <f t="shared" ref="CO29" si="124">IF(CO28=0,0,(IF(CO28=1,CO27,CN29+1)))</f>
        <v>14</v>
      </c>
      <c r="CP29" s="105">
        <f t="shared" ref="CP29" si="125">IF(CP28=0,0,(IF(CP28=1,CP27,CO29+1)))</f>
        <v>15</v>
      </c>
      <c r="CQ29" s="105">
        <f t="shared" ref="CQ29" si="126">IF(CQ28=0,0,(IF(CQ28=1,CQ27,CP29+1)))</f>
        <v>16</v>
      </c>
      <c r="CR29" s="105">
        <f t="shared" ref="CR29" si="127">IF(CR28=0,0,(IF(CR28=1,CR27,CQ29+1)))</f>
        <v>17</v>
      </c>
      <c r="CS29" s="88"/>
      <c r="CT29" s="105">
        <f>IF(CT28=0,0,(IF(CT28=1,CT27,CS29+1)))</f>
        <v>0</v>
      </c>
      <c r="CU29" s="105">
        <f t="shared" ref="CU29" si="128">IF(CU28=0,0,(IF(CU28=1,CU27,CT29+1)))</f>
        <v>0</v>
      </c>
      <c r="CV29" s="105">
        <f t="shared" ref="CV29" si="129">IF(CV28=0,0,(IF(CV28=1,CV27,CU29+1)))</f>
        <v>3</v>
      </c>
      <c r="CW29" s="105">
        <f t="shared" ref="CW29" si="130">IF(CW28=0,0,(IF(CW28=1,CW27,CV29+1)))</f>
        <v>4</v>
      </c>
      <c r="CX29" s="105">
        <f t="shared" ref="CX29" si="131">IF(CX28=0,0,(IF(CX28=1,CX27,CW29+1)))</f>
        <v>5</v>
      </c>
      <c r="CY29" s="105">
        <f t="shared" ref="CY29" si="132">IF(CY28=0,0,(IF(CY28=1,CY27,CX29+1)))</f>
        <v>6</v>
      </c>
      <c r="CZ29" s="105">
        <f t="shared" ref="CZ29" si="133">IF(CZ28=0,0,(IF(CZ28=1,CZ27,CY29+1)))</f>
        <v>7</v>
      </c>
      <c r="DA29" s="105">
        <f t="shared" ref="DA29" si="134">IF(DA28=0,0,(IF(DA28=1,DA27,CZ29+1)))</f>
        <v>8</v>
      </c>
      <c r="DB29" s="88"/>
      <c r="DC29" s="105">
        <f>IF(DC28=0,0,(IF(DC28=1,DC27,DB29+1)))</f>
        <v>0</v>
      </c>
      <c r="DD29" s="105">
        <f t="shared" ref="DD29" si="135">IF(DD28=0,0,(IF(DD28=1,DD27,DC29+1)))</f>
        <v>0</v>
      </c>
      <c r="DE29" s="105">
        <f t="shared" ref="DE29" si="136">IF(DE28=0,0,(IF(DE28=1,DE27,DD29+1)))</f>
        <v>5</v>
      </c>
      <c r="DF29" s="105">
        <f t="shared" ref="DF29" si="137">IF(DF28=0,0,(IF(DF28=1,DF27,DE29+1)))</f>
        <v>6</v>
      </c>
      <c r="DG29" s="105">
        <f t="shared" ref="DG29" si="138">IF(DG28=0,0,(IF(DG28=1,DG27,DF29+1)))</f>
        <v>7</v>
      </c>
      <c r="DH29" s="105">
        <f t="shared" ref="DH29" si="139">IF(DH28=0,0,(IF(DH28=1,DH27,DG29+1)))</f>
        <v>8</v>
      </c>
      <c r="DI29" s="105">
        <f t="shared" ref="DI29" si="140">IF(DI28=0,0,(IF(DI28=1,DI27,DH29+1)))</f>
        <v>9</v>
      </c>
      <c r="DJ29" s="105">
        <f t="shared" ref="DJ29" si="141">IF(DJ28=0,0,(IF(DJ28=1,DJ27,DI29+1)))</f>
        <v>10</v>
      </c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</row>
    <row r="30" spans="1:140" ht="14.4" hidden="1" x14ac:dyDescent="0.3">
      <c r="A30" s="19">
        <f>'xx3'!F129</f>
        <v>25</v>
      </c>
      <c r="B30" s="19" t="str">
        <f>'xx3'!G129</f>
        <v>Fa</v>
      </c>
      <c r="C30" s="19" t="str">
        <f>'xx3'!H129</f>
        <v>Fa</v>
      </c>
      <c r="D30" s="19" t="str">
        <f>'xx3'!I129</f>
        <v>Fa</v>
      </c>
      <c r="E30" s="19" t="str">
        <f>'xx3'!J129</f>
        <v>Fa</v>
      </c>
      <c r="F30" s="17"/>
      <c r="G30" s="17"/>
      <c r="H30" s="17"/>
      <c r="I30" s="17"/>
      <c r="J30" s="17"/>
      <c r="K30" s="17"/>
      <c r="L30" s="17"/>
      <c r="M30" s="17"/>
      <c r="N30" s="88"/>
      <c r="O30" s="88"/>
      <c r="P30" s="17"/>
      <c r="Q30" s="17"/>
      <c r="R30" s="19">
        <v>1</v>
      </c>
      <c r="S30" s="17"/>
      <c r="T30" s="17">
        <f>R30+1</f>
        <v>2</v>
      </c>
      <c r="U30" s="17"/>
      <c r="V30" s="17">
        <f>T30+1</f>
        <v>3</v>
      </c>
      <c r="W30" s="17"/>
      <c r="X30" s="17">
        <f>V30+1</f>
        <v>4</v>
      </c>
      <c r="Y30" s="17"/>
      <c r="Z30" s="17">
        <f>X30+1</f>
        <v>5</v>
      </c>
      <c r="AA30" s="17"/>
      <c r="AB30" s="17">
        <f>Z30+1</f>
        <v>6</v>
      </c>
      <c r="AC30" s="17"/>
      <c r="AD30" s="17">
        <f>AB30+1</f>
        <v>7</v>
      </c>
      <c r="AE30" s="17"/>
      <c r="AF30" s="17">
        <f>AD30+1</f>
        <v>8</v>
      </c>
      <c r="AG30" s="88"/>
      <c r="AH30" s="88"/>
      <c r="AI30" s="88">
        <f>1</f>
        <v>1</v>
      </c>
      <c r="AJ30" s="88">
        <f t="shared" ref="AJ30:AU30" si="142">AI30+1</f>
        <v>2</v>
      </c>
      <c r="AK30" s="88">
        <f t="shared" si="142"/>
        <v>3</v>
      </c>
      <c r="AL30" s="88">
        <f t="shared" si="142"/>
        <v>4</v>
      </c>
      <c r="AM30" s="88">
        <f t="shared" si="142"/>
        <v>5</v>
      </c>
      <c r="AN30" s="88">
        <f t="shared" si="142"/>
        <v>6</v>
      </c>
      <c r="AO30" s="88">
        <f t="shared" si="142"/>
        <v>7</v>
      </c>
      <c r="AP30" s="88">
        <f t="shared" si="142"/>
        <v>8</v>
      </c>
      <c r="AQ30" s="88">
        <f t="shared" si="142"/>
        <v>9</v>
      </c>
      <c r="AR30" s="88">
        <f t="shared" si="142"/>
        <v>10</v>
      </c>
      <c r="AS30" s="88">
        <f t="shared" si="142"/>
        <v>11</v>
      </c>
      <c r="AT30" s="88">
        <f t="shared" si="142"/>
        <v>12</v>
      </c>
      <c r="AU30" s="88">
        <f t="shared" si="142"/>
        <v>13</v>
      </c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98">
        <f t="shared" ref="BS30:BZ30" si="143">IF($BS$27=BS26,(IF(P20="visione solo note",BS23,(_xlfn.TEXTBEFORE(BS23,"°")))),0)</f>
        <v>0</v>
      </c>
      <c r="BT30" s="98">
        <f t="shared" si="143"/>
        <v>0</v>
      </c>
      <c r="BU30" s="98">
        <f t="shared" si="143"/>
        <v>0</v>
      </c>
      <c r="BV30" s="98">
        <f t="shared" si="143"/>
        <v>0</v>
      </c>
      <c r="BW30" s="98">
        <f t="shared" si="143"/>
        <v>0</v>
      </c>
      <c r="BX30" s="98" t="str">
        <f t="shared" si="143"/>
        <v>10</v>
      </c>
      <c r="BY30" s="98">
        <f t="shared" si="143"/>
        <v>0</v>
      </c>
      <c r="BZ30" s="98">
        <f t="shared" si="143"/>
        <v>0</v>
      </c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</row>
    <row r="31" spans="1:140" ht="14.4" hidden="1" x14ac:dyDescent="0.3">
      <c r="A31" s="19"/>
      <c r="B31" s="19"/>
      <c r="C31" s="19"/>
      <c r="D31" s="19"/>
      <c r="E31" s="19"/>
      <c r="F31" s="17"/>
      <c r="G31" s="17"/>
      <c r="H31" s="17"/>
      <c r="I31" s="17"/>
      <c r="J31" s="17"/>
      <c r="K31" s="17"/>
      <c r="L31" s="17"/>
      <c r="M31" s="17"/>
      <c r="N31" s="88"/>
      <c r="O31" s="88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88"/>
      <c r="AH31" s="88"/>
      <c r="AI31" s="88">
        <f>1</f>
        <v>1</v>
      </c>
      <c r="AJ31" s="88">
        <f t="shared" ref="AJ31:AU31" si="144">AI31+1</f>
        <v>2</v>
      </c>
      <c r="AK31" s="88">
        <f t="shared" si="144"/>
        <v>3</v>
      </c>
      <c r="AL31" s="88">
        <f t="shared" si="144"/>
        <v>4</v>
      </c>
      <c r="AM31" s="88">
        <f t="shared" si="144"/>
        <v>5</v>
      </c>
      <c r="AN31" s="88">
        <f t="shared" si="144"/>
        <v>6</v>
      </c>
      <c r="AO31" s="88">
        <f t="shared" si="144"/>
        <v>7</v>
      </c>
      <c r="AP31" s="88">
        <f t="shared" si="144"/>
        <v>8</v>
      </c>
      <c r="AQ31" s="88">
        <f t="shared" si="144"/>
        <v>9</v>
      </c>
      <c r="AR31" s="88">
        <f t="shared" si="144"/>
        <v>10</v>
      </c>
      <c r="AS31" s="88">
        <f t="shared" si="144"/>
        <v>11</v>
      </c>
      <c r="AT31" s="88">
        <f t="shared" si="144"/>
        <v>12</v>
      </c>
      <c r="AU31" s="88">
        <f t="shared" si="144"/>
        <v>13</v>
      </c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98" t="str">
        <f t="shared" ref="BS31:BZ31" si="145">IF($BS$27=BS26,BS23,"")</f>
        <v/>
      </c>
      <c r="BT31" s="98" t="str">
        <f t="shared" si="145"/>
        <v/>
      </c>
      <c r="BU31" s="98" t="str">
        <f t="shared" si="145"/>
        <v/>
      </c>
      <c r="BV31" s="98" t="str">
        <f t="shared" si="145"/>
        <v/>
      </c>
      <c r="BW31" s="98" t="str">
        <f t="shared" si="145"/>
        <v/>
      </c>
      <c r="BX31" s="98" t="str">
        <f t="shared" si="145"/>
        <v>10° TASTO</v>
      </c>
      <c r="BY31" s="98" t="str">
        <f t="shared" si="145"/>
        <v/>
      </c>
      <c r="BZ31" s="98" t="str">
        <f t="shared" si="145"/>
        <v/>
      </c>
      <c r="CA31" s="88"/>
      <c r="CB31" s="173"/>
      <c r="CC31" s="173"/>
      <c r="CD31" s="173"/>
      <c r="CE31" s="173"/>
      <c r="CF31" s="173"/>
      <c r="CG31" s="173"/>
      <c r="CH31" s="173"/>
      <c r="CI31" s="173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</row>
    <row r="32" spans="1:140" ht="14.4" hidden="1" x14ac:dyDescent="0.3">
      <c r="A32" s="19">
        <f t="shared" ref="A32:A43" si="146">A4</f>
        <v>1</v>
      </c>
      <c r="B32" s="19">
        <f>'xx6'!H3</f>
        <v>1</v>
      </c>
      <c r="C32" s="19">
        <f>'xx6'!P3</f>
        <v>1</v>
      </c>
      <c r="D32" s="19">
        <f>'xx6'!X3</f>
        <v>1</v>
      </c>
      <c r="E32" s="19">
        <f>'xx6'!AF3</f>
        <v>1</v>
      </c>
      <c r="F32" s="17"/>
      <c r="G32" s="17"/>
      <c r="H32" s="17"/>
      <c r="I32" s="17"/>
      <c r="J32" s="17"/>
      <c r="K32" s="17"/>
      <c r="L32" s="17"/>
      <c r="M32" s="17"/>
      <c r="N32" s="88"/>
      <c r="O32" s="88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88"/>
      <c r="AH32" s="88"/>
      <c r="AI32" s="88">
        <f>1</f>
        <v>1</v>
      </c>
      <c r="AJ32" s="88">
        <f t="shared" ref="AJ32:AU32" si="147">AI32+1</f>
        <v>2</v>
      </c>
      <c r="AK32" s="88">
        <f t="shared" si="147"/>
        <v>3</v>
      </c>
      <c r="AL32" s="88">
        <f t="shared" si="147"/>
        <v>4</v>
      </c>
      <c r="AM32" s="88">
        <f t="shared" si="147"/>
        <v>5</v>
      </c>
      <c r="AN32" s="88">
        <f t="shared" si="147"/>
        <v>6</v>
      </c>
      <c r="AO32" s="88">
        <f t="shared" si="147"/>
        <v>7</v>
      </c>
      <c r="AP32" s="88">
        <f t="shared" si="147"/>
        <v>8</v>
      </c>
      <c r="AQ32" s="88">
        <f t="shared" si="147"/>
        <v>9</v>
      </c>
      <c r="AR32" s="88">
        <f t="shared" si="147"/>
        <v>10</v>
      </c>
      <c r="AS32" s="88">
        <f t="shared" si="147"/>
        <v>11</v>
      </c>
      <c r="AT32" s="88">
        <f t="shared" si="147"/>
        <v>12</v>
      </c>
      <c r="AU32" s="88">
        <f t="shared" si="147"/>
        <v>13</v>
      </c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98">
        <f t="shared" ref="BS32:BY32" si="148">BS30</f>
        <v>0</v>
      </c>
      <c r="BT32" s="98">
        <f t="shared" si="148"/>
        <v>0</v>
      </c>
      <c r="BU32" s="98">
        <f t="shared" si="148"/>
        <v>0</v>
      </c>
      <c r="BV32" s="98">
        <f t="shared" si="148"/>
        <v>0</v>
      </c>
      <c r="BW32" s="98">
        <f t="shared" si="148"/>
        <v>0</v>
      </c>
      <c r="BX32" s="98" t="str">
        <f t="shared" si="148"/>
        <v>10</v>
      </c>
      <c r="BY32" s="98">
        <f t="shared" si="148"/>
        <v>0</v>
      </c>
      <c r="BZ32" s="98">
        <f>BZ30</f>
        <v>0</v>
      </c>
      <c r="CA32" s="88"/>
      <c r="CB32" s="94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</row>
    <row r="33" spans="1:140" ht="14.4" hidden="1" x14ac:dyDescent="0.3">
      <c r="A33" s="19">
        <f t="shared" si="146"/>
        <v>2</v>
      </c>
      <c r="B33" s="19">
        <f>'xx6'!H4</f>
        <v>3</v>
      </c>
      <c r="C33" s="19">
        <f>'xx6'!P4</f>
        <v>3</v>
      </c>
      <c r="D33" s="19">
        <f>'xx6'!X4</f>
        <v>3</v>
      </c>
      <c r="E33" s="19">
        <f>'xx6'!AF4</f>
        <v>3</v>
      </c>
      <c r="F33" s="17"/>
      <c r="G33" s="17"/>
      <c r="H33" s="17"/>
      <c r="I33" s="17"/>
      <c r="J33" s="17"/>
      <c r="K33" s="17"/>
      <c r="L33" s="17"/>
      <c r="M33" s="17"/>
      <c r="N33" s="88"/>
      <c r="O33" s="88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98">
        <v>1</v>
      </c>
      <c r="BT33" s="98">
        <f>BS33+1</f>
        <v>2</v>
      </c>
      <c r="BU33" s="98">
        <f t="shared" ref="BU33:BZ33" si="149">BT33+1</f>
        <v>3</v>
      </c>
      <c r="BV33" s="98">
        <f t="shared" si="149"/>
        <v>4</v>
      </c>
      <c r="BW33" s="98">
        <f t="shared" si="149"/>
        <v>5</v>
      </c>
      <c r="BX33" s="98">
        <f t="shared" si="149"/>
        <v>6</v>
      </c>
      <c r="BY33" s="98">
        <f t="shared" si="149"/>
        <v>7</v>
      </c>
      <c r="BZ33" s="98">
        <f t="shared" si="149"/>
        <v>8</v>
      </c>
      <c r="CA33" s="88"/>
      <c r="CB33" s="94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</row>
    <row r="34" spans="1:140" ht="15" hidden="1" thickBot="1" x14ac:dyDescent="0.35">
      <c r="A34" s="19">
        <f t="shared" si="146"/>
        <v>3</v>
      </c>
      <c r="B34" s="19">
        <f>'xx6'!H5</f>
        <v>5</v>
      </c>
      <c r="C34" s="19">
        <f>'xx6'!P5</f>
        <v>4</v>
      </c>
      <c r="D34" s="19">
        <f>'xx6'!X5</f>
        <v>4</v>
      </c>
      <c r="E34" s="19">
        <f>'xx6'!AF5</f>
        <v>4</v>
      </c>
      <c r="F34" s="17"/>
      <c r="G34" s="17"/>
      <c r="H34" s="17"/>
      <c r="I34" s="17"/>
      <c r="J34" s="17"/>
      <c r="K34" s="17"/>
      <c r="L34" s="17"/>
      <c r="M34" s="17"/>
      <c r="N34" s="88"/>
      <c r="O34" s="88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98" t="str">
        <f t="shared" ref="BS34:BZ34" si="150">IF(BS32=0,"",BS22)</f>
        <v/>
      </c>
      <c r="BT34" s="98" t="str">
        <f t="shared" si="150"/>
        <v/>
      </c>
      <c r="BU34" s="98" t="str">
        <f t="shared" si="150"/>
        <v/>
      </c>
      <c r="BV34" s="98" t="str">
        <f t="shared" si="150"/>
        <v/>
      </c>
      <c r="BW34" s="98" t="str">
        <f t="shared" si="150"/>
        <v/>
      </c>
      <c r="BX34" s="98" t="str">
        <f t="shared" si="150"/>
        <v>2° grado Re</v>
      </c>
      <c r="BY34" s="98" t="str">
        <f t="shared" si="150"/>
        <v/>
      </c>
      <c r="BZ34" s="98" t="str">
        <f t="shared" si="150"/>
        <v/>
      </c>
      <c r="CA34" s="88"/>
      <c r="CB34" s="94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</row>
    <row r="35" spans="1:140" ht="16.2" hidden="1" thickBot="1" x14ac:dyDescent="0.35">
      <c r="A35" s="19">
        <f t="shared" si="146"/>
        <v>4</v>
      </c>
      <c r="B35" s="19">
        <f>'xx6'!H6</f>
        <v>6</v>
      </c>
      <c r="C35" s="19">
        <f>'xx6'!P6</f>
        <v>6</v>
      </c>
      <c r="D35" s="19">
        <f>'xx6'!X6</f>
        <v>6</v>
      </c>
      <c r="E35" s="19">
        <f>'xx6'!AF6</f>
        <v>6</v>
      </c>
      <c r="F35" s="17"/>
      <c r="G35" s="17"/>
      <c r="H35" s="17"/>
      <c r="I35" s="17"/>
      <c r="J35" s="17"/>
      <c r="K35" s="17"/>
      <c r="L35" s="17"/>
      <c r="M35" s="17"/>
      <c r="N35" s="88"/>
      <c r="O35" s="88"/>
      <c r="P35" s="48">
        <f>(IF(P20="Maggiore",1,(IF(P20="minore naturale",2,(IF(P20="minore melodica",3,(IF(P20="minore armonica",4,999))))))))</f>
        <v>1</v>
      </c>
      <c r="Q35" s="49"/>
      <c r="R35" s="50">
        <f>(IF(AF17="POSIZIONE 1",1,(IF(AF17="POSIZIONE 2",2,(IF(AF17="POSIZIONE 3",3,(IF(AF17="POSIZIONE 4",4,(IF(AF17="POSIZIONE 5",5,9999))))))))))</f>
        <v>1</v>
      </c>
      <c r="S35" s="17"/>
      <c r="T35" s="18">
        <v>1</v>
      </c>
      <c r="U35" s="18">
        <v>1</v>
      </c>
      <c r="V35" s="18">
        <v>1</v>
      </c>
      <c r="W35" s="18">
        <v>1</v>
      </c>
      <c r="X35" s="18">
        <v>1</v>
      </c>
      <c r="Y35" s="18">
        <v>1</v>
      </c>
      <c r="Z35" s="18">
        <v>1</v>
      </c>
      <c r="AA35" s="18">
        <v>1</v>
      </c>
      <c r="AB35" s="18"/>
      <c r="AC35" s="18"/>
      <c r="AD35" s="18"/>
      <c r="AE35" s="18"/>
      <c r="AF35" s="1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98"/>
      <c r="BT35" s="98"/>
      <c r="BU35" s="98"/>
      <c r="BV35" s="98"/>
      <c r="BW35" s="98"/>
      <c r="BX35" s="98"/>
      <c r="BY35" s="98"/>
      <c r="BZ35" s="9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</row>
    <row r="36" spans="1:140" hidden="1" x14ac:dyDescent="0.3">
      <c r="A36" s="19">
        <f t="shared" si="146"/>
        <v>5</v>
      </c>
      <c r="B36" s="19">
        <f>'xx6'!H7</f>
        <v>8</v>
      </c>
      <c r="C36" s="19">
        <f>'xx6'!P7</f>
        <v>8</v>
      </c>
      <c r="D36" s="19">
        <f>'xx6'!X7</f>
        <v>8</v>
      </c>
      <c r="E36" s="19">
        <f>'xx6'!AF7</f>
        <v>8</v>
      </c>
      <c r="F36" s="17"/>
      <c r="G36" s="17"/>
      <c r="H36" s="17"/>
      <c r="I36" s="17"/>
      <c r="J36" s="17"/>
      <c r="K36" s="17"/>
      <c r="L36" s="17"/>
      <c r="M36" s="17"/>
      <c r="N36" s="88"/>
      <c r="O36" s="88"/>
      <c r="P36" s="17">
        <f>(P35*10)+R35</f>
        <v>11</v>
      </c>
      <c r="Q36" s="17"/>
      <c r="R36" s="17"/>
      <c r="S36" s="17"/>
      <c r="T36" s="18">
        <f>T35+1</f>
        <v>2</v>
      </c>
      <c r="U36" s="18">
        <f t="shared" ref="U36:AA42" si="151">U35+1</f>
        <v>2</v>
      </c>
      <c r="V36" s="18">
        <f t="shared" si="151"/>
        <v>2</v>
      </c>
      <c r="W36" s="18">
        <f t="shared" si="151"/>
        <v>2</v>
      </c>
      <c r="X36" s="18">
        <f t="shared" si="151"/>
        <v>2</v>
      </c>
      <c r="Y36" s="18">
        <f t="shared" si="151"/>
        <v>2</v>
      </c>
      <c r="Z36" s="18">
        <f t="shared" si="151"/>
        <v>2</v>
      </c>
      <c r="AA36" s="18">
        <f t="shared" si="151"/>
        <v>2</v>
      </c>
      <c r="AB36" s="18"/>
      <c r="AC36" s="18"/>
      <c r="AD36" s="18"/>
      <c r="AE36" s="18"/>
      <c r="AF36" s="1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98"/>
      <c r="BT36" s="98"/>
      <c r="BU36" s="98"/>
      <c r="BV36" s="98"/>
      <c r="BW36" s="98"/>
      <c r="BX36" s="98"/>
      <c r="BY36" s="98"/>
      <c r="BZ36" s="9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</row>
    <row r="37" spans="1:140" hidden="1" x14ac:dyDescent="0.3">
      <c r="A37" s="19">
        <f t="shared" si="146"/>
        <v>6</v>
      </c>
      <c r="B37" s="19">
        <f>'xx6'!H8</f>
        <v>10</v>
      </c>
      <c r="C37" s="19">
        <f>'xx6'!P8</f>
        <v>9</v>
      </c>
      <c r="D37" s="19">
        <f>'xx6'!X8</f>
        <v>10</v>
      </c>
      <c r="E37" s="19">
        <f>'xx6'!AF8</f>
        <v>9</v>
      </c>
      <c r="F37" s="17"/>
      <c r="G37" s="17"/>
      <c r="H37" s="17"/>
      <c r="I37" s="17"/>
      <c r="J37" s="17"/>
      <c r="K37" s="17"/>
      <c r="L37" s="17"/>
      <c r="M37" s="17"/>
      <c r="N37" s="88"/>
      <c r="O37" s="88"/>
      <c r="P37" s="17"/>
      <c r="Q37" s="17"/>
      <c r="R37" s="18"/>
      <c r="S37" s="17"/>
      <c r="T37" s="18">
        <f t="shared" ref="T37:T42" si="152">T36+1</f>
        <v>3</v>
      </c>
      <c r="U37" s="18">
        <f t="shared" si="151"/>
        <v>3</v>
      </c>
      <c r="V37" s="18">
        <f t="shared" si="151"/>
        <v>3</v>
      </c>
      <c r="W37" s="18">
        <f t="shared" si="151"/>
        <v>3</v>
      </c>
      <c r="X37" s="18">
        <f t="shared" si="151"/>
        <v>3</v>
      </c>
      <c r="Y37" s="18">
        <f t="shared" si="151"/>
        <v>3</v>
      </c>
      <c r="Z37" s="18">
        <f t="shared" si="151"/>
        <v>3</v>
      </c>
      <c r="AA37" s="18">
        <f t="shared" si="151"/>
        <v>3</v>
      </c>
      <c r="AB37" s="18"/>
      <c r="AC37" s="18"/>
      <c r="AD37" s="18"/>
      <c r="AE37" s="18"/>
      <c r="AF37" s="1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94"/>
      <c r="CD37" s="94"/>
      <c r="CE37" s="94"/>
      <c r="CF37" s="94"/>
      <c r="CG37" s="94"/>
      <c r="CH37" s="94"/>
      <c r="CI37" s="94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</row>
    <row r="38" spans="1:140" hidden="1" x14ac:dyDescent="0.3">
      <c r="A38" s="19">
        <f t="shared" si="146"/>
        <v>7</v>
      </c>
      <c r="B38" s="19">
        <f>'xx6'!H9</f>
        <v>12</v>
      </c>
      <c r="C38" s="19">
        <f>'xx6'!P9</f>
        <v>11</v>
      </c>
      <c r="D38" s="19">
        <f>'xx6'!X9</f>
        <v>12</v>
      </c>
      <c r="E38" s="19">
        <f>'xx6'!AF9</f>
        <v>12</v>
      </c>
      <c r="F38" s="17"/>
      <c r="G38" s="17"/>
      <c r="H38" s="17"/>
      <c r="I38" s="17"/>
      <c r="J38" s="17"/>
      <c r="K38" s="17"/>
      <c r="L38" s="17"/>
      <c r="M38" s="17"/>
      <c r="N38" s="88"/>
      <c r="O38" s="88"/>
      <c r="P38" s="54">
        <f>IF('SCALE TONALITA DITEGGIATURA'!U20="VISIONE CON GRADI",2,1)</f>
        <v>2</v>
      </c>
      <c r="Q38" s="17"/>
      <c r="R38" s="18"/>
      <c r="S38" s="17"/>
      <c r="T38" s="18">
        <f t="shared" si="152"/>
        <v>4</v>
      </c>
      <c r="U38" s="18">
        <f t="shared" si="151"/>
        <v>4</v>
      </c>
      <c r="V38" s="18">
        <f t="shared" si="151"/>
        <v>4</v>
      </c>
      <c r="W38" s="18">
        <f t="shared" si="151"/>
        <v>4</v>
      </c>
      <c r="X38" s="18">
        <f t="shared" si="151"/>
        <v>4</v>
      </c>
      <c r="Y38" s="18">
        <f t="shared" si="151"/>
        <v>4</v>
      </c>
      <c r="Z38" s="18">
        <f t="shared" si="151"/>
        <v>4</v>
      </c>
      <c r="AA38" s="18">
        <f t="shared" si="151"/>
        <v>4</v>
      </c>
      <c r="AB38" s="18"/>
      <c r="AC38" s="18"/>
      <c r="AD38" s="18"/>
      <c r="AE38" s="18"/>
      <c r="AF38" s="1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</row>
    <row r="39" spans="1:140" hidden="1" x14ac:dyDescent="0.3">
      <c r="A39" s="19">
        <f t="shared" si="146"/>
        <v>8</v>
      </c>
      <c r="B39" s="19">
        <f>B32+12</f>
        <v>13</v>
      </c>
      <c r="C39" s="19">
        <f t="shared" ref="C39:E39" si="153">C32+12</f>
        <v>13</v>
      </c>
      <c r="D39" s="19">
        <f t="shared" si="153"/>
        <v>13</v>
      </c>
      <c r="E39" s="19">
        <f t="shared" si="153"/>
        <v>13</v>
      </c>
      <c r="F39" s="17"/>
      <c r="G39" s="17"/>
      <c r="H39" s="17"/>
      <c r="I39" s="17"/>
      <c r="J39" s="17"/>
      <c r="K39" s="17"/>
      <c r="L39" s="17"/>
      <c r="M39" s="17"/>
      <c r="N39" s="88"/>
      <c r="O39" s="88"/>
      <c r="P39" s="17"/>
      <c r="Q39" s="17"/>
      <c r="R39" s="18"/>
      <c r="S39" s="17"/>
      <c r="T39" s="18">
        <f t="shared" si="152"/>
        <v>5</v>
      </c>
      <c r="U39" s="18">
        <f t="shared" si="151"/>
        <v>5</v>
      </c>
      <c r="V39" s="18">
        <f t="shared" si="151"/>
        <v>5</v>
      </c>
      <c r="W39" s="18">
        <f t="shared" si="151"/>
        <v>5</v>
      </c>
      <c r="X39" s="18">
        <f t="shared" si="151"/>
        <v>5</v>
      </c>
      <c r="Y39" s="18">
        <f t="shared" si="151"/>
        <v>5</v>
      </c>
      <c r="Z39" s="18">
        <f t="shared" si="151"/>
        <v>5</v>
      </c>
      <c r="AA39" s="18">
        <f t="shared" si="151"/>
        <v>5</v>
      </c>
      <c r="AB39" s="18"/>
      <c r="AC39" s="18"/>
      <c r="AD39" s="18"/>
      <c r="AE39" s="18"/>
      <c r="AF39" s="1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54" t="str">
        <f>_xlfn.TEXTBEFORE(BS23,"°")</f>
        <v>5</v>
      </c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</row>
    <row r="40" spans="1:140" hidden="1" x14ac:dyDescent="0.3">
      <c r="A40" s="19">
        <f t="shared" si="146"/>
        <v>9</v>
      </c>
      <c r="B40" s="19">
        <f t="shared" ref="B40:E40" si="154">B33+12</f>
        <v>15</v>
      </c>
      <c r="C40" s="19">
        <f t="shared" si="154"/>
        <v>15</v>
      </c>
      <c r="D40" s="19">
        <f t="shared" si="154"/>
        <v>15</v>
      </c>
      <c r="E40" s="19">
        <f t="shared" si="154"/>
        <v>15</v>
      </c>
      <c r="F40" s="17"/>
      <c r="G40" s="17"/>
      <c r="H40" s="17"/>
      <c r="I40" s="17"/>
      <c r="J40" s="17"/>
      <c r="K40" s="17"/>
      <c r="L40" s="17"/>
      <c r="M40" s="17"/>
      <c r="N40" s="88"/>
      <c r="O40" s="88"/>
      <c r="P40" s="17"/>
      <c r="Q40" s="17"/>
      <c r="R40" s="18"/>
      <c r="S40" s="17"/>
      <c r="T40" s="18">
        <f t="shared" si="152"/>
        <v>6</v>
      </c>
      <c r="U40" s="18">
        <f t="shared" si="151"/>
        <v>6</v>
      </c>
      <c r="V40" s="18">
        <f t="shared" si="151"/>
        <v>6</v>
      </c>
      <c r="W40" s="18">
        <f t="shared" si="151"/>
        <v>6</v>
      </c>
      <c r="X40" s="18">
        <f t="shared" si="151"/>
        <v>6</v>
      </c>
      <c r="Y40" s="18">
        <f t="shared" si="151"/>
        <v>6</v>
      </c>
      <c r="Z40" s="18">
        <f t="shared" si="151"/>
        <v>6</v>
      </c>
      <c r="AA40" s="18">
        <f t="shared" si="151"/>
        <v>6</v>
      </c>
      <c r="AB40" s="18"/>
      <c r="AC40" s="18"/>
      <c r="AD40" s="18"/>
      <c r="AE40" s="18"/>
      <c r="AF40" s="1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</row>
    <row r="41" spans="1:140" hidden="1" x14ac:dyDescent="0.3">
      <c r="A41" s="19">
        <f t="shared" si="146"/>
        <v>10</v>
      </c>
      <c r="B41" s="19">
        <f t="shared" ref="B41:E41" si="155">B34+12</f>
        <v>17</v>
      </c>
      <c r="C41" s="19">
        <f t="shared" si="155"/>
        <v>16</v>
      </c>
      <c r="D41" s="19">
        <f t="shared" si="155"/>
        <v>16</v>
      </c>
      <c r="E41" s="19">
        <f t="shared" si="155"/>
        <v>16</v>
      </c>
      <c r="F41" s="17"/>
      <c r="G41" s="17"/>
      <c r="H41" s="17"/>
      <c r="I41" s="17"/>
      <c r="J41" s="17"/>
      <c r="K41" s="17"/>
      <c r="L41" s="17"/>
      <c r="M41" s="17"/>
      <c r="N41" s="88"/>
      <c r="O41" s="88"/>
      <c r="P41" s="17"/>
      <c r="Q41" s="17"/>
      <c r="R41" s="18"/>
      <c r="S41" s="17"/>
      <c r="T41" s="18">
        <f t="shared" si="152"/>
        <v>7</v>
      </c>
      <c r="U41" s="18">
        <f t="shared" si="151"/>
        <v>7</v>
      </c>
      <c r="V41" s="18">
        <f t="shared" si="151"/>
        <v>7</v>
      </c>
      <c r="W41" s="18">
        <f t="shared" si="151"/>
        <v>7</v>
      </c>
      <c r="X41" s="18">
        <f t="shared" si="151"/>
        <v>7</v>
      </c>
      <c r="Y41" s="18">
        <f t="shared" si="151"/>
        <v>7</v>
      </c>
      <c r="Z41" s="18">
        <f t="shared" si="151"/>
        <v>7</v>
      </c>
      <c r="AA41" s="18">
        <f t="shared" si="151"/>
        <v>7</v>
      </c>
      <c r="AB41" s="18"/>
      <c r="AC41" s="18"/>
      <c r="AD41" s="18"/>
      <c r="AE41" s="18"/>
      <c r="AF41" s="1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</row>
    <row r="42" spans="1:140" hidden="1" x14ac:dyDescent="0.3">
      <c r="A42" s="19">
        <f t="shared" si="146"/>
        <v>11</v>
      </c>
      <c r="B42" s="19">
        <f t="shared" ref="B42:E42" si="156">B35+12</f>
        <v>18</v>
      </c>
      <c r="C42" s="19">
        <f t="shared" si="156"/>
        <v>18</v>
      </c>
      <c r="D42" s="19">
        <f t="shared" si="156"/>
        <v>18</v>
      </c>
      <c r="E42" s="19">
        <f t="shared" si="156"/>
        <v>18</v>
      </c>
      <c r="F42" s="17"/>
      <c r="G42" s="17"/>
      <c r="H42" s="17"/>
      <c r="I42" s="17"/>
      <c r="J42" s="17"/>
      <c r="K42" s="17"/>
      <c r="L42" s="17"/>
      <c r="M42" s="17"/>
      <c r="N42" s="88"/>
      <c r="O42" s="88"/>
      <c r="P42" s="17"/>
      <c r="Q42" s="17"/>
      <c r="R42" s="18"/>
      <c r="S42" s="17"/>
      <c r="T42" s="18">
        <f t="shared" si="152"/>
        <v>8</v>
      </c>
      <c r="U42" s="18">
        <f t="shared" si="151"/>
        <v>8</v>
      </c>
      <c r="V42" s="18">
        <f t="shared" si="151"/>
        <v>8</v>
      </c>
      <c r="W42" s="18">
        <f t="shared" si="151"/>
        <v>8</v>
      </c>
      <c r="X42" s="18">
        <f t="shared" si="151"/>
        <v>8</v>
      </c>
      <c r="Y42" s="18">
        <f t="shared" si="151"/>
        <v>8</v>
      </c>
      <c r="Z42" s="18">
        <f t="shared" si="151"/>
        <v>8</v>
      </c>
      <c r="AA42" s="18">
        <f t="shared" si="151"/>
        <v>8</v>
      </c>
      <c r="AB42" s="18"/>
      <c r="AC42" s="18"/>
      <c r="AD42" s="18"/>
      <c r="AE42" s="18"/>
      <c r="AF42" s="1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</row>
    <row r="43" spans="1:140" hidden="1" x14ac:dyDescent="0.3">
      <c r="A43" s="19">
        <f t="shared" si="146"/>
        <v>12</v>
      </c>
      <c r="B43" s="19">
        <f t="shared" ref="B43:E43" si="157">B36+12</f>
        <v>20</v>
      </c>
      <c r="C43" s="19">
        <f t="shared" si="157"/>
        <v>20</v>
      </c>
      <c r="D43" s="19">
        <f t="shared" si="157"/>
        <v>20</v>
      </c>
      <c r="E43" s="19">
        <f t="shared" si="157"/>
        <v>20</v>
      </c>
      <c r="F43" s="17"/>
      <c r="G43" s="17"/>
      <c r="H43" s="17"/>
      <c r="I43" s="17"/>
      <c r="J43" s="17"/>
      <c r="K43" s="17"/>
      <c r="L43" s="17"/>
      <c r="M43" s="17"/>
      <c r="N43" s="88"/>
      <c r="O43" s="88"/>
      <c r="P43" s="17"/>
      <c r="Q43" s="17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90"/>
      <c r="EI43" s="90"/>
      <c r="EJ43" s="90"/>
    </row>
    <row r="44" spans="1:140" ht="16.2" hidden="1" thickBot="1" x14ac:dyDescent="0.35">
      <c r="A44" s="19">
        <f t="shared" ref="A44:A50" si="158">A17</f>
        <v>13</v>
      </c>
      <c r="B44" s="19">
        <f t="shared" ref="B44:E53" si="159">B37+12</f>
        <v>22</v>
      </c>
      <c r="C44" s="19">
        <f t="shared" si="159"/>
        <v>21</v>
      </c>
      <c r="D44" s="19">
        <f t="shared" si="159"/>
        <v>22</v>
      </c>
      <c r="E44" s="19">
        <f t="shared" si="159"/>
        <v>21</v>
      </c>
      <c r="F44" s="17"/>
      <c r="G44" s="17"/>
      <c r="H44" s="17"/>
      <c r="I44" s="17"/>
      <c r="J44" s="17"/>
      <c r="K44" s="17"/>
      <c r="L44" s="17"/>
      <c r="M44" s="17"/>
      <c r="N44" s="88"/>
      <c r="O44" s="88"/>
      <c r="P44" s="17"/>
      <c r="Q44" s="17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DK44" s="90"/>
      <c r="DL44" s="90"/>
      <c r="DM44" s="90"/>
      <c r="DN44" s="90"/>
      <c r="DO44" s="90"/>
      <c r="DP44" s="90"/>
      <c r="DQ44" s="90"/>
      <c r="DR44" s="90"/>
      <c r="DS44" s="90"/>
      <c r="DT44" s="90"/>
      <c r="DU44" s="90"/>
      <c r="DV44" s="90"/>
      <c r="DW44" s="90"/>
      <c r="DX44" s="90"/>
      <c r="DY44" s="90"/>
      <c r="DZ44" s="90"/>
      <c r="EA44" s="90"/>
      <c r="EB44" s="90"/>
      <c r="EC44" s="90"/>
      <c r="ED44" s="90"/>
      <c r="EE44" s="90"/>
      <c r="EF44" s="90"/>
      <c r="EG44" s="90"/>
      <c r="EH44" s="90"/>
      <c r="EI44" s="90"/>
      <c r="EJ44" s="90"/>
    </row>
    <row r="45" spans="1:140" ht="16.2" hidden="1" thickBot="1" x14ac:dyDescent="0.35">
      <c r="A45" s="19">
        <f t="shared" si="158"/>
        <v>14</v>
      </c>
      <c r="B45" s="19">
        <f t="shared" si="159"/>
        <v>24</v>
      </c>
      <c r="C45" s="19">
        <f t="shared" si="159"/>
        <v>23</v>
      </c>
      <c r="D45" s="19">
        <f t="shared" si="159"/>
        <v>24</v>
      </c>
      <c r="E45" s="19">
        <f t="shared" si="159"/>
        <v>24</v>
      </c>
      <c r="F45" s="17"/>
      <c r="G45" s="17"/>
      <c r="H45" s="17"/>
      <c r="I45" s="17"/>
      <c r="J45" s="17"/>
      <c r="K45" s="17"/>
      <c r="L45" s="17"/>
      <c r="M45" s="17"/>
      <c r="N45" s="88"/>
      <c r="O45" s="88"/>
      <c r="P45" s="48">
        <f>P35</f>
        <v>1</v>
      </c>
      <c r="Q45" s="49"/>
      <c r="R45" s="50">
        <f>IF(R35=5,1,R35+1)</f>
        <v>2</v>
      </c>
      <c r="S45" s="18"/>
      <c r="T45" s="18"/>
      <c r="U45" s="18"/>
      <c r="AD45" s="18"/>
      <c r="AE45" s="18"/>
      <c r="AF45" s="1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90"/>
      <c r="DI45" s="90"/>
      <c r="DJ45" s="90"/>
      <c r="DK45" s="90"/>
      <c r="DL45" s="90"/>
      <c r="DM45" s="90"/>
      <c r="DN45" s="90"/>
      <c r="DO45" s="90"/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/>
      <c r="EG45" s="90"/>
      <c r="EH45" s="90"/>
      <c r="EI45" s="90"/>
      <c r="EJ45" s="90"/>
    </row>
    <row r="46" spans="1:140" hidden="1" x14ac:dyDescent="0.3">
      <c r="A46" s="19">
        <f t="shared" si="158"/>
        <v>15</v>
      </c>
      <c r="B46" s="19">
        <f t="shared" si="159"/>
        <v>25</v>
      </c>
      <c r="C46" s="19">
        <f t="shared" si="159"/>
        <v>25</v>
      </c>
      <c r="D46" s="19">
        <f t="shared" si="159"/>
        <v>25</v>
      </c>
      <c r="E46" s="19">
        <f t="shared" si="159"/>
        <v>25</v>
      </c>
      <c r="F46" s="17"/>
      <c r="G46" s="17"/>
      <c r="H46" s="17"/>
      <c r="I46" s="17"/>
      <c r="J46" s="17"/>
      <c r="K46" s="17"/>
      <c r="L46" s="17"/>
      <c r="M46" s="17"/>
      <c r="N46" s="88"/>
      <c r="O46" s="88"/>
      <c r="P46" s="17">
        <f>(P45*10)+R45</f>
        <v>12</v>
      </c>
      <c r="Q46" s="17"/>
      <c r="R46" s="17"/>
      <c r="S46" s="18"/>
      <c r="T46" s="18"/>
      <c r="U46" s="18"/>
      <c r="AD46" s="18"/>
      <c r="AE46" s="18"/>
      <c r="AF46" s="1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88"/>
      <c r="DH46" s="90"/>
      <c r="DI46" s="90"/>
      <c r="DJ46" s="90"/>
      <c r="DK46" s="90"/>
      <c r="DL46" s="90"/>
      <c r="DM46" s="90"/>
      <c r="DN46" s="90"/>
      <c r="DO46" s="90"/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  <c r="EG46" s="90"/>
      <c r="EH46" s="90"/>
      <c r="EI46" s="90"/>
      <c r="EJ46" s="90"/>
    </row>
    <row r="47" spans="1:140" hidden="1" x14ac:dyDescent="0.3">
      <c r="A47" s="19">
        <f t="shared" si="158"/>
        <v>16</v>
      </c>
      <c r="B47" s="19">
        <f t="shared" si="159"/>
        <v>27</v>
      </c>
      <c r="C47" s="19">
        <f t="shared" si="159"/>
        <v>27</v>
      </c>
      <c r="D47" s="19">
        <f t="shared" si="159"/>
        <v>27</v>
      </c>
      <c r="E47" s="19">
        <f t="shared" si="159"/>
        <v>27</v>
      </c>
      <c r="F47" s="17"/>
      <c r="G47" s="17"/>
      <c r="H47" s="17"/>
      <c r="I47" s="17"/>
      <c r="J47" s="17"/>
      <c r="K47" s="17"/>
      <c r="L47" s="17"/>
      <c r="M47" s="17"/>
      <c r="N47" s="88"/>
      <c r="O47" s="88"/>
      <c r="P47" s="17"/>
      <c r="Q47" s="17"/>
      <c r="R47" s="17"/>
      <c r="S47" s="18"/>
      <c r="T47" s="18"/>
      <c r="U47" s="18"/>
      <c r="AD47" s="18"/>
      <c r="AE47" s="18"/>
      <c r="AF47" s="1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88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</row>
    <row r="48" spans="1:140" hidden="1" x14ac:dyDescent="0.3">
      <c r="A48" s="19">
        <f t="shared" si="158"/>
        <v>17</v>
      </c>
      <c r="B48" s="19">
        <f t="shared" si="159"/>
        <v>29</v>
      </c>
      <c r="C48" s="19">
        <f t="shared" si="159"/>
        <v>28</v>
      </c>
      <c r="D48" s="19">
        <f t="shared" si="159"/>
        <v>28</v>
      </c>
      <c r="E48" s="19">
        <f t="shared" si="159"/>
        <v>28</v>
      </c>
      <c r="F48" s="17"/>
      <c r="G48" s="17"/>
      <c r="H48" s="17"/>
      <c r="I48" s="17"/>
      <c r="J48" s="17"/>
      <c r="K48" s="17"/>
      <c r="L48" s="17"/>
      <c r="M48" s="17"/>
      <c r="N48" s="88"/>
      <c r="O48" s="88"/>
      <c r="P48" s="54">
        <f>IF('SCALE TONALITA DITEGGIATURA'!U34="VISIONE CON GRADI",2,1)</f>
        <v>1</v>
      </c>
      <c r="Q48" s="17"/>
      <c r="R48" s="17"/>
      <c r="S48" s="18"/>
      <c r="T48" s="18"/>
      <c r="U48" s="18"/>
      <c r="AD48" s="18"/>
      <c r="AE48" s="18"/>
      <c r="AF48" s="1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88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/>
      <c r="EG48" s="90"/>
      <c r="EH48" s="90"/>
      <c r="EI48" s="90"/>
      <c r="EJ48" s="90"/>
    </row>
    <row r="49" spans="1:140" hidden="1" x14ac:dyDescent="0.3">
      <c r="A49" s="19">
        <f t="shared" si="158"/>
        <v>18</v>
      </c>
      <c r="B49" s="19">
        <f t="shared" si="159"/>
        <v>30</v>
      </c>
      <c r="C49" s="19">
        <f t="shared" si="159"/>
        <v>30</v>
      </c>
      <c r="D49" s="19">
        <f t="shared" si="159"/>
        <v>30</v>
      </c>
      <c r="E49" s="19">
        <f t="shared" si="159"/>
        <v>30</v>
      </c>
      <c r="F49" s="17"/>
      <c r="G49" s="17"/>
      <c r="H49" s="17"/>
      <c r="I49" s="17"/>
      <c r="J49" s="17"/>
      <c r="K49" s="17"/>
      <c r="L49" s="17"/>
      <c r="M49" s="17"/>
      <c r="N49" s="88"/>
      <c r="O49" s="88"/>
      <c r="P49" s="17"/>
      <c r="Q49" s="17"/>
      <c r="R49" s="17"/>
      <c r="S49" s="18"/>
      <c r="T49" s="18"/>
      <c r="U49" s="18"/>
      <c r="AD49" s="18"/>
      <c r="AE49" s="18"/>
      <c r="AF49" s="1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88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</row>
    <row r="50" spans="1:140" hidden="1" x14ac:dyDescent="0.3">
      <c r="A50" s="19">
        <f t="shared" si="158"/>
        <v>19</v>
      </c>
      <c r="B50" s="19">
        <f t="shared" si="159"/>
        <v>32</v>
      </c>
      <c r="C50" s="19">
        <f t="shared" si="159"/>
        <v>32</v>
      </c>
      <c r="D50" s="19">
        <f t="shared" si="159"/>
        <v>32</v>
      </c>
      <c r="E50" s="19">
        <f t="shared" si="159"/>
        <v>32</v>
      </c>
      <c r="F50" s="17"/>
      <c r="G50" s="17"/>
      <c r="H50" s="17"/>
      <c r="I50" s="17"/>
      <c r="J50" s="17"/>
      <c r="K50" s="17"/>
      <c r="L50" s="17"/>
      <c r="M50" s="17"/>
      <c r="N50" s="88"/>
      <c r="O50" s="88"/>
      <c r="P50" s="17"/>
      <c r="Q50" s="17"/>
      <c r="R50" s="17"/>
      <c r="S50" s="18"/>
      <c r="T50" s="18"/>
      <c r="U50" s="18"/>
      <c r="AD50" s="18"/>
      <c r="AE50" s="18"/>
      <c r="AF50" s="1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</row>
    <row r="51" spans="1:140" hidden="1" x14ac:dyDescent="0.3">
      <c r="A51" s="19">
        <f>A25</f>
        <v>20</v>
      </c>
      <c r="B51" s="19">
        <f t="shared" si="159"/>
        <v>34</v>
      </c>
      <c r="C51" s="19">
        <f t="shared" si="159"/>
        <v>33</v>
      </c>
      <c r="D51" s="19">
        <f t="shared" si="159"/>
        <v>34</v>
      </c>
      <c r="E51" s="19">
        <f t="shared" si="159"/>
        <v>33</v>
      </c>
      <c r="F51" s="17"/>
      <c r="G51" s="17"/>
      <c r="H51" s="17"/>
      <c r="I51" s="17"/>
      <c r="J51" s="17"/>
      <c r="K51" s="17"/>
      <c r="L51" s="17"/>
      <c r="M51" s="17"/>
      <c r="N51" s="88"/>
      <c r="O51" s="88"/>
      <c r="P51" s="17"/>
      <c r="Q51" s="17"/>
      <c r="R51" s="17"/>
      <c r="S51" s="18"/>
      <c r="T51" s="18"/>
      <c r="U51" s="18"/>
      <c r="AD51" s="18"/>
      <c r="AE51" s="18"/>
      <c r="AF51" s="1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90"/>
      <c r="EI51" s="90"/>
      <c r="EJ51" s="90"/>
    </row>
    <row r="52" spans="1:140" hidden="1" x14ac:dyDescent="0.3">
      <c r="A52" s="19">
        <f t="shared" ref="A52:A53" si="160">A26</f>
        <v>21</v>
      </c>
      <c r="B52" s="19">
        <f t="shared" si="159"/>
        <v>36</v>
      </c>
      <c r="C52" s="19">
        <f t="shared" si="159"/>
        <v>35</v>
      </c>
      <c r="D52" s="19">
        <f t="shared" si="159"/>
        <v>36</v>
      </c>
      <c r="E52" s="19">
        <f t="shared" si="159"/>
        <v>36</v>
      </c>
      <c r="F52" s="17"/>
      <c r="G52" s="17"/>
      <c r="H52" s="17"/>
      <c r="I52" s="17"/>
      <c r="J52" s="17"/>
      <c r="K52" s="17"/>
      <c r="L52" s="17"/>
      <c r="M52" s="17"/>
      <c r="N52" s="88"/>
      <c r="O52" s="88"/>
      <c r="P52" s="17"/>
      <c r="Q52" s="17"/>
      <c r="R52" s="17"/>
      <c r="S52" s="18"/>
      <c r="T52" s="18"/>
      <c r="U52" s="18"/>
      <c r="AD52" s="18"/>
      <c r="AE52" s="18"/>
      <c r="AF52" s="1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88"/>
      <c r="DH52" s="90"/>
      <c r="DI52" s="90"/>
      <c r="DJ52" s="90"/>
      <c r="DK52" s="90"/>
      <c r="DL52" s="90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</row>
    <row r="53" spans="1:140" hidden="1" x14ac:dyDescent="0.3">
      <c r="A53" s="19">
        <f t="shared" si="160"/>
        <v>22</v>
      </c>
      <c r="B53" s="19">
        <f t="shared" si="159"/>
        <v>37</v>
      </c>
      <c r="C53" s="19">
        <f t="shared" si="159"/>
        <v>37</v>
      </c>
      <c r="D53" s="19">
        <f t="shared" si="159"/>
        <v>37</v>
      </c>
      <c r="E53" s="19">
        <f t="shared" si="159"/>
        <v>37</v>
      </c>
      <c r="F53" s="17"/>
      <c r="G53" s="17"/>
      <c r="H53" s="17"/>
      <c r="I53" s="17"/>
      <c r="J53" s="17"/>
      <c r="K53" s="17"/>
      <c r="L53" s="17"/>
      <c r="M53" s="17"/>
      <c r="N53" s="88"/>
      <c r="O53" s="88"/>
      <c r="P53" s="17"/>
      <c r="Q53" s="17"/>
      <c r="R53" s="17"/>
      <c r="S53" s="18"/>
      <c r="T53" s="18"/>
      <c r="U53" s="18"/>
      <c r="AD53" s="18"/>
      <c r="AE53" s="18"/>
      <c r="AF53" s="1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</row>
    <row r="54" spans="1:140" ht="16.2" hidden="1" thickBot="1" x14ac:dyDescent="0.35">
      <c r="A54" s="19">
        <f t="shared" ref="A54:A56" si="161">A28</f>
        <v>23</v>
      </c>
      <c r="B54" s="19">
        <f t="shared" ref="B54:E54" si="162">B47+12</f>
        <v>39</v>
      </c>
      <c r="C54" s="19">
        <f t="shared" si="162"/>
        <v>39</v>
      </c>
      <c r="D54" s="19">
        <f t="shared" si="162"/>
        <v>39</v>
      </c>
      <c r="E54" s="19">
        <f t="shared" si="162"/>
        <v>39</v>
      </c>
      <c r="F54" s="17"/>
      <c r="G54" s="17"/>
      <c r="H54" s="17"/>
      <c r="I54" s="17"/>
      <c r="J54" s="17"/>
      <c r="K54" s="17"/>
      <c r="L54" s="17"/>
      <c r="M54" s="17"/>
      <c r="N54" s="88"/>
      <c r="O54" s="88"/>
      <c r="P54" s="17"/>
      <c r="Q54" s="17"/>
      <c r="R54" s="17"/>
      <c r="S54" s="18"/>
      <c r="T54" s="18"/>
      <c r="U54" s="18"/>
      <c r="AD54" s="18"/>
      <c r="AE54" s="18"/>
      <c r="AF54" s="1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88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</row>
    <row r="55" spans="1:140" ht="16.2" hidden="1" thickBot="1" x14ac:dyDescent="0.35">
      <c r="A55" s="19">
        <f t="shared" si="161"/>
        <v>24</v>
      </c>
      <c r="B55" s="19">
        <f t="shared" ref="B55:E55" si="163">B48+12</f>
        <v>41</v>
      </c>
      <c r="C55" s="19">
        <f t="shared" si="163"/>
        <v>40</v>
      </c>
      <c r="D55" s="19">
        <f t="shared" si="163"/>
        <v>40</v>
      </c>
      <c r="E55" s="19">
        <f t="shared" si="163"/>
        <v>40</v>
      </c>
      <c r="F55" s="17"/>
      <c r="G55" s="17"/>
      <c r="H55" s="17"/>
      <c r="I55" s="17"/>
      <c r="J55" s="17"/>
      <c r="K55" s="17"/>
      <c r="L55" s="17"/>
      <c r="M55" s="17"/>
      <c r="N55" s="88"/>
      <c r="O55" s="88"/>
      <c r="P55" s="48">
        <f>P45</f>
        <v>1</v>
      </c>
      <c r="Q55" s="49"/>
      <c r="R55" s="50">
        <f>IF(R45=5,1,R45+1)</f>
        <v>3</v>
      </c>
      <c r="S55" s="18"/>
      <c r="T55" s="18"/>
      <c r="U55" s="18"/>
      <c r="AD55" s="18"/>
      <c r="AE55" s="18"/>
      <c r="AF55" s="1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88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</row>
    <row r="56" spans="1:140" ht="16.2" hidden="1" thickBot="1" x14ac:dyDescent="0.35">
      <c r="A56" s="19">
        <f t="shared" si="161"/>
        <v>25</v>
      </c>
      <c r="B56" s="19">
        <f t="shared" ref="B56:E56" si="164">B49+12</f>
        <v>42</v>
      </c>
      <c r="C56" s="19">
        <f t="shared" si="164"/>
        <v>42</v>
      </c>
      <c r="D56" s="19">
        <f t="shared" si="164"/>
        <v>42</v>
      </c>
      <c r="E56" s="19">
        <f t="shared" si="164"/>
        <v>42</v>
      </c>
      <c r="F56" s="17"/>
      <c r="G56" s="17"/>
      <c r="H56" s="17"/>
      <c r="I56" s="17"/>
      <c r="J56" s="17"/>
      <c r="K56" s="17"/>
      <c r="L56" s="17"/>
      <c r="M56" s="17"/>
      <c r="N56" s="88"/>
      <c r="O56" s="88"/>
      <c r="P56" s="17">
        <f>(P55*10)+R55</f>
        <v>13</v>
      </c>
      <c r="Q56" s="17"/>
      <c r="R56" s="17"/>
      <c r="S56" s="18"/>
      <c r="T56" s="18"/>
      <c r="U56" s="18"/>
      <c r="AD56" s="18"/>
      <c r="AE56" s="18"/>
      <c r="AF56" s="1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88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</row>
    <row r="57" spans="1:140" ht="16.2" hidden="1" thickTop="1" x14ac:dyDescent="0.3">
      <c r="A57" s="152" t="s">
        <v>140</v>
      </c>
      <c r="B57" s="153"/>
      <c r="C57" s="153"/>
      <c r="D57" s="153"/>
      <c r="E57" s="154"/>
      <c r="F57" s="17"/>
      <c r="G57" s="17"/>
      <c r="H57" s="17"/>
      <c r="I57" s="17"/>
      <c r="J57" s="17"/>
      <c r="K57" s="17"/>
      <c r="L57" s="17"/>
      <c r="M57" s="17"/>
      <c r="N57" s="88"/>
      <c r="O57" s="88"/>
      <c r="P57" s="17"/>
      <c r="Q57" s="17"/>
      <c r="R57" s="17"/>
      <c r="S57" s="18"/>
      <c r="T57" s="18"/>
      <c r="U57" s="18"/>
      <c r="AD57" s="18"/>
      <c r="AE57" s="18"/>
      <c r="AF57" s="1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88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</row>
    <row r="58" spans="1:140" hidden="1" x14ac:dyDescent="0.3">
      <c r="A58" s="20">
        <v>1</v>
      </c>
      <c r="B58" s="19">
        <f>B$32</f>
        <v>1</v>
      </c>
      <c r="C58" s="19">
        <f t="shared" ref="C58:E58" si="165">C$32</f>
        <v>1</v>
      </c>
      <c r="D58" s="19">
        <f t="shared" si="165"/>
        <v>1</v>
      </c>
      <c r="E58" s="19">
        <f t="shared" si="165"/>
        <v>1</v>
      </c>
      <c r="F58" s="17"/>
      <c r="G58" s="17"/>
      <c r="H58" s="17"/>
      <c r="I58" s="17"/>
      <c r="J58" s="17"/>
      <c r="K58" s="17"/>
      <c r="L58" s="17"/>
      <c r="M58" s="17"/>
      <c r="N58" s="88"/>
      <c r="O58" s="88"/>
      <c r="P58" s="54">
        <f>IF('SCALE TONALITA DITEGGIATURA'!U44="VISIONE CON GRADI",2,1)</f>
        <v>1</v>
      </c>
      <c r="Q58" s="17"/>
      <c r="R58" s="17"/>
      <c r="S58" s="18"/>
      <c r="T58" s="18"/>
      <c r="U58" s="18"/>
      <c r="AD58" s="18"/>
      <c r="AE58" s="18"/>
      <c r="AF58" s="1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88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</row>
    <row r="59" spans="1:140" hidden="1" x14ac:dyDescent="0.3">
      <c r="A59" s="20"/>
      <c r="B59" s="19"/>
      <c r="C59" s="19"/>
      <c r="D59" s="19"/>
      <c r="E59" s="21"/>
      <c r="F59" s="17"/>
      <c r="G59" s="17"/>
      <c r="H59" s="17"/>
      <c r="I59" s="17"/>
      <c r="J59" s="17"/>
      <c r="K59" s="17"/>
      <c r="L59" s="17"/>
      <c r="M59" s="17"/>
      <c r="N59" s="88"/>
      <c r="O59" s="88"/>
      <c r="P59" s="17"/>
      <c r="Q59" s="17"/>
      <c r="R59" s="17"/>
      <c r="S59" s="18"/>
      <c r="T59" s="18"/>
      <c r="U59" s="18"/>
      <c r="AD59" s="18"/>
      <c r="AE59" s="18"/>
      <c r="AF59" s="1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</row>
    <row r="60" spans="1:140" hidden="1" x14ac:dyDescent="0.3">
      <c r="A60" s="20">
        <f>A58+2</f>
        <v>3</v>
      </c>
      <c r="B60" s="19">
        <f>B34-B$32</f>
        <v>4</v>
      </c>
      <c r="C60" s="19">
        <f t="shared" ref="C60:E70" si="166">C34-C$32</f>
        <v>3</v>
      </c>
      <c r="D60" s="19">
        <f t="shared" si="166"/>
        <v>3</v>
      </c>
      <c r="E60" s="19">
        <f t="shared" si="166"/>
        <v>3</v>
      </c>
      <c r="F60" s="17"/>
      <c r="G60" s="17"/>
      <c r="H60" s="17"/>
      <c r="I60" s="17"/>
      <c r="J60" s="17"/>
      <c r="K60" s="17"/>
      <c r="L60" s="17"/>
      <c r="M60" s="17"/>
      <c r="N60" s="88"/>
      <c r="O60" s="88"/>
      <c r="P60" s="17"/>
      <c r="Q60" s="17"/>
      <c r="R60" s="17"/>
      <c r="S60" s="18"/>
      <c r="T60" s="18"/>
      <c r="U60" s="18"/>
      <c r="AD60" s="18"/>
      <c r="AE60" s="18"/>
      <c r="AF60" s="1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</row>
    <row r="61" spans="1:140" hidden="1" x14ac:dyDescent="0.3">
      <c r="A61" s="20"/>
      <c r="B61" s="19"/>
      <c r="C61" s="19"/>
      <c r="D61" s="19"/>
      <c r="E61" s="21"/>
      <c r="F61" s="17"/>
      <c r="G61" s="17"/>
      <c r="H61" s="17"/>
      <c r="I61" s="17"/>
      <c r="J61" s="17"/>
      <c r="K61" s="17"/>
      <c r="L61" s="17"/>
      <c r="M61" s="17"/>
      <c r="N61" s="88"/>
      <c r="O61" s="88"/>
      <c r="P61" s="17"/>
      <c r="Q61" s="17"/>
      <c r="R61" s="17"/>
      <c r="S61" s="18"/>
      <c r="T61" s="18"/>
      <c r="U61" s="18"/>
      <c r="AD61" s="18"/>
      <c r="AE61" s="18"/>
      <c r="AF61" s="1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88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</row>
    <row r="62" spans="1:140" hidden="1" x14ac:dyDescent="0.3">
      <c r="A62" s="20">
        <f>A60+2</f>
        <v>5</v>
      </c>
      <c r="B62" s="19">
        <f>B36-B$32</f>
        <v>7</v>
      </c>
      <c r="C62" s="19">
        <f t="shared" si="166"/>
        <v>7</v>
      </c>
      <c r="D62" s="19">
        <f t="shared" si="166"/>
        <v>7</v>
      </c>
      <c r="E62" s="19">
        <f t="shared" si="166"/>
        <v>7</v>
      </c>
      <c r="F62" s="17"/>
      <c r="G62" s="17"/>
      <c r="H62" s="17"/>
      <c r="I62" s="17"/>
      <c r="J62" s="17"/>
      <c r="K62" s="17"/>
      <c r="L62" s="17"/>
      <c r="M62" s="17"/>
      <c r="N62" s="88"/>
      <c r="O62" s="88"/>
      <c r="P62" s="17"/>
      <c r="Q62" s="17"/>
      <c r="R62" s="17"/>
      <c r="S62" s="18"/>
      <c r="T62" s="18"/>
      <c r="U62" s="18"/>
      <c r="AD62" s="18"/>
      <c r="AE62" s="18"/>
      <c r="AF62" s="1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88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</row>
    <row r="63" spans="1:140" hidden="1" x14ac:dyDescent="0.3">
      <c r="A63" s="20"/>
      <c r="B63" s="19"/>
      <c r="C63" s="19"/>
      <c r="D63" s="19"/>
      <c r="E63" s="21"/>
      <c r="F63" s="17"/>
      <c r="G63" s="17"/>
      <c r="H63" s="17"/>
      <c r="I63" s="17"/>
      <c r="J63" s="17"/>
      <c r="K63" s="17"/>
      <c r="L63" s="17"/>
      <c r="M63" s="17"/>
      <c r="N63" s="88"/>
      <c r="O63" s="88"/>
      <c r="P63" s="17"/>
      <c r="Q63" s="17"/>
      <c r="R63" s="17"/>
      <c r="S63" s="18"/>
      <c r="T63" s="18"/>
      <c r="U63" s="18"/>
      <c r="AD63" s="18"/>
      <c r="AE63" s="18"/>
      <c r="AF63" s="1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88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</row>
    <row r="64" spans="1:140" ht="16.2" hidden="1" thickBot="1" x14ac:dyDescent="0.35">
      <c r="A64" s="20">
        <f>A62+2</f>
        <v>7</v>
      </c>
      <c r="B64" s="19">
        <f>B38-B$32</f>
        <v>11</v>
      </c>
      <c r="C64" s="19">
        <f t="shared" si="166"/>
        <v>10</v>
      </c>
      <c r="D64" s="19">
        <f t="shared" si="166"/>
        <v>11</v>
      </c>
      <c r="E64" s="19">
        <f t="shared" si="166"/>
        <v>11</v>
      </c>
      <c r="F64" s="17"/>
      <c r="G64" s="17"/>
      <c r="H64" s="17"/>
      <c r="I64" s="17"/>
      <c r="J64" s="17"/>
      <c r="K64" s="17"/>
      <c r="L64" s="17"/>
      <c r="M64" s="17"/>
      <c r="N64" s="88"/>
      <c r="O64" s="88"/>
      <c r="P64" s="17"/>
      <c r="Q64" s="17"/>
      <c r="R64" s="17"/>
      <c r="S64" s="18"/>
      <c r="T64" s="18"/>
      <c r="U64" s="18"/>
      <c r="AD64" s="18"/>
      <c r="AE64" s="18"/>
      <c r="AF64" s="1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88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</row>
    <row r="65" spans="1:140" ht="16.2" hidden="1" thickBot="1" x14ac:dyDescent="0.35">
      <c r="A65" s="20"/>
      <c r="B65" s="19"/>
      <c r="C65" s="19"/>
      <c r="D65" s="19"/>
      <c r="E65" s="21"/>
      <c r="F65" s="17"/>
      <c r="G65" s="17"/>
      <c r="H65" s="17"/>
      <c r="I65" s="17"/>
      <c r="J65" s="17"/>
      <c r="K65" s="17"/>
      <c r="L65" s="17"/>
      <c r="M65" s="17"/>
      <c r="N65" s="88"/>
      <c r="O65" s="88"/>
      <c r="P65" s="48">
        <f>P55</f>
        <v>1</v>
      </c>
      <c r="Q65" s="49"/>
      <c r="R65" s="50">
        <f>IF(R55=5,1,R55+1)</f>
        <v>4</v>
      </c>
      <c r="S65" s="18"/>
      <c r="T65" s="18"/>
      <c r="U65" s="18"/>
      <c r="AD65" s="18"/>
      <c r="AE65" s="18"/>
      <c r="AF65" s="1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88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</row>
    <row r="66" spans="1:140" hidden="1" x14ac:dyDescent="0.3">
      <c r="A66" s="20">
        <f>A64+2</f>
        <v>9</v>
      </c>
      <c r="B66" s="19">
        <f>B40-B$32</f>
        <v>14</v>
      </c>
      <c r="C66" s="19">
        <f t="shared" si="166"/>
        <v>14</v>
      </c>
      <c r="D66" s="19">
        <f t="shared" si="166"/>
        <v>14</v>
      </c>
      <c r="E66" s="19">
        <f t="shared" si="166"/>
        <v>14</v>
      </c>
      <c r="F66" s="17"/>
      <c r="G66" s="17"/>
      <c r="H66" s="17"/>
      <c r="I66" s="17"/>
      <c r="J66" s="17"/>
      <c r="K66" s="17"/>
      <c r="L66" s="17"/>
      <c r="M66" s="17"/>
      <c r="N66" s="88"/>
      <c r="O66" s="88"/>
      <c r="P66" s="17">
        <f>(P65*10)+R65</f>
        <v>14</v>
      </c>
      <c r="Q66" s="17"/>
      <c r="R66" s="17"/>
      <c r="S66" s="18"/>
      <c r="T66" s="18"/>
      <c r="U66" s="18"/>
      <c r="AD66" s="18"/>
      <c r="AE66" s="18"/>
      <c r="AF66" s="1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88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</row>
    <row r="67" spans="1:140" hidden="1" x14ac:dyDescent="0.3">
      <c r="A67" s="20"/>
      <c r="B67" s="19"/>
      <c r="C67" s="19"/>
      <c r="D67" s="19"/>
      <c r="E67" s="21"/>
      <c r="F67" s="17"/>
      <c r="G67" s="17"/>
      <c r="H67" s="17"/>
      <c r="I67" s="17"/>
      <c r="J67" s="17"/>
      <c r="K67" s="17"/>
      <c r="L67" s="17"/>
      <c r="M67" s="17"/>
      <c r="N67" s="88"/>
      <c r="O67" s="88"/>
      <c r="P67" s="17"/>
      <c r="Q67" s="17"/>
      <c r="R67" s="17"/>
      <c r="S67" s="18"/>
      <c r="T67" s="18"/>
      <c r="U67" s="18"/>
      <c r="AD67" s="18"/>
      <c r="AE67" s="18"/>
      <c r="AF67" s="1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88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90"/>
      <c r="EI67" s="90"/>
      <c r="EJ67" s="90"/>
    </row>
    <row r="68" spans="1:140" hidden="1" x14ac:dyDescent="0.3">
      <c r="A68" s="20">
        <f>A66+2</f>
        <v>11</v>
      </c>
      <c r="B68" s="19">
        <f>B42-B$32</f>
        <v>17</v>
      </c>
      <c r="C68" s="19">
        <f t="shared" si="166"/>
        <v>17</v>
      </c>
      <c r="D68" s="19">
        <f t="shared" si="166"/>
        <v>17</v>
      </c>
      <c r="E68" s="19">
        <f t="shared" si="166"/>
        <v>17</v>
      </c>
      <c r="F68" s="17"/>
      <c r="G68" s="17"/>
      <c r="H68" s="17"/>
      <c r="I68" s="17"/>
      <c r="J68" s="17"/>
      <c r="K68" s="17"/>
      <c r="L68" s="17"/>
      <c r="M68" s="17"/>
      <c r="N68" s="88"/>
      <c r="O68" s="88"/>
      <c r="P68" s="54">
        <f>IF('SCALE TONALITA DITEGGIATURA'!U54="VISIONE CON GRADI",2,1)</f>
        <v>1</v>
      </c>
      <c r="Q68" s="17"/>
      <c r="R68" s="17"/>
      <c r="S68" s="18"/>
      <c r="T68" s="18"/>
      <c r="U68" s="18"/>
      <c r="AD68" s="18"/>
      <c r="AE68" s="18"/>
      <c r="AF68" s="1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88"/>
      <c r="DH68" s="90"/>
      <c r="DI68" s="90"/>
      <c r="DJ68" s="90"/>
      <c r="DK68" s="90"/>
      <c r="DL68" s="90"/>
      <c r="DM68" s="90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0"/>
      <c r="EF68" s="90"/>
      <c r="EG68" s="90"/>
      <c r="EH68" s="90"/>
      <c r="EI68" s="90"/>
      <c r="EJ68" s="90"/>
    </row>
    <row r="69" spans="1:140" hidden="1" x14ac:dyDescent="0.3">
      <c r="A69" s="20"/>
      <c r="B69" s="19"/>
      <c r="C69" s="19"/>
      <c r="D69" s="19"/>
      <c r="E69" s="21"/>
      <c r="F69" s="17"/>
      <c r="G69" s="17"/>
      <c r="H69" s="17"/>
      <c r="I69" s="17"/>
      <c r="J69" s="17"/>
      <c r="K69" s="17"/>
      <c r="L69" s="17"/>
      <c r="M69" s="17"/>
      <c r="N69" s="88"/>
      <c r="O69" s="88"/>
      <c r="P69" s="17"/>
      <c r="Q69" s="17"/>
      <c r="R69" s="17"/>
      <c r="S69" s="18"/>
      <c r="T69" s="18"/>
      <c r="U69" s="18"/>
      <c r="AD69" s="18"/>
      <c r="AE69" s="18"/>
      <c r="AF69" s="1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88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</row>
    <row r="70" spans="1:140" hidden="1" x14ac:dyDescent="0.3">
      <c r="A70" s="20">
        <f>A68+2</f>
        <v>13</v>
      </c>
      <c r="B70" s="19">
        <f>B44-B$32</f>
        <v>21</v>
      </c>
      <c r="C70" s="19">
        <f t="shared" si="166"/>
        <v>20</v>
      </c>
      <c r="D70" s="19">
        <f t="shared" si="166"/>
        <v>21</v>
      </c>
      <c r="E70" s="19">
        <f t="shared" si="166"/>
        <v>20</v>
      </c>
      <c r="F70" s="17"/>
      <c r="G70" s="17"/>
      <c r="H70" s="17"/>
      <c r="I70" s="17"/>
      <c r="J70" s="17"/>
      <c r="K70" s="17"/>
      <c r="L70" s="17"/>
      <c r="M70" s="17"/>
      <c r="N70" s="88"/>
      <c r="O70" s="88"/>
      <c r="P70" s="17"/>
      <c r="Q70" s="17"/>
      <c r="R70" s="17"/>
      <c r="S70" s="18"/>
      <c r="T70" s="18"/>
      <c r="U70" s="18"/>
      <c r="AD70" s="18"/>
      <c r="AE70" s="18"/>
      <c r="AF70" s="1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88"/>
      <c r="DH70" s="90"/>
      <c r="DI70" s="90"/>
      <c r="DJ70" s="90"/>
      <c r="DK70" s="90"/>
      <c r="DL70" s="90"/>
      <c r="DM70" s="90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90"/>
      <c r="EI70" s="90"/>
      <c r="EJ70" s="90"/>
    </row>
    <row r="71" spans="1:140" hidden="1" x14ac:dyDescent="0.3">
      <c r="A71" s="22"/>
      <c r="B71" s="4"/>
      <c r="C71" s="4"/>
      <c r="D71" s="4"/>
      <c r="E71" s="23"/>
      <c r="F71" s="17"/>
      <c r="G71" s="17"/>
      <c r="H71" s="17"/>
      <c r="I71" s="17"/>
      <c r="J71" s="17"/>
      <c r="K71" s="17"/>
      <c r="L71" s="17"/>
      <c r="M71" s="17"/>
      <c r="N71" s="88"/>
      <c r="O71" s="88"/>
      <c r="P71" s="17"/>
      <c r="Q71" s="17"/>
      <c r="R71" s="17"/>
      <c r="S71" s="18"/>
      <c r="T71" s="18"/>
      <c r="U71" s="18"/>
      <c r="AD71" s="18"/>
      <c r="AE71" s="18"/>
      <c r="AF71" s="1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88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90"/>
      <c r="EI71" s="90"/>
      <c r="EJ71" s="90"/>
    </row>
    <row r="72" spans="1:140" hidden="1" x14ac:dyDescent="0.3">
      <c r="A72" s="20">
        <v>1</v>
      </c>
      <c r="B72" s="19" t="str">
        <f>B4</f>
        <v>Do</v>
      </c>
      <c r="C72" s="19" t="str">
        <f>C4</f>
        <v>Do</v>
      </c>
      <c r="D72" s="19" t="str">
        <f>D4</f>
        <v>Do</v>
      </c>
      <c r="E72" s="21" t="str">
        <f>E4</f>
        <v>Do</v>
      </c>
      <c r="F72" s="17"/>
      <c r="G72" s="17"/>
      <c r="H72" s="17"/>
      <c r="I72" s="17"/>
      <c r="J72" s="17"/>
      <c r="K72" s="17"/>
      <c r="L72" s="17"/>
      <c r="M72" s="17"/>
      <c r="N72" s="88"/>
      <c r="O72" s="88"/>
      <c r="P72" s="17"/>
      <c r="Q72" s="17"/>
      <c r="R72" s="17"/>
      <c r="S72" s="18"/>
      <c r="T72" s="18"/>
      <c r="U72" s="18"/>
      <c r="AD72" s="18"/>
      <c r="AE72" s="18"/>
      <c r="AF72" s="1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88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0"/>
      <c r="EF72" s="90"/>
      <c r="EG72" s="90"/>
      <c r="EH72" s="90"/>
      <c r="EI72" s="90"/>
      <c r="EJ72" s="90"/>
    </row>
    <row r="73" spans="1:140" hidden="1" x14ac:dyDescent="0.3">
      <c r="A73" s="20"/>
      <c r="B73" s="19"/>
      <c r="C73" s="19"/>
      <c r="D73" s="19"/>
      <c r="E73" s="21"/>
      <c r="F73" s="17"/>
      <c r="G73" s="17"/>
      <c r="H73" s="17"/>
      <c r="I73" s="17"/>
      <c r="J73" s="17"/>
      <c r="K73" s="17"/>
      <c r="L73" s="17"/>
      <c r="M73" s="17"/>
      <c r="N73" s="88"/>
      <c r="O73" s="88"/>
      <c r="P73" s="17"/>
      <c r="Q73" s="17"/>
      <c r="R73" s="17"/>
      <c r="S73" s="18"/>
      <c r="T73" s="18"/>
      <c r="U73" s="18"/>
      <c r="AD73" s="18"/>
      <c r="AE73" s="18"/>
      <c r="AF73" s="1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88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90"/>
      <c r="EI73" s="90"/>
      <c r="EJ73" s="90"/>
    </row>
    <row r="74" spans="1:140" ht="16.2" hidden="1" thickBot="1" x14ac:dyDescent="0.35">
      <c r="A74" s="20">
        <f>A72+2</f>
        <v>3</v>
      </c>
      <c r="B74" s="19" t="str">
        <f>IF(B60=4,"","m")</f>
        <v/>
      </c>
      <c r="C74" s="19" t="str">
        <f t="shared" ref="C74:E74" si="167">IF(C60=4,"","m")</f>
        <v>m</v>
      </c>
      <c r="D74" s="19" t="str">
        <f t="shared" si="167"/>
        <v>m</v>
      </c>
      <c r="E74" s="21" t="str">
        <f t="shared" si="167"/>
        <v>m</v>
      </c>
      <c r="F74" s="17"/>
      <c r="G74" s="17"/>
      <c r="H74" s="17"/>
      <c r="I74" s="17"/>
      <c r="J74" s="17"/>
      <c r="K74" s="17"/>
      <c r="L74" s="17"/>
      <c r="M74" s="17"/>
      <c r="N74" s="88"/>
      <c r="O74" s="88"/>
      <c r="P74" s="17"/>
      <c r="Q74" s="17"/>
      <c r="R74" s="17"/>
      <c r="S74" s="18"/>
      <c r="T74" s="18"/>
      <c r="U74" s="18"/>
      <c r="AD74" s="18"/>
      <c r="AE74" s="18"/>
      <c r="AF74" s="1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88"/>
      <c r="DH74" s="90"/>
      <c r="DI74" s="90"/>
      <c r="DJ74" s="90"/>
      <c r="DK74" s="90"/>
      <c r="DL74" s="90"/>
      <c r="DM74" s="90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0"/>
      <c r="EF74" s="90"/>
      <c r="EG74" s="90"/>
      <c r="EH74" s="90"/>
      <c r="EI74" s="90"/>
      <c r="EJ74" s="90"/>
    </row>
    <row r="75" spans="1:140" ht="16.2" hidden="1" thickBot="1" x14ac:dyDescent="0.35">
      <c r="A75" s="20"/>
      <c r="B75" s="19"/>
      <c r="C75" s="19"/>
      <c r="D75" s="19"/>
      <c r="E75" s="21"/>
      <c r="F75" s="17"/>
      <c r="G75" s="17"/>
      <c r="H75" s="17"/>
      <c r="I75" s="17"/>
      <c r="J75" s="17"/>
      <c r="K75" s="17"/>
      <c r="L75" s="17"/>
      <c r="M75" s="17"/>
      <c r="N75" s="88"/>
      <c r="O75" s="88"/>
      <c r="P75" s="48">
        <f>P65</f>
        <v>1</v>
      </c>
      <c r="Q75" s="49"/>
      <c r="R75" s="50">
        <f>IF(R65=5,1,R65+1)</f>
        <v>5</v>
      </c>
      <c r="S75" s="18"/>
      <c r="T75" s="18"/>
      <c r="U75" s="18"/>
      <c r="AD75" s="18"/>
      <c r="AE75" s="18"/>
      <c r="AF75" s="1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88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90"/>
      <c r="EI75" s="90"/>
      <c r="EJ75" s="90"/>
    </row>
    <row r="76" spans="1:140" hidden="1" x14ac:dyDescent="0.3">
      <c r="A76" s="20">
        <f>A74+2</f>
        <v>5</v>
      </c>
      <c r="B76" s="19" t="str" cm="1">
        <f t="array" ref="B76">(IF(B62=7,"",(IF(B62=6,"5b",(IF(B62=8,"5+",no))))))</f>
        <v/>
      </c>
      <c r="C76" s="19" t="str" cm="1">
        <f t="array" ref="C76">(IF(C62=7,"",(IF(C62=6,"5b",(IF(C62=8,"5+",no))))))</f>
        <v/>
      </c>
      <c r="D76" s="19" t="str" cm="1">
        <f t="array" ref="D76">(IF(D62=7,"",(IF(D62=6,"5b",(IF(D62=8,"5+",no))))))</f>
        <v/>
      </c>
      <c r="E76" s="21" t="str" cm="1">
        <f t="array" ref="E76">(IF(E62=7,"",(IF(E62=6,"5b",(IF(E62=8,"5+",no))))))</f>
        <v/>
      </c>
      <c r="F76" s="17"/>
      <c r="G76" s="17"/>
      <c r="H76" s="17"/>
      <c r="I76" s="17"/>
      <c r="J76" s="17"/>
      <c r="K76" s="17"/>
      <c r="L76" s="17"/>
      <c r="M76" s="17"/>
      <c r="N76" s="88"/>
      <c r="O76" s="88"/>
      <c r="P76" s="17">
        <f>(P75*10)+R75</f>
        <v>15</v>
      </c>
      <c r="Q76" s="17"/>
      <c r="R76" s="17"/>
      <c r="S76" s="18"/>
      <c r="T76" s="18"/>
      <c r="U76" s="18"/>
      <c r="AD76" s="18"/>
      <c r="AE76" s="18"/>
      <c r="AF76" s="1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88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</row>
    <row r="77" spans="1:140" hidden="1" x14ac:dyDescent="0.3">
      <c r="A77" s="20"/>
      <c r="B77" s="19"/>
      <c r="C77" s="19"/>
      <c r="D77" s="19"/>
      <c r="E77" s="21"/>
      <c r="F77" s="17"/>
      <c r="G77" s="17"/>
      <c r="H77" s="17"/>
      <c r="I77" s="17"/>
      <c r="J77" s="17"/>
      <c r="K77" s="17"/>
      <c r="L77" s="17"/>
      <c r="M77" s="17"/>
      <c r="N77" s="88"/>
      <c r="O77" s="88"/>
      <c r="P77" s="17"/>
      <c r="Q77" s="17"/>
      <c r="R77" s="17"/>
      <c r="S77" s="18"/>
      <c r="T77" s="18"/>
      <c r="U77" s="18"/>
      <c r="AD77" s="18"/>
      <c r="AE77" s="18"/>
      <c r="AF77" s="1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88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90"/>
      <c r="EI77" s="90"/>
      <c r="EJ77" s="90"/>
    </row>
    <row r="78" spans="1:140" hidden="1" x14ac:dyDescent="0.3">
      <c r="A78" s="20">
        <f>A76+2</f>
        <v>7</v>
      </c>
      <c r="B78" s="19" t="str" cm="1">
        <f t="array" ref="B78">(IF(B64=11,"Δ",(IF(B64=10,"7",(IF(B64=9,"7dim",no))))))</f>
        <v>Δ</v>
      </c>
      <c r="C78" s="19" t="str" cm="1">
        <f t="array" ref="C78">(IF(C64=11,"Δ",(IF(C64=10,"7",(IF(C64=9,"7dim",no))))))</f>
        <v>7</v>
      </c>
      <c r="D78" s="19" t="str" cm="1">
        <f t="array" ref="D78">(IF(D64=11,"Δ",(IF(D64=10,"7",(IF(D64=9,"7dim",no))))))</f>
        <v>Δ</v>
      </c>
      <c r="E78" s="21" t="str" cm="1">
        <f t="array" ref="E78">(IF(E64=11,"Δ",(IF(E64=10,"7",(IF(E64=9,"7dim",no))))))</f>
        <v>Δ</v>
      </c>
      <c r="F78" s="17"/>
      <c r="G78" s="17"/>
      <c r="H78" s="17"/>
      <c r="I78" s="17"/>
      <c r="J78" s="17"/>
      <c r="K78" s="17"/>
      <c r="L78" s="17"/>
      <c r="M78" s="17"/>
      <c r="N78" s="88"/>
      <c r="O78" s="88"/>
      <c r="P78" s="54">
        <f>IF('SCALE TONALITA DITEGGIATURA'!U64="VISIONE CON GRADI",2,1)</f>
        <v>1</v>
      </c>
      <c r="Q78" s="17"/>
      <c r="R78" s="17"/>
      <c r="S78" s="18"/>
      <c r="T78" s="18"/>
      <c r="U78" s="18"/>
      <c r="AD78" s="18"/>
      <c r="AE78" s="18"/>
      <c r="AF78" s="1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90"/>
      <c r="DI78" s="90"/>
      <c r="DJ78" s="90"/>
      <c r="DK78" s="90"/>
      <c r="DL78" s="90"/>
      <c r="DM78" s="90"/>
      <c r="DN78" s="90"/>
      <c r="DO78" s="90"/>
      <c r="DP78" s="90"/>
      <c r="DQ78" s="90"/>
      <c r="DR78" s="90"/>
      <c r="DS78" s="90"/>
      <c r="DT78" s="90"/>
      <c r="DU78" s="90"/>
      <c r="DV78" s="90"/>
      <c r="DW78" s="90"/>
      <c r="DX78" s="90"/>
      <c r="DY78" s="90"/>
      <c r="DZ78" s="90"/>
      <c r="EA78" s="90"/>
      <c r="EB78" s="90"/>
      <c r="EC78" s="90"/>
      <c r="ED78" s="90"/>
      <c r="EE78" s="90"/>
      <c r="EF78" s="90"/>
      <c r="EG78" s="90"/>
      <c r="EH78" s="90"/>
      <c r="EI78" s="90"/>
      <c r="EJ78" s="90"/>
    </row>
    <row r="79" spans="1:140" hidden="1" x14ac:dyDescent="0.3">
      <c r="A79" s="20"/>
      <c r="B79" s="19"/>
      <c r="C79" s="19"/>
      <c r="D79" s="19"/>
      <c r="E79" s="21"/>
      <c r="F79" s="17"/>
      <c r="G79" s="17"/>
      <c r="H79" s="17"/>
      <c r="I79" s="17"/>
      <c r="J79" s="17"/>
      <c r="K79" s="17"/>
      <c r="L79" s="17"/>
      <c r="M79" s="17"/>
      <c r="N79" s="88"/>
      <c r="O79" s="88"/>
      <c r="P79" s="17"/>
      <c r="Q79" s="17"/>
      <c r="R79" s="17"/>
      <c r="S79" s="18"/>
      <c r="T79" s="18"/>
      <c r="U79" s="18"/>
      <c r="AD79" s="18"/>
      <c r="AE79" s="18"/>
      <c r="AF79" s="1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88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90"/>
      <c r="EI79" s="90"/>
      <c r="EJ79" s="90"/>
    </row>
    <row r="80" spans="1:140" hidden="1" x14ac:dyDescent="0.3">
      <c r="A80" s="20">
        <f>A78+2</f>
        <v>9</v>
      </c>
      <c r="B80" s="19" t="str" cm="1">
        <f t="array" ref="B80">(IF(B66=14,"9",(IF(B66=13,"9b",(IF(B66=15,"9#",no))))))</f>
        <v>9</v>
      </c>
      <c r="C80" s="19" t="str" cm="1">
        <f t="array" ref="C80">(IF(C66=14,"9",(IF(C66=13,"9b",(IF(C66=15,"9#",no))))))</f>
        <v>9</v>
      </c>
      <c r="D80" s="19" t="str" cm="1">
        <f t="array" ref="D80">(IF(D66=14,"9",(IF(D66=13,"9b",(IF(D66=15,"9#",no))))))</f>
        <v>9</v>
      </c>
      <c r="E80" s="21" t="str" cm="1">
        <f t="array" ref="E80">(IF(E66=14,"9",(IF(E66=13,"9b",(IF(E66=15,"9#",no))))))</f>
        <v>9</v>
      </c>
      <c r="F80" s="17"/>
      <c r="G80" s="17"/>
      <c r="H80" s="17"/>
      <c r="I80" s="17"/>
      <c r="J80" s="17"/>
      <c r="K80" s="17"/>
      <c r="L80" s="17"/>
      <c r="M80" s="17"/>
      <c r="N80" s="88"/>
      <c r="O80" s="88"/>
      <c r="P80" s="17"/>
      <c r="Q80" s="17"/>
      <c r="R80" s="17"/>
      <c r="S80" s="18"/>
      <c r="T80" s="18"/>
      <c r="U80" s="18"/>
      <c r="AD80" s="18"/>
      <c r="AE80" s="18"/>
      <c r="AF80" s="1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90"/>
      <c r="DI80" s="90"/>
      <c r="DJ80" s="90"/>
      <c r="DK80" s="90"/>
      <c r="DL80" s="90"/>
      <c r="DM80" s="90"/>
      <c r="DN80" s="90"/>
      <c r="DO80" s="90"/>
      <c r="DP80" s="90"/>
      <c r="DQ80" s="90"/>
      <c r="DR80" s="90"/>
      <c r="DS80" s="90"/>
      <c r="DT80" s="90"/>
      <c r="DU80" s="90"/>
      <c r="DV80" s="90"/>
      <c r="DW80" s="90"/>
      <c r="DX80" s="90"/>
      <c r="DY80" s="90"/>
      <c r="DZ80" s="90"/>
      <c r="EA80" s="90"/>
      <c r="EB80" s="90"/>
      <c r="EC80" s="90"/>
      <c r="ED80" s="90"/>
      <c r="EE80" s="90"/>
      <c r="EF80" s="90"/>
      <c r="EG80" s="90"/>
      <c r="EH80" s="90"/>
      <c r="EI80" s="90"/>
      <c r="EJ80" s="90"/>
    </row>
    <row r="81" spans="1:140" hidden="1" x14ac:dyDescent="0.3">
      <c r="A81" s="20"/>
      <c r="B81" s="19"/>
      <c r="C81" s="19"/>
      <c r="D81" s="19"/>
      <c r="E81" s="21"/>
      <c r="F81" s="17"/>
      <c r="G81" s="17"/>
      <c r="H81" s="17"/>
      <c r="I81" s="17"/>
      <c r="J81" s="17"/>
      <c r="K81" s="17"/>
      <c r="L81" s="17"/>
      <c r="M81" s="17"/>
      <c r="N81" s="88"/>
      <c r="O81" s="88"/>
      <c r="P81" s="17"/>
      <c r="Q81" s="17"/>
      <c r="R81" s="17"/>
      <c r="S81" s="18"/>
      <c r="T81" s="18"/>
      <c r="U81" s="18"/>
      <c r="AD81" s="18"/>
      <c r="AE81" s="18"/>
      <c r="AF81" s="1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88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90"/>
      <c r="EI81" s="90"/>
      <c r="EJ81" s="90"/>
    </row>
    <row r="82" spans="1:140" hidden="1" x14ac:dyDescent="0.3">
      <c r="A82" s="20">
        <f>A80+2</f>
        <v>11</v>
      </c>
      <c r="B82" s="19" t="str" cm="1">
        <f t="array" ref="B82">(IF(B68=17,"11",(IF(B68=16,"11b",(IF(B68=18,"11+",no))))))</f>
        <v>11</v>
      </c>
      <c r="C82" s="19" t="str" cm="1">
        <f t="array" ref="C82">(IF(C68=17,"11",(IF(C68=16,"11b",(IF(C68=18,"11+",no))))))</f>
        <v>11</v>
      </c>
      <c r="D82" s="19" t="str" cm="1">
        <f t="array" ref="D82">(IF(D68=17,"11",(IF(D68=16,"11b",(IF(D68=18,"11+",no))))))</f>
        <v>11</v>
      </c>
      <c r="E82" s="19" t="str" cm="1">
        <f t="array" ref="E82">(IF(E68=17,"11",(IF(E68=16,"11b",(IF(E68=18,"11+",no))))))</f>
        <v>11</v>
      </c>
      <c r="F82" s="17"/>
      <c r="G82" s="17"/>
      <c r="H82" s="17"/>
      <c r="I82" s="17"/>
      <c r="J82" s="17"/>
      <c r="K82" s="17"/>
      <c r="L82" s="17"/>
      <c r="M82" s="17"/>
      <c r="N82" s="88"/>
      <c r="O82" s="88"/>
      <c r="P82" s="17"/>
      <c r="Q82" s="17"/>
      <c r="R82" s="17"/>
      <c r="S82" s="18"/>
      <c r="T82" s="18"/>
      <c r="U82" s="18"/>
      <c r="AD82" s="18"/>
      <c r="AE82" s="18"/>
      <c r="AF82" s="1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88"/>
      <c r="DH82" s="90"/>
      <c r="DI82" s="90"/>
      <c r="DJ82" s="90"/>
      <c r="DK82" s="90"/>
      <c r="DL82" s="90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0"/>
      <c r="EB82" s="90"/>
      <c r="EC82" s="90"/>
      <c r="ED82" s="90"/>
      <c r="EE82" s="90"/>
      <c r="EF82" s="90"/>
      <c r="EG82" s="90"/>
      <c r="EH82" s="90"/>
      <c r="EI82" s="90"/>
      <c r="EJ82" s="90"/>
    </row>
    <row r="83" spans="1:140" hidden="1" x14ac:dyDescent="0.3">
      <c r="A83" s="20"/>
      <c r="B83" s="19"/>
      <c r="C83" s="19"/>
      <c r="D83" s="19"/>
      <c r="E83" s="21"/>
      <c r="F83" s="17"/>
      <c r="G83" s="17"/>
      <c r="H83" s="17"/>
      <c r="I83" s="17"/>
      <c r="J83" s="17"/>
      <c r="K83" s="17"/>
      <c r="L83" s="17"/>
      <c r="M83" s="17"/>
      <c r="N83" s="88"/>
      <c r="O83" s="88"/>
      <c r="P83" s="17"/>
      <c r="Q83" s="17"/>
      <c r="R83" s="17"/>
      <c r="S83" s="18"/>
      <c r="T83" s="18"/>
      <c r="U83" s="18"/>
      <c r="AD83" s="18"/>
      <c r="AE83" s="18"/>
      <c r="AF83" s="1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90"/>
      <c r="EI83" s="90"/>
      <c r="EJ83" s="90"/>
    </row>
    <row r="84" spans="1:140" hidden="1" x14ac:dyDescent="0.3">
      <c r="A84" s="20">
        <f>A82+2</f>
        <v>13</v>
      </c>
      <c r="B84" s="19" t="str" cm="1">
        <f t="array" ref="B84">(IF(B70=21,"13",(IF(B70=20,"13b",no))))</f>
        <v>13</v>
      </c>
      <c r="C84" s="19" t="str" cm="1">
        <f t="array" ref="C84">(IF(C70=21,"13",(IF(C70=20,"13b",no))))</f>
        <v>13b</v>
      </c>
      <c r="D84" s="19" t="str" cm="1">
        <f t="array" ref="D84">(IF(D70=21,"13",(IF(D70=20,"13b",no))))</f>
        <v>13</v>
      </c>
      <c r="E84" s="21" t="str" cm="1">
        <f t="array" ref="E84">(IF(E70=21,"13",(IF(E70=20,"13b",no))))</f>
        <v>13b</v>
      </c>
      <c r="F84" s="17"/>
      <c r="G84" s="17"/>
      <c r="H84" s="17"/>
      <c r="I84" s="17"/>
      <c r="J84" s="17"/>
      <c r="K84" s="17"/>
      <c r="L84" s="17"/>
      <c r="M84" s="17"/>
      <c r="N84" s="88"/>
      <c r="O84" s="88"/>
      <c r="P84" s="17"/>
      <c r="Q84" s="17"/>
      <c r="R84" s="17"/>
      <c r="S84" s="18"/>
      <c r="T84" s="18"/>
      <c r="U84" s="18"/>
      <c r="AD84" s="18"/>
      <c r="AE84" s="18"/>
      <c r="AF84" s="1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88"/>
      <c r="DH84" s="90"/>
      <c r="DI84" s="90"/>
      <c r="DJ84" s="90"/>
      <c r="DK84" s="90"/>
      <c r="DL84" s="90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0"/>
      <c r="EB84" s="90"/>
      <c r="EC84" s="90"/>
      <c r="ED84" s="90"/>
      <c r="EE84" s="90"/>
      <c r="EF84" s="90"/>
      <c r="EG84" s="90"/>
      <c r="EH84" s="90"/>
      <c r="EI84" s="90"/>
      <c r="EJ84" s="90"/>
    </row>
    <row r="85" spans="1:140" hidden="1" x14ac:dyDescent="0.3">
      <c r="A85" s="22"/>
      <c r="B85" s="4"/>
      <c r="C85" s="4"/>
      <c r="D85" s="4"/>
      <c r="E85" s="23"/>
      <c r="F85" s="17"/>
      <c r="G85" s="17"/>
      <c r="H85" s="17"/>
      <c r="I85" s="17"/>
      <c r="J85" s="17"/>
      <c r="K85" s="17"/>
      <c r="L85" s="17"/>
      <c r="M85" s="17"/>
      <c r="N85" s="88"/>
      <c r="O85" s="88"/>
      <c r="P85" s="17"/>
      <c r="Q85" s="17"/>
      <c r="R85" s="17"/>
      <c r="S85" s="18"/>
      <c r="T85" s="18"/>
      <c r="U85" s="18"/>
      <c r="AD85" s="18"/>
      <c r="AE85" s="18"/>
      <c r="AF85" s="1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  <c r="DD85" s="88"/>
      <c r="DE85" s="88"/>
      <c r="DF85" s="88"/>
      <c r="DG85" s="88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90"/>
      <c r="EI85" s="90"/>
      <c r="EJ85" s="90"/>
    </row>
    <row r="86" spans="1:140" hidden="1" x14ac:dyDescent="0.3">
      <c r="A86" s="20">
        <v>1</v>
      </c>
      <c r="B86" s="19" t="str">
        <f>CONCATENATE(B72,B74,B76)</f>
        <v>Do</v>
      </c>
      <c r="C86" s="19" t="str">
        <f t="shared" ref="C86:E86" si="168">CONCATENATE(C72,C74,C76)</f>
        <v>Dom</v>
      </c>
      <c r="D86" s="19" t="str">
        <f t="shared" si="168"/>
        <v>Dom</v>
      </c>
      <c r="E86" s="21" t="str">
        <f t="shared" si="168"/>
        <v>Dom</v>
      </c>
      <c r="F86" s="17"/>
      <c r="G86" s="17"/>
      <c r="H86" s="17"/>
      <c r="I86" s="17"/>
      <c r="J86" s="17"/>
      <c r="K86" s="17"/>
      <c r="L86" s="17"/>
      <c r="M86" s="17"/>
      <c r="N86" s="88"/>
      <c r="O86" s="88"/>
      <c r="P86" s="17"/>
      <c r="Q86" s="17"/>
      <c r="R86" s="17"/>
      <c r="S86" s="18"/>
      <c r="T86" s="18"/>
      <c r="U86" s="18"/>
      <c r="AD86" s="18"/>
      <c r="AE86" s="18"/>
      <c r="AF86" s="1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  <c r="DD86" s="88"/>
      <c r="DE86" s="88"/>
      <c r="DF86" s="88"/>
      <c r="DG86" s="88"/>
      <c r="DH86" s="90"/>
      <c r="DI86" s="90"/>
      <c r="DJ86" s="90"/>
      <c r="DK86" s="90"/>
      <c r="DL86" s="90"/>
      <c r="DM86" s="90"/>
      <c r="DN86" s="90"/>
      <c r="DO86" s="90"/>
      <c r="DP86" s="90"/>
      <c r="DQ86" s="90"/>
      <c r="DR86" s="90"/>
      <c r="DS86" s="90"/>
      <c r="DT86" s="90"/>
      <c r="DU86" s="90"/>
      <c r="DV86" s="90"/>
      <c r="DW86" s="90"/>
      <c r="DX86" s="90"/>
      <c r="DY86" s="90"/>
      <c r="DZ86" s="90"/>
      <c r="EA86" s="90"/>
      <c r="EB86" s="90"/>
      <c r="EC86" s="90"/>
      <c r="ED86" s="90"/>
      <c r="EE86" s="90"/>
      <c r="EF86" s="90"/>
      <c r="EG86" s="90"/>
      <c r="EH86" s="90"/>
      <c r="EI86" s="90"/>
      <c r="EJ86" s="90"/>
    </row>
    <row r="87" spans="1:140" hidden="1" x14ac:dyDescent="0.3">
      <c r="A87" s="20">
        <f>A86+1</f>
        <v>2</v>
      </c>
      <c r="B87" s="19" t="str">
        <f>CONCATENATE(B72,B74,B76,B78)</f>
        <v>DoΔ</v>
      </c>
      <c r="C87" s="19" t="str">
        <f t="shared" ref="C87:E87" si="169">CONCATENATE(C72,C74,C76,C78)</f>
        <v>Dom7</v>
      </c>
      <c r="D87" s="19" t="str">
        <f t="shared" si="169"/>
        <v>DomΔ</v>
      </c>
      <c r="E87" s="21" t="str">
        <f t="shared" si="169"/>
        <v>DomΔ</v>
      </c>
      <c r="F87" s="17"/>
      <c r="G87" s="17"/>
      <c r="H87" s="17"/>
      <c r="I87" s="17"/>
      <c r="J87" s="17"/>
      <c r="K87" s="17"/>
      <c r="L87" s="17"/>
      <c r="M87" s="17"/>
      <c r="N87" s="88"/>
      <c r="O87" s="88"/>
      <c r="P87" s="17"/>
      <c r="Q87" s="17"/>
      <c r="R87" s="17"/>
      <c r="S87" s="18"/>
      <c r="T87" s="18"/>
      <c r="U87" s="18"/>
      <c r="AD87" s="18"/>
      <c r="AE87" s="18"/>
      <c r="AF87" s="1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88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90"/>
      <c r="EJ87" s="90"/>
    </row>
    <row r="88" spans="1:140" hidden="1" x14ac:dyDescent="0.3">
      <c r="A88" s="20">
        <f t="shared" ref="A88:A90" si="170">A87+1</f>
        <v>3</v>
      </c>
      <c r="B88" s="19" t="str">
        <f>CONCATENATE(B72,B74,B76,B80)</f>
        <v>Do9</v>
      </c>
      <c r="C88" s="19" t="str">
        <f t="shared" ref="C88:E88" si="171">CONCATENATE(C72,C74,C76,C80)</f>
        <v>Dom9</v>
      </c>
      <c r="D88" s="19" t="str">
        <f t="shared" si="171"/>
        <v>Dom9</v>
      </c>
      <c r="E88" s="21" t="str">
        <f t="shared" si="171"/>
        <v>Dom9</v>
      </c>
      <c r="F88" s="17"/>
      <c r="G88" s="17"/>
      <c r="H88" s="17"/>
      <c r="I88" s="17"/>
      <c r="J88" s="17"/>
      <c r="K88" s="17"/>
      <c r="L88" s="17"/>
      <c r="M88" s="17"/>
      <c r="N88" s="88"/>
      <c r="O88" s="88"/>
      <c r="P88" s="17"/>
      <c r="Q88" s="17"/>
      <c r="R88" s="18"/>
      <c r="S88" s="18"/>
      <c r="T88" s="18"/>
      <c r="U88" s="18"/>
      <c r="AD88" s="18"/>
      <c r="AE88" s="18"/>
      <c r="AF88" s="1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  <c r="DD88" s="88"/>
      <c r="DE88" s="88"/>
      <c r="DF88" s="88"/>
      <c r="DG88" s="88"/>
      <c r="DH88" s="90"/>
      <c r="DI88" s="90"/>
      <c r="DJ88" s="90"/>
      <c r="DK88" s="90"/>
      <c r="DL88" s="90"/>
      <c r="DM88" s="90"/>
      <c r="DN88" s="90"/>
      <c r="DO88" s="90"/>
      <c r="DP88" s="90"/>
      <c r="DQ88" s="90"/>
      <c r="DR88" s="90"/>
      <c r="DS88" s="90"/>
      <c r="DT88" s="90"/>
      <c r="DU88" s="90"/>
      <c r="DV88" s="90"/>
      <c r="DW88" s="90"/>
      <c r="DX88" s="90"/>
      <c r="DY88" s="90"/>
      <c r="DZ88" s="90"/>
      <c r="EA88" s="90"/>
      <c r="EB88" s="90"/>
      <c r="EC88" s="90"/>
      <c r="ED88" s="90"/>
      <c r="EE88" s="90"/>
      <c r="EF88" s="90"/>
      <c r="EG88" s="90"/>
      <c r="EH88" s="90"/>
      <c r="EI88" s="90"/>
      <c r="EJ88" s="90"/>
    </row>
    <row r="89" spans="1:140" hidden="1" x14ac:dyDescent="0.3">
      <c r="A89" s="20">
        <f t="shared" si="170"/>
        <v>4</v>
      </c>
      <c r="B89" s="19" t="str">
        <f>CONCATENATE(B72,B74,B76,B82)</f>
        <v>Do11</v>
      </c>
      <c r="C89" s="19" t="str">
        <f t="shared" ref="C89:E89" si="172">CONCATENATE(C72,C74,C76,C82)</f>
        <v>Dom11</v>
      </c>
      <c r="D89" s="19" t="str">
        <f t="shared" si="172"/>
        <v>Dom11</v>
      </c>
      <c r="E89" s="21" t="str">
        <f t="shared" si="172"/>
        <v>Dom11</v>
      </c>
      <c r="F89" s="17"/>
      <c r="G89" s="17"/>
      <c r="H89" s="17"/>
      <c r="I89" s="17"/>
      <c r="J89" s="17"/>
      <c r="K89" s="17"/>
      <c r="L89" s="17"/>
      <c r="M89" s="17"/>
      <c r="N89" s="88"/>
      <c r="O89" s="88"/>
      <c r="P89" s="17"/>
      <c r="Q89" s="17"/>
      <c r="R89" s="18"/>
      <c r="S89" s="18"/>
      <c r="T89" s="18"/>
      <c r="U89" s="18"/>
      <c r="AD89" s="18"/>
      <c r="AE89" s="18"/>
      <c r="AF89" s="1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  <c r="DD89" s="88"/>
      <c r="DE89" s="88"/>
      <c r="DF89" s="88"/>
      <c r="DG89" s="88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90"/>
      <c r="EI89" s="90"/>
      <c r="EJ89" s="90"/>
    </row>
    <row r="90" spans="1:140" hidden="1" x14ac:dyDescent="0.3">
      <c r="A90" s="20">
        <f t="shared" si="170"/>
        <v>5</v>
      </c>
      <c r="B90" s="19" t="str">
        <f>CONCATENATE(B72,B74,B76,B84)</f>
        <v>Do13</v>
      </c>
      <c r="C90" s="19" t="str">
        <f t="shared" ref="C90:E90" si="173">CONCATENATE(C72,C74,C76,C84)</f>
        <v>Dom13b</v>
      </c>
      <c r="D90" s="19" t="str">
        <f t="shared" si="173"/>
        <v>Dom13</v>
      </c>
      <c r="E90" s="21" t="str">
        <f t="shared" si="173"/>
        <v>Dom13b</v>
      </c>
      <c r="F90" s="17"/>
      <c r="G90" s="17"/>
      <c r="H90" s="17"/>
      <c r="I90" s="17"/>
      <c r="J90" s="17"/>
      <c r="K90" s="17"/>
      <c r="L90" s="17"/>
      <c r="M90" s="17"/>
      <c r="N90" s="88"/>
      <c r="O90" s="88"/>
      <c r="P90" s="17"/>
      <c r="Q90" s="17"/>
      <c r="R90" s="18"/>
      <c r="S90" s="18"/>
      <c r="T90" s="18"/>
      <c r="U90" s="18"/>
      <c r="AD90" s="18"/>
      <c r="AE90" s="18"/>
      <c r="AF90" s="1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/>
      <c r="DD90" s="88"/>
      <c r="DE90" s="88"/>
      <c r="DF90" s="88"/>
      <c r="DG90" s="88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</row>
    <row r="91" spans="1:140" ht="16.2" hidden="1" thickBot="1" x14ac:dyDescent="0.35">
      <c r="A91" s="24"/>
      <c r="B91" s="25"/>
      <c r="C91" s="25"/>
      <c r="D91" s="25"/>
      <c r="E91" s="26"/>
      <c r="F91" s="17"/>
      <c r="G91" s="17"/>
      <c r="H91" s="17"/>
      <c r="I91" s="17"/>
      <c r="J91" s="17"/>
      <c r="K91" s="17"/>
      <c r="L91" s="17"/>
      <c r="M91" s="17"/>
      <c r="N91" s="88"/>
      <c r="O91" s="88"/>
      <c r="P91" s="17"/>
      <c r="Q91" s="17"/>
      <c r="R91" s="18"/>
      <c r="S91" s="18"/>
      <c r="T91" s="18"/>
      <c r="U91" s="18"/>
      <c r="AD91" s="18"/>
      <c r="AE91" s="18"/>
      <c r="AF91" s="1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/>
      <c r="DC91" s="88"/>
      <c r="DD91" s="88"/>
      <c r="DE91" s="88"/>
      <c r="DF91" s="88"/>
      <c r="DG91" s="88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</row>
    <row r="92" spans="1:140" ht="16.2" hidden="1" thickTop="1" x14ac:dyDescent="0.3">
      <c r="A92" s="152" t="s">
        <v>67</v>
      </c>
      <c r="B92" s="153"/>
      <c r="C92" s="153"/>
      <c r="D92" s="153"/>
      <c r="E92" s="154"/>
      <c r="F92" s="17"/>
      <c r="G92" s="17"/>
      <c r="H92" s="17"/>
      <c r="I92" s="17"/>
      <c r="J92" s="17"/>
      <c r="K92" s="17"/>
      <c r="L92" s="17"/>
      <c r="M92" s="17"/>
      <c r="N92" s="88"/>
      <c r="O92" s="88"/>
      <c r="P92" s="17"/>
      <c r="Q92" s="17"/>
      <c r="R92" s="18"/>
      <c r="S92" s="18"/>
      <c r="T92" s="18"/>
      <c r="U92" s="18"/>
      <c r="AD92" s="18"/>
      <c r="AE92" s="18"/>
      <c r="AF92" s="1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/>
      <c r="CM92" s="88"/>
      <c r="CN92" s="88"/>
      <c r="CO92" s="88"/>
      <c r="CP92" s="88"/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  <c r="DB92" s="88"/>
      <c r="DC92" s="88"/>
      <c r="DD92" s="88"/>
      <c r="DE92" s="88"/>
      <c r="DF92" s="88"/>
      <c r="DG92" s="88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</row>
    <row r="93" spans="1:140" hidden="1" x14ac:dyDescent="0.3">
      <c r="A93" s="20">
        <v>1</v>
      </c>
      <c r="B93" s="19">
        <v>1</v>
      </c>
      <c r="C93" s="19">
        <v>1</v>
      </c>
      <c r="D93" s="19">
        <v>1</v>
      </c>
      <c r="E93" s="19">
        <v>1</v>
      </c>
      <c r="F93" s="17"/>
      <c r="G93" s="17"/>
      <c r="H93" s="17"/>
      <c r="I93" s="17"/>
      <c r="J93" s="17"/>
      <c r="K93" s="17"/>
      <c r="L93" s="17"/>
      <c r="M93" s="17"/>
      <c r="N93" s="88"/>
      <c r="O93" s="88"/>
      <c r="P93" s="88"/>
      <c r="Q93" s="88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  <c r="DB93" s="88"/>
      <c r="DC93" s="88"/>
      <c r="DD93" s="88"/>
      <c r="DE93" s="88"/>
      <c r="DF93" s="88"/>
      <c r="DG93" s="88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0"/>
    </row>
    <row r="94" spans="1:140" hidden="1" x14ac:dyDescent="0.3">
      <c r="A94" s="20"/>
      <c r="B94" s="19"/>
      <c r="C94" s="19"/>
      <c r="D94" s="19"/>
      <c r="E94" s="21"/>
      <c r="F94" s="17"/>
      <c r="G94" s="17"/>
      <c r="H94" s="17"/>
      <c r="I94" s="17"/>
      <c r="J94" s="17"/>
      <c r="K94" s="17"/>
      <c r="L94" s="17"/>
      <c r="M94" s="17"/>
      <c r="N94" s="88"/>
      <c r="O94" s="88"/>
      <c r="P94" s="88"/>
      <c r="Q94" s="88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/>
      <c r="DD94" s="88"/>
      <c r="DE94" s="88"/>
      <c r="DF94" s="88"/>
      <c r="DG94" s="88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/>
    </row>
    <row r="95" spans="1:140" ht="5.85" customHeight="1" thickTop="1" x14ac:dyDescent="0.3">
      <c r="A95" s="20">
        <f>A93+2</f>
        <v>3</v>
      </c>
      <c r="B95" s="19">
        <f>B35-B$33</f>
        <v>3</v>
      </c>
      <c r="C95" s="19">
        <f>C35-C$33</f>
        <v>3</v>
      </c>
      <c r="D95" s="19">
        <f>D35-D$33</f>
        <v>3</v>
      </c>
      <c r="E95" s="19">
        <f>E35-E$33</f>
        <v>3</v>
      </c>
      <c r="F95" t="str">
        <f>IF(TYPE(_xlfn.TEXTAFTER(#REF!,"scala "))=16,"",_xlfn.TEXTAFTER(#REF!,"scala "))</f>
        <v/>
      </c>
      <c r="G95" t="str">
        <f>IF(TYPE(_xlfn.TEXTAFTER(#REF!,"scala "))=16,"",_xlfn.TEXTAFTER(#REF!,"scala "))</f>
        <v/>
      </c>
      <c r="H95" t="str">
        <f>IF(TYPE(_xlfn.TEXTAFTER(#REF!,"scala "))=16,"",_xlfn.TEXTAFTER(#REF!,"scala "))</f>
        <v/>
      </c>
      <c r="I95" t="str">
        <f>IF(TYPE(_xlfn.TEXTAFTER(#REF!,"scala "))=16,"",_xlfn.TEXTAFTER(#REF!,"scala "))</f>
        <v/>
      </c>
      <c r="K95" t="str">
        <f t="shared" ref="K95:K103" si="174">IF(TYPE(VLOOKUP(G95,acco1,1,FALSE))=16,"",VLOOKUP(G95,acco1,1,FALSE))</f>
        <v/>
      </c>
      <c r="L95" t="str">
        <f t="shared" ref="L95:L103" si="175">IF(TYPE(VLOOKUP(H95,acco2,1,FALSE))=16,"",VLOOKUP(H95,acco2,1,FALSE))</f>
        <v/>
      </c>
      <c r="M95" t="str">
        <f t="shared" ref="M95:M103" si="176">IF(TYPE(VLOOKUP(I95,acco3,1,FALSE))=16,"",VLOOKUP(I95,acco3,1,FALSE))</f>
        <v/>
      </c>
      <c r="N95" s="90"/>
      <c r="P95" s="88"/>
      <c r="Q95" s="88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8"/>
      <c r="CW95" s="88"/>
      <c r="CX95" s="88"/>
      <c r="CY95" s="88"/>
      <c r="CZ95" s="88"/>
      <c r="DA95" s="88"/>
      <c r="DB95" s="88"/>
      <c r="DC95" s="88"/>
      <c r="DD95" s="88"/>
      <c r="DE95" s="88"/>
      <c r="DF95" s="88"/>
      <c r="DG95" s="88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90"/>
      <c r="EI95" s="90"/>
      <c r="EJ95" s="90"/>
    </row>
    <row r="96" spans="1:140" ht="43.2" x14ac:dyDescent="0.3">
      <c r="A96" s="20"/>
      <c r="B96" s="19"/>
      <c r="C96" s="19"/>
      <c r="D96" s="19"/>
      <c r="E96" s="21"/>
      <c r="F96" t="str">
        <f>IF(TYPE(_xlfn.TEXTAFTER(#REF!,"scala "))=16,"",_xlfn.TEXTAFTER(#REF!,"scala "))</f>
        <v/>
      </c>
      <c r="G96" t="str">
        <f>IF(TYPE(_xlfn.TEXTAFTER(#REF!,"scala "))=16,"",_xlfn.TEXTAFTER(#REF!,"scala "))</f>
        <v/>
      </c>
      <c r="H96" t="str">
        <f>IF(TYPE(_xlfn.TEXTAFTER(#REF!,"scala "))=16,"",_xlfn.TEXTAFTER(#REF!,"scala "))</f>
        <v/>
      </c>
      <c r="I96" t="str">
        <f>IF(TYPE(_xlfn.TEXTAFTER(#REF!,"scala "))=16,"",_xlfn.TEXTAFTER(#REF!,"scala "))</f>
        <v/>
      </c>
      <c r="K96" t="str">
        <f t="shared" si="174"/>
        <v/>
      </c>
      <c r="L96" t="str">
        <f t="shared" si="175"/>
        <v/>
      </c>
      <c r="M96" t="str">
        <f t="shared" si="176"/>
        <v/>
      </c>
      <c r="N96" s="90"/>
      <c r="P96" s="81" t="s">
        <v>78</v>
      </c>
      <c r="Q96" s="88"/>
      <c r="R96" s="79" t="str">
        <f>CONCATENATE("Accordo al ",R30,"° Grado        ",VLOOKUP($P96,(IF($P20="maggiore",gliamaggiori,(IF($P20="minore naturale",glibminore,(IF($P20="minore melodica",glicmelodica,(IF($P20="minore armonica",glidarmonica,9999)))))))),AV17,FALSE))</f>
        <v>Accordo al 1° Grado        DoΔ</v>
      </c>
      <c r="S96" s="80"/>
      <c r="T96" s="79" t="str">
        <f>CONCATENATE("Accordo al ",T30,"° Grado        ",VLOOKUP($P96,(IF($P20="maggiore",gliamaggiori,(IF($P20="minore naturale",glibminore,(IF($P20="minore melodica",glicmelodica,(IF($P20="minore armonica",glidarmonica,9999)))))))),AX17,FALSE))</f>
        <v>Accordo al 2° Grado        Rem7</v>
      </c>
      <c r="U96" s="80"/>
      <c r="V96" s="79" t="str">
        <f>CONCATENATE("Accordo al ",V30,"° Grado        ",VLOOKUP($P96,(IF($P20="maggiore",gliamaggiori,(IF($P20="minore naturale",glibminore,(IF($P20="minore melodica",glicmelodica,(IF($P20="minore armonica",glidarmonica,9999)))))))),AZ17,FALSE))</f>
        <v>Accordo al 3° Grado        Mim7</v>
      </c>
      <c r="W96" s="80"/>
      <c r="X96" s="79" t="str">
        <f>CONCATENATE("Accordo al ",X30,"° Grado        ",VLOOKUP($P96,(IF($P20="maggiore",gliamaggiori,(IF($P20="minore naturale",glibminore,(IF($P20="minore melodica",glicmelodica,(IF($P20="minore armonica",glidarmonica,9999)))))))),BB17,FALSE))</f>
        <v>Accordo al 4° Grado        FaΔ</v>
      </c>
      <c r="Y96" s="80"/>
      <c r="Z96" s="79" t="str">
        <f>CONCATENATE("Accordo al ",Z30,"° Grado        ",VLOOKUP($P96,(IF($P20="maggiore",gliamaggiori,(IF($P20="minore naturale",glibminore,(IF($P20="minore melodica",glicmelodica,(IF($P20="minore armonica",glidarmonica,9999)))))))),BD17,FALSE))</f>
        <v>Accordo al 5° Grado        Sol7</v>
      </c>
      <c r="AA96" s="80"/>
      <c r="AB96" s="79" t="str">
        <f>CONCATENATE("Accordo al ",AB30,"° Grado        ",VLOOKUP($P96,(IF($P20="maggiore",gliamaggiori,(IF($P20="minore naturale",glibminore,(IF($P20="minore melodica",glicmelodica,(IF($P20="minore armonica",glidarmonica,9999)))))))),BF17,FALSE))</f>
        <v>Accordo al 6° Grado        Lam7</v>
      </c>
      <c r="AC96" s="80"/>
      <c r="AD96" s="79" t="str">
        <f>CONCATENATE("Accordo al ",AD30,"° Grado        ",VLOOKUP($P96,(IF($P20="maggiore",gliamaggiori,(IF($P20="minore naturale",glibminore,(IF($P20="minore melodica",glicmelodica,(IF($P20="minore armonica",glidarmonica,9999)))))))),BH17,FALSE))</f>
        <v>Accordo al 7° Grado        Sim5b7</v>
      </c>
      <c r="AE96" s="80"/>
      <c r="AF96" s="79" t="str">
        <f>CONCATENATE("Accordo al ",AF30,"° Grado        ",VLOOKUP($P96,(IF($P20="maggiore",gliamaggiori,(IF($P20="minore naturale",glibminore,(IF($P20="minore melodica",glicmelodica,(IF($P20="minore armonica",glidarmonica,9999)))))))),BJ17,FALSE))</f>
        <v>Accordo al 8° Grado        DoΔ</v>
      </c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/>
      <c r="CM96" s="88"/>
      <c r="CN96" s="88"/>
      <c r="CO96" s="88"/>
      <c r="CP96" s="88"/>
      <c r="CQ96" s="88"/>
      <c r="CR96" s="88"/>
      <c r="CS96" s="88"/>
      <c r="CT96" s="88"/>
      <c r="CU96" s="88"/>
      <c r="CV96" s="88"/>
      <c r="CW96" s="88"/>
      <c r="CX96" s="88"/>
      <c r="CY96" s="88"/>
      <c r="CZ96" s="88"/>
      <c r="DA96" s="88"/>
      <c r="DB96" s="88"/>
      <c r="DC96" s="88"/>
      <c r="DD96" s="88"/>
      <c r="DE96" s="88"/>
      <c r="DF96" s="88"/>
      <c r="DG96" s="88"/>
      <c r="DH96" s="90"/>
      <c r="DI96" s="90"/>
      <c r="DJ96" s="90"/>
      <c r="DK96" s="90"/>
      <c r="DL96" s="90"/>
      <c r="DM96" s="90"/>
      <c r="DN96" s="90"/>
      <c r="DO96" s="90"/>
      <c r="DP96" s="90"/>
      <c r="DQ96" s="90"/>
      <c r="DR96" s="90"/>
      <c r="DS96" s="90"/>
      <c r="DT96" s="90"/>
      <c r="DU96" s="90"/>
      <c r="DV96" s="90"/>
      <c r="DW96" s="90"/>
      <c r="DX96" s="90"/>
      <c r="DY96" s="90"/>
      <c r="DZ96" s="90"/>
      <c r="EA96" s="90"/>
      <c r="EB96" s="90"/>
      <c r="EC96" s="90"/>
      <c r="ED96" s="90"/>
      <c r="EE96" s="90"/>
      <c r="EF96" s="90"/>
      <c r="EG96" s="90"/>
      <c r="EH96" s="90"/>
      <c r="EI96" s="90"/>
      <c r="EJ96" s="90"/>
    </row>
    <row r="97" spans="1:140" ht="5.85" customHeight="1" x14ac:dyDescent="0.4">
      <c r="A97" s="20">
        <f>A95+2</f>
        <v>5</v>
      </c>
      <c r="B97" s="19">
        <f>B37-B$33</f>
        <v>7</v>
      </c>
      <c r="C97" s="19">
        <f>C37-C$33</f>
        <v>6</v>
      </c>
      <c r="D97" s="19">
        <f>D37-D$33</f>
        <v>7</v>
      </c>
      <c r="E97" s="19">
        <f>E37-E$33</f>
        <v>6</v>
      </c>
      <c r="F97" t="str">
        <f>IF(TYPE(_xlfn.TEXTAFTER(#REF!,"scala "))=16,"",_xlfn.TEXTAFTER(#REF!,"scala "))</f>
        <v/>
      </c>
      <c r="G97" t="str">
        <f>IF(TYPE(_xlfn.TEXTAFTER(#REF!,"scala "))=16,"",_xlfn.TEXTAFTER(#REF!,"scala "))</f>
        <v/>
      </c>
      <c r="H97" t="str">
        <f>IF(TYPE(_xlfn.TEXTAFTER(#REF!,"scala "))=16,"",_xlfn.TEXTAFTER(#REF!,"scala "))</f>
        <v/>
      </c>
      <c r="I97" t="str">
        <f>IF(TYPE(_xlfn.TEXTAFTER(#REF!,"scala "))=16,"",_xlfn.TEXTAFTER(#REF!,"scala "))</f>
        <v/>
      </c>
      <c r="K97" t="str">
        <f t="shared" si="174"/>
        <v/>
      </c>
      <c r="L97" t="str">
        <f t="shared" si="175"/>
        <v/>
      </c>
      <c r="M97" t="str">
        <f t="shared" si="176"/>
        <v/>
      </c>
      <c r="N97" s="90"/>
      <c r="P97" s="88"/>
      <c r="Q97" s="88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90"/>
      <c r="AH97" s="93"/>
      <c r="AI97" s="93"/>
      <c r="AJ97" s="93"/>
      <c r="AK97" s="93"/>
      <c r="AL97" s="93"/>
      <c r="AM97" s="93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/>
      <c r="BZ97" s="88"/>
      <c r="CA97" s="90"/>
      <c r="CB97" s="88"/>
      <c r="CC97" s="88"/>
      <c r="CD97" s="88"/>
      <c r="CE97" s="88"/>
      <c r="CF97" s="88"/>
      <c r="CG97" s="88"/>
      <c r="CH97" s="88"/>
      <c r="CI97" s="88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90"/>
      <c r="EI97" s="90"/>
      <c r="EJ97" s="90"/>
    </row>
    <row r="98" spans="1:140" ht="22.8" hidden="1" x14ac:dyDescent="0.4">
      <c r="A98" s="20"/>
      <c r="B98" s="19"/>
      <c r="C98" s="19"/>
      <c r="D98" s="19"/>
      <c r="E98" s="21"/>
      <c r="F98" t="str">
        <f>IF(TYPE(_xlfn.TEXTAFTER(#REF!,"scala "))=16,"",_xlfn.TEXTAFTER(#REF!,"scala "))</f>
        <v/>
      </c>
      <c r="G98" t="str">
        <f>IF(TYPE(_xlfn.TEXTAFTER(#REF!,"scala "))=16,"",_xlfn.TEXTAFTER(#REF!,"scala "))</f>
        <v/>
      </c>
      <c r="H98" t="str">
        <f>IF(TYPE(_xlfn.TEXTAFTER(#REF!,"scala "))=16,"",_xlfn.TEXTAFTER(#REF!,"scala "))</f>
        <v/>
      </c>
      <c r="I98" t="str">
        <f>IF(TYPE(_xlfn.TEXTAFTER(#REF!,"scala "))=16,"",_xlfn.TEXTAFTER(#REF!,"scala "))</f>
        <v/>
      </c>
      <c r="K98" t="str">
        <f t="shared" si="174"/>
        <v/>
      </c>
      <c r="L98" t="str">
        <f t="shared" si="175"/>
        <v/>
      </c>
      <c r="M98" t="str">
        <f t="shared" si="176"/>
        <v/>
      </c>
      <c r="N98" s="90"/>
      <c r="AH98" s="93"/>
      <c r="AI98" s="93"/>
      <c r="AJ98" s="93"/>
      <c r="AK98" s="93"/>
      <c r="AL98" s="93"/>
      <c r="AM98" s="93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90"/>
      <c r="DH98" s="90"/>
      <c r="DI98" s="90"/>
      <c r="DJ98" s="90"/>
      <c r="DK98" s="90"/>
      <c r="DL98" s="90"/>
      <c r="DM98" s="90"/>
      <c r="DN98" s="90"/>
      <c r="DO98" s="90"/>
      <c r="DP98" s="90"/>
      <c r="DQ98" s="90"/>
      <c r="DR98" s="90"/>
      <c r="DS98" s="90"/>
      <c r="DT98" s="90"/>
      <c r="DU98" s="90"/>
      <c r="DV98" s="90"/>
      <c r="DW98" s="90"/>
      <c r="DX98" s="90"/>
      <c r="DY98" s="90"/>
      <c r="DZ98" s="90"/>
      <c r="EA98" s="90"/>
      <c r="EB98" s="90"/>
      <c r="EC98" s="90"/>
      <c r="ED98" s="90"/>
      <c r="EE98" s="90"/>
      <c r="EF98" s="90"/>
      <c r="EG98" s="90"/>
      <c r="EH98" s="90"/>
      <c r="EI98" s="90"/>
      <c r="EJ98" s="90"/>
    </row>
    <row r="99" spans="1:140" ht="22.8" hidden="1" x14ac:dyDescent="0.4">
      <c r="A99" s="20">
        <f>A97+2</f>
        <v>7</v>
      </c>
      <c r="B99" s="19">
        <f>B39-B$33</f>
        <v>10</v>
      </c>
      <c r="C99" s="19">
        <f>C39-C$33</f>
        <v>10</v>
      </c>
      <c r="D99" s="19">
        <f>D39-D$33</f>
        <v>10</v>
      </c>
      <c r="E99" s="19">
        <f>E39-E$33</f>
        <v>10</v>
      </c>
      <c r="F99" t="str">
        <f t="shared" ref="F99:I103" si="177">IF(TYPE(_xlfn.TEXTAFTER(A57,"scala "))=16,"",_xlfn.TEXTAFTER(A57,"scala "))</f>
        <v/>
      </c>
      <c r="G99" t="str">
        <f t="shared" si="177"/>
        <v/>
      </c>
      <c r="H99" t="str">
        <f t="shared" si="177"/>
        <v/>
      </c>
      <c r="I99" t="str">
        <f t="shared" si="177"/>
        <v/>
      </c>
      <c r="K99" t="str">
        <f t="shared" si="174"/>
        <v/>
      </c>
      <c r="L99" t="str">
        <f t="shared" si="175"/>
        <v/>
      </c>
      <c r="M99" t="str">
        <f t="shared" si="176"/>
        <v/>
      </c>
      <c r="N99" s="90"/>
      <c r="AH99" s="93"/>
      <c r="AI99" s="93"/>
      <c r="AJ99" s="93"/>
      <c r="AK99" s="93"/>
      <c r="AL99" s="93"/>
      <c r="AM99" s="93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  <c r="BM99" s="88"/>
      <c r="BN99" s="88"/>
      <c r="BO99" s="88"/>
      <c r="BP99" s="88"/>
      <c r="BQ99" s="88"/>
      <c r="BR99" s="88"/>
      <c r="BS99" s="88"/>
      <c r="BT99" s="88"/>
      <c r="BU99" s="88"/>
      <c r="BV99" s="88"/>
      <c r="BW99" s="88"/>
      <c r="BX99" s="88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</row>
    <row r="100" spans="1:140" ht="22.8" hidden="1" x14ac:dyDescent="0.4">
      <c r="A100" s="20"/>
      <c r="B100" s="19"/>
      <c r="C100" s="19"/>
      <c r="D100" s="19"/>
      <c r="E100" s="21"/>
      <c r="F100" t="str">
        <f t="shared" si="177"/>
        <v/>
      </c>
      <c r="G100" t="str">
        <f t="shared" si="177"/>
        <v/>
      </c>
      <c r="H100" t="str">
        <f t="shared" si="177"/>
        <v/>
      </c>
      <c r="I100" t="str">
        <f t="shared" si="177"/>
        <v/>
      </c>
      <c r="K100" t="str">
        <f t="shared" si="174"/>
        <v/>
      </c>
      <c r="L100" t="str">
        <f t="shared" si="175"/>
        <v/>
      </c>
      <c r="M100" t="str">
        <f t="shared" si="176"/>
        <v/>
      </c>
      <c r="N100" s="90"/>
      <c r="AH100" s="93"/>
      <c r="AI100" s="93"/>
      <c r="AJ100" s="93"/>
      <c r="AK100" s="93"/>
      <c r="AL100" s="93"/>
      <c r="AM100" s="93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90"/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0"/>
      <c r="DS100" s="90"/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/>
      <c r="EG100" s="90"/>
      <c r="EH100" s="90"/>
      <c r="EI100" s="90"/>
      <c r="EJ100" s="90"/>
    </row>
    <row r="101" spans="1:140" ht="22.8" hidden="1" x14ac:dyDescent="0.4">
      <c r="A101" s="20">
        <f>A99+2</f>
        <v>9</v>
      </c>
      <c r="B101" s="19">
        <f>B41-B$33</f>
        <v>14</v>
      </c>
      <c r="C101" s="19">
        <f>C41-C$33</f>
        <v>13</v>
      </c>
      <c r="D101" s="19">
        <f>D41-D$33</f>
        <v>13</v>
      </c>
      <c r="E101" s="19">
        <f>E41-E$33</f>
        <v>13</v>
      </c>
      <c r="F101" t="str">
        <f t="shared" si="177"/>
        <v/>
      </c>
      <c r="G101" t="str">
        <f t="shared" si="177"/>
        <v/>
      </c>
      <c r="H101" t="str">
        <f t="shared" si="177"/>
        <v/>
      </c>
      <c r="I101" t="str">
        <f t="shared" si="177"/>
        <v/>
      </c>
      <c r="K101" t="str">
        <f t="shared" si="174"/>
        <v/>
      </c>
      <c r="L101" t="str">
        <f t="shared" si="175"/>
        <v/>
      </c>
      <c r="M101" t="str">
        <f t="shared" si="176"/>
        <v/>
      </c>
      <c r="N101" s="90"/>
      <c r="AH101" s="93"/>
      <c r="AI101" s="93"/>
      <c r="AJ101" s="93"/>
      <c r="AK101" s="93"/>
      <c r="AL101" s="93"/>
      <c r="AM101" s="93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88"/>
      <c r="BW101" s="88"/>
      <c r="BX101" s="88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90"/>
      <c r="EI101" s="90"/>
      <c r="EJ101" s="90"/>
    </row>
    <row r="102" spans="1:140" ht="22.8" hidden="1" x14ac:dyDescent="0.4">
      <c r="A102" s="20"/>
      <c r="B102" s="19"/>
      <c r="C102" s="19"/>
      <c r="D102" s="19"/>
      <c r="E102" s="21"/>
      <c r="F102" t="str">
        <f t="shared" si="177"/>
        <v/>
      </c>
      <c r="G102" t="str">
        <f t="shared" si="177"/>
        <v/>
      </c>
      <c r="H102" t="str">
        <f t="shared" si="177"/>
        <v/>
      </c>
      <c r="I102" t="str">
        <f t="shared" si="177"/>
        <v/>
      </c>
      <c r="K102" t="str">
        <f t="shared" si="174"/>
        <v/>
      </c>
      <c r="L102" t="str">
        <f t="shared" si="175"/>
        <v/>
      </c>
      <c r="M102" t="str">
        <f t="shared" si="176"/>
        <v/>
      </c>
      <c r="N102" s="90"/>
      <c r="AH102" s="93"/>
      <c r="AI102" s="93"/>
      <c r="AJ102" s="93"/>
      <c r="AK102" s="93"/>
      <c r="AL102" s="93"/>
      <c r="AM102" s="93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88"/>
      <c r="BW102" s="88"/>
      <c r="BX102" s="88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</row>
    <row r="103" spans="1:140" ht="22.8" hidden="1" x14ac:dyDescent="0.4">
      <c r="A103" s="20">
        <f>A101+2</f>
        <v>11</v>
      </c>
      <c r="B103" s="19">
        <f>B43-B$33</f>
        <v>17</v>
      </c>
      <c r="C103" s="19">
        <f>C43-C$33</f>
        <v>17</v>
      </c>
      <c r="D103" s="19">
        <f>D43-D$33</f>
        <v>17</v>
      </c>
      <c r="E103" s="19">
        <f>E43-E$33</f>
        <v>17</v>
      </c>
      <c r="F103" t="str">
        <f t="shared" si="177"/>
        <v/>
      </c>
      <c r="G103" t="str">
        <f t="shared" si="177"/>
        <v/>
      </c>
      <c r="H103" t="str">
        <f t="shared" si="177"/>
        <v/>
      </c>
      <c r="I103" t="str">
        <f t="shared" si="177"/>
        <v/>
      </c>
      <c r="K103" t="str">
        <f t="shared" si="174"/>
        <v/>
      </c>
      <c r="L103" t="str">
        <f t="shared" si="175"/>
        <v/>
      </c>
      <c r="M103" t="str">
        <f t="shared" si="176"/>
        <v/>
      </c>
      <c r="N103" s="90"/>
      <c r="AH103" s="93"/>
      <c r="AI103" s="93"/>
      <c r="AJ103" s="93"/>
      <c r="AK103" s="93"/>
      <c r="AL103" s="93"/>
      <c r="AM103" s="93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  <c r="BJ103" s="88"/>
      <c r="BK103" s="88"/>
      <c r="BL103" s="88"/>
      <c r="BM103" s="88"/>
      <c r="BN103" s="88"/>
      <c r="BO103" s="88"/>
      <c r="BP103" s="88"/>
      <c r="BQ103" s="88"/>
      <c r="BR103" s="88"/>
      <c r="BS103" s="88"/>
      <c r="BT103" s="88"/>
      <c r="BU103" s="88"/>
      <c r="BV103" s="88"/>
      <c r="BW103" s="88"/>
      <c r="BX103" s="88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0"/>
      <c r="EI103" s="90"/>
      <c r="EJ103" s="90"/>
    </row>
    <row r="104" spans="1:140" ht="22.8" hidden="1" x14ac:dyDescent="0.4">
      <c r="A104" s="20"/>
      <c r="B104" s="19"/>
      <c r="C104" s="19"/>
      <c r="D104" s="19"/>
      <c r="E104" s="21"/>
      <c r="F104" t="s">
        <v>118</v>
      </c>
      <c r="G104" t="s">
        <v>118</v>
      </c>
      <c r="H104" t="s">
        <v>118</v>
      </c>
      <c r="I104" t="s">
        <v>118</v>
      </c>
      <c r="J104" t="s">
        <v>118</v>
      </c>
      <c r="K104" t="s">
        <v>118</v>
      </c>
      <c r="L104" t="s">
        <v>118</v>
      </c>
      <c r="M104" t="s">
        <v>118</v>
      </c>
      <c r="N104" s="90"/>
      <c r="AH104" s="93"/>
      <c r="AI104" s="93"/>
      <c r="AJ104" s="93"/>
      <c r="AK104" s="93"/>
      <c r="AL104" s="93"/>
      <c r="AM104" s="93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88"/>
      <c r="BW104" s="88"/>
      <c r="BX104" s="88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0"/>
      <c r="EI104" s="90"/>
      <c r="EJ104" s="90"/>
    </row>
    <row r="105" spans="1:140" ht="22.8" hidden="1" x14ac:dyDescent="0.4">
      <c r="A105" s="20">
        <f>A103+2</f>
        <v>13</v>
      </c>
      <c r="B105" s="19">
        <f>B45-B$33</f>
        <v>21</v>
      </c>
      <c r="C105" s="19">
        <f>C45-C$33</f>
        <v>20</v>
      </c>
      <c r="D105" s="19">
        <f>D45-D$33</f>
        <v>21</v>
      </c>
      <c r="E105" s="19">
        <f>E45-E$33</f>
        <v>21</v>
      </c>
      <c r="N105" s="90"/>
      <c r="AH105" s="93"/>
      <c r="AI105" s="93"/>
      <c r="AJ105" s="93"/>
      <c r="AK105" s="93"/>
      <c r="AL105" s="93"/>
      <c r="AM105" s="93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88"/>
      <c r="BW105" s="88"/>
      <c r="BX105" s="88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90"/>
      <c r="EI105" s="90"/>
      <c r="EJ105" s="90"/>
    </row>
    <row r="106" spans="1:140" ht="22.8" hidden="1" x14ac:dyDescent="0.4">
      <c r="A106" s="22"/>
      <c r="B106" s="4"/>
      <c r="C106" s="4"/>
      <c r="D106" s="4"/>
      <c r="E106" s="23"/>
      <c r="N106" s="90"/>
      <c r="AH106" s="93"/>
      <c r="AI106" s="93"/>
      <c r="AJ106" s="93"/>
      <c r="AK106" s="93"/>
      <c r="AL106" s="93"/>
      <c r="AM106" s="93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88"/>
      <c r="BW106" s="88"/>
      <c r="BX106" s="88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90"/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0"/>
      <c r="DS106" s="90"/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0"/>
      <c r="EI106" s="90"/>
      <c r="EJ106" s="90"/>
    </row>
    <row r="107" spans="1:140" ht="22.8" hidden="1" x14ac:dyDescent="0.4">
      <c r="A107" s="20">
        <v>1</v>
      </c>
      <c r="B107" s="19" t="str">
        <f>B5</f>
        <v>Re</v>
      </c>
      <c r="C107" s="19" t="str">
        <f>C5</f>
        <v>Re</v>
      </c>
      <c r="D107" s="19" t="str">
        <f>D5</f>
        <v>Re</v>
      </c>
      <c r="E107" s="19" t="str">
        <f>E5</f>
        <v>Re</v>
      </c>
      <c r="N107" s="90"/>
      <c r="AH107" s="93"/>
      <c r="AI107" s="93"/>
      <c r="AJ107" s="93"/>
      <c r="AK107" s="93"/>
      <c r="AL107" s="93"/>
      <c r="AM107" s="93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0"/>
      <c r="EI107" s="90"/>
      <c r="EJ107" s="90"/>
    </row>
    <row r="108" spans="1:140" ht="22.8" hidden="1" x14ac:dyDescent="0.4">
      <c r="A108" s="20"/>
      <c r="B108" s="19"/>
      <c r="C108" s="19"/>
      <c r="D108" s="19"/>
      <c r="E108" s="21"/>
      <c r="N108" s="90"/>
      <c r="AH108" s="93"/>
      <c r="AI108" s="93"/>
      <c r="AJ108" s="93"/>
      <c r="AK108" s="93"/>
      <c r="AL108" s="93"/>
      <c r="AM108" s="93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90"/>
      <c r="DH108" s="90"/>
      <c r="DI108" s="90"/>
      <c r="DJ108" s="90"/>
      <c r="DK108" s="90"/>
      <c r="DL108" s="90"/>
      <c r="DM108" s="90"/>
      <c r="DN108" s="90"/>
      <c r="DO108" s="90"/>
      <c r="DP108" s="90"/>
      <c r="DQ108" s="90"/>
      <c r="DR108" s="90"/>
      <c r="DS108" s="90"/>
      <c r="DT108" s="90"/>
      <c r="DU108" s="90"/>
      <c r="DV108" s="90"/>
      <c r="DW108" s="90"/>
      <c r="DX108" s="90"/>
      <c r="DY108" s="90"/>
      <c r="DZ108" s="90"/>
      <c r="EA108" s="90"/>
      <c r="EB108" s="90"/>
      <c r="EC108" s="90"/>
      <c r="ED108" s="90"/>
      <c r="EE108" s="90"/>
      <c r="EF108" s="90"/>
      <c r="EG108" s="90"/>
      <c r="EH108" s="90"/>
      <c r="EI108" s="90"/>
      <c r="EJ108" s="90"/>
    </row>
    <row r="109" spans="1:140" ht="22.8" hidden="1" x14ac:dyDescent="0.4">
      <c r="A109" s="20">
        <f>A107+2</f>
        <v>3</v>
      </c>
      <c r="B109" s="19" t="str">
        <f>IF(B95=4,"","m")</f>
        <v>m</v>
      </c>
      <c r="C109" s="19" t="str">
        <f t="shared" ref="C109:E109" si="178">IF(C95=4,"","m")</f>
        <v>m</v>
      </c>
      <c r="D109" s="19" t="str">
        <f t="shared" si="178"/>
        <v>m</v>
      </c>
      <c r="E109" s="21" t="str">
        <f t="shared" si="178"/>
        <v>m</v>
      </c>
      <c r="N109" s="90"/>
      <c r="AH109" s="93"/>
      <c r="AI109" s="93"/>
      <c r="AJ109" s="93"/>
      <c r="AK109" s="93"/>
      <c r="AL109" s="93"/>
      <c r="AM109" s="93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88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</row>
    <row r="110" spans="1:140" ht="22.8" hidden="1" x14ac:dyDescent="0.4">
      <c r="A110" s="20"/>
      <c r="B110" s="19"/>
      <c r="C110" s="19"/>
      <c r="D110" s="19"/>
      <c r="E110" s="21"/>
      <c r="N110" s="90"/>
      <c r="AH110" s="93"/>
      <c r="AI110" s="93"/>
      <c r="AJ110" s="93"/>
      <c r="AK110" s="93"/>
      <c r="AL110" s="93"/>
      <c r="AM110" s="93"/>
      <c r="AN110" s="88"/>
      <c r="AO110" s="88"/>
      <c r="AP110" s="88"/>
      <c r="AQ110" s="88"/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/>
      <c r="BE110" s="88"/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</row>
    <row r="111" spans="1:140" ht="22.8" hidden="1" x14ac:dyDescent="0.4">
      <c r="A111" s="20">
        <f>A109+2</f>
        <v>5</v>
      </c>
      <c r="B111" s="19" t="str" cm="1">
        <f t="array" ref="B111">(IF(B97=7,"",(IF(B97=6,"5b",(IF(B97=8,"5+",no))))))</f>
        <v/>
      </c>
      <c r="C111" s="19" t="str" cm="1">
        <f t="array" ref="C111">(IF(C97=7,"",(IF(C97=6,"5b",(IF(C97=8,"5+",no))))))</f>
        <v>5b</v>
      </c>
      <c r="D111" s="19" t="str" cm="1">
        <f t="array" ref="D111">(IF(D97=7,"",(IF(D97=6,"5b",(IF(D97=8,"5+",no))))))</f>
        <v/>
      </c>
      <c r="E111" s="21" t="str" cm="1">
        <f t="array" ref="E111">(IF(E97=7,"",(IF(E97=6,"5b",(IF(E97=8,"5+",no))))))</f>
        <v>5b</v>
      </c>
      <c r="N111" s="90"/>
      <c r="AH111" s="93"/>
      <c r="AI111" s="93"/>
      <c r="AJ111" s="93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</row>
    <row r="112" spans="1:140" hidden="1" x14ac:dyDescent="0.3">
      <c r="A112" s="20"/>
      <c r="B112" s="19"/>
      <c r="C112" s="19"/>
      <c r="D112" s="19"/>
      <c r="E112" s="21"/>
      <c r="N112" s="90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/>
      <c r="BU112" s="88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90"/>
      <c r="DH112" s="90"/>
      <c r="DI112" s="90"/>
      <c r="DJ112" s="90"/>
      <c r="DK112" s="90"/>
      <c r="DL112" s="90"/>
      <c r="DM112" s="90"/>
      <c r="DN112" s="90"/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/>
      <c r="EG112" s="90"/>
      <c r="EH112" s="90"/>
      <c r="EI112" s="90"/>
      <c r="EJ112" s="90"/>
    </row>
    <row r="113" spans="1:140" hidden="1" x14ac:dyDescent="0.3">
      <c r="A113" s="20">
        <f>A111+2</f>
        <v>7</v>
      </c>
      <c r="B113" s="19" t="str" cm="1">
        <f t="array" ref="B113">(IF(B99=11,"Δ",(IF(B99=10,"7",(IF(B99=9,"7dim",no))))))</f>
        <v>7</v>
      </c>
      <c r="C113" s="19" t="str" cm="1">
        <f t="array" ref="C113">(IF(C99=11,"Δ",(IF(C99=10,"7",(IF(C99=9,"7dim",no))))))</f>
        <v>7</v>
      </c>
      <c r="D113" s="19" t="str" cm="1">
        <f t="array" ref="D113">(IF(D99=11,"Δ",(IF(D99=10,"7",(IF(D99=9,"7dim",no))))))</f>
        <v>7</v>
      </c>
      <c r="E113" s="21" t="str" cm="1">
        <f t="array" ref="E113">(IF(E99=11,"Δ",(IF(E99=10,"7",(IF(E99=9,"7dim",no))))))</f>
        <v>7</v>
      </c>
      <c r="N113" s="90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90"/>
      <c r="EI113" s="90"/>
      <c r="EJ113" s="90"/>
    </row>
    <row r="114" spans="1:140" hidden="1" x14ac:dyDescent="0.3">
      <c r="A114" s="20"/>
      <c r="B114" s="19"/>
      <c r="C114" s="19"/>
      <c r="D114" s="19"/>
      <c r="E114" s="21"/>
      <c r="N114" s="90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90"/>
      <c r="DH114" s="90"/>
      <c r="DI114" s="90"/>
      <c r="DJ114" s="90"/>
      <c r="DK114" s="90"/>
      <c r="DL114" s="90"/>
      <c r="DM114" s="90"/>
      <c r="DN114" s="90"/>
      <c r="DO114" s="90"/>
      <c r="DP114" s="90"/>
      <c r="DQ114" s="90"/>
      <c r="DR114" s="90"/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/>
      <c r="EG114" s="90"/>
      <c r="EH114" s="90"/>
      <c r="EI114" s="90"/>
      <c r="EJ114" s="90"/>
    </row>
    <row r="115" spans="1:140" hidden="1" x14ac:dyDescent="0.3">
      <c r="A115" s="20">
        <f>A113+2</f>
        <v>9</v>
      </c>
      <c r="B115" s="19" t="str" cm="1">
        <f t="array" ref="B115">(IF(B101=14,"9",(IF(B101=13,"9b",(IF(B101=15,"9#",no))))))</f>
        <v>9</v>
      </c>
      <c r="C115" s="19" t="str" cm="1">
        <f t="array" ref="C115">(IF(C101=14,"9",(IF(C101=13,"9b",(IF(C101=15,"9#",no))))))</f>
        <v>9b</v>
      </c>
      <c r="D115" s="19" t="str" cm="1">
        <f t="array" ref="D115">(IF(D101=14,"9",(IF(D101=13,"9b",(IF(D101=15,"9#",no))))))</f>
        <v>9b</v>
      </c>
      <c r="E115" s="21" t="str" cm="1">
        <f t="array" ref="E115">(IF(E101=14,"9",(IF(E101=13,"9b",(IF(E101=15,"9#",no))))))</f>
        <v>9b</v>
      </c>
      <c r="N115" s="90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/>
      <c r="BF115" s="88"/>
      <c r="BG115" s="88"/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90"/>
      <c r="EI115" s="90"/>
      <c r="EJ115" s="90"/>
    </row>
    <row r="116" spans="1:140" hidden="1" x14ac:dyDescent="0.3">
      <c r="A116" s="20"/>
      <c r="B116" s="19"/>
      <c r="C116" s="19"/>
      <c r="D116" s="19"/>
      <c r="E116" s="21"/>
      <c r="N116" s="90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/>
      <c r="BU116" s="88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0"/>
      <c r="DR116" s="90"/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0"/>
      <c r="EH116" s="90"/>
      <c r="EI116" s="90"/>
      <c r="EJ116" s="90"/>
    </row>
    <row r="117" spans="1:140" hidden="1" x14ac:dyDescent="0.3">
      <c r="A117" s="20">
        <f>A115+2</f>
        <v>11</v>
      </c>
      <c r="B117" s="19" t="str" cm="1">
        <f t="array" ref="B117">(IF(B103=17,"11",(IF(B103=16,"11b",(IF(B103=18,"11+",no))))))</f>
        <v>11</v>
      </c>
      <c r="C117" s="19" t="str" cm="1">
        <f t="array" ref="C117">(IF(C103=17,"11",(IF(C103=16,"11b",(IF(C103=18,"11+",no))))))</f>
        <v>11</v>
      </c>
      <c r="D117" s="19" t="str" cm="1">
        <f t="array" ref="D117">(IF(D103=17,"11",(IF(D103=16,"11b",(IF(D103=18,"11+",no))))))</f>
        <v>11</v>
      </c>
      <c r="E117" s="19" t="str" cm="1">
        <f t="array" ref="E117">(IF(E103=17,"11",(IF(E103=16,"11b",(IF(E103=18,"11+",no))))))</f>
        <v>11</v>
      </c>
      <c r="N117" s="90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90"/>
      <c r="EI117" s="90"/>
      <c r="EJ117" s="90"/>
    </row>
    <row r="118" spans="1:140" hidden="1" x14ac:dyDescent="0.3">
      <c r="A118" s="20"/>
      <c r="B118" s="19"/>
      <c r="C118" s="19"/>
      <c r="D118" s="19"/>
      <c r="E118" s="21"/>
      <c r="N118" s="90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</row>
    <row r="119" spans="1:140" hidden="1" x14ac:dyDescent="0.3">
      <c r="A119" s="20">
        <f>A117+2</f>
        <v>13</v>
      </c>
      <c r="B119" s="19" t="str" cm="1">
        <f t="array" ref="B119">(IF(B105=21,"13",(IF(B105=20,"13b",no))))</f>
        <v>13</v>
      </c>
      <c r="C119" s="19" t="str" cm="1">
        <f t="array" ref="C119">(IF(C105=21,"13",(IF(C105=20,"13b",no))))</f>
        <v>13b</v>
      </c>
      <c r="D119" s="19" t="str" cm="1">
        <f t="array" ref="D119">(IF(D105=21,"13",(IF(D105=20,"13b",no))))</f>
        <v>13</v>
      </c>
      <c r="E119" s="21" t="str" cm="1">
        <f t="array" ref="E119">(IF(E105=21,"13",(IF(E105=20,"13b",no))))</f>
        <v>13</v>
      </c>
      <c r="N119" s="90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90"/>
      <c r="EI119" s="90"/>
      <c r="EJ119" s="90"/>
    </row>
    <row r="120" spans="1:140" hidden="1" x14ac:dyDescent="0.3">
      <c r="A120" s="22"/>
      <c r="B120" s="4"/>
      <c r="C120" s="4"/>
      <c r="D120" s="4"/>
      <c r="E120" s="23"/>
      <c r="N120" s="90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0"/>
      <c r="EH120" s="90"/>
      <c r="EI120" s="90"/>
      <c r="EJ120" s="90"/>
    </row>
    <row r="121" spans="1:140" hidden="1" x14ac:dyDescent="0.3">
      <c r="A121" s="20">
        <v>1</v>
      </c>
      <c r="B121" s="19" t="str">
        <f>CONCATENATE(B107,B109,B111)</f>
        <v>Rem</v>
      </c>
      <c r="C121" s="19" t="str">
        <f t="shared" ref="C121:E121" si="179">CONCATENATE(C107,C109,C111)</f>
        <v>Rem5b</v>
      </c>
      <c r="D121" s="19" t="str">
        <f t="shared" si="179"/>
        <v>Rem</v>
      </c>
      <c r="E121" s="21" t="str">
        <f t="shared" si="179"/>
        <v>Rem5b</v>
      </c>
      <c r="N121" s="90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90"/>
      <c r="EI121" s="90"/>
      <c r="EJ121" s="90"/>
    </row>
    <row r="122" spans="1:140" hidden="1" x14ac:dyDescent="0.3">
      <c r="A122" s="20">
        <f>A121+1</f>
        <v>2</v>
      </c>
      <c r="B122" s="19" t="str">
        <f>CONCATENATE(B107,B109,B111,B113)</f>
        <v>Rem7</v>
      </c>
      <c r="C122" s="19" t="str">
        <f t="shared" ref="C122:E122" si="180">CONCATENATE(C107,C109,C111,C113)</f>
        <v>Rem5b7</v>
      </c>
      <c r="D122" s="19" t="str">
        <f t="shared" si="180"/>
        <v>Rem7</v>
      </c>
      <c r="E122" s="21" t="str">
        <f t="shared" si="180"/>
        <v>Rem5b7</v>
      </c>
      <c r="N122" s="90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A122" s="90"/>
      <c r="EB122" s="90"/>
      <c r="EC122" s="90"/>
      <c r="ED122" s="90"/>
      <c r="EE122" s="90"/>
      <c r="EF122" s="90"/>
      <c r="EG122" s="90"/>
      <c r="EH122" s="90"/>
      <c r="EI122" s="90"/>
      <c r="EJ122" s="90"/>
    </row>
    <row r="123" spans="1:140" hidden="1" x14ac:dyDescent="0.3">
      <c r="A123" s="20">
        <f t="shared" ref="A123:A125" si="181">A122+1</f>
        <v>3</v>
      </c>
      <c r="B123" s="19" t="str">
        <f>CONCATENATE(B107,B109,B111,B115)</f>
        <v>Rem9</v>
      </c>
      <c r="C123" s="19" t="str">
        <f t="shared" ref="C123:E123" si="182">CONCATENATE(C107,C109,C111,C115)</f>
        <v>Rem5b9b</v>
      </c>
      <c r="D123" s="19" t="str">
        <f t="shared" si="182"/>
        <v>Rem9b</v>
      </c>
      <c r="E123" s="21" t="str">
        <f t="shared" si="182"/>
        <v>Rem5b9b</v>
      </c>
      <c r="N123" s="90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90"/>
      <c r="EI123" s="90"/>
      <c r="EJ123" s="90"/>
    </row>
    <row r="124" spans="1:140" hidden="1" x14ac:dyDescent="0.3">
      <c r="A124" s="20">
        <f t="shared" si="181"/>
        <v>4</v>
      </c>
      <c r="B124" s="19" t="str">
        <f>CONCATENATE(B107,B109,B111,B117)</f>
        <v>Rem11</v>
      </c>
      <c r="C124" s="19" t="str">
        <f t="shared" ref="C124:E124" si="183">CONCATENATE(C107,C109,C111,C117)</f>
        <v>Rem5b11</v>
      </c>
      <c r="D124" s="19" t="str">
        <f t="shared" si="183"/>
        <v>Rem11</v>
      </c>
      <c r="E124" s="21" t="str">
        <f t="shared" si="183"/>
        <v>Rem5b11</v>
      </c>
      <c r="N124" s="90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90"/>
      <c r="DH124" s="90"/>
      <c r="DI124" s="90"/>
      <c r="DJ124" s="90"/>
      <c r="DK124" s="90"/>
      <c r="DL124" s="90"/>
      <c r="DM124" s="90"/>
      <c r="DN124" s="90"/>
      <c r="DO124" s="90"/>
      <c r="DP124" s="90"/>
      <c r="DQ124" s="90"/>
      <c r="DR124" s="90"/>
      <c r="DS124" s="90"/>
      <c r="DT124" s="90"/>
      <c r="DU124" s="90"/>
      <c r="DV124" s="90"/>
      <c r="DW124" s="90"/>
      <c r="DX124" s="90"/>
      <c r="DY124" s="90"/>
      <c r="DZ124" s="90"/>
      <c r="EA124" s="90"/>
      <c r="EB124" s="90"/>
      <c r="EC124" s="90"/>
      <c r="ED124" s="90"/>
      <c r="EE124" s="90"/>
      <c r="EF124" s="90"/>
      <c r="EG124" s="90"/>
      <c r="EH124" s="90"/>
      <c r="EI124" s="90"/>
      <c r="EJ124" s="90"/>
    </row>
    <row r="125" spans="1:140" hidden="1" x14ac:dyDescent="0.3">
      <c r="A125" s="20">
        <f t="shared" si="181"/>
        <v>5</v>
      </c>
      <c r="B125" s="19" t="str">
        <f>CONCATENATE(B107,B109,B111,B119)</f>
        <v>Rem13</v>
      </c>
      <c r="C125" s="19" t="str">
        <f t="shared" ref="C125:E125" si="184">CONCATENATE(C107,C109,C111,C119)</f>
        <v>Rem5b13b</v>
      </c>
      <c r="D125" s="19" t="str">
        <f t="shared" si="184"/>
        <v>Rem13</v>
      </c>
      <c r="E125" s="21" t="str">
        <f t="shared" si="184"/>
        <v>Rem5b13</v>
      </c>
      <c r="N125" s="90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0"/>
      <c r="EI125" s="90"/>
      <c r="EJ125" s="90"/>
    </row>
    <row r="126" spans="1:140" ht="16.2" hidden="1" thickBot="1" x14ac:dyDescent="0.35">
      <c r="A126" s="24"/>
      <c r="B126" s="25"/>
      <c r="C126" s="25"/>
      <c r="D126" s="25"/>
      <c r="E126" s="26"/>
      <c r="N126" s="90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0"/>
      <c r="EI126" s="90"/>
      <c r="EJ126" s="90"/>
    </row>
    <row r="127" spans="1:140" ht="16.8" hidden="1" thickTop="1" thickBot="1" x14ac:dyDescent="0.35">
      <c r="A127" s="19"/>
      <c r="B127" s="19"/>
      <c r="C127" s="19"/>
      <c r="D127" s="19"/>
      <c r="E127" s="19"/>
      <c r="F127" s="17"/>
      <c r="G127" s="17"/>
      <c r="H127" s="17"/>
      <c r="I127" s="17"/>
      <c r="J127" s="17"/>
      <c r="K127" s="17"/>
      <c r="L127" s="17"/>
      <c r="M127" s="17"/>
      <c r="N127" s="90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90"/>
      <c r="EI127" s="90"/>
      <c r="EJ127" s="90"/>
    </row>
    <row r="128" spans="1:140" ht="16.2" hidden="1" thickTop="1" x14ac:dyDescent="0.3">
      <c r="A128" s="152" t="s">
        <v>68</v>
      </c>
      <c r="B128" s="153"/>
      <c r="C128" s="153"/>
      <c r="D128" s="153"/>
      <c r="E128" s="154"/>
      <c r="F128" s="17"/>
      <c r="G128" s="17"/>
      <c r="H128" s="17"/>
      <c r="I128" s="17"/>
      <c r="J128" s="17"/>
      <c r="K128" s="17"/>
      <c r="L128" s="17"/>
      <c r="M128" s="17"/>
      <c r="N128" s="90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0"/>
      <c r="DY128" s="90"/>
      <c r="DZ128" s="90"/>
      <c r="EA128" s="90"/>
      <c r="EB128" s="90"/>
      <c r="EC128" s="90"/>
      <c r="ED128" s="90"/>
      <c r="EE128" s="90"/>
      <c r="EF128" s="90"/>
      <c r="EG128" s="90"/>
      <c r="EH128" s="90"/>
      <c r="EI128" s="90"/>
      <c r="EJ128" s="90"/>
    </row>
    <row r="129" spans="1:140" hidden="1" x14ac:dyDescent="0.3">
      <c r="A129" s="20">
        <v>1</v>
      </c>
      <c r="B129" s="19">
        <v>1</v>
      </c>
      <c r="C129" s="19">
        <v>1</v>
      </c>
      <c r="D129" s="19">
        <v>1</v>
      </c>
      <c r="E129" s="19">
        <v>1</v>
      </c>
      <c r="F129" s="17"/>
      <c r="G129" s="17"/>
      <c r="H129" s="17"/>
      <c r="I129" s="17"/>
      <c r="J129" s="17"/>
      <c r="K129" s="17"/>
      <c r="L129" s="17"/>
      <c r="M129" s="17"/>
      <c r="N129" s="90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90"/>
      <c r="BW129" s="90"/>
      <c r="BX129" s="90"/>
      <c r="BY129" s="90"/>
      <c r="BZ129" s="90"/>
      <c r="CA129" s="88"/>
      <c r="CB129" s="90"/>
      <c r="CC129" s="90"/>
      <c r="CD129" s="90"/>
      <c r="CE129" s="90"/>
      <c r="CF129" s="90"/>
      <c r="CG129" s="90"/>
      <c r="CH129" s="90"/>
      <c r="CI129" s="90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  <c r="DD129" s="88"/>
      <c r="DE129" s="88"/>
      <c r="DF129" s="88"/>
      <c r="DG129" s="88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90"/>
      <c r="EI129" s="90"/>
      <c r="EJ129" s="90"/>
    </row>
    <row r="130" spans="1:140" hidden="1" x14ac:dyDescent="0.3">
      <c r="A130" s="20"/>
      <c r="B130" s="19"/>
      <c r="C130" s="19"/>
      <c r="D130" s="19"/>
      <c r="E130" s="21"/>
      <c r="F130" s="17"/>
      <c r="G130" s="17"/>
      <c r="H130" s="17"/>
      <c r="I130" s="17"/>
      <c r="J130" s="17"/>
      <c r="K130" s="17"/>
      <c r="L130" s="17"/>
      <c r="M130" s="17"/>
      <c r="N130" s="90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90"/>
      <c r="DI130" s="90"/>
      <c r="DJ130" s="90"/>
      <c r="DK130" s="90"/>
      <c r="DL130" s="90"/>
      <c r="DM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</row>
    <row r="131" spans="1:140" hidden="1" x14ac:dyDescent="0.3">
      <c r="A131" s="20">
        <f>A129+2</f>
        <v>3</v>
      </c>
      <c r="B131" s="19">
        <f>B36-B$34</f>
        <v>3</v>
      </c>
      <c r="C131" s="19">
        <f>C36-C$34</f>
        <v>4</v>
      </c>
      <c r="D131" s="19">
        <f>D36-D$34</f>
        <v>4</v>
      </c>
      <c r="E131" s="19">
        <f>E36-E$34</f>
        <v>4</v>
      </c>
      <c r="F131" s="17"/>
      <c r="G131" s="17"/>
      <c r="H131" s="17"/>
      <c r="I131" s="17"/>
      <c r="J131" s="17"/>
      <c r="K131" s="17"/>
      <c r="L131" s="17"/>
      <c r="M131" s="17"/>
      <c r="N131" s="90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  <c r="DD131" s="88"/>
      <c r="DE131" s="88"/>
      <c r="DF131" s="88"/>
      <c r="DG131" s="88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90"/>
      <c r="EI131" s="90"/>
      <c r="EJ131" s="90"/>
    </row>
    <row r="132" spans="1:140" hidden="1" x14ac:dyDescent="0.3">
      <c r="A132" s="20"/>
      <c r="B132" s="19"/>
      <c r="C132" s="19"/>
      <c r="D132" s="19"/>
      <c r="E132" s="21"/>
      <c r="F132" s="17"/>
      <c r="G132" s="17"/>
      <c r="H132" s="17"/>
      <c r="I132" s="17"/>
      <c r="J132" s="17"/>
      <c r="K132" s="17"/>
      <c r="L132" s="17"/>
      <c r="M132" s="17"/>
      <c r="N132" s="90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/>
      <c r="BC132" s="88"/>
      <c r="BD132" s="88"/>
      <c r="BE132" s="88"/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  <c r="DD132" s="88"/>
      <c r="DE132" s="88"/>
      <c r="DF132" s="88"/>
      <c r="DG132" s="88"/>
      <c r="DH132" s="90"/>
      <c r="DI132" s="90"/>
      <c r="DJ132" s="90"/>
      <c r="DK132" s="90"/>
      <c r="DL132" s="90"/>
      <c r="DM132" s="90"/>
      <c r="DN132" s="90"/>
      <c r="DO132" s="90"/>
      <c r="DP132" s="90"/>
      <c r="DQ132" s="90"/>
      <c r="DR132" s="90"/>
      <c r="DS132" s="90"/>
      <c r="DT132" s="90"/>
      <c r="DU132" s="90"/>
      <c r="DV132" s="90"/>
      <c r="DW132" s="90"/>
      <c r="DX132" s="90"/>
      <c r="DY132" s="90"/>
      <c r="DZ132" s="90"/>
      <c r="EA132" s="90"/>
      <c r="EB132" s="90"/>
      <c r="EC132" s="90"/>
      <c r="ED132" s="90"/>
      <c r="EE132" s="90"/>
      <c r="EF132" s="90"/>
      <c r="EG132" s="90"/>
      <c r="EH132" s="90"/>
      <c r="EI132" s="90"/>
      <c r="EJ132" s="90"/>
    </row>
    <row r="133" spans="1:140" hidden="1" x14ac:dyDescent="0.3">
      <c r="A133" s="20">
        <f>A131+2</f>
        <v>5</v>
      </c>
      <c r="B133" s="19">
        <f>B38-B$34</f>
        <v>7</v>
      </c>
      <c r="C133" s="19">
        <f>C38-C$34</f>
        <v>7</v>
      </c>
      <c r="D133" s="19">
        <f>D38-D$34</f>
        <v>8</v>
      </c>
      <c r="E133" s="19">
        <f>E38-E$34</f>
        <v>8</v>
      </c>
      <c r="F133" s="17"/>
      <c r="G133" s="17"/>
      <c r="H133" s="17"/>
      <c r="I133" s="17"/>
      <c r="J133" s="17"/>
      <c r="K133" s="17"/>
      <c r="L133" s="17"/>
      <c r="M133" s="17"/>
      <c r="N133" s="90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  <c r="DD133" s="88"/>
      <c r="DE133" s="88"/>
      <c r="DF133" s="88"/>
      <c r="DG133" s="88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90"/>
      <c r="EI133" s="90"/>
      <c r="EJ133" s="90"/>
    </row>
    <row r="134" spans="1:140" hidden="1" x14ac:dyDescent="0.3">
      <c r="A134" s="20"/>
      <c r="B134" s="19"/>
      <c r="C134" s="19"/>
      <c r="D134" s="19"/>
      <c r="E134" s="21"/>
      <c r="F134" s="17"/>
      <c r="G134" s="17"/>
      <c r="H134" s="17"/>
      <c r="I134" s="17"/>
      <c r="J134" s="17"/>
      <c r="K134" s="17"/>
      <c r="L134" s="17"/>
      <c r="M134" s="17"/>
      <c r="N134" s="90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  <c r="DD134" s="88"/>
      <c r="DE134" s="88"/>
      <c r="DF134" s="88"/>
      <c r="DG134" s="88"/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0"/>
      <c r="DY134" s="90"/>
      <c r="DZ134" s="90"/>
      <c r="EA134" s="90"/>
      <c r="EB134" s="90"/>
      <c r="EC134" s="90"/>
      <c r="ED134" s="90"/>
      <c r="EE134" s="90"/>
      <c r="EF134" s="90"/>
      <c r="EG134" s="90"/>
      <c r="EH134" s="90"/>
      <c r="EI134" s="90"/>
      <c r="EJ134" s="90"/>
    </row>
    <row r="135" spans="1:140" hidden="1" x14ac:dyDescent="0.3">
      <c r="A135" s="20">
        <f>A133+2</f>
        <v>7</v>
      </c>
      <c r="B135" s="19">
        <f>B40-B$34</f>
        <v>10</v>
      </c>
      <c r="C135" s="19">
        <f>C40-C$34</f>
        <v>11</v>
      </c>
      <c r="D135" s="19">
        <f>D40-D$34</f>
        <v>11</v>
      </c>
      <c r="E135" s="19">
        <f>E40-E$34</f>
        <v>11</v>
      </c>
      <c r="F135" s="17"/>
      <c r="G135" s="17"/>
      <c r="H135" s="17"/>
      <c r="I135" s="17"/>
      <c r="J135" s="17"/>
      <c r="K135" s="17"/>
      <c r="L135" s="17"/>
      <c r="M135" s="17"/>
      <c r="N135" s="90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88"/>
      <c r="DF135" s="88"/>
      <c r="DG135" s="88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90"/>
      <c r="EI135" s="90"/>
      <c r="EJ135" s="90"/>
    </row>
    <row r="136" spans="1:140" hidden="1" x14ac:dyDescent="0.3">
      <c r="A136" s="20"/>
      <c r="B136" s="19"/>
      <c r="C136" s="19"/>
      <c r="D136" s="19"/>
      <c r="E136" s="21"/>
      <c r="F136" s="17"/>
      <c r="G136" s="17"/>
      <c r="H136" s="17"/>
      <c r="I136" s="17"/>
      <c r="J136" s="17"/>
      <c r="K136" s="17"/>
      <c r="L136" s="17"/>
      <c r="M136" s="17"/>
      <c r="N136" s="90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/>
      <c r="BE136" s="88"/>
      <c r="BF136" s="88"/>
      <c r="BG136" s="88"/>
      <c r="BH136" s="88"/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  <c r="DD136" s="88"/>
      <c r="DE136" s="88"/>
      <c r="DF136" s="88"/>
      <c r="DG136" s="88"/>
      <c r="DH136" s="90"/>
      <c r="DI136" s="90"/>
      <c r="DJ136" s="90"/>
      <c r="DK136" s="90"/>
      <c r="DL136" s="90"/>
      <c r="DM136" s="90"/>
      <c r="DN136" s="90"/>
      <c r="DO136" s="90"/>
      <c r="DP136" s="90"/>
      <c r="DQ136" s="90"/>
      <c r="DR136" s="90"/>
      <c r="DS136" s="90"/>
      <c r="DT136" s="90"/>
      <c r="DU136" s="90"/>
      <c r="DV136" s="90"/>
      <c r="DW136" s="90"/>
      <c r="DX136" s="90"/>
      <c r="DY136" s="90"/>
      <c r="DZ136" s="90"/>
      <c r="EA136" s="90"/>
      <c r="EB136" s="90"/>
      <c r="EC136" s="90"/>
      <c r="ED136" s="90"/>
      <c r="EE136" s="90"/>
      <c r="EF136" s="90"/>
      <c r="EG136" s="90"/>
      <c r="EH136" s="90"/>
      <c r="EI136" s="90"/>
      <c r="EJ136" s="90"/>
    </row>
    <row r="137" spans="1:140" hidden="1" x14ac:dyDescent="0.3">
      <c r="A137" s="20">
        <f>A135+2</f>
        <v>9</v>
      </c>
      <c r="B137" s="19">
        <f>B42-B$34</f>
        <v>13</v>
      </c>
      <c r="C137" s="19">
        <f>C42-C$34</f>
        <v>14</v>
      </c>
      <c r="D137" s="19">
        <f>D42-D$34</f>
        <v>14</v>
      </c>
      <c r="E137" s="19">
        <f>E42-E$34</f>
        <v>14</v>
      </c>
      <c r="F137" s="17"/>
      <c r="G137" s="17"/>
      <c r="H137" s="17"/>
      <c r="I137" s="17"/>
      <c r="J137" s="17"/>
      <c r="K137" s="17"/>
      <c r="L137" s="17"/>
      <c r="M137" s="17"/>
      <c r="N137" s="90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/>
      <c r="BE137" s="88"/>
      <c r="BF137" s="88"/>
      <c r="BG137" s="88"/>
      <c r="BH137" s="88"/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  <c r="DD137" s="88"/>
      <c r="DE137" s="88"/>
      <c r="DF137" s="88"/>
      <c r="DG137" s="88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90"/>
      <c r="EI137" s="90"/>
      <c r="EJ137" s="90"/>
    </row>
    <row r="138" spans="1:140" hidden="1" x14ac:dyDescent="0.3">
      <c r="A138" s="20"/>
      <c r="B138" s="19"/>
      <c r="C138" s="19"/>
      <c r="D138" s="19"/>
      <c r="E138" s="21"/>
      <c r="F138" s="17"/>
      <c r="G138" s="17"/>
      <c r="H138" s="17"/>
      <c r="I138" s="17"/>
      <c r="J138" s="17"/>
      <c r="K138" s="17"/>
      <c r="L138" s="17"/>
      <c r="M138" s="17"/>
      <c r="N138" s="90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  <c r="AU138" s="88"/>
      <c r="AV138" s="88"/>
      <c r="AW138" s="88"/>
      <c r="AX138" s="88"/>
      <c r="AY138" s="88"/>
      <c r="AZ138" s="88"/>
      <c r="BA138" s="88"/>
      <c r="BB138" s="88"/>
      <c r="BC138" s="88"/>
      <c r="BD138" s="88"/>
      <c r="BE138" s="88"/>
      <c r="BF138" s="88"/>
      <c r="BG138" s="88"/>
      <c r="BH138" s="88"/>
      <c r="BI138" s="88"/>
      <c r="BJ138" s="88"/>
      <c r="BK138" s="88"/>
      <c r="BL138" s="88"/>
      <c r="BM138" s="88"/>
      <c r="BN138" s="88"/>
      <c r="BO138" s="88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  <c r="DD138" s="88"/>
      <c r="DE138" s="88"/>
      <c r="DF138" s="88"/>
      <c r="DG138" s="88"/>
      <c r="DH138" s="90"/>
      <c r="DI138" s="90"/>
      <c r="DJ138" s="90"/>
      <c r="DK138" s="90"/>
      <c r="DL138" s="90"/>
      <c r="DM138" s="90"/>
      <c r="DN138" s="90"/>
      <c r="DO138" s="90"/>
      <c r="DP138" s="90"/>
      <c r="DQ138" s="90"/>
      <c r="DR138" s="90"/>
      <c r="DS138" s="90"/>
      <c r="DT138" s="90"/>
      <c r="DU138" s="90"/>
      <c r="DV138" s="90"/>
      <c r="DW138" s="90"/>
      <c r="DX138" s="90"/>
      <c r="DY138" s="90"/>
      <c r="DZ138" s="90"/>
      <c r="EA138" s="90"/>
      <c r="EB138" s="90"/>
      <c r="EC138" s="90"/>
      <c r="ED138" s="90"/>
      <c r="EE138" s="90"/>
      <c r="EF138" s="90"/>
      <c r="EG138" s="90"/>
      <c r="EH138" s="90"/>
      <c r="EI138" s="90"/>
      <c r="EJ138" s="90"/>
    </row>
    <row r="139" spans="1:140" hidden="1" x14ac:dyDescent="0.3">
      <c r="A139" s="20">
        <f>A137+2</f>
        <v>11</v>
      </c>
      <c r="B139" s="19">
        <f>B44-B$34</f>
        <v>17</v>
      </c>
      <c r="C139" s="19">
        <f>C44-C$34</f>
        <v>17</v>
      </c>
      <c r="D139" s="19">
        <f>D44-D$34</f>
        <v>18</v>
      </c>
      <c r="E139" s="19">
        <f>E44-E$34</f>
        <v>17</v>
      </c>
      <c r="F139" s="17"/>
      <c r="G139" s="17"/>
      <c r="H139" s="17"/>
      <c r="I139" s="17"/>
      <c r="J139" s="17"/>
      <c r="K139" s="17"/>
      <c r="L139" s="17"/>
      <c r="M139" s="17"/>
      <c r="N139" s="90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8"/>
      <c r="AV139" s="88"/>
      <c r="AW139" s="88"/>
      <c r="AX139" s="88"/>
      <c r="AY139" s="88"/>
      <c r="AZ139" s="88"/>
      <c r="BA139" s="88"/>
      <c r="BB139" s="88"/>
      <c r="BC139" s="88"/>
      <c r="BD139" s="88"/>
      <c r="BE139" s="88"/>
      <c r="BF139" s="88"/>
      <c r="BG139" s="88"/>
      <c r="BH139" s="88"/>
      <c r="BI139" s="88"/>
      <c r="BJ139" s="88"/>
      <c r="BK139" s="88"/>
      <c r="BL139" s="88"/>
      <c r="BM139" s="88"/>
      <c r="BN139" s="88"/>
      <c r="BO139" s="88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  <c r="DD139" s="88"/>
      <c r="DE139" s="88"/>
      <c r="DF139" s="88"/>
      <c r="DG139" s="88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90"/>
      <c r="EI139" s="90"/>
      <c r="EJ139" s="90"/>
    </row>
    <row r="140" spans="1:140" hidden="1" x14ac:dyDescent="0.3">
      <c r="A140" s="20"/>
      <c r="B140" s="19"/>
      <c r="C140" s="19"/>
      <c r="D140" s="19"/>
      <c r="E140" s="21"/>
      <c r="F140" s="17"/>
      <c r="G140" s="17"/>
      <c r="H140" s="17"/>
      <c r="I140" s="17"/>
      <c r="J140" s="17"/>
      <c r="K140" s="17"/>
      <c r="L140" s="17"/>
      <c r="M140" s="17"/>
      <c r="N140" s="90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/>
      <c r="BE140" s="88"/>
      <c r="BF140" s="88"/>
      <c r="BG140" s="88"/>
      <c r="BH140" s="88"/>
      <c r="BI140" s="88"/>
      <c r="BJ140" s="88"/>
      <c r="BK140" s="88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  <c r="DD140" s="88"/>
      <c r="DE140" s="88"/>
      <c r="DF140" s="88"/>
      <c r="DG140" s="88"/>
      <c r="DH140" s="90"/>
      <c r="DI140" s="90"/>
      <c r="DJ140" s="90"/>
      <c r="DK140" s="90"/>
      <c r="DL140" s="90"/>
      <c r="DM140" s="90"/>
      <c r="DN140" s="90"/>
      <c r="DO140" s="90"/>
      <c r="DP140" s="90"/>
      <c r="DQ140" s="90"/>
      <c r="DR140" s="90"/>
      <c r="DS140" s="90"/>
      <c r="DT140" s="90"/>
      <c r="DU140" s="90"/>
      <c r="DV140" s="90"/>
      <c r="DW140" s="90"/>
      <c r="DX140" s="90"/>
      <c r="DY140" s="90"/>
      <c r="DZ140" s="90"/>
      <c r="EA140" s="90"/>
      <c r="EB140" s="90"/>
      <c r="EC140" s="90"/>
      <c r="ED140" s="90"/>
      <c r="EE140" s="90"/>
      <c r="EF140" s="90"/>
      <c r="EG140" s="90"/>
      <c r="EH140" s="90"/>
      <c r="EI140" s="90"/>
      <c r="EJ140" s="90"/>
    </row>
    <row r="141" spans="1:140" hidden="1" x14ac:dyDescent="0.3">
      <c r="A141" s="20">
        <f>A139+2</f>
        <v>13</v>
      </c>
      <c r="B141" s="19">
        <f>B46-B$34</f>
        <v>20</v>
      </c>
      <c r="C141" s="19">
        <f>C46-C$34</f>
        <v>21</v>
      </c>
      <c r="D141" s="19">
        <f>D46-D$34</f>
        <v>21</v>
      </c>
      <c r="E141" s="19">
        <f>E46-E$34</f>
        <v>21</v>
      </c>
      <c r="F141" s="17"/>
      <c r="G141" s="17"/>
      <c r="H141" s="17"/>
      <c r="I141" s="17"/>
      <c r="J141" s="17"/>
      <c r="K141" s="17"/>
      <c r="L141" s="17"/>
      <c r="M141" s="17"/>
      <c r="N141" s="90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8"/>
      <c r="DF141" s="88"/>
      <c r="DG141" s="88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90"/>
      <c r="EI141" s="90"/>
      <c r="EJ141" s="90"/>
    </row>
    <row r="142" spans="1:140" hidden="1" x14ac:dyDescent="0.3">
      <c r="A142" s="22"/>
      <c r="B142" s="4"/>
      <c r="C142" s="4"/>
      <c r="D142" s="4"/>
      <c r="E142" s="23"/>
      <c r="F142" s="17"/>
      <c r="G142" s="17"/>
      <c r="H142" s="17"/>
      <c r="I142" s="17"/>
      <c r="J142" s="17"/>
      <c r="K142" s="17"/>
      <c r="L142" s="17"/>
      <c r="M142" s="17"/>
      <c r="N142" s="90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  <c r="DG142" s="88"/>
      <c r="DH142" s="90"/>
      <c r="DI142" s="90"/>
      <c r="DJ142" s="90"/>
      <c r="DK142" s="90"/>
      <c r="DL142" s="90"/>
      <c r="DM142" s="90"/>
      <c r="DN142" s="90"/>
      <c r="DO142" s="90"/>
      <c r="DP142" s="90"/>
      <c r="DQ142" s="90"/>
      <c r="DR142" s="90"/>
      <c r="DS142" s="90"/>
      <c r="DT142" s="90"/>
      <c r="DU142" s="90"/>
      <c r="DV142" s="90"/>
      <c r="DW142" s="90"/>
      <c r="DX142" s="90"/>
      <c r="DY142" s="90"/>
      <c r="DZ142" s="90"/>
      <c r="EA142" s="90"/>
      <c r="EB142" s="90"/>
      <c r="EC142" s="90"/>
      <c r="ED142" s="90"/>
      <c r="EE142" s="90"/>
      <c r="EF142" s="90"/>
      <c r="EG142" s="90"/>
      <c r="EH142" s="90"/>
      <c r="EI142" s="90"/>
      <c r="EJ142" s="90"/>
    </row>
    <row r="143" spans="1:140" hidden="1" x14ac:dyDescent="0.3">
      <c r="A143" s="20">
        <v>1</v>
      </c>
      <c r="B143" s="19" t="str">
        <f>B6</f>
        <v>Mi</v>
      </c>
      <c r="C143" s="19" t="str">
        <f>C6</f>
        <v>Mib</v>
      </c>
      <c r="D143" s="19" t="str">
        <f>D6</f>
        <v>Mib</v>
      </c>
      <c r="E143" s="19" t="str">
        <f>E6</f>
        <v>Mib</v>
      </c>
      <c r="F143" s="17"/>
      <c r="G143" s="17"/>
      <c r="H143" s="17"/>
      <c r="I143" s="17"/>
      <c r="J143" s="17"/>
      <c r="K143" s="17"/>
      <c r="L143" s="17"/>
      <c r="M143" s="17"/>
      <c r="N143" s="90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/>
      <c r="BE143" s="88"/>
      <c r="BF143" s="88"/>
      <c r="BG143" s="88"/>
      <c r="BH143" s="88"/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  <c r="DD143" s="88"/>
      <c r="DE143" s="88"/>
      <c r="DF143" s="88"/>
      <c r="DG143" s="88"/>
      <c r="DH143" s="90"/>
      <c r="DI143" s="90"/>
      <c r="DJ143" s="90"/>
      <c r="DK143" s="90"/>
      <c r="DL143" s="90"/>
      <c r="DM143" s="90"/>
      <c r="DN143" s="90"/>
      <c r="DO143" s="90"/>
      <c r="DP143" s="90"/>
      <c r="DQ143" s="90"/>
      <c r="DR143" s="90"/>
      <c r="DS143" s="90"/>
      <c r="DT143" s="90"/>
      <c r="DU143" s="90"/>
      <c r="DV143" s="90"/>
      <c r="DW143" s="90"/>
      <c r="DX143" s="90"/>
      <c r="DY143" s="90"/>
      <c r="DZ143" s="90"/>
      <c r="EA143" s="90"/>
      <c r="EB143" s="90"/>
      <c r="EC143" s="90"/>
      <c r="ED143" s="90"/>
      <c r="EE143" s="90"/>
      <c r="EF143" s="90"/>
      <c r="EG143" s="90"/>
      <c r="EH143" s="90"/>
      <c r="EI143" s="90"/>
      <c r="EJ143" s="90"/>
    </row>
    <row r="144" spans="1:140" hidden="1" x14ac:dyDescent="0.3">
      <c r="A144" s="20"/>
      <c r="B144" s="19"/>
      <c r="C144" s="19"/>
      <c r="D144" s="19"/>
      <c r="E144" s="21"/>
      <c r="F144" s="17"/>
      <c r="G144" s="17"/>
      <c r="H144" s="17"/>
      <c r="I144" s="17"/>
      <c r="J144" s="17"/>
      <c r="K144" s="17"/>
      <c r="L144" s="17"/>
      <c r="M144" s="17"/>
      <c r="N144" s="90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  <c r="DG144" s="88"/>
      <c r="DH144" s="90"/>
      <c r="DI144" s="90"/>
      <c r="DJ144" s="90"/>
      <c r="DK144" s="90"/>
      <c r="DL144" s="90"/>
      <c r="DM144" s="90"/>
      <c r="DN144" s="90"/>
      <c r="DO144" s="90"/>
      <c r="DP144" s="90"/>
      <c r="DQ144" s="90"/>
      <c r="DR144" s="90"/>
      <c r="DS144" s="90"/>
      <c r="DT144" s="90"/>
      <c r="DU144" s="90"/>
      <c r="DV144" s="90"/>
      <c r="DW144" s="90"/>
      <c r="DX144" s="90"/>
      <c r="DY144" s="90"/>
      <c r="DZ144" s="90"/>
      <c r="EA144" s="90"/>
      <c r="EB144" s="90"/>
      <c r="EC144" s="90"/>
      <c r="ED144" s="90"/>
      <c r="EE144" s="90"/>
      <c r="EF144" s="90"/>
      <c r="EG144" s="90"/>
      <c r="EH144" s="90"/>
      <c r="EI144" s="90"/>
      <c r="EJ144" s="90"/>
    </row>
    <row r="145" spans="1:140" hidden="1" x14ac:dyDescent="0.3">
      <c r="A145" s="20">
        <f>A143+2</f>
        <v>3</v>
      </c>
      <c r="B145" s="19" t="str">
        <f>IF(B131=4,"","m")</f>
        <v>m</v>
      </c>
      <c r="C145" s="19" t="str">
        <f t="shared" ref="C145:E145" si="185">IF(C131=4,"","m")</f>
        <v/>
      </c>
      <c r="D145" s="19" t="str">
        <f t="shared" si="185"/>
        <v/>
      </c>
      <c r="E145" s="21" t="str">
        <f t="shared" si="185"/>
        <v/>
      </c>
      <c r="F145" s="17"/>
      <c r="G145" s="17"/>
      <c r="H145" s="17"/>
      <c r="I145" s="17"/>
      <c r="J145" s="17"/>
      <c r="K145" s="17"/>
      <c r="L145" s="17"/>
      <c r="M145" s="17"/>
      <c r="N145" s="88"/>
      <c r="O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8"/>
      <c r="BZ145" s="88"/>
      <c r="CA145" s="88"/>
      <c r="CB145" s="88"/>
      <c r="CC145" s="88"/>
      <c r="CD145" s="88"/>
      <c r="CE145" s="88"/>
      <c r="CF145" s="88"/>
      <c r="CG145" s="88"/>
      <c r="CH145" s="88"/>
      <c r="CI145" s="88"/>
      <c r="CJ145" s="88"/>
      <c r="CK145" s="88"/>
      <c r="CL145" s="88"/>
      <c r="CM145" s="88"/>
      <c r="CN145" s="88"/>
      <c r="CO145" s="88"/>
      <c r="CP145" s="88"/>
      <c r="CQ145" s="88"/>
      <c r="CR145" s="88"/>
      <c r="CS145" s="88"/>
      <c r="CT145" s="88"/>
      <c r="CU145" s="88"/>
      <c r="CV145" s="88"/>
      <c r="CW145" s="88"/>
      <c r="CX145" s="88"/>
      <c r="CY145" s="88"/>
      <c r="CZ145" s="88"/>
      <c r="DA145" s="88"/>
      <c r="DB145" s="88"/>
      <c r="DC145" s="88"/>
      <c r="DD145" s="88"/>
      <c r="DE145" s="88"/>
      <c r="DF145" s="88"/>
      <c r="DG145" s="88"/>
      <c r="DH145" s="90"/>
      <c r="DI145" s="90"/>
      <c r="DJ145" s="90"/>
      <c r="DK145" s="90"/>
      <c r="DL145" s="90"/>
      <c r="DM145" s="90"/>
      <c r="DN145" s="90"/>
      <c r="DO145" s="90"/>
      <c r="DP145" s="90"/>
      <c r="DQ145" s="90"/>
      <c r="DR145" s="90"/>
      <c r="DS145" s="90"/>
      <c r="DT145" s="90"/>
      <c r="DU145" s="90"/>
      <c r="DV145" s="90"/>
      <c r="DW145" s="90"/>
      <c r="DX145" s="90"/>
      <c r="DY145" s="90"/>
      <c r="DZ145" s="90"/>
      <c r="EA145" s="90"/>
      <c r="EB145" s="90"/>
      <c r="EC145" s="90"/>
      <c r="ED145" s="90"/>
      <c r="EE145" s="90"/>
      <c r="EF145" s="90"/>
      <c r="EG145" s="90"/>
      <c r="EH145" s="90"/>
      <c r="EI145" s="90"/>
      <c r="EJ145" s="90"/>
    </row>
    <row r="146" spans="1:140" hidden="1" x14ac:dyDescent="0.3">
      <c r="A146" s="20"/>
      <c r="B146" s="19"/>
      <c r="C146" s="19"/>
      <c r="D146" s="19"/>
      <c r="E146" s="21"/>
      <c r="F146" s="17"/>
      <c r="G146" s="17"/>
      <c r="H146" s="17"/>
      <c r="I146" s="17"/>
      <c r="J146" s="17"/>
      <c r="K146" s="17"/>
      <c r="L146" s="17"/>
      <c r="M146" s="17"/>
      <c r="N146" s="88"/>
      <c r="O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/>
      <c r="BE146" s="88"/>
      <c r="BF146" s="88"/>
      <c r="BG146" s="88"/>
      <c r="BH146" s="88"/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/>
      <c r="BV146" s="88"/>
      <c r="BW146" s="88"/>
      <c r="BX146" s="88"/>
      <c r="BY146" s="88"/>
      <c r="BZ146" s="88"/>
      <c r="CA146" s="88"/>
      <c r="CB146" s="88"/>
      <c r="CC146" s="88"/>
      <c r="CD146" s="88"/>
      <c r="CE146" s="88"/>
      <c r="CF146" s="88"/>
      <c r="CG146" s="88"/>
      <c r="CH146" s="88"/>
      <c r="CI146" s="88"/>
      <c r="CJ146" s="88"/>
      <c r="CK146" s="88"/>
      <c r="CL146" s="88"/>
      <c r="CM146" s="88"/>
      <c r="CN146" s="88"/>
      <c r="CO146" s="88"/>
      <c r="CP146" s="88"/>
      <c r="CQ146" s="88"/>
      <c r="CR146" s="88"/>
      <c r="CS146" s="88"/>
      <c r="CT146" s="88"/>
      <c r="CU146" s="88"/>
      <c r="CV146" s="88"/>
      <c r="CW146" s="88"/>
      <c r="CX146" s="88"/>
      <c r="CY146" s="88"/>
      <c r="CZ146" s="88"/>
      <c r="DA146" s="88"/>
      <c r="DB146" s="88"/>
      <c r="DC146" s="88"/>
      <c r="DD146" s="88"/>
      <c r="DE146" s="88"/>
      <c r="DF146" s="88"/>
      <c r="DG146" s="88"/>
      <c r="DH146" s="90"/>
      <c r="DI146" s="90"/>
      <c r="DJ146" s="90"/>
      <c r="DK146" s="90"/>
      <c r="DL146" s="90"/>
      <c r="DM146" s="90"/>
      <c r="DN146" s="90"/>
      <c r="DO146" s="90"/>
      <c r="DP146" s="90"/>
      <c r="DQ146" s="90"/>
      <c r="DR146" s="90"/>
      <c r="DS146" s="90"/>
      <c r="DT146" s="90"/>
      <c r="DU146" s="90"/>
      <c r="DV146" s="90"/>
      <c r="DW146" s="90"/>
      <c r="DX146" s="90"/>
      <c r="DY146" s="90"/>
      <c r="DZ146" s="90"/>
      <c r="EA146" s="90"/>
      <c r="EB146" s="90"/>
      <c r="EC146" s="90"/>
      <c r="ED146" s="90"/>
      <c r="EE146" s="90"/>
      <c r="EF146" s="90"/>
      <c r="EG146" s="90"/>
      <c r="EH146" s="90"/>
      <c r="EI146" s="90"/>
      <c r="EJ146" s="90"/>
    </row>
    <row r="147" spans="1:140" hidden="1" x14ac:dyDescent="0.3">
      <c r="A147" s="20">
        <f>A145+2</f>
        <v>5</v>
      </c>
      <c r="B147" s="19" t="str" cm="1">
        <f t="array" ref="B147">(IF(B133=7,"",(IF(B133=6,"5b",(IF(B133=8,"5+",no))))))</f>
        <v/>
      </c>
      <c r="C147" s="19" t="str" cm="1">
        <f t="array" ref="C147">(IF(C133=7,"",(IF(C133=6,"5b",(IF(C133=8,"5+",no))))))</f>
        <v/>
      </c>
      <c r="D147" s="19" t="str" cm="1">
        <f t="array" ref="D147">(IF(D133=7,"",(IF(D133=6,"5b",(IF(D133=8,"5+",no))))))</f>
        <v>5+</v>
      </c>
      <c r="E147" s="21" t="str" cm="1">
        <f t="array" ref="E147">(IF(E133=7,"",(IF(E133=6,"5b",(IF(E133=8,"5+",no))))))</f>
        <v>5+</v>
      </c>
      <c r="F147" s="17"/>
      <c r="G147" s="17"/>
      <c r="H147" s="17"/>
      <c r="I147" s="17"/>
      <c r="J147" s="17"/>
      <c r="K147" s="17"/>
      <c r="L147" s="17"/>
      <c r="M147" s="17"/>
      <c r="N147" s="88"/>
      <c r="O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88"/>
      <c r="CN147" s="88"/>
      <c r="CO147" s="88"/>
      <c r="CP147" s="88"/>
      <c r="CQ147" s="88"/>
      <c r="CR147" s="88"/>
      <c r="CS147" s="88"/>
      <c r="CT147" s="88"/>
      <c r="CU147" s="88"/>
      <c r="CV147" s="88"/>
      <c r="CW147" s="88"/>
      <c r="CX147" s="88"/>
      <c r="CY147" s="88"/>
      <c r="CZ147" s="88"/>
      <c r="DA147" s="88"/>
      <c r="DB147" s="88"/>
      <c r="DC147" s="88"/>
      <c r="DD147" s="88"/>
      <c r="DE147" s="88"/>
      <c r="DF147" s="88"/>
      <c r="DG147" s="88"/>
      <c r="DH147" s="90"/>
      <c r="DI147" s="90"/>
      <c r="DJ147" s="90"/>
      <c r="DK147" s="90"/>
      <c r="DL147" s="90"/>
      <c r="DM147" s="90"/>
      <c r="DN147" s="90"/>
      <c r="DO147" s="90"/>
      <c r="DP147" s="90"/>
      <c r="DQ147" s="90"/>
      <c r="DR147" s="90"/>
      <c r="DS147" s="90"/>
      <c r="DT147" s="90"/>
      <c r="DU147" s="90"/>
      <c r="DV147" s="90"/>
      <c r="DW147" s="90"/>
      <c r="DX147" s="90"/>
      <c r="DY147" s="90"/>
      <c r="DZ147" s="90"/>
      <c r="EA147" s="90"/>
      <c r="EB147" s="90"/>
      <c r="EC147" s="90"/>
      <c r="ED147" s="90"/>
      <c r="EE147" s="90"/>
      <c r="EF147" s="90"/>
      <c r="EG147" s="90"/>
      <c r="EH147" s="90"/>
      <c r="EI147" s="90"/>
      <c r="EJ147" s="90"/>
    </row>
    <row r="148" spans="1:140" hidden="1" x14ac:dyDescent="0.3">
      <c r="A148" s="20"/>
      <c r="B148" s="19"/>
      <c r="C148" s="19"/>
      <c r="D148" s="19"/>
      <c r="E148" s="21"/>
      <c r="F148" s="17"/>
      <c r="G148" s="17"/>
      <c r="H148" s="17"/>
      <c r="I148" s="17"/>
      <c r="J148" s="17"/>
      <c r="K148" s="17"/>
      <c r="L148" s="17"/>
      <c r="M148" s="17"/>
      <c r="N148" s="88"/>
      <c r="O148" s="88"/>
      <c r="P148" s="88"/>
      <c r="Q148" s="88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88"/>
      <c r="BW148" s="88"/>
      <c r="BX148" s="88"/>
      <c r="BY148" s="88"/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  <c r="CK148" s="88"/>
      <c r="CL148" s="88"/>
      <c r="CM148" s="88"/>
      <c r="CN148" s="88"/>
      <c r="CO148" s="88"/>
      <c r="CP148" s="88"/>
      <c r="CQ148" s="88"/>
      <c r="CR148" s="88"/>
      <c r="CS148" s="88"/>
      <c r="CT148" s="88"/>
      <c r="CU148" s="88"/>
      <c r="CV148" s="88"/>
      <c r="CW148" s="88"/>
      <c r="CX148" s="88"/>
      <c r="CY148" s="88"/>
      <c r="CZ148" s="88"/>
      <c r="DA148" s="88"/>
      <c r="DB148" s="88"/>
      <c r="DC148" s="88"/>
      <c r="DD148" s="88"/>
      <c r="DE148" s="88"/>
      <c r="DF148" s="88"/>
      <c r="DG148" s="88"/>
      <c r="DH148" s="90"/>
      <c r="DI148" s="90"/>
      <c r="DJ148" s="90"/>
      <c r="DK148" s="90"/>
      <c r="DL148" s="90"/>
      <c r="DM148" s="90"/>
      <c r="DN148" s="90"/>
      <c r="DO148" s="90"/>
      <c r="DP148" s="90"/>
      <c r="DQ148" s="90"/>
      <c r="DR148" s="90"/>
      <c r="DS148" s="90"/>
      <c r="DT148" s="90"/>
      <c r="DU148" s="90"/>
      <c r="DV148" s="90"/>
      <c r="DW148" s="90"/>
      <c r="DX148" s="90"/>
      <c r="DY148" s="90"/>
      <c r="DZ148" s="90"/>
      <c r="EA148" s="90"/>
      <c r="EB148" s="90"/>
      <c r="EC148" s="90"/>
      <c r="ED148" s="90"/>
      <c r="EE148" s="90"/>
      <c r="EF148" s="90"/>
      <c r="EG148" s="90"/>
      <c r="EH148" s="90"/>
      <c r="EI148" s="90"/>
      <c r="EJ148" s="90"/>
    </row>
    <row r="149" spans="1:140" hidden="1" x14ac:dyDescent="0.3">
      <c r="A149" s="20">
        <f>A147+2</f>
        <v>7</v>
      </c>
      <c r="B149" s="19" t="str" cm="1">
        <f t="array" ref="B149">(IF(B135=11,"Δ",(IF(B135=10,"7",(IF(B135=9,"7dim",no))))))</f>
        <v>7</v>
      </c>
      <c r="C149" s="19" t="str" cm="1">
        <f t="array" ref="C149">(IF(C135=11,"Δ",(IF(C135=10,"7",(IF(C135=9,"7dim",no))))))</f>
        <v>Δ</v>
      </c>
      <c r="D149" s="19" t="str" cm="1">
        <f t="array" ref="D149">(IF(D135=11,"Δ",(IF(D135=10,"7",(IF(D135=9,"7dim",no))))))</f>
        <v>Δ</v>
      </c>
      <c r="E149" s="21" t="str" cm="1">
        <f t="array" ref="E149">(IF(E135=11,"Δ",(IF(E135=10,"7",(IF(E135=9,"7dim",no))))))</f>
        <v>Δ</v>
      </c>
      <c r="F149" s="17"/>
      <c r="G149" s="17"/>
      <c r="H149" s="17"/>
      <c r="I149" s="17"/>
      <c r="J149" s="17"/>
      <c r="K149" s="17"/>
      <c r="L149" s="17"/>
      <c r="M149" s="17"/>
      <c r="N149" s="88"/>
      <c r="O149" s="88"/>
      <c r="P149" s="88"/>
      <c r="Q149" s="88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  <c r="CL149" s="88"/>
      <c r="CM149" s="88"/>
      <c r="CN149" s="88"/>
      <c r="CO149" s="88"/>
      <c r="CP149" s="88"/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  <c r="DC149" s="88"/>
      <c r="DD149" s="88"/>
      <c r="DE149" s="88"/>
      <c r="DF149" s="88"/>
      <c r="DG149" s="88"/>
      <c r="DH149" s="90"/>
      <c r="DI149" s="90"/>
      <c r="DJ149" s="90"/>
      <c r="DK149" s="90"/>
      <c r="DL149" s="90"/>
      <c r="DM149" s="90"/>
      <c r="DN149" s="90"/>
      <c r="DO149" s="90"/>
      <c r="DP149" s="90"/>
      <c r="DQ149" s="90"/>
      <c r="DR149" s="90"/>
      <c r="DS149" s="90"/>
      <c r="DT149" s="90"/>
      <c r="DU149" s="90"/>
      <c r="DV149" s="90"/>
      <c r="DW149" s="90"/>
      <c r="DX149" s="90"/>
      <c r="DY149" s="90"/>
      <c r="DZ149" s="90"/>
      <c r="EA149" s="90"/>
      <c r="EB149" s="90"/>
      <c r="EC149" s="90"/>
      <c r="ED149" s="90"/>
      <c r="EE149" s="90"/>
      <c r="EF149" s="90"/>
      <c r="EG149" s="90"/>
      <c r="EH149" s="90"/>
      <c r="EI149" s="90"/>
      <c r="EJ149" s="90"/>
    </row>
    <row r="150" spans="1:140" hidden="1" x14ac:dyDescent="0.3">
      <c r="A150" s="20"/>
      <c r="B150" s="19"/>
      <c r="C150" s="19"/>
      <c r="D150" s="19"/>
      <c r="E150" s="21"/>
      <c r="F150" s="17"/>
      <c r="G150" s="17"/>
      <c r="H150" s="17"/>
      <c r="I150" s="17"/>
      <c r="J150" s="17"/>
      <c r="K150" s="17"/>
      <c r="L150" s="17"/>
      <c r="M150" s="17"/>
      <c r="N150" s="88"/>
      <c r="O150" s="88"/>
      <c r="P150" s="88"/>
      <c r="Q150" s="88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/>
      <c r="BE150" s="88"/>
      <c r="BF150" s="88"/>
      <c r="BG150" s="88"/>
      <c r="BH150" s="88"/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/>
      <c r="BV150" s="88"/>
      <c r="BW150" s="88"/>
      <c r="BX150" s="88"/>
      <c r="BY150" s="88"/>
      <c r="BZ150" s="88"/>
      <c r="CA150" s="88"/>
      <c r="CB150" s="88"/>
      <c r="CC150" s="88"/>
      <c r="CD150" s="88"/>
      <c r="CE150" s="88"/>
      <c r="CF150" s="88"/>
      <c r="CG150" s="88"/>
      <c r="CH150" s="88"/>
      <c r="CI150" s="88"/>
      <c r="CJ150" s="88"/>
      <c r="CK150" s="88"/>
      <c r="CL150" s="88"/>
      <c r="CM150" s="88"/>
      <c r="CN150" s="88"/>
      <c r="CO150" s="88"/>
      <c r="CP150" s="88"/>
      <c r="CQ150" s="88"/>
      <c r="CR150" s="88"/>
      <c r="CS150" s="88"/>
      <c r="CT150" s="88"/>
      <c r="CU150" s="88"/>
      <c r="CV150" s="88"/>
      <c r="CW150" s="88"/>
      <c r="CX150" s="88"/>
      <c r="CY150" s="88"/>
      <c r="CZ150" s="88"/>
      <c r="DA150" s="88"/>
      <c r="DB150" s="88"/>
      <c r="DC150" s="88"/>
      <c r="DD150" s="88"/>
      <c r="DE150" s="88"/>
      <c r="DF150" s="88"/>
      <c r="DG150" s="88"/>
      <c r="DH150" s="90"/>
      <c r="DI150" s="90"/>
      <c r="DJ150" s="90"/>
      <c r="DK150" s="90"/>
      <c r="DL150" s="90"/>
      <c r="DM150" s="90"/>
      <c r="DN150" s="90"/>
      <c r="DO150" s="90"/>
      <c r="DP150" s="90"/>
      <c r="DQ150" s="90"/>
      <c r="DR150" s="90"/>
      <c r="DS150" s="90"/>
      <c r="DT150" s="90"/>
      <c r="DU150" s="90"/>
      <c r="DV150" s="90"/>
      <c r="DW150" s="90"/>
      <c r="DX150" s="90"/>
      <c r="DY150" s="90"/>
      <c r="DZ150" s="90"/>
      <c r="EA150" s="90"/>
      <c r="EB150" s="90"/>
      <c r="EC150" s="90"/>
      <c r="ED150" s="90"/>
      <c r="EE150" s="90"/>
      <c r="EF150" s="90"/>
      <c r="EG150" s="90"/>
      <c r="EH150" s="90"/>
      <c r="EI150" s="90"/>
      <c r="EJ150" s="90"/>
    </row>
    <row r="151" spans="1:140" hidden="1" x14ac:dyDescent="0.3">
      <c r="A151" s="20">
        <f>A149+2</f>
        <v>9</v>
      </c>
      <c r="B151" s="19" t="str" cm="1">
        <f t="array" ref="B151">(IF(B137=14,"9",(IF(B137=13,"9b",(IF(B137=15,"9#",no))))))</f>
        <v>9b</v>
      </c>
      <c r="C151" s="19" t="str" cm="1">
        <f t="array" ref="C151">(IF(C137=14,"9",(IF(C137=13,"9b",(IF(C137=15,"9#",no))))))</f>
        <v>9</v>
      </c>
      <c r="D151" s="19" t="str" cm="1">
        <f t="array" ref="D151">(IF(D137=14,"9",(IF(D137=13,"9b",(IF(D137=15,"9#",no))))))</f>
        <v>9</v>
      </c>
      <c r="E151" s="21" t="str" cm="1">
        <f t="array" ref="E151">(IF(E137=14,"9",(IF(E137=13,"9b",(IF(E137=15,"9#",no))))))</f>
        <v>9</v>
      </c>
      <c r="F151" s="17"/>
      <c r="G151" s="17"/>
      <c r="H151" s="17"/>
      <c r="I151" s="17"/>
      <c r="J151" s="17"/>
      <c r="K151" s="17"/>
      <c r="L151" s="17"/>
      <c r="M151" s="17"/>
      <c r="N151" s="88"/>
      <c r="O151" s="88"/>
      <c r="P151" s="88"/>
      <c r="Q151" s="88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F151" s="88"/>
      <c r="CG151" s="88"/>
      <c r="CH151" s="88"/>
      <c r="CI151" s="88"/>
      <c r="CJ151" s="88"/>
      <c r="CK151" s="88"/>
      <c r="CL151" s="88"/>
      <c r="CM151" s="88"/>
      <c r="CN151" s="88"/>
      <c r="CO151" s="88"/>
      <c r="CP151" s="88"/>
      <c r="CQ151" s="88"/>
      <c r="CR151" s="88"/>
      <c r="CS151" s="88"/>
      <c r="CT151" s="88"/>
      <c r="CU151" s="88"/>
      <c r="CV151" s="88"/>
      <c r="CW151" s="88"/>
      <c r="CX151" s="88"/>
      <c r="CY151" s="88"/>
      <c r="CZ151" s="88"/>
      <c r="DA151" s="88"/>
      <c r="DB151" s="88"/>
      <c r="DC151" s="88"/>
      <c r="DD151" s="88"/>
      <c r="DE151" s="88"/>
      <c r="DF151" s="88"/>
      <c r="DG151" s="88"/>
      <c r="DH151" s="90"/>
      <c r="DI151" s="90"/>
      <c r="DJ151" s="90"/>
      <c r="DK151" s="90"/>
      <c r="DL151" s="90"/>
      <c r="DM151" s="90"/>
      <c r="DN151" s="90"/>
      <c r="DO151" s="90"/>
      <c r="DP151" s="90"/>
      <c r="DQ151" s="90"/>
      <c r="DR151" s="90"/>
      <c r="DS151" s="90"/>
      <c r="DT151" s="90"/>
      <c r="DU151" s="90"/>
      <c r="DV151" s="90"/>
      <c r="DW151" s="90"/>
      <c r="DX151" s="90"/>
      <c r="DY151" s="90"/>
      <c r="DZ151" s="90"/>
      <c r="EA151" s="90"/>
      <c r="EB151" s="90"/>
      <c r="EC151" s="90"/>
      <c r="ED151" s="90"/>
      <c r="EE151" s="90"/>
      <c r="EF151" s="90"/>
      <c r="EG151" s="90"/>
      <c r="EH151" s="90"/>
      <c r="EI151" s="90"/>
      <c r="EJ151" s="90"/>
    </row>
    <row r="152" spans="1:140" hidden="1" x14ac:dyDescent="0.3">
      <c r="A152" s="20"/>
      <c r="B152" s="19"/>
      <c r="C152" s="19"/>
      <c r="D152" s="19"/>
      <c r="E152" s="21"/>
      <c r="F152" s="17"/>
      <c r="G152" s="17"/>
      <c r="H152" s="17"/>
      <c r="I152" s="17"/>
      <c r="J152" s="17"/>
      <c r="K152" s="17"/>
      <c r="L152" s="17"/>
      <c r="M152" s="17"/>
      <c r="N152" s="88"/>
      <c r="O152" s="88"/>
      <c r="P152" s="88"/>
      <c r="Q152" s="88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88"/>
      <c r="CE152" s="88"/>
      <c r="CF152" s="88"/>
      <c r="CG152" s="88"/>
      <c r="CH152" s="88"/>
      <c r="CI152" s="88"/>
      <c r="CJ152" s="88"/>
      <c r="CK152" s="88"/>
      <c r="CL152" s="88"/>
      <c r="CM152" s="88"/>
      <c r="CN152" s="88"/>
      <c r="CO152" s="88"/>
      <c r="CP152" s="88"/>
      <c r="CQ152" s="88"/>
      <c r="CR152" s="88"/>
      <c r="CS152" s="88"/>
      <c r="CT152" s="88"/>
      <c r="CU152" s="88"/>
      <c r="CV152" s="88"/>
      <c r="CW152" s="88"/>
      <c r="CX152" s="88"/>
      <c r="CY152" s="88"/>
      <c r="CZ152" s="88"/>
      <c r="DA152" s="88"/>
      <c r="DB152" s="88"/>
      <c r="DC152" s="88"/>
      <c r="DD152" s="88"/>
      <c r="DE152" s="88"/>
      <c r="DF152" s="88"/>
      <c r="DG152" s="88"/>
      <c r="DH152" s="90"/>
      <c r="DI152" s="90"/>
      <c r="DJ152" s="90"/>
      <c r="DK152" s="90"/>
      <c r="DL152" s="90"/>
      <c r="DM152" s="90"/>
      <c r="DN152" s="90"/>
      <c r="DO152" s="90"/>
      <c r="DP152" s="90"/>
      <c r="DQ152" s="90"/>
      <c r="DR152" s="90"/>
      <c r="DS152" s="90"/>
      <c r="DT152" s="90"/>
      <c r="DU152" s="90"/>
      <c r="DV152" s="90"/>
      <c r="DW152" s="90"/>
      <c r="DX152" s="90"/>
      <c r="DY152" s="90"/>
      <c r="DZ152" s="90"/>
      <c r="EA152" s="90"/>
      <c r="EB152" s="90"/>
      <c r="EC152" s="90"/>
      <c r="ED152" s="90"/>
      <c r="EE152" s="90"/>
      <c r="EF152" s="90"/>
      <c r="EG152" s="90"/>
      <c r="EH152" s="90"/>
      <c r="EI152" s="90"/>
      <c r="EJ152" s="90"/>
    </row>
    <row r="153" spans="1:140" hidden="1" x14ac:dyDescent="0.3">
      <c r="A153" s="20">
        <f>A151+2</f>
        <v>11</v>
      </c>
      <c r="B153" s="19" t="str" cm="1">
        <f t="array" ref="B153">(IF(B139=17,"11",(IF(B139=16,"11b",(IF(B139=18,"11+",no))))))</f>
        <v>11</v>
      </c>
      <c r="C153" s="19" t="str" cm="1">
        <f t="array" ref="C153">(IF(C139=17,"11",(IF(C139=16,"11b",(IF(C139=18,"11+",no))))))</f>
        <v>11</v>
      </c>
      <c r="D153" s="19" t="str" cm="1">
        <f t="array" ref="D153">(IF(D139=17,"11",(IF(D139=16,"11b",(IF(D139=18,"11+",no))))))</f>
        <v>11+</v>
      </c>
      <c r="E153" s="19" t="str" cm="1">
        <f t="array" ref="E153">(IF(E139=17,"11",(IF(E139=16,"11b",(IF(E139=18,"11+",no))))))</f>
        <v>11</v>
      </c>
      <c r="F153" s="17"/>
      <c r="G153" s="17"/>
      <c r="H153" s="17"/>
      <c r="I153" s="17"/>
      <c r="J153" s="17"/>
      <c r="K153" s="17"/>
      <c r="L153" s="17"/>
      <c r="M153" s="17"/>
      <c r="N153" s="88"/>
      <c r="O153" s="88"/>
      <c r="P153" s="88"/>
      <c r="Q153" s="88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  <c r="CL153" s="88"/>
      <c r="CM153" s="88"/>
      <c r="CN153" s="88"/>
      <c r="CO153" s="88"/>
      <c r="CP153" s="88"/>
      <c r="CQ153" s="88"/>
      <c r="CR153" s="88"/>
      <c r="CS153" s="88"/>
      <c r="CT153" s="88"/>
      <c r="CU153" s="88"/>
      <c r="CV153" s="88"/>
      <c r="CW153" s="88"/>
      <c r="CX153" s="88"/>
      <c r="CY153" s="88"/>
      <c r="CZ153" s="88"/>
      <c r="DA153" s="88"/>
      <c r="DB153" s="88"/>
      <c r="DC153" s="88"/>
      <c r="DD153" s="88"/>
      <c r="DE153" s="88"/>
      <c r="DF153" s="88"/>
      <c r="DG153" s="88"/>
      <c r="DH153" s="90"/>
      <c r="DI153" s="90"/>
      <c r="DJ153" s="90"/>
      <c r="DK153" s="90"/>
      <c r="DL153" s="90"/>
      <c r="DM153" s="90"/>
      <c r="DN153" s="90"/>
      <c r="DO153" s="90"/>
      <c r="DP153" s="90"/>
      <c r="DQ153" s="90"/>
      <c r="DR153" s="90"/>
      <c r="DS153" s="90"/>
      <c r="DT153" s="90"/>
      <c r="DU153" s="90"/>
      <c r="DV153" s="90"/>
      <c r="DW153" s="90"/>
      <c r="DX153" s="90"/>
      <c r="DY153" s="90"/>
      <c r="DZ153" s="90"/>
      <c r="EA153" s="90"/>
      <c r="EB153" s="90"/>
      <c r="EC153" s="90"/>
      <c r="ED153" s="90"/>
      <c r="EE153" s="90"/>
      <c r="EF153" s="90"/>
      <c r="EG153" s="90"/>
      <c r="EH153" s="90"/>
      <c r="EI153" s="90"/>
      <c r="EJ153" s="90"/>
    </row>
    <row r="154" spans="1:140" hidden="1" x14ac:dyDescent="0.3">
      <c r="A154" s="20"/>
      <c r="B154" s="19"/>
      <c r="C154" s="19"/>
      <c r="D154" s="19"/>
      <c r="E154" s="21"/>
      <c r="F154" s="17"/>
      <c r="G154" s="17"/>
      <c r="H154" s="17"/>
      <c r="I154" s="17"/>
      <c r="J154" s="17"/>
      <c r="K154" s="17"/>
      <c r="L154" s="17"/>
      <c r="M154" s="17"/>
      <c r="N154" s="88"/>
      <c r="O154" s="88"/>
      <c r="P154" s="88"/>
      <c r="Q154" s="88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/>
      <c r="BV154" s="88"/>
      <c r="BW154" s="88"/>
      <c r="BX154" s="88"/>
      <c r="BY154" s="88"/>
      <c r="BZ154" s="88"/>
      <c r="CA154" s="88"/>
      <c r="CB154" s="88"/>
      <c r="CC154" s="88"/>
      <c r="CD154" s="88"/>
      <c r="CE154" s="88"/>
      <c r="CF154" s="88"/>
      <c r="CG154" s="88"/>
      <c r="CH154" s="88"/>
      <c r="CI154" s="88"/>
      <c r="CJ154" s="88"/>
      <c r="CK154" s="88"/>
      <c r="CL154" s="88"/>
      <c r="CM154" s="88"/>
      <c r="CN154" s="88"/>
      <c r="CO154" s="88"/>
      <c r="CP154" s="88"/>
      <c r="CQ154" s="88"/>
      <c r="CR154" s="88"/>
      <c r="CS154" s="88"/>
      <c r="CT154" s="88"/>
      <c r="CU154" s="88"/>
      <c r="CV154" s="88"/>
      <c r="CW154" s="88"/>
      <c r="CX154" s="88"/>
      <c r="CY154" s="88"/>
      <c r="CZ154" s="88"/>
      <c r="DA154" s="88"/>
      <c r="DB154" s="88"/>
      <c r="DC154" s="88"/>
      <c r="DD154" s="88"/>
      <c r="DE154" s="88"/>
      <c r="DF154" s="88"/>
      <c r="DG154" s="88"/>
      <c r="DH154" s="90"/>
      <c r="DI154" s="90"/>
      <c r="DJ154" s="90"/>
      <c r="DK154" s="90"/>
      <c r="DL154" s="90"/>
      <c r="DM154" s="90"/>
      <c r="DN154" s="90"/>
      <c r="DO154" s="90"/>
      <c r="DP154" s="90"/>
      <c r="DQ154" s="90"/>
      <c r="DR154" s="90"/>
      <c r="DS154" s="90"/>
      <c r="DT154" s="90"/>
      <c r="DU154" s="90"/>
      <c r="DV154" s="90"/>
      <c r="DW154" s="90"/>
      <c r="DX154" s="90"/>
      <c r="DY154" s="90"/>
      <c r="DZ154" s="90"/>
      <c r="EA154" s="90"/>
      <c r="EB154" s="90"/>
      <c r="EC154" s="90"/>
      <c r="ED154" s="90"/>
      <c r="EE154" s="90"/>
      <c r="EF154" s="90"/>
      <c r="EG154" s="90"/>
      <c r="EH154" s="90"/>
      <c r="EI154" s="90"/>
      <c r="EJ154" s="90"/>
    </row>
    <row r="155" spans="1:140" hidden="1" x14ac:dyDescent="0.3">
      <c r="A155" s="20">
        <f>A153+2</f>
        <v>13</v>
      </c>
      <c r="B155" s="19" t="str" cm="1">
        <f t="array" ref="B155">(IF(B141=21,"13",(IF(B141=20,"13b",no))))</f>
        <v>13b</v>
      </c>
      <c r="C155" s="19" t="str" cm="1">
        <f t="array" ref="C155">(IF(C141=21,"13",(IF(C141=20,"13b",no))))</f>
        <v>13</v>
      </c>
      <c r="D155" s="19" t="str" cm="1">
        <f t="array" ref="D155">(IF(D141=21,"13",(IF(D141=20,"13b",no))))</f>
        <v>13</v>
      </c>
      <c r="E155" s="21" t="str" cm="1">
        <f t="array" ref="E155">(IF(E141=21,"13",(IF(E141=20,"13b",no))))</f>
        <v>13</v>
      </c>
      <c r="F155" s="17"/>
      <c r="G155" s="17"/>
      <c r="H155" s="17"/>
      <c r="I155" s="17"/>
      <c r="J155" s="17"/>
      <c r="K155" s="17"/>
      <c r="L155" s="17"/>
      <c r="M155" s="17"/>
      <c r="N155" s="88"/>
      <c r="O155" s="88"/>
      <c r="P155" s="88"/>
      <c r="Q155" s="88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/>
      <c r="BV155" s="88"/>
      <c r="BW155" s="88"/>
      <c r="BX155" s="88"/>
      <c r="BY155" s="88"/>
      <c r="BZ155" s="88"/>
      <c r="CA155" s="88"/>
      <c r="CB155" s="88"/>
      <c r="CC155" s="88"/>
      <c r="CD155" s="88"/>
      <c r="CE155" s="88"/>
      <c r="CF155" s="88"/>
      <c r="CG155" s="88"/>
      <c r="CH155" s="88"/>
      <c r="CI155" s="88"/>
      <c r="CJ155" s="88"/>
      <c r="CK155" s="88"/>
      <c r="CL155" s="88"/>
      <c r="CM155" s="88"/>
      <c r="CN155" s="88"/>
      <c r="CO155" s="88"/>
      <c r="CP155" s="88"/>
      <c r="CQ155" s="88"/>
      <c r="CR155" s="88"/>
      <c r="CS155" s="88"/>
      <c r="CT155" s="88"/>
      <c r="CU155" s="88"/>
      <c r="CV155" s="88"/>
      <c r="CW155" s="88"/>
      <c r="CX155" s="88"/>
      <c r="CY155" s="88"/>
      <c r="CZ155" s="88"/>
      <c r="DA155" s="88"/>
      <c r="DB155" s="88"/>
      <c r="DC155" s="88"/>
      <c r="DD155" s="88"/>
      <c r="DE155" s="88"/>
      <c r="DF155" s="88"/>
      <c r="DG155" s="88"/>
      <c r="DH155" s="90"/>
      <c r="DI155" s="90"/>
      <c r="DJ155" s="90"/>
      <c r="DK155" s="90"/>
      <c r="DL155" s="90"/>
      <c r="DM155" s="90"/>
      <c r="DN155" s="90"/>
      <c r="DO155" s="90"/>
      <c r="DP155" s="90"/>
      <c r="DQ155" s="90"/>
      <c r="DR155" s="90"/>
      <c r="DS155" s="90"/>
      <c r="DT155" s="90"/>
      <c r="DU155" s="90"/>
      <c r="DV155" s="90"/>
      <c r="DW155" s="90"/>
      <c r="DX155" s="90"/>
      <c r="DY155" s="90"/>
      <c r="DZ155" s="90"/>
      <c r="EA155" s="90"/>
      <c r="EB155" s="90"/>
      <c r="EC155" s="90"/>
      <c r="ED155" s="90"/>
      <c r="EE155" s="90"/>
      <c r="EF155" s="90"/>
      <c r="EG155" s="90"/>
      <c r="EH155" s="90"/>
      <c r="EI155" s="90"/>
      <c r="EJ155" s="90"/>
    </row>
    <row r="156" spans="1:140" hidden="1" x14ac:dyDescent="0.3">
      <c r="A156" s="22"/>
      <c r="B156" s="4"/>
      <c r="C156" s="4"/>
      <c r="D156" s="4"/>
      <c r="E156" s="23"/>
      <c r="F156" s="17"/>
      <c r="G156" s="17"/>
      <c r="H156" s="17"/>
      <c r="I156" s="17"/>
      <c r="J156" s="17"/>
      <c r="K156" s="17"/>
      <c r="L156" s="17"/>
      <c r="M156" s="17"/>
      <c r="N156" s="88"/>
      <c r="O156" s="88"/>
      <c r="P156" s="88"/>
      <c r="Q156" s="88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  <c r="CB156" s="88"/>
      <c r="CC156" s="88"/>
      <c r="CD156" s="88"/>
      <c r="CE156" s="88"/>
      <c r="CF156" s="88"/>
      <c r="CG156" s="88"/>
      <c r="CH156" s="88"/>
      <c r="CI156" s="88"/>
      <c r="CJ156" s="88"/>
      <c r="CK156" s="88"/>
      <c r="CL156" s="88"/>
      <c r="CM156" s="88"/>
      <c r="CN156" s="88"/>
      <c r="CO156" s="88"/>
      <c r="CP156" s="88"/>
      <c r="CQ156" s="88"/>
      <c r="CR156" s="88"/>
      <c r="CS156" s="88"/>
      <c r="CT156" s="88"/>
      <c r="CU156" s="88"/>
      <c r="CV156" s="88"/>
      <c r="CW156" s="88"/>
      <c r="CX156" s="88"/>
      <c r="CY156" s="88"/>
      <c r="CZ156" s="88"/>
      <c r="DA156" s="88"/>
      <c r="DB156" s="88"/>
      <c r="DC156" s="88"/>
      <c r="DD156" s="88"/>
      <c r="DE156" s="88"/>
      <c r="DF156" s="88"/>
      <c r="DG156" s="88"/>
      <c r="DH156" s="90"/>
      <c r="DI156" s="90"/>
      <c r="DJ156" s="90"/>
      <c r="DK156" s="90"/>
      <c r="DL156" s="90"/>
      <c r="DM156" s="90"/>
      <c r="DN156" s="90"/>
      <c r="DO156" s="90"/>
      <c r="DP156" s="90"/>
      <c r="DQ156" s="90"/>
      <c r="DR156" s="90"/>
      <c r="DS156" s="90"/>
      <c r="DT156" s="90"/>
      <c r="DU156" s="90"/>
      <c r="DV156" s="90"/>
      <c r="DW156" s="90"/>
      <c r="DX156" s="90"/>
      <c r="DY156" s="90"/>
      <c r="DZ156" s="90"/>
      <c r="EA156" s="90"/>
      <c r="EB156" s="90"/>
      <c r="EC156" s="90"/>
      <c r="ED156" s="90"/>
      <c r="EE156" s="90"/>
      <c r="EF156" s="90"/>
      <c r="EG156" s="90"/>
      <c r="EH156" s="90"/>
      <c r="EI156" s="90"/>
      <c r="EJ156" s="90"/>
    </row>
    <row r="157" spans="1:140" hidden="1" x14ac:dyDescent="0.3">
      <c r="A157" s="20">
        <v>1</v>
      </c>
      <c r="B157" s="19" t="str">
        <f>CONCATENATE(B143,B145,B147)</f>
        <v>Mim</v>
      </c>
      <c r="C157" s="19" t="str">
        <f t="shared" ref="C157:E157" si="186">CONCATENATE(C143,C145,C147)</f>
        <v>Mib</v>
      </c>
      <c r="D157" s="19" t="str">
        <f t="shared" si="186"/>
        <v>Mib5+</v>
      </c>
      <c r="E157" s="21" t="str">
        <f t="shared" si="186"/>
        <v>Mib5+</v>
      </c>
      <c r="F157" s="17"/>
      <c r="G157" s="17"/>
      <c r="H157" s="17"/>
      <c r="I157" s="17"/>
      <c r="J157" s="17"/>
      <c r="K157" s="17"/>
      <c r="L157" s="17"/>
      <c r="M157" s="17"/>
      <c r="N157" s="88"/>
      <c r="O157" s="88"/>
      <c r="P157" s="88"/>
      <c r="Q157" s="88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/>
      <c r="BU157" s="88"/>
      <c r="BV157" s="88"/>
      <c r="BW157" s="88"/>
      <c r="BX157" s="88"/>
      <c r="BY157" s="88"/>
      <c r="BZ157" s="88"/>
      <c r="CA157" s="88"/>
      <c r="CB157" s="88"/>
      <c r="CC157" s="88"/>
      <c r="CD157" s="88"/>
      <c r="CE157" s="88"/>
      <c r="CF157" s="88"/>
      <c r="CG157" s="88"/>
      <c r="CH157" s="88"/>
      <c r="CI157" s="88"/>
      <c r="CJ157" s="88"/>
      <c r="CK157" s="88"/>
      <c r="CL157" s="88"/>
      <c r="CM157" s="88"/>
      <c r="CN157" s="88"/>
      <c r="CO157" s="88"/>
      <c r="CP157" s="88"/>
      <c r="CQ157" s="88"/>
      <c r="CR157" s="88"/>
      <c r="CS157" s="88"/>
      <c r="CT157" s="88"/>
      <c r="CU157" s="88"/>
      <c r="CV157" s="88"/>
      <c r="CW157" s="88"/>
      <c r="CX157" s="88"/>
      <c r="CY157" s="88"/>
      <c r="CZ157" s="88"/>
      <c r="DA157" s="88"/>
      <c r="DB157" s="88"/>
      <c r="DC157" s="88"/>
      <c r="DD157" s="88"/>
      <c r="DE157" s="88"/>
      <c r="DF157" s="88"/>
      <c r="DG157" s="88"/>
      <c r="DH157" s="90"/>
      <c r="DI157" s="90"/>
      <c r="DJ157" s="90"/>
      <c r="DK157" s="90"/>
      <c r="DL157" s="90"/>
      <c r="DM157" s="90"/>
      <c r="DN157" s="90"/>
      <c r="DO157" s="90"/>
      <c r="DP157" s="90"/>
      <c r="DQ157" s="90"/>
      <c r="DR157" s="90"/>
      <c r="DS157" s="90"/>
      <c r="DT157" s="90"/>
      <c r="DU157" s="90"/>
      <c r="DV157" s="90"/>
      <c r="DW157" s="90"/>
      <c r="DX157" s="90"/>
      <c r="DY157" s="90"/>
      <c r="DZ157" s="90"/>
      <c r="EA157" s="90"/>
      <c r="EB157" s="90"/>
      <c r="EC157" s="90"/>
      <c r="ED157" s="90"/>
      <c r="EE157" s="90"/>
      <c r="EF157" s="90"/>
      <c r="EG157" s="90"/>
      <c r="EH157" s="90"/>
      <c r="EI157" s="90"/>
      <c r="EJ157" s="90"/>
    </row>
    <row r="158" spans="1:140" hidden="1" x14ac:dyDescent="0.3">
      <c r="A158" s="20">
        <f>A157+1</f>
        <v>2</v>
      </c>
      <c r="B158" s="19" t="str">
        <f>CONCATENATE(B143,B145,B147,B149)</f>
        <v>Mim7</v>
      </c>
      <c r="C158" s="19" t="str">
        <f t="shared" ref="C158:E158" si="187">CONCATENATE(C143,C145,C147,C149)</f>
        <v>MibΔ</v>
      </c>
      <c r="D158" s="19" t="str">
        <f t="shared" si="187"/>
        <v>Mib5+Δ</v>
      </c>
      <c r="E158" s="21" t="str">
        <f t="shared" si="187"/>
        <v>Mib5+Δ</v>
      </c>
      <c r="F158" s="17"/>
      <c r="G158" s="17"/>
      <c r="H158" s="17"/>
      <c r="I158" s="17"/>
      <c r="J158" s="17"/>
      <c r="K158" s="17"/>
      <c r="L158" s="17"/>
      <c r="M158" s="17"/>
      <c r="N158" s="88"/>
      <c r="O158" s="88"/>
      <c r="P158" s="88"/>
      <c r="Q158" s="88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/>
      <c r="BB158" s="88"/>
      <c r="BC158" s="88"/>
      <c r="BD158" s="88"/>
      <c r="BE158" s="88"/>
      <c r="BF158" s="88"/>
      <c r="BG158" s="88"/>
      <c r="BH158" s="88"/>
      <c r="BI158" s="88"/>
      <c r="BJ158" s="88"/>
      <c r="BK158" s="88"/>
      <c r="BL158" s="88"/>
      <c r="BM158" s="88"/>
      <c r="BN158" s="88"/>
      <c r="BO158" s="88"/>
      <c r="BP158" s="88"/>
      <c r="BQ158" s="88"/>
      <c r="BR158" s="88"/>
      <c r="BS158" s="88"/>
      <c r="BT158" s="88"/>
      <c r="BU158" s="88"/>
      <c r="BV158" s="88"/>
      <c r="BW158" s="88"/>
      <c r="BX158" s="88"/>
      <c r="BY158" s="88"/>
      <c r="BZ158" s="88"/>
      <c r="CA158" s="88"/>
      <c r="CB158" s="88"/>
      <c r="CC158" s="88"/>
      <c r="CD158" s="88"/>
      <c r="CE158" s="88"/>
      <c r="CF158" s="88"/>
      <c r="CG158" s="88"/>
      <c r="CH158" s="88"/>
      <c r="CI158" s="88"/>
      <c r="CJ158" s="88"/>
      <c r="CK158" s="88"/>
      <c r="CL158" s="88"/>
      <c r="CM158" s="88"/>
      <c r="CN158" s="88"/>
      <c r="CO158" s="88"/>
      <c r="CP158" s="88"/>
      <c r="CQ158" s="88"/>
      <c r="CR158" s="88"/>
      <c r="CS158" s="88"/>
      <c r="CT158" s="88"/>
      <c r="CU158" s="88"/>
      <c r="CV158" s="88"/>
      <c r="CW158" s="88"/>
      <c r="CX158" s="88"/>
      <c r="CY158" s="88"/>
      <c r="CZ158" s="88"/>
      <c r="DA158" s="88"/>
      <c r="DB158" s="88"/>
      <c r="DC158" s="88"/>
      <c r="DD158" s="88"/>
      <c r="DE158" s="88"/>
      <c r="DF158" s="88"/>
      <c r="DG158" s="88"/>
      <c r="DH158" s="90"/>
      <c r="DI158" s="90"/>
      <c r="DJ158" s="90"/>
      <c r="DK158" s="90"/>
      <c r="DL158" s="90"/>
      <c r="DM158" s="90"/>
      <c r="DN158" s="90"/>
      <c r="DO158" s="90"/>
      <c r="DP158" s="90"/>
      <c r="DQ158" s="90"/>
      <c r="DR158" s="90"/>
      <c r="DS158" s="90"/>
      <c r="DT158" s="90"/>
      <c r="DU158" s="90"/>
      <c r="DV158" s="90"/>
      <c r="DW158" s="90"/>
      <c r="DX158" s="90"/>
      <c r="DY158" s="90"/>
      <c r="DZ158" s="90"/>
      <c r="EA158" s="90"/>
      <c r="EB158" s="90"/>
      <c r="EC158" s="90"/>
      <c r="ED158" s="90"/>
      <c r="EE158" s="90"/>
      <c r="EF158" s="90"/>
      <c r="EG158" s="90"/>
      <c r="EH158" s="90"/>
      <c r="EI158" s="90"/>
      <c r="EJ158" s="90"/>
    </row>
    <row r="159" spans="1:140" hidden="1" x14ac:dyDescent="0.3">
      <c r="A159" s="20">
        <f t="shared" ref="A159:A161" si="188">A158+1</f>
        <v>3</v>
      </c>
      <c r="B159" s="19" t="str">
        <f>CONCATENATE(B143,B145,B147,B151)</f>
        <v>Mim9b</v>
      </c>
      <c r="C159" s="19" t="str">
        <f t="shared" ref="C159:E159" si="189">CONCATENATE(C143,C145,C147,C151)</f>
        <v>Mib9</v>
      </c>
      <c r="D159" s="19" t="str">
        <f t="shared" si="189"/>
        <v>Mib5+9</v>
      </c>
      <c r="E159" s="21" t="str">
        <f t="shared" si="189"/>
        <v>Mib5+9</v>
      </c>
      <c r="F159" s="17"/>
      <c r="G159" s="17"/>
      <c r="H159" s="17"/>
      <c r="I159" s="17"/>
      <c r="J159" s="17"/>
      <c r="K159" s="17"/>
      <c r="L159" s="17"/>
      <c r="M159" s="17"/>
      <c r="N159" s="88"/>
      <c r="O159" s="88"/>
      <c r="P159" s="88"/>
      <c r="Q159" s="88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/>
      <c r="BZ159" s="88"/>
      <c r="CA159" s="88"/>
      <c r="CB159" s="88"/>
      <c r="CC159" s="88"/>
      <c r="CD159" s="88"/>
      <c r="CE159" s="88"/>
      <c r="CF159" s="88"/>
      <c r="CG159" s="88"/>
      <c r="CH159" s="88"/>
      <c r="CI159" s="88"/>
      <c r="CJ159" s="88"/>
      <c r="CK159" s="88"/>
      <c r="CL159" s="88"/>
      <c r="CM159" s="88"/>
      <c r="CN159" s="88"/>
      <c r="CO159" s="88"/>
      <c r="CP159" s="88"/>
      <c r="CQ159" s="88"/>
      <c r="CR159" s="88"/>
      <c r="CS159" s="88"/>
      <c r="CT159" s="88"/>
      <c r="CU159" s="88"/>
      <c r="CV159" s="88"/>
      <c r="CW159" s="88"/>
      <c r="CX159" s="88"/>
      <c r="CY159" s="88"/>
      <c r="CZ159" s="88"/>
      <c r="DA159" s="88"/>
      <c r="DB159" s="88"/>
      <c r="DC159" s="88"/>
      <c r="DD159" s="88"/>
      <c r="DE159" s="88"/>
      <c r="DF159" s="88"/>
      <c r="DG159" s="88"/>
      <c r="DH159" s="90"/>
      <c r="DI159" s="90"/>
      <c r="DJ159" s="90"/>
      <c r="DK159" s="90"/>
      <c r="DL159" s="90"/>
      <c r="DM159" s="90"/>
      <c r="DN159" s="90"/>
      <c r="DO159" s="90"/>
      <c r="DP159" s="90"/>
      <c r="DQ159" s="90"/>
      <c r="DR159" s="90"/>
      <c r="DS159" s="90"/>
      <c r="DT159" s="90"/>
      <c r="DU159" s="90"/>
      <c r="DV159" s="90"/>
      <c r="DW159" s="90"/>
      <c r="DX159" s="90"/>
      <c r="DY159" s="90"/>
      <c r="DZ159" s="90"/>
      <c r="EA159" s="90"/>
      <c r="EB159" s="90"/>
      <c r="EC159" s="90"/>
      <c r="ED159" s="90"/>
      <c r="EE159" s="90"/>
      <c r="EF159" s="90"/>
      <c r="EG159" s="90"/>
      <c r="EH159" s="90"/>
      <c r="EI159" s="90"/>
      <c r="EJ159" s="90"/>
    </row>
    <row r="160" spans="1:140" hidden="1" x14ac:dyDescent="0.3">
      <c r="A160" s="20">
        <f t="shared" si="188"/>
        <v>4</v>
      </c>
      <c r="B160" s="19" t="str">
        <f>CONCATENATE(B143,B145,B147,B153)</f>
        <v>Mim11</v>
      </c>
      <c r="C160" s="19" t="str">
        <f t="shared" ref="C160:E160" si="190">CONCATENATE(C143,C145,C147,C153)</f>
        <v>Mib11</v>
      </c>
      <c r="D160" s="19" t="str">
        <f t="shared" si="190"/>
        <v>Mib5+11+</v>
      </c>
      <c r="E160" s="21" t="str">
        <f t="shared" si="190"/>
        <v>Mib5+11</v>
      </c>
      <c r="F160" s="17"/>
      <c r="G160" s="17"/>
      <c r="H160" s="17"/>
      <c r="I160" s="17"/>
      <c r="J160" s="17"/>
      <c r="K160" s="17"/>
      <c r="L160" s="17"/>
      <c r="M160" s="17"/>
      <c r="N160" s="88"/>
      <c r="O160" s="88"/>
      <c r="P160" s="88"/>
      <c r="Q160" s="88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88"/>
      <c r="BW160" s="88"/>
      <c r="BX160" s="88"/>
      <c r="BY160" s="88"/>
      <c r="BZ160" s="88"/>
      <c r="CA160" s="88"/>
      <c r="CB160" s="88"/>
      <c r="CC160" s="88"/>
      <c r="CD160" s="88"/>
      <c r="CE160" s="88"/>
      <c r="CF160" s="88"/>
      <c r="CG160" s="88"/>
      <c r="CH160" s="88"/>
      <c r="CI160" s="88"/>
      <c r="CJ160" s="88"/>
      <c r="CK160" s="88"/>
      <c r="CL160" s="88"/>
      <c r="CM160" s="88"/>
      <c r="CN160" s="88"/>
      <c r="CO160" s="88"/>
      <c r="CP160" s="88"/>
      <c r="CQ160" s="88"/>
      <c r="CR160" s="88"/>
      <c r="CS160" s="88"/>
      <c r="CT160" s="88"/>
      <c r="CU160" s="88"/>
      <c r="CV160" s="88"/>
      <c r="CW160" s="88"/>
      <c r="CX160" s="88"/>
      <c r="CY160" s="88"/>
      <c r="CZ160" s="88"/>
      <c r="DA160" s="88"/>
      <c r="DB160" s="88"/>
      <c r="DC160" s="88"/>
      <c r="DD160" s="88"/>
      <c r="DE160" s="88"/>
      <c r="DF160" s="88"/>
      <c r="DG160" s="88"/>
      <c r="DH160" s="90"/>
      <c r="DI160" s="90"/>
      <c r="DJ160" s="90"/>
      <c r="DK160" s="90"/>
      <c r="DL160" s="90"/>
      <c r="DM160" s="90"/>
      <c r="DN160" s="90"/>
      <c r="DO160" s="90"/>
      <c r="DP160" s="90"/>
      <c r="DQ160" s="90"/>
      <c r="DR160" s="90"/>
      <c r="DS160" s="90"/>
      <c r="DT160" s="90"/>
      <c r="DU160" s="90"/>
      <c r="DV160" s="90"/>
      <c r="DW160" s="90"/>
      <c r="DX160" s="90"/>
      <c r="DY160" s="90"/>
      <c r="DZ160" s="90"/>
      <c r="EA160" s="90"/>
      <c r="EB160" s="90"/>
      <c r="EC160" s="90"/>
      <c r="ED160" s="90"/>
      <c r="EE160" s="90"/>
      <c r="EF160" s="90"/>
      <c r="EG160" s="90"/>
      <c r="EH160" s="90"/>
      <c r="EI160" s="90"/>
      <c r="EJ160" s="90"/>
    </row>
    <row r="161" spans="1:140" hidden="1" x14ac:dyDescent="0.3">
      <c r="A161" s="20">
        <f t="shared" si="188"/>
        <v>5</v>
      </c>
      <c r="B161" s="19" t="str">
        <f>CONCATENATE(B143,B145,B147,B155)</f>
        <v>Mim13b</v>
      </c>
      <c r="C161" s="19" t="str">
        <f t="shared" ref="C161:E161" si="191">CONCATENATE(C143,C145,C147,C155)</f>
        <v>Mib13</v>
      </c>
      <c r="D161" s="19" t="str">
        <f t="shared" si="191"/>
        <v>Mib5+13</v>
      </c>
      <c r="E161" s="21" t="str">
        <f t="shared" si="191"/>
        <v>Mib5+13</v>
      </c>
      <c r="F161" s="17"/>
      <c r="G161" s="17"/>
      <c r="H161" s="17"/>
      <c r="I161" s="17"/>
      <c r="J161" s="17"/>
      <c r="K161" s="17"/>
      <c r="L161" s="17"/>
      <c r="M161" s="17"/>
      <c r="N161" s="88"/>
      <c r="O161" s="88"/>
      <c r="P161" s="88"/>
      <c r="Q161" s="88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88"/>
      <c r="BW161" s="88"/>
      <c r="BX161" s="88"/>
      <c r="BY161" s="88"/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  <c r="CL161" s="88"/>
      <c r="CM161" s="88"/>
      <c r="CN161" s="88"/>
      <c r="CO161" s="88"/>
      <c r="CP161" s="88"/>
      <c r="CQ161" s="88"/>
      <c r="CR161" s="88"/>
      <c r="CS161" s="88"/>
      <c r="CT161" s="88"/>
      <c r="CU161" s="88"/>
      <c r="CV161" s="88"/>
      <c r="CW161" s="88"/>
      <c r="CX161" s="88"/>
      <c r="CY161" s="88"/>
      <c r="CZ161" s="88"/>
      <c r="DA161" s="88"/>
      <c r="DB161" s="88"/>
      <c r="DC161" s="88"/>
      <c r="DD161" s="88"/>
      <c r="DE161" s="88"/>
      <c r="DF161" s="88"/>
      <c r="DG161" s="88"/>
      <c r="DH161" s="90"/>
      <c r="DI161" s="90"/>
      <c r="DJ161" s="90"/>
      <c r="DK161" s="90"/>
      <c r="DL161" s="90"/>
      <c r="DM161" s="90"/>
      <c r="DN161" s="90"/>
      <c r="DO161" s="90"/>
      <c r="DP161" s="90"/>
      <c r="DQ161" s="90"/>
      <c r="DR161" s="90"/>
      <c r="DS161" s="90"/>
      <c r="DT161" s="90"/>
      <c r="DU161" s="90"/>
      <c r="DV161" s="90"/>
      <c r="DW161" s="90"/>
      <c r="DX161" s="90"/>
      <c r="DY161" s="90"/>
      <c r="DZ161" s="90"/>
      <c r="EA161" s="90"/>
      <c r="EB161" s="90"/>
      <c r="EC161" s="90"/>
      <c r="ED161" s="90"/>
      <c r="EE161" s="90"/>
      <c r="EF161" s="90"/>
      <c r="EG161" s="90"/>
      <c r="EH161" s="90"/>
      <c r="EI161" s="90"/>
      <c r="EJ161" s="90"/>
    </row>
    <row r="162" spans="1:140" ht="16.2" hidden="1" thickBot="1" x14ac:dyDescent="0.35">
      <c r="A162" s="24"/>
      <c r="B162" s="25"/>
      <c r="C162" s="25"/>
      <c r="D162" s="25"/>
      <c r="E162" s="26"/>
      <c r="F162" s="17"/>
      <c r="G162" s="17"/>
      <c r="H162" s="17"/>
      <c r="I162" s="17"/>
      <c r="J162" s="17"/>
      <c r="K162" s="17"/>
      <c r="L162" s="17"/>
      <c r="M162" s="17"/>
      <c r="N162" s="88"/>
      <c r="O162" s="88"/>
      <c r="P162" s="88"/>
      <c r="Q162" s="88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88"/>
      <c r="BW162" s="88"/>
      <c r="BX162" s="88"/>
      <c r="BY162" s="88"/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88"/>
      <c r="CL162" s="88"/>
      <c r="CM162" s="88"/>
      <c r="CN162" s="88"/>
      <c r="CO162" s="88"/>
      <c r="CP162" s="88"/>
      <c r="CQ162" s="88"/>
      <c r="CR162" s="88"/>
      <c r="CS162" s="88"/>
      <c r="CT162" s="88"/>
      <c r="CU162" s="88"/>
      <c r="CV162" s="88"/>
      <c r="CW162" s="88"/>
      <c r="CX162" s="88"/>
      <c r="CY162" s="88"/>
      <c r="CZ162" s="88"/>
      <c r="DA162" s="88"/>
      <c r="DB162" s="88"/>
      <c r="DC162" s="88"/>
      <c r="DD162" s="88"/>
      <c r="DE162" s="88"/>
      <c r="DF162" s="88"/>
      <c r="DG162" s="88"/>
      <c r="DH162" s="90"/>
      <c r="DI162" s="90"/>
      <c r="DJ162" s="90"/>
      <c r="DK162" s="90"/>
      <c r="DL162" s="90"/>
      <c r="DM162" s="90"/>
      <c r="DN162" s="90"/>
      <c r="DO162" s="90"/>
      <c r="DP162" s="90"/>
      <c r="DQ162" s="90"/>
      <c r="DR162" s="90"/>
      <c r="DS162" s="90"/>
      <c r="DT162" s="90"/>
      <c r="DU162" s="90"/>
      <c r="DV162" s="90"/>
      <c r="DW162" s="90"/>
      <c r="DX162" s="90"/>
      <c r="DY162" s="90"/>
      <c r="DZ162" s="90"/>
      <c r="EA162" s="90"/>
      <c r="EB162" s="90"/>
      <c r="EC162" s="90"/>
      <c r="ED162" s="90"/>
      <c r="EE162" s="90"/>
      <c r="EF162" s="90"/>
      <c r="EG162" s="90"/>
      <c r="EH162" s="90"/>
      <c r="EI162" s="90"/>
      <c r="EJ162" s="90"/>
    </row>
    <row r="163" spans="1:140" ht="16.8" hidden="1" thickTop="1" thickBot="1" x14ac:dyDescent="0.35">
      <c r="A163" s="19"/>
      <c r="B163" s="19"/>
      <c r="C163" s="19"/>
      <c r="D163" s="19"/>
      <c r="E163" s="19"/>
      <c r="F163" s="17"/>
      <c r="G163" s="17"/>
      <c r="H163" s="17"/>
      <c r="I163" s="17"/>
      <c r="J163" s="17"/>
      <c r="K163" s="17"/>
      <c r="L163" s="17"/>
      <c r="M163" s="17"/>
      <c r="N163" s="88"/>
      <c r="O163" s="88"/>
      <c r="P163" s="88"/>
      <c r="Q163" s="88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88"/>
      <c r="BW163" s="88"/>
      <c r="BX163" s="88"/>
      <c r="BY163" s="88"/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  <c r="CL163" s="88"/>
      <c r="CM163" s="88"/>
      <c r="CN163" s="88"/>
      <c r="CO163" s="88"/>
      <c r="CP163" s="88"/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  <c r="DC163" s="88"/>
      <c r="DD163" s="88"/>
      <c r="DE163" s="88"/>
      <c r="DF163" s="88"/>
      <c r="DG163" s="88"/>
      <c r="DH163" s="90"/>
      <c r="DI163" s="90"/>
      <c r="DJ163" s="90"/>
      <c r="DK163" s="90"/>
      <c r="DL163" s="90"/>
      <c r="DM163" s="90"/>
      <c r="DN163" s="90"/>
      <c r="DO163" s="90"/>
      <c r="DP163" s="90"/>
      <c r="DQ163" s="90"/>
      <c r="DR163" s="90"/>
      <c r="DS163" s="90"/>
      <c r="DT163" s="90"/>
      <c r="DU163" s="90"/>
      <c r="DV163" s="90"/>
      <c r="DW163" s="90"/>
      <c r="DX163" s="90"/>
      <c r="DY163" s="90"/>
      <c r="DZ163" s="90"/>
      <c r="EA163" s="90"/>
      <c r="EB163" s="90"/>
      <c r="EC163" s="90"/>
      <c r="ED163" s="90"/>
      <c r="EE163" s="90"/>
      <c r="EF163" s="90"/>
      <c r="EG163" s="90"/>
      <c r="EH163" s="90"/>
      <c r="EI163" s="90"/>
      <c r="EJ163" s="90"/>
    </row>
    <row r="164" spans="1:140" ht="16.2" hidden="1" thickTop="1" x14ac:dyDescent="0.3">
      <c r="A164" s="152" t="s">
        <v>69</v>
      </c>
      <c r="B164" s="153"/>
      <c r="C164" s="153"/>
      <c r="D164" s="153"/>
      <c r="E164" s="154"/>
      <c r="F164" s="17"/>
      <c r="G164" s="17"/>
      <c r="H164" s="17"/>
      <c r="I164" s="17"/>
      <c r="J164" s="17"/>
      <c r="K164" s="17"/>
      <c r="L164" s="17"/>
      <c r="M164" s="17"/>
      <c r="N164" s="88"/>
      <c r="O164" s="88"/>
      <c r="P164" s="88"/>
      <c r="Q164" s="88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/>
      <c r="BV164" s="88"/>
      <c r="BW164" s="88"/>
      <c r="BX164" s="88"/>
      <c r="BY164" s="88"/>
      <c r="BZ164" s="88"/>
      <c r="CA164" s="88"/>
      <c r="CB164" s="88"/>
      <c r="CC164" s="88"/>
      <c r="CD164" s="88"/>
      <c r="CE164" s="88"/>
      <c r="CF164" s="88"/>
      <c r="CG164" s="88"/>
      <c r="CH164" s="88"/>
      <c r="CI164" s="88"/>
      <c r="CJ164" s="88"/>
      <c r="CK164" s="88"/>
      <c r="CL164" s="88"/>
      <c r="CM164" s="88"/>
      <c r="CN164" s="88"/>
      <c r="CO164" s="88"/>
      <c r="CP164" s="88"/>
      <c r="CQ164" s="88"/>
      <c r="CR164" s="88"/>
      <c r="CS164" s="88"/>
      <c r="CT164" s="88"/>
      <c r="CU164" s="88"/>
      <c r="CV164" s="88"/>
      <c r="CW164" s="88"/>
      <c r="CX164" s="88"/>
      <c r="CY164" s="88"/>
      <c r="CZ164" s="88"/>
      <c r="DA164" s="88"/>
      <c r="DB164" s="88"/>
      <c r="DC164" s="88"/>
      <c r="DD164" s="88"/>
      <c r="DE164" s="88"/>
      <c r="DF164" s="88"/>
      <c r="DG164" s="88"/>
      <c r="DH164" s="90"/>
      <c r="DI164" s="90"/>
      <c r="DJ164" s="90"/>
      <c r="DK164" s="90"/>
      <c r="DL164" s="90"/>
      <c r="DM164" s="90"/>
      <c r="DN164" s="90"/>
      <c r="DO164" s="90"/>
      <c r="DP164" s="90"/>
      <c r="DQ164" s="90"/>
      <c r="DR164" s="90"/>
      <c r="DS164" s="90"/>
      <c r="DT164" s="90"/>
      <c r="DU164" s="90"/>
      <c r="DV164" s="90"/>
      <c r="DW164" s="90"/>
      <c r="DX164" s="90"/>
      <c r="DY164" s="90"/>
      <c r="DZ164" s="90"/>
      <c r="EA164" s="90"/>
      <c r="EB164" s="90"/>
      <c r="EC164" s="90"/>
      <c r="ED164" s="90"/>
      <c r="EE164" s="90"/>
      <c r="EF164" s="90"/>
      <c r="EG164" s="90"/>
      <c r="EH164" s="90"/>
      <c r="EI164" s="90"/>
      <c r="EJ164" s="90"/>
    </row>
    <row r="165" spans="1:140" hidden="1" x14ac:dyDescent="0.3">
      <c r="A165" s="20">
        <v>1</v>
      </c>
      <c r="B165" s="19">
        <v>1</v>
      </c>
      <c r="C165" s="19">
        <v>1</v>
      </c>
      <c r="D165" s="19">
        <v>1</v>
      </c>
      <c r="E165" s="19">
        <v>1</v>
      </c>
      <c r="F165" s="17"/>
      <c r="G165" s="17"/>
      <c r="H165" s="17"/>
      <c r="I165" s="17"/>
      <c r="J165" s="17"/>
      <c r="K165" s="17"/>
      <c r="L165" s="17"/>
      <c r="M165" s="17"/>
      <c r="N165" s="88"/>
      <c r="O165" s="88"/>
      <c r="P165" s="88"/>
      <c r="Q165" s="88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8"/>
      <c r="CV165" s="88"/>
      <c r="CW165" s="88"/>
      <c r="CX165" s="88"/>
      <c r="CY165" s="88"/>
      <c r="CZ165" s="88"/>
      <c r="DA165" s="88"/>
      <c r="DB165" s="88"/>
      <c r="DC165" s="88"/>
      <c r="DD165" s="88"/>
      <c r="DE165" s="88"/>
      <c r="DF165" s="88"/>
      <c r="DG165" s="88"/>
      <c r="DH165" s="90"/>
      <c r="DI165" s="90"/>
      <c r="DJ165" s="90"/>
      <c r="DK165" s="90"/>
      <c r="DL165" s="90"/>
      <c r="DM165" s="90"/>
      <c r="DN165" s="90"/>
      <c r="DO165" s="90"/>
      <c r="DP165" s="90"/>
      <c r="DQ165" s="90"/>
      <c r="DR165" s="90"/>
      <c r="DS165" s="90"/>
      <c r="DT165" s="90"/>
      <c r="DU165" s="90"/>
      <c r="DV165" s="90"/>
      <c r="DW165" s="90"/>
      <c r="DX165" s="90"/>
      <c r="DY165" s="90"/>
      <c r="DZ165" s="90"/>
      <c r="EA165" s="90"/>
      <c r="EB165" s="90"/>
      <c r="EC165" s="90"/>
      <c r="ED165" s="90"/>
      <c r="EE165" s="90"/>
      <c r="EF165" s="90"/>
      <c r="EG165" s="90"/>
      <c r="EH165" s="90"/>
      <c r="EI165" s="90"/>
      <c r="EJ165" s="90"/>
    </row>
    <row r="166" spans="1:140" hidden="1" x14ac:dyDescent="0.3">
      <c r="A166" s="20"/>
      <c r="B166" s="19"/>
      <c r="C166" s="19"/>
      <c r="D166" s="19"/>
      <c r="E166" s="21"/>
      <c r="F166" s="17"/>
      <c r="G166" s="17"/>
      <c r="H166" s="17"/>
      <c r="I166" s="17"/>
      <c r="J166" s="17"/>
      <c r="K166" s="17"/>
      <c r="L166" s="17"/>
      <c r="M166" s="17"/>
      <c r="N166" s="88"/>
      <c r="O166" s="88"/>
      <c r="P166" s="88"/>
      <c r="Q166" s="88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8"/>
      <c r="CV166" s="88"/>
      <c r="CW166" s="88"/>
      <c r="CX166" s="88"/>
      <c r="CY166" s="88"/>
      <c r="CZ166" s="88"/>
      <c r="DA166" s="88"/>
      <c r="DB166" s="88"/>
      <c r="DC166" s="88"/>
      <c r="DD166" s="88"/>
      <c r="DE166" s="88"/>
      <c r="DF166" s="88"/>
      <c r="DG166" s="88"/>
      <c r="DH166" s="90"/>
      <c r="DI166" s="90"/>
      <c r="DJ166" s="90"/>
      <c r="DK166" s="90"/>
      <c r="DL166" s="90"/>
      <c r="DM166" s="90"/>
      <c r="DN166" s="90"/>
      <c r="DO166" s="90"/>
      <c r="DP166" s="90"/>
      <c r="DQ166" s="90"/>
      <c r="DR166" s="90"/>
      <c r="DS166" s="90"/>
      <c r="DT166" s="90"/>
      <c r="DU166" s="90"/>
      <c r="DV166" s="90"/>
      <c r="DW166" s="90"/>
      <c r="DX166" s="90"/>
      <c r="DY166" s="90"/>
      <c r="DZ166" s="90"/>
      <c r="EA166" s="90"/>
      <c r="EB166" s="90"/>
      <c r="EC166" s="90"/>
      <c r="ED166" s="90"/>
      <c r="EE166" s="90"/>
      <c r="EF166" s="90"/>
      <c r="EG166" s="90"/>
      <c r="EH166" s="90"/>
      <c r="EI166" s="90"/>
      <c r="EJ166" s="90"/>
    </row>
    <row r="167" spans="1:140" hidden="1" x14ac:dyDescent="0.3">
      <c r="A167" s="20">
        <f>A165+2</f>
        <v>3</v>
      </c>
      <c r="B167" s="19">
        <f>B37-B$35</f>
        <v>4</v>
      </c>
      <c r="C167" s="19">
        <f>C37-C$35</f>
        <v>3</v>
      </c>
      <c r="D167" s="19">
        <f>D37-D$35</f>
        <v>4</v>
      </c>
      <c r="E167" s="19">
        <f>E37-E$35</f>
        <v>3</v>
      </c>
      <c r="F167" s="17"/>
      <c r="G167" s="17"/>
      <c r="H167" s="17"/>
      <c r="I167" s="17"/>
      <c r="J167" s="17"/>
      <c r="K167" s="17"/>
      <c r="L167" s="17"/>
      <c r="M167" s="17"/>
      <c r="N167" s="88"/>
      <c r="O167" s="88"/>
      <c r="P167" s="88"/>
      <c r="Q167" s="88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8"/>
      <c r="CV167" s="88"/>
      <c r="CW167" s="88"/>
      <c r="CX167" s="88"/>
      <c r="CY167" s="88"/>
      <c r="CZ167" s="88"/>
      <c r="DA167" s="88"/>
      <c r="DB167" s="88"/>
      <c r="DC167" s="88"/>
      <c r="DD167" s="88"/>
      <c r="DE167" s="88"/>
      <c r="DF167" s="88"/>
      <c r="DG167" s="88"/>
      <c r="DH167" s="90"/>
      <c r="DI167" s="90"/>
      <c r="DJ167" s="90"/>
      <c r="DK167" s="90"/>
      <c r="DL167" s="90"/>
      <c r="DM167" s="90"/>
      <c r="DN167" s="90"/>
      <c r="DO167" s="90"/>
      <c r="DP167" s="90"/>
      <c r="DQ167" s="90"/>
      <c r="DR167" s="90"/>
      <c r="DS167" s="90"/>
      <c r="DT167" s="90"/>
      <c r="DU167" s="90"/>
      <c r="DV167" s="90"/>
      <c r="DW167" s="90"/>
      <c r="DX167" s="90"/>
      <c r="DY167" s="90"/>
      <c r="DZ167" s="90"/>
      <c r="EA167" s="90"/>
      <c r="EB167" s="90"/>
      <c r="EC167" s="90"/>
      <c r="ED167" s="90"/>
      <c r="EE167" s="90"/>
      <c r="EF167" s="90"/>
      <c r="EG167" s="90"/>
      <c r="EH167" s="90"/>
      <c r="EI167" s="90"/>
      <c r="EJ167" s="90"/>
    </row>
    <row r="168" spans="1:140" hidden="1" x14ac:dyDescent="0.3">
      <c r="A168" s="20"/>
      <c r="B168" s="19"/>
      <c r="C168" s="19"/>
      <c r="D168" s="19"/>
      <c r="E168" s="21"/>
      <c r="F168" s="17"/>
      <c r="G168" s="17"/>
      <c r="H168" s="17"/>
      <c r="I168" s="17"/>
      <c r="J168" s="17"/>
      <c r="K168" s="17"/>
      <c r="L168" s="17"/>
      <c r="M168" s="17"/>
      <c r="N168" s="88"/>
      <c r="O168" s="88"/>
      <c r="P168" s="88"/>
      <c r="Q168" s="88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  <c r="DC168" s="88"/>
      <c r="DD168" s="88"/>
      <c r="DE168" s="88"/>
      <c r="DF168" s="88"/>
      <c r="DG168" s="88"/>
      <c r="DH168" s="90"/>
      <c r="DI168" s="90"/>
      <c r="DJ168" s="90"/>
      <c r="DK168" s="90"/>
      <c r="DL168" s="90"/>
      <c r="DM168" s="90"/>
      <c r="DN168" s="90"/>
      <c r="DO168" s="90"/>
      <c r="DP168" s="90"/>
      <c r="DQ168" s="90"/>
      <c r="DR168" s="90"/>
      <c r="DS168" s="90"/>
      <c r="DT168" s="90"/>
      <c r="DU168" s="90"/>
      <c r="DV168" s="90"/>
      <c r="DW168" s="90"/>
      <c r="DX168" s="90"/>
      <c r="DY168" s="90"/>
      <c r="DZ168" s="90"/>
      <c r="EA168" s="90"/>
      <c r="EB168" s="90"/>
      <c r="EC168" s="90"/>
      <c r="ED168" s="90"/>
      <c r="EE168" s="90"/>
      <c r="EF168" s="90"/>
      <c r="EG168" s="90"/>
      <c r="EH168" s="90"/>
      <c r="EI168" s="90"/>
      <c r="EJ168" s="90"/>
    </row>
    <row r="169" spans="1:140" hidden="1" x14ac:dyDescent="0.3">
      <c r="A169" s="20">
        <f>A167+2</f>
        <v>5</v>
      </c>
      <c r="B169" s="19">
        <f>B39-B$35</f>
        <v>7</v>
      </c>
      <c r="C169" s="19">
        <f>C39-C$35</f>
        <v>7</v>
      </c>
      <c r="D169" s="19">
        <f>D39-D$35</f>
        <v>7</v>
      </c>
      <c r="E169" s="19">
        <f>E39-E$35</f>
        <v>7</v>
      </c>
      <c r="F169" s="17"/>
      <c r="G169" s="17"/>
      <c r="H169" s="17"/>
      <c r="I169" s="17"/>
      <c r="J169" s="17"/>
      <c r="K169" s="17"/>
      <c r="L169" s="17"/>
      <c r="M169" s="17"/>
      <c r="N169" s="88"/>
      <c r="O169" s="88"/>
      <c r="P169" s="88"/>
      <c r="Q169" s="88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  <c r="DC169" s="88"/>
      <c r="DD169" s="88"/>
      <c r="DE169" s="88"/>
      <c r="DF169" s="88"/>
      <c r="DG169" s="88"/>
      <c r="DH169" s="90"/>
      <c r="DI169" s="90"/>
      <c r="DJ169" s="90"/>
      <c r="DK169" s="90"/>
      <c r="DL169" s="90"/>
      <c r="DM169" s="90"/>
      <c r="DN169" s="90"/>
      <c r="DO169" s="90"/>
      <c r="DP169" s="90"/>
      <c r="DQ169" s="90"/>
      <c r="DR169" s="90"/>
      <c r="DS169" s="90"/>
      <c r="DT169" s="90"/>
      <c r="DU169" s="90"/>
      <c r="DV169" s="90"/>
      <c r="DW169" s="90"/>
      <c r="DX169" s="90"/>
      <c r="DY169" s="90"/>
      <c r="DZ169" s="90"/>
      <c r="EA169" s="90"/>
      <c r="EB169" s="90"/>
      <c r="EC169" s="90"/>
      <c r="ED169" s="90"/>
      <c r="EE169" s="90"/>
      <c r="EF169" s="90"/>
      <c r="EG169" s="90"/>
      <c r="EH169" s="90"/>
      <c r="EI169" s="90"/>
      <c r="EJ169" s="90"/>
    </row>
    <row r="170" spans="1:140" hidden="1" x14ac:dyDescent="0.3">
      <c r="A170" s="20"/>
      <c r="B170" s="19"/>
      <c r="C170" s="19"/>
      <c r="D170" s="19"/>
      <c r="E170" s="21"/>
      <c r="F170" s="17"/>
      <c r="G170" s="17"/>
      <c r="H170" s="17"/>
      <c r="I170" s="17"/>
      <c r="J170" s="17"/>
      <c r="K170" s="17"/>
      <c r="L170" s="17"/>
      <c r="M170" s="17"/>
      <c r="N170" s="88"/>
      <c r="O170" s="88"/>
      <c r="P170" s="88"/>
      <c r="Q170" s="88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88"/>
      <c r="CJ170" s="88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8"/>
      <c r="CV170" s="88"/>
      <c r="CW170" s="88"/>
      <c r="CX170" s="88"/>
      <c r="CY170" s="88"/>
      <c r="CZ170" s="88"/>
      <c r="DA170" s="88"/>
      <c r="DB170" s="88"/>
      <c r="DC170" s="88"/>
      <c r="DD170" s="88"/>
      <c r="DE170" s="88"/>
      <c r="DF170" s="88"/>
      <c r="DG170" s="88"/>
      <c r="DH170" s="90"/>
      <c r="DI170" s="90"/>
      <c r="DJ170" s="90"/>
      <c r="DK170" s="90"/>
      <c r="DL170" s="90"/>
      <c r="DM170" s="90"/>
      <c r="DN170" s="90"/>
      <c r="DO170" s="90"/>
      <c r="DP170" s="90"/>
      <c r="DQ170" s="90"/>
      <c r="DR170" s="90"/>
      <c r="DS170" s="90"/>
      <c r="DT170" s="90"/>
      <c r="DU170" s="90"/>
      <c r="DV170" s="90"/>
      <c r="DW170" s="90"/>
      <c r="DX170" s="90"/>
      <c r="DY170" s="90"/>
      <c r="DZ170" s="90"/>
      <c r="EA170" s="90"/>
      <c r="EB170" s="90"/>
      <c r="EC170" s="90"/>
      <c r="ED170" s="90"/>
      <c r="EE170" s="90"/>
      <c r="EF170" s="90"/>
      <c r="EG170" s="90"/>
      <c r="EH170" s="90"/>
      <c r="EI170" s="90"/>
      <c r="EJ170" s="90"/>
    </row>
    <row r="171" spans="1:140" hidden="1" x14ac:dyDescent="0.3">
      <c r="A171" s="20">
        <f>A169+2</f>
        <v>7</v>
      </c>
      <c r="B171" s="19">
        <f>B41-B$35</f>
        <v>11</v>
      </c>
      <c r="C171" s="19">
        <f>C41-C$35</f>
        <v>10</v>
      </c>
      <c r="D171" s="19">
        <f>D41-D$35</f>
        <v>10</v>
      </c>
      <c r="E171" s="19">
        <f>E41-E$35</f>
        <v>10</v>
      </c>
      <c r="F171" s="17"/>
      <c r="G171" s="17"/>
      <c r="H171" s="17"/>
      <c r="I171" s="17"/>
      <c r="J171" s="17"/>
      <c r="K171" s="17"/>
      <c r="L171" s="17"/>
      <c r="M171" s="17"/>
      <c r="N171" s="88"/>
      <c r="O171" s="88"/>
      <c r="P171" s="88"/>
      <c r="Q171" s="88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/>
      <c r="BV171" s="88"/>
      <c r="BW171" s="88"/>
      <c r="BX171" s="88"/>
      <c r="BY171" s="88"/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8"/>
      <c r="CV171" s="88"/>
      <c r="CW171" s="88"/>
      <c r="CX171" s="88"/>
      <c r="CY171" s="88"/>
      <c r="CZ171" s="88"/>
      <c r="DA171" s="88"/>
      <c r="DB171" s="88"/>
      <c r="DC171" s="88"/>
      <c r="DD171" s="88"/>
      <c r="DE171" s="88"/>
      <c r="DF171" s="88"/>
      <c r="DG171" s="88"/>
      <c r="DH171" s="90"/>
      <c r="DI171" s="90"/>
      <c r="DJ171" s="90"/>
      <c r="DK171" s="90"/>
      <c r="DL171" s="90"/>
      <c r="DM171" s="90"/>
      <c r="DN171" s="90"/>
      <c r="DO171" s="90"/>
      <c r="DP171" s="90"/>
      <c r="DQ171" s="90"/>
      <c r="DR171" s="90"/>
      <c r="DS171" s="90"/>
      <c r="DT171" s="90"/>
      <c r="DU171" s="90"/>
      <c r="DV171" s="90"/>
      <c r="DW171" s="90"/>
      <c r="DX171" s="90"/>
      <c r="DY171" s="90"/>
      <c r="DZ171" s="90"/>
      <c r="EA171" s="90"/>
      <c r="EB171" s="90"/>
      <c r="EC171" s="90"/>
      <c r="ED171" s="90"/>
      <c r="EE171" s="90"/>
      <c r="EF171" s="90"/>
      <c r="EG171" s="90"/>
      <c r="EH171" s="90"/>
      <c r="EI171" s="90"/>
      <c r="EJ171" s="90"/>
    </row>
    <row r="172" spans="1:140" hidden="1" x14ac:dyDescent="0.3">
      <c r="A172" s="20"/>
      <c r="B172" s="19"/>
      <c r="C172" s="19"/>
      <c r="D172" s="19"/>
      <c r="E172" s="21"/>
      <c r="F172" s="17"/>
      <c r="G172" s="17"/>
      <c r="H172" s="17"/>
      <c r="I172" s="17"/>
      <c r="J172" s="17"/>
      <c r="K172" s="17"/>
      <c r="L172" s="17"/>
      <c r="M172" s="17"/>
      <c r="N172" s="88"/>
      <c r="O172" s="88"/>
      <c r="P172" s="88"/>
      <c r="Q172" s="88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8"/>
      <c r="CV172" s="88"/>
      <c r="CW172" s="88"/>
      <c r="CX172" s="88"/>
      <c r="CY172" s="88"/>
      <c r="CZ172" s="88"/>
      <c r="DA172" s="88"/>
      <c r="DB172" s="88"/>
      <c r="DC172" s="88"/>
      <c r="DD172" s="88"/>
      <c r="DE172" s="88"/>
      <c r="DF172" s="88"/>
      <c r="DG172" s="88"/>
      <c r="DH172" s="90"/>
      <c r="DI172" s="90"/>
      <c r="DJ172" s="90"/>
      <c r="DK172" s="90"/>
      <c r="DL172" s="90"/>
      <c r="DM172" s="90"/>
      <c r="DN172" s="90"/>
      <c r="DO172" s="90"/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/>
      <c r="EA172" s="90"/>
      <c r="EB172" s="90"/>
      <c r="EC172" s="90"/>
      <c r="ED172" s="90"/>
      <c r="EE172" s="90"/>
      <c r="EF172" s="90"/>
      <c r="EG172" s="90"/>
      <c r="EH172" s="90"/>
      <c r="EI172" s="90"/>
      <c r="EJ172" s="90"/>
    </row>
    <row r="173" spans="1:140" hidden="1" x14ac:dyDescent="0.3">
      <c r="A173" s="20">
        <f>A171+2</f>
        <v>9</v>
      </c>
      <c r="B173" s="19">
        <f>B43-B$35</f>
        <v>14</v>
      </c>
      <c r="C173" s="19">
        <f>C43-C$35</f>
        <v>14</v>
      </c>
      <c r="D173" s="19">
        <f>D43-D$35</f>
        <v>14</v>
      </c>
      <c r="E173" s="19">
        <f>E43-E$35</f>
        <v>14</v>
      </c>
      <c r="F173" s="17"/>
      <c r="G173" s="17"/>
      <c r="H173" s="17"/>
      <c r="I173" s="17"/>
      <c r="J173" s="17"/>
      <c r="K173" s="17"/>
      <c r="L173" s="17"/>
      <c r="M173" s="17"/>
      <c r="N173" s="88"/>
      <c r="O173" s="88"/>
      <c r="P173" s="88"/>
      <c r="Q173" s="88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8"/>
      <c r="CV173" s="88"/>
      <c r="CW173" s="88"/>
      <c r="CX173" s="88"/>
      <c r="CY173" s="88"/>
      <c r="CZ173" s="88"/>
      <c r="DA173" s="88"/>
      <c r="DB173" s="88"/>
      <c r="DC173" s="88"/>
      <c r="DD173" s="88"/>
      <c r="DE173" s="88"/>
      <c r="DF173" s="88"/>
      <c r="DG173" s="88"/>
      <c r="DH173" s="90"/>
      <c r="DI173" s="90"/>
      <c r="DJ173" s="90"/>
      <c r="DK173" s="90"/>
      <c r="DL173" s="90"/>
      <c r="DM173" s="90"/>
      <c r="DN173" s="90"/>
      <c r="DO173" s="90"/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/>
      <c r="EA173" s="90"/>
      <c r="EB173" s="90"/>
      <c r="EC173" s="90"/>
      <c r="ED173" s="90"/>
      <c r="EE173" s="90"/>
      <c r="EF173" s="90"/>
      <c r="EG173" s="90"/>
      <c r="EH173" s="90"/>
      <c r="EI173" s="90"/>
      <c r="EJ173" s="90"/>
    </row>
    <row r="174" spans="1:140" hidden="1" x14ac:dyDescent="0.3">
      <c r="A174" s="20"/>
      <c r="B174" s="19"/>
      <c r="C174" s="19"/>
      <c r="D174" s="19"/>
      <c r="E174" s="21"/>
      <c r="F174" s="17"/>
      <c r="G174" s="17"/>
      <c r="H174" s="17"/>
      <c r="I174" s="17"/>
      <c r="J174" s="17"/>
      <c r="K174" s="17"/>
      <c r="L174" s="17"/>
      <c r="M174" s="17"/>
      <c r="N174" s="88"/>
      <c r="O174" s="88"/>
      <c r="P174" s="88"/>
      <c r="Q174" s="88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88"/>
      <c r="CJ174" s="88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8"/>
      <c r="CV174" s="88"/>
      <c r="CW174" s="88"/>
      <c r="CX174" s="88"/>
      <c r="CY174" s="88"/>
      <c r="CZ174" s="88"/>
      <c r="DA174" s="88"/>
      <c r="DB174" s="88"/>
      <c r="DC174" s="88"/>
      <c r="DD174" s="88"/>
      <c r="DE174" s="88"/>
      <c r="DF174" s="88"/>
      <c r="DG174" s="88"/>
      <c r="DH174" s="90"/>
      <c r="DI174" s="90"/>
      <c r="DJ174" s="90"/>
      <c r="DK174" s="90"/>
      <c r="DL174" s="90"/>
      <c r="DM174" s="90"/>
      <c r="DN174" s="90"/>
      <c r="DO174" s="90"/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/>
      <c r="EA174" s="90"/>
      <c r="EB174" s="90"/>
      <c r="EC174" s="90"/>
      <c r="ED174" s="90"/>
      <c r="EE174" s="90"/>
      <c r="EF174" s="90"/>
      <c r="EG174" s="90"/>
      <c r="EH174" s="90"/>
      <c r="EI174" s="90"/>
      <c r="EJ174" s="90"/>
    </row>
    <row r="175" spans="1:140" hidden="1" x14ac:dyDescent="0.3">
      <c r="A175" s="20">
        <f>A173+2</f>
        <v>11</v>
      </c>
      <c r="B175" s="19">
        <f>B45-B$35</f>
        <v>18</v>
      </c>
      <c r="C175" s="19">
        <f>C45-C$35</f>
        <v>17</v>
      </c>
      <c r="D175" s="19">
        <f>D45-D$35</f>
        <v>18</v>
      </c>
      <c r="E175" s="19">
        <f>E45-E$35</f>
        <v>18</v>
      </c>
      <c r="F175" s="17"/>
      <c r="G175" s="17"/>
      <c r="H175" s="17"/>
      <c r="I175" s="17"/>
      <c r="J175" s="17"/>
      <c r="K175" s="17"/>
      <c r="L175" s="17"/>
      <c r="M175" s="17"/>
      <c r="N175" s="88"/>
      <c r="O175" s="88"/>
      <c r="P175" s="88"/>
      <c r="Q175" s="88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8"/>
      <c r="CV175" s="88"/>
      <c r="CW175" s="88"/>
      <c r="CX175" s="88"/>
      <c r="CY175" s="88"/>
      <c r="CZ175" s="88"/>
      <c r="DA175" s="88"/>
      <c r="DB175" s="88"/>
      <c r="DC175" s="88"/>
      <c r="DD175" s="88"/>
      <c r="DE175" s="88"/>
      <c r="DF175" s="88"/>
      <c r="DG175" s="88"/>
      <c r="DH175" s="90"/>
      <c r="DI175" s="90"/>
      <c r="DJ175" s="90"/>
      <c r="DK175" s="90"/>
      <c r="DL175" s="90"/>
      <c r="DM175" s="90"/>
      <c r="DN175" s="90"/>
      <c r="DO175" s="90"/>
      <c r="DP175" s="90"/>
      <c r="DQ175" s="90"/>
      <c r="DR175" s="90"/>
      <c r="DS175" s="90"/>
      <c r="DT175" s="90"/>
      <c r="DU175" s="90"/>
      <c r="DV175" s="90"/>
      <c r="DW175" s="90"/>
      <c r="DX175" s="90"/>
      <c r="DY175" s="90"/>
      <c r="DZ175" s="90"/>
      <c r="EA175" s="90"/>
      <c r="EB175" s="90"/>
      <c r="EC175" s="90"/>
      <c r="ED175" s="90"/>
      <c r="EE175" s="90"/>
      <c r="EF175" s="90"/>
      <c r="EG175" s="90"/>
      <c r="EH175" s="90"/>
      <c r="EI175" s="90"/>
      <c r="EJ175" s="90"/>
    </row>
    <row r="176" spans="1:140" hidden="1" x14ac:dyDescent="0.3">
      <c r="A176" s="20"/>
      <c r="B176" s="19"/>
      <c r="C176" s="19"/>
      <c r="D176" s="19"/>
      <c r="E176" s="21"/>
      <c r="F176" s="17"/>
      <c r="G176" s="17"/>
      <c r="H176" s="17"/>
      <c r="I176" s="17"/>
      <c r="J176" s="17"/>
      <c r="K176" s="17"/>
      <c r="L176" s="17"/>
      <c r="M176" s="17"/>
      <c r="N176" s="88"/>
      <c r="O176" s="88"/>
      <c r="P176" s="88"/>
      <c r="Q176" s="88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8"/>
      <c r="CV176" s="88"/>
      <c r="CW176" s="88"/>
      <c r="CX176" s="88"/>
      <c r="CY176" s="88"/>
      <c r="CZ176" s="88"/>
      <c r="DA176" s="88"/>
      <c r="DB176" s="88"/>
      <c r="DC176" s="88"/>
      <c r="DD176" s="88"/>
      <c r="DE176" s="88"/>
      <c r="DF176" s="88"/>
      <c r="DG176" s="88"/>
      <c r="DH176" s="90"/>
      <c r="DI176" s="90"/>
      <c r="DJ176" s="90"/>
      <c r="DK176" s="90"/>
      <c r="DL176" s="90"/>
      <c r="DM176" s="90"/>
      <c r="DN176" s="90"/>
      <c r="DO176" s="90"/>
      <c r="DP176" s="90"/>
      <c r="DQ176" s="90"/>
      <c r="DR176" s="90"/>
      <c r="DS176" s="90"/>
      <c r="DT176" s="90"/>
      <c r="DU176" s="90"/>
      <c r="DV176" s="90"/>
      <c r="DW176" s="90"/>
      <c r="DX176" s="90"/>
      <c r="DY176" s="90"/>
      <c r="DZ176" s="90"/>
      <c r="EA176" s="90"/>
      <c r="EB176" s="90"/>
      <c r="EC176" s="90"/>
      <c r="ED176" s="90"/>
      <c r="EE176" s="90"/>
      <c r="EF176" s="90"/>
      <c r="EG176" s="90"/>
      <c r="EH176" s="90"/>
      <c r="EI176" s="90"/>
      <c r="EJ176" s="90"/>
    </row>
    <row r="177" spans="1:140" hidden="1" x14ac:dyDescent="0.3">
      <c r="A177" s="20">
        <f>A175+2</f>
        <v>13</v>
      </c>
      <c r="B177" s="19">
        <f>B47-B$35</f>
        <v>21</v>
      </c>
      <c r="C177" s="19">
        <f>C47-C$35</f>
        <v>21</v>
      </c>
      <c r="D177" s="19">
        <f>D47-D$35</f>
        <v>21</v>
      </c>
      <c r="E177" s="19">
        <f>E47-E$35</f>
        <v>21</v>
      </c>
      <c r="F177" s="17"/>
      <c r="G177" s="17"/>
      <c r="H177" s="17"/>
      <c r="I177" s="17"/>
      <c r="J177" s="17"/>
      <c r="K177" s="17"/>
      <c r="L177" s="17"/>
      <c r="M177" s="17"/>
      <c r="N177" s="88"/>
      <c r="O177" s="88"/>
      <c r="P177" s="88"/>
      <c r="Q177" s="88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88"/>
      <c r="CJ177" s="88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8"/>
      <c r="CV177" s="88"/>
      <c r="CW177" s="88"/>
      <c r="CX177" s="88"/>
      <c r="CY177" s="88"/>
      <c r="CZ177" s="88"/>
      <c r="DA177" s="88"/>
      <c r="DB177" s="88"/>
      <c r="DC177" s="88"/>
      <c r="DD177" s="88"/>
      <c r="DE177" s="88"/>
      <c r="DF177" s="88"/>
      <c r="DG177" s="88"/>
      <c r="DH177" s="90"/>
      <c r="DI177" s="90"/>
      <c r="DJ177" s="90"/>
      <c r="DK177" s="90"/>
      <c r="DL177" s="90"/>
      <c r="DM177" s="90"/>
      <c r="DN177" s="90"/>
      <c r="DO177" s="90"/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0"/>
      <c r="EC177" s="90"/>
      <c r="ED177" s="90"/>
      <c r="EE177" s="90"/>
      <c r="EF177" s="90"/>
      <c r="EG177" s="90"/>
      <c r="EH177" s="90"/>
      <c r="EI177" s="90"/>
      <c r="EJ177" s="90"/>
    </row>
    <row r="178" spans="1:140" hidden="1" x14ac:dyDescent="0.3">
      <c r="A178" s="22"/>
      <c r="B178" s="4"/>
      <c r="C178" s="4"/>
      <c r="D178" s="4"/>
      <c r="E178" s="23"/>
      <c r="F178" s="17"/>
      <c r="G178" s="17"/>
      <c r="H178" s="17"/>
      <c r="I178" s="17"/>
      <c r="J178" s="17"/>
      <c r="K178" s="17"/>
      <c r="L178" s="17"/>
      <c r="M178" s="17"/>
      <c r="N178" s="88"/>
      <c r="O178" s="88"/>
      <c r="P178" s="88"/>
      <c r="Q178" s="88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  <c r="DC178" s="88"/>
      <c r="DD178" s="88"/>
      <c r="DE178" s="88"/>
      <c r="DF178" s="88"/>
      <c r="DG178" s="88"/>
      <c r="DH178" s="90"/>
      <c r="DI178" s="90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0"/>
      <c r="EC178" s="90"/>
      <c r="ED178" s="90"/>
      <c r="EE178" s="90"/>
      <c r="EF178" s="90"/>
      <c r="EG178" s="90"/>
      <c r="EH178" s="90"/>
      <c r="EI178" s="90"/>
      <c r="EJ178" s="90"/>
    </row>
    <row r="179" spans="1:140" hidden="1" x14ac:dyDescent="0.3">
      <c r="A179" s="20">
        <v>1</v>
      </c>
      <c r="B179" s="19" t="str">
        <f>B7</f>
        <v>Fa</v>
      </c>
      <c r="C179" s="19" t="str">
        <f>C7</f>
        <v>Fa</v>
      </c>
      <c r="D179" s="19" t="str">
        <f>D7</f>
        <v>Fa</v>
      </c>
      <c r="E179" s="19" t="str">
        <f>E7</f>
        <v>Fa</v>
      </c>
      <c r="F179" s="17"/>
      <c r="G179" s="17"/>
      <c r="H179" s="17"/>
      <c r="I179" s="17"/>
      <c r="J179" s="17"/>
      <c r="K179" s="17"/>
      <c r="L179" s="17"/>
      <c r="M179" s="17"/>
      <c r="N179" s="88"/>
      <c r="O179" s="88"/>
      <c r="P179" s="88"/>
      <c r="Q179" s="88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/>
      <c r="DD179" s="88"/>
      <c r="DE179" s="88"/>
      <c r="DF179" s="88"/>
      <c r="DG179" s="88"/>
      <c r="DH179" s="90"/>
      <c r="DI179" s="90"/>
      <c r="DJ179" s="90"/>
      <c r="DK179" s="90"/>
      <c r="DL179" s="90"/>
      <c r="DM179" s="90"/>
      <c r="DN179" s="90"/>
      <c r="DO179" s="90"/>
      <c r="DP179" s="90"/>
      <c r="DQ179" s="90"/>
      <c r="DR179" s="90"/>
      <c r="DS179" s="90"/>
      <c r="DT179" s="90"/>
      <c r="DU179" s="90"/>
      <c r="DV179" s="90"/>
      <c r="DW179" s="90"/>
      <c r="DX179" s="90"/>
      <c r="DY179" s="90"/>
      <c r="DZ179" s="90"/>
      <c r="EA179" s="90"/>
      <c r="EB179" s="90"/>
      <c r="EC179" s="90"/>
      <c r="ED179" s="90"/>
      <c r="EE179" s="90"/>
      <c r="EF179" s="90"/>
      <c r="EG179" s="90"/>
      <c r="EH179" s="90"/>
      <c r="EI179" s="90"/>
      <c r="EJ179" s="90"/>
    </row>
    <row r="180" spans="1:140" hidden="1" x14ac:dyDescent="0.3">
      <c r="A180" s="20"/>
      <c r="B180" s="19"/>
      <c r="C180" s="19"/>
      <c r="D180" s="19"/>
      <c r="E180" s="21"/>
      <c r="F180" s="17"/>
      <c r="G180" s="17"/>
      <c r="H180" s="17"/>
      <c r="I180" s="17"/>
      <c r="J180" s="17"/>
      <c r="K180" s="17"/>
      <c r="L180" s="17"/>
      <c r="M180" s="17"/>
      <c r="N180" s="88"/>
      <c r="O180" s="88"/>
      <c r="P180" s="88"/>
      <c r="Q180" s="88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/>
      <c r="DD180" s="88"/>
      <c r="DE180" s="88"/>
      <c r="DF180" s="88"/>
      <c r="DG180" s="88"/>
      <c r="DH180" s="90"/>
      <c r="DI180" s="90"/>
      <c r="DJ180" s="90"/>
      <c r="DK180" s="90"/>
      <c r="DL180" s="90"/>
      <c r="DM180" s="90"/>
      <c r="DN180" s="90"/>
      <c r="DO180" s="90"/>
      <c r="DP180" s="90"/>
      <c r="DQ180" s="90"/>
      <c r="DR180" s="90"/>
      <c r="DS180" s="90"/>
      <c r="DT180" s="90"/>
      <c r="DU180" s="90"/>
      <c r="DV180" s="90"/>
      <c r="DW180" s="90"/>
      <c r="DX180" s="90"/>
      <c r="DY180" s="90"/>
      <c r="DZ180" s="90"/>
      <c r="EA180" s="90"/>
      <c r="EB180" s="90"/>
      <c r="EC180" s="90"/>
      <c r="ED180" s="90"/>
      <c r="EE180" s="90"/>
      <c r="EF180" s="90"/>
      <c r="EG180" s="90"/>
      <c r="EH180" s="90"/>
      <c r="EI180" s="90"/>
      <c r="EJ180" s="90"/>
    </row>
    <row r="181" spans="1:140" hidden="1" x14ac:dyDescent="0.3">
      <c r="A181" s="20">
        <f>A179+2</f>
        <v>3</v>
      </c>
      <c r="B181" s="19" t="str">
        <f>IF(B167=4,"","m")</f>
        <v/>
      </c>
      <c r="C181" s="19" t="str">
        <f t="shared" ref="C181:E181" si="192">IF(C167=4,"","m")</f>
        <v>m</v>
      </c>
      <c r="D181" s="19" t="str">
        <f t="shared" si="192"/>
        <v/>
      </c>
      <c r="E181" s="21" t="str">
        <f t="shared" si="192"/>
        <v>m</v>
      </c>
      <c r="F181" s="17"/>
      <c r="G181" s="17"/>
      <c r="H181" s="17"/>
      <c r="I181" s="17"/>
      <c r="J181" s="17"/>
      <c r="K181" s="17"/>
      <c r="L181" s="17"/>
      <c r="M181" s="17"/>
      <c r="N181" s="88"/>
      <c r="O181" s="88"/>
      <c r="P181" s="88"/>
      <c r="Q181" s="88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8"/>
      <c r="CV181" s="88"/>
      <c r="CW181" s="88"/>
      <c r="CX181" s="88"/>
      <c r="CY181" s="88"/>
      <c r="CZ181" s="88"/>
      <c r="DA181" s="88"/>
      <c r="DB181" s="88"/>
      <c r="DC181" s="88"/>
      <c r="DD181" s="88"/>
      <c r="DE181" s="88"/>
      <c r="DF181" s="88"/>
      <c r="DG181" s="88"/>
      <c r="DH181" s="90"/>
      <c r="DI181" s="90"/>
      <c r="DJ181" s="90"/>
      <c r="DK181" s="90"/>
      <c r="DL181" s="90"/>
      <c r="DM181" s="90"/>
      <c r="DN181" s="90"/>
      <c r="DO181" s="90"/>
      <c r="DP181" s="90"/>
      <c r="DQ181" s="90"/>
      <c r="DR181" s="90"/>
      <c r="DS181" s="90"/>
      <c r="DT181" s="90"/>
      <c r="DU181" s="90"/>
      <c r="DV181" s="90"/>
      <c r="DW181" s="90"/>
      <c r="DX181" s="90"/>
      <c r="DY181" s="90"/>
      <c r="DZ181" s="90"/>
      <c r="EA181" s="90"/>
      <c r="EB181" s="90"/>
      <c r="EC181" s="90"/>
      <c r="ED181" s="90"/>
      <c r="EE181" s="90"/>
      <c r="EF181" s="90"/>
      <c r="EG181" s="90"/>
      <c r="EH181" s="90"/>
      <c r="EI181" s="90"/>
      <c r="EJ181" s="90"/>
    </row>
    <row r="182" spans="1:140" hidden="1" x14ac:dyDescent="0.3">
      <c r="A182" s="20"/>
      <c r="B182" s="19"/>
      <c r="C182" s="19"/>
      <c r="D182" s="19"/>
      <c r="E182" s="21"/>
      <c r="F182" s="17"/>
      <c r="G182" s="17"/>
      <c r="H182" s="17"/>
      <c r="I182" s="17"/>
      <c r="J182" s="17"/>
      <c r="K182" s="17"/>
      <c r="L182" s="17"/>
      <c r="M182" s="17"/>
      <c r="N182" s="88"/>
      <c r="O182" s="88"/>
      <c r="P182" s="88"/>
      <c r="Q182" s="88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/>
      <c r="DD182" s="88"/>
      <c r="DE182" s="88"/>
      <c r="DF182" s="88"/>
      <c r="DG182" s="88"/>
      <c r="DH182" s="90"/>
      <c r="DI182" s="90"/>
      <c r="DJ182" s="90"/>
      <c r="DK182" s="90"/>
      <c r="DL182" s="90"/>
      <c r="DM182" s="90"/>
      <c r="DN182" s="90"/>
      <c r="DO182" s="90"/>
      <c r="DP182" s="90"/>
      <c r="DQ182" s="90"/>
      <c r="DR182" s="90"/>
      <c r="DS182" s="90"/>
      <c r="DT182" s="90"/>
      <c r="DU182" s="90"/>
      <c r="DV182" s="90"/>
      <c r="DW182" s="90"/>
      <c r="DX182" s="90"/>
      <c r="DY182" s="90"/>
      <c r="DZ182" s="90"/>
      <c r="EA182" s="90"/>
      <c r="EB182" s="90"/>
      <c r="EC182" s="90"/>
      <c r="ED182" s="90"/>
      <c r="EE182" s="90"/>
      <c r="EF182" s="90"/>
      <c r="EG182" s="90"/>
      <c r="EH182" s="90"/>
      <c r="EI182" s="90"/>
      <c r="EJ182" s="90"/>
    </row>
    <row r="183" spans="1:140" hidden="1" x14ac:dyDescent="0.3">
      <c r="A183" s="20">
        <f>A181+2</f>
        <v>5</v>
      </c>
      <c r="B183" s="19" t="str" cm="1">
        <f t="array" ref="B183">(IF(B169=7,"",(IF(B169=6,"5b",(IF(B169=8,"5+",no))))))</f>
        <v/>
      </c>
      <c r="C183" s="19" t="str" cm="1">
        <f t="array" ref="C183">(IF(C169=7,"",(IF(C169=6,"5b",(IF(C169=8,"5+",no))))))</f>
        <v/>
      </c>
      <c r="D183" s="19" t="str" cm="1">
        <f t="array" ref="D183">(IF(D169=7,"",(IF(D169=6,"5b",(IF(D169=8,"5+",no))))))</f>
        <v/>
      </c>
      <c r="E183" s="21" t="str" cm="1">
        <f t="array" ref="E183">(IF(E169=7,"",(IF(E169=6,"5b",(IF(E169=8,"5+",no))))))</f>
        <v/>
      </c>
      <c r="F183" s="17"/>
      <c r="G183" s="17"/>
      <c r="H183" s="17"/>
      <c r="I183" s="17"/>
      <c r="J183" s="17"/>
      <c r="K183" s="17"/>
      <c r="L183" s="17"/>
      <c r="M183" s="17"/>
      <c r="N183" s="88"/>
      <c r="O183" s="88"/>
      <c r="P183" s="88"/>
      <c r="Q183" s="88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/>
      <c r="DD183" s="88"/>
      <c r="DE183" s="88"/>
      <c r="DF183" s="88"/>
      <c r="DG183" s="88"/>
      <c r="DH183" s="90"/>
      <c r="DI183" s="90"/>
      <c r="DJ183" s="90"/>
      <c r="DK183" s="90"/>
      <c r="DL183" s="90"/>
      <c r="DM183" s="90"/>
      <c r="DN183" s="90"/>
      <c r="DO183" s="90"/>
      <c r="DP183" s="90"/>
      <c r="DQ183" s="90"/>
      <c r="DR183" s="90"/>
      <c r="DS183" s="90"/>
      <c r="DT183" s="90"/>
      <c r="DU183" s="90"/>
      <c r="DV183" s="90"/>
      <c r="DW183" s="90"/>
      <c r="DX183" s="90"/>
      <c r="DY183" s="90"/>
      <c r="DZ183" s="90"/>
      <c r="EA183" s="90"/>
      <c r="EB183" s="90"/>
      <c r="EC183" s="90"/>
      <c r="ED183" s="90"/>
      <c r="EE183" s="90"/>
      <c r="EF183" s="90"/>
      <c r="EG183" s="90"/>
      <c r="EH183" s="90"/>
      <c r="EI183" s="90"/>
      <c r="EJ183" s="90"/>
    </row>
    <row r="184" spans="1:140" hidden="1" x14ac:dyDescent="0.3">
      <c r="A184" s="20"/>
      <c r="B184" s="19"/>
      <c r="C184" s="19"/>
      <c r="D184" s="19"/>
      <c r="E184" s="21"/>
      <c r="F184" s="17"/>
      <c r="G184" s="17"/>
      <c r="H184" s="17"/>
      <c r="I184" s="17"/>
      <c r="J184" s="17"/>
      <c r="K184" s="17"/>
      <c r="L184" s="17"/>
      <c r="M184" s="17"/>
      <c r="N184" s="88"/>
      <c r="O184" s="88"/>
      <c r="P184" s="88"/>
      <c r="Q184" s="88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8"/>
      <c r="CV184" s="88"/>
      <c r="CW184" s="88"/>
      <c r="CX184" s="88"/>
      <c r="CY184" s="88"/>
      <c r="CZ184" s="88"/>
      <c r="DA184" s="88"/>
      <c r="DB184" s="88"/>
      <c r="DC184" s="88"/>
      <c r="DD184" s="88"/>
      <c r="DE184" s="88"/>
      <c r="DF184" s="88"/>
      <c r="DG184" s="88"/>
      <c r="DH184" s="90"/>
      <c r="DI184" s="90"/>
      <c r="DJ184" s="90"/>
      <c r="DK184" s="90"/>
      <c r="DL184" s="90"/>
      <c r="DM184" s="90"/>
      <c r="DN184" s="90"/>
      <c r="DO184" s="90"/>
      <c r="DP184" s="90"/>
      <c r="DQ184" s="90"/>
      <c r="DR184" s="90"/>
      <c r="DS184" s="90"/>
      <c r="DT184" s="90"/>
      <c r="DU184" s="90"/>
      <c r="DV184" s="90"/>
      <c r="DW184" s="90"/>
      <c r="DX184" s="90"/>
      <c r="DY184" s="90"/>
      <c r="DZ184" s="90"/>
      <c r="EA184" s="90"/>
      <c r="EB184" s="90"/>
      <c r="EC184" s="90"/>
      <c r="ED184" s="90"/>
      <c r="EE184" s="90"/>
      <c r="EF184" s="90"/>
      <c r="EG184" s="90"/>
      <c r="EH184" s="90"/>
      <c r="EI184" s="90"/>
      <c r="EJ184" s="90"/>
    </row>
    <row r="185" spans="1:140" hidden="1" x14ac:dyDescent="0.3">
      <c r="A185" s="20">
        <f>A183+2</f>
        <v>7</v>
      </c>
      <c r="B185" s="19" t="str" cm="1">
        <f t="array" ref="B185">(IF(B171=11,"Δ",(IF(B171=10,"7",(IF(B171=9,"7dim",no))))))</f>
        <v>Δ</v>
      </c>
      <c r="C185" s="19" t="str" cm="1">
        <f t="array" ref="C185">(IF(C171=11,"Δ",(IF(C171=10,"7",(IF(C171=9,"7dim",no))))))</f>
        <v>7</v>
      </c>
      <c r="D185" s="19" t="str" cm="1">
        <f t="array" ref="D185">(IF(D171=11,"Δ",(IF(D171=10,"7",(IF(D171=9,"7dim",no))))))</f>
        <v>7</v>
      </c>
      <c r="E185" s="21" t="str" cm="1">
        <f t="array" ref="E185">(IF(E171=11,"Δ",(IF(E171=10,"7",(IF(E171=9,"7dim",no))))))</f>
        <v>7</v>
      </c>
      <c r="F185" s="17"/>
      <c r="G185" s="17"/>
      <c r="H185" s="17"/>
      <c r="I185" s="17"/>
      <c r="J185" s="17"/>
      <c r="K185" s="17"/>
      <c r="L185" s="17"/>
      <c r="M185" s="17"/>
      <c r="N185" s="88"/>
      <c r="O185" s="88"/>
      <c r="P185" s="88"/>
      <c r="Q185" s="88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/>
      <c r="DB185" s="88"/>
      <c r="DC185" s="88"/>
      <c r="DD185" s="88"/>
      <c r="DE185" s="88"/>
      <c r="DF185" s="88"/>
      <c r="DG185" s="88"/>
      <c r="DH185" s="90"/>
      <c r="DI185" s="90"/>
      <c r="DJ185" s="90"/>
      <c r="DK185" s="90"/>
      <c r="DL185" s="90"/>
      <c r="DM185" s="90"/>
      <c r="DN185" s="90"/>
      <c r="DO185" s="90"/>
      <c r="DP185" s="90"/>
      <c r="DQ185" s="90"/>
      <c r="DR185" s="90"/>
      <c r="DS185" s="90"/>
      <c r="DT185" s="90"/>
      <c r="DU185" s="90"/>
      <c r="DV185" s="90"/>
      <c r="DW185" s="90"/>
      <c r="DX185" s="90"/>
      <c r="DY185" s="90"/>
      <c r="DZ185" s="90"/>
      <c r="EA185" s="90"/>
      <c r="EB185" s="90"/>
      <c r="EC185" s="90"/>
      <c r="ED185" s="90"/>
      <c r="EE185" s="90"/>
      <c r="EF185" s="90"/>
      <c r="EG185" s="90"/>
      <c r="EH185" s="90"/>
      <c r="EI185" s="90"/>
      <c r="EJ185" s="90"/>
    </row>
    <row r="186" spans="1:140" hidden="1" x14ac:dyDescent="0.3">
      <c r="A186" s="20"/>
      <c r="B186" s="19"/>
      <c r="C186" s="19"/>
      <c r="D186" s="19"/>
      <c r="E186" s="21"/>
      <c r="F186" s="17"/>
      <c r="G186" s="17"/>
      <c r="H186" s="17"/>
      <c r="I186" s="17"/>
      <c r="J186" s="17"/>
      <c r="K186" s="17"/>
      <c r="L186" s="17"/>
      <c r="M186" s="17"/>
      <c r="N186" s="88"/>
      <c r="O186" s="88"/>
      <c r="P186" s="88"/>
      <c r="Q186" s="88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8"/>
      <c r="CV186" s="88"/>
      <c r="CW186" s="88"/>
      <c r="CX186" s="88"/>
      <c r="CY186" s="88"/>
      <c r="CZ186" s="88"/>
      <c r="DA186" s="88"/>
      <c r="DB186" s="88"/>
      <c r="DC186" s="88"/>
      <c r="DD186" s="88"/>
      <c r="DE186" s="88"/>
      <c r="DF186" s="88"/>
      <c r="DG186" s="88"/>
      <c r="DH186" s="90"/>
      <c r="DI186" s="90"/>
      <c r="DJ186" s="90"/>
      <c r="DK186" s="90"/>
      <c r="DL186" s="90"/>
      <c r="DM186" s="90"/>
      <c r="DN186" s="90"/>
      <c r="DO186" s="90"/>
      <c r="DP186" s="90"/>
      <c r="DQ186" s="90"/>
      <c r="DR186" s="90"/>
      <c r="DS186" s="90"/>
      <c r="DT186" s="90"/>
      <c r="DU186" s="90"/>
      <c r="DV186" s="90"/>
      <c r="DW186" s="90"/>
      <c r="DX186" s="90"/>
      <c r="DY186" s="90"/>
      <c r="DZ186" s="90"/>
      <c r="EA186" s="90"/>
      <c r="EB186" s="90"/>
      <c r="EC186" s="90"/>
      <c r="ED186" s="90"/>
      <c r="EE186" s="90"/>
      <c r="EF186" s="90"/>
      <c r="EG186" s="90"/>
      <c r="EH186" s="90"/>
      <c r="EI186" s="90"/>
      <c r="EJ186" s="90"/>
    </row>
    <row r="187" spans="1:140" hidden="1" x14ac:dyDescent="0.3">
      <c r="A187" s="20">
        <f>A185+2</f>
        <v>9</v>
      </c>
      <c r="B187" s="19" t="str" cm="1">
        <f t="array" ref="B187">(IF(B173=14,"9",(IF(B173=13,"9b",(IF(B173=15,"9#",no))))))</f>
        <v>9</v>
      </c>
      <c r="C187" s="19" t="str" cm="1">
        <f t="array" ref="C187">(IF(C173=14,"9",(IF(C173=13,"9b",(IF(C173=15,"9#",no))))))</f>
        <v>9</v>
      </c>
      <c r="D187" s="19" t="str" cm="1">
        <f t="array" ref="D187">(IF(D173=14,"9",(IF(D173=13,"9b",(IF(D173=15,"9#",no))))))</f>
        <v>9</v>
      </c>
      <c r="E187" s="21" t="str" cm="1">
        <f t="array" ref="E187">(IF(E173=14,"9",(IF(E173=13,"9b",(IF(E173=15,"9#",no))))))</f>
        <v>9</v>
      </c>
      <c r="F187" s="17"/>
      <c r="G187" s="17"/>
      <c r="H187" s="17"/>
      <c r="I187" s="17"/>
      <c r="J187" s="17"/>
      <c r="K187" s="17"/>
      <c r="L187" s="17"/>
      <c r="M187" s="17"/>
      <c r="N187" s="88"/>
      <c r="O187" s="88"/>
      <c r="P187" s="88"/>
      <c r="Q187" s="88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/>
      <c r="DD187" s="88"/>
      <c r="DE187" s="88"/>
      <c r="DF187" s="88"/>
      <c r="DG187" s="88"/>
      <c r="DH187" s="90"/>
      <c r="DI187" s="90"/>
      <c r="DJ187" s="90"/>
      <c r="DK187" s="90"/>
      <c r="DL187" s="90"/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0"/>
      <c r="DY187" s="90"/>
      <c r="DZ187" s="90"/>
      <c r="EA187" s="90"/>
      <c r="EB187" s="90"/>
      <c r="EC187" s="90"/>
      <c r="ED187" s="90"/>
      <c r="EE187" s="90"/>
      <c r="EF187" s="90"/>
      <c r="EG187" s="90"/>
      <c r="EH187" s="90"/>
      <c r="EI187" s="90"/>
      <c r="EJ187" s="90"/>
    </row>
    <row r="188" spans="1:140" hidden="1" x14ac:dyDescent="0.3">
      <c r="A188" s="20"/>
      <c r="B188" s="19"/>
      <c r="C188" s="19"/>
      <c r="D188" s="19"/>
      <c r="E188" s="21"/>
      <c r="F188" s="17"/>
      <c r="G188" s="17"/>
      <c r="H188" s="17"/>
      <c r="I188" s="17"/>
      <c r="J188" s="17"/>
      <c r="K188" s="17"/>
      <c r="L188" s="17"/>
      <c r="M188" s="17"/>
      <c r="N188" s="88"/>
      <c r="O188" s="88"/>
      <c r="P188" s="88"/>
      <c r="Q188" s="88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/>
      <c r="DD188" s="88"/>
      <c r="DE188" s="88"/>
      <c r="DF188" s="88"/>
      <c r="DG188" s="88"/>
      <c r="DH188" s="90"/>
      <c r="DI188" s="90"/>
      <c r="DJ188" s="90"/>
      <c r="DK188" s="90"/>
      <c r="DL188" s="90"/>
      <c r="DM188" s="90"/>
      <c r="DN188" s="90"/>
      <c r="DO188" s="90"/>
      <c r="DP188" s="90"/>
      <c r="DQ188" s="90"/>
      <c r="DR188" s="90"/>
      <c r="DS188" s="90"/>
      <c r="DT188" s="90"/>
      <c r="DU188" s="90"/>
      <c r="DV188" s="90"/>
      <c r="DW188" s="90"/>
      <c r="DX188" s="90"/>
      <c r="DY188" s="90"/>
      <c r="DZ188" s="90"/>
      <c r="EA188" s="90"/>
      <c r="EB188" s="90"/>
      <c r="EC188" s="90"/>
      <c r="ED188" s="90"/>
      <c r="EE188" s="90"/>
      <c r="EF188" s="90"/>
      <c r="EG188" s="90"/>
      <c r="EH188" s="90"/>
      <c r="EI188" s="90"/>
      <c r="EJ188" s="90"/>
    </row>
    <row r="189" spans="1:140" hidden="1" x14ac:dyDescent="0.3">
      <c r="A189" s="20">
        <f>A187+2</f>
        <v>11</v>
      </c>
      <c r="B189" s="19" t="str" cm="1">
        <f t="array" ref="B189">(IF(B175=17,"11",(IF(B175=16,"11b",(IF(B175=18,"11+",no))))))</f>
        <v>11+</v>
      </c>
      <c r="C189" s="19" t="str" cm="1">
        <f t="array" ref="C189">(IF(C175=17,"11",(IF(C175=16,"11b",(IF(C175=18,"11+",no))))))</f>
        <v>11</v>
      </c>
      <c r="D189" s="19" t="str" cm="1">
        <f t="array" ref="D189">(IF(D175=17,"11",(IF(D175=16,"11b",(IF(D175=18,"11+",no))))))</f>
        <v>11+</v>
      </c>
      <c r="E189" s="19" t="str" cm="1">
        <f t="array" ref="E189">(IF(E175=17,"11",(IF(E175=16,"11b",(IF(E175=18,"11+",no))))))</f>
        <v>11+</v>
      </c>
      <c r="F189" s="17"/>
      <c r="G189" s="17"/>
      <c r="H189" s="17"/>
      <c r="I189" s="17"/>
      <c r="J189" s="17"/>
      <c r="K189" s="17"/>
      <c r="L189" s="17"/>
      <c r="M189" s="17"/>
      <c r="N189" s="88"/>
      <c r="O189" s="88"/>
      <c r="P189" s="88"/>
      <c r="Q189" s="88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8"/>
      <c r="CV189" s="88"/>
      <c r="CW189" s="88"/>
      <c r="CX189" s="88"/>
      <c r="CY189" s="88"/>
      <c r="CZ189" s="88"/>
      <c r="DA189" s="88"/>
      <c r="DB189" s="88"/>
      <c r="DC189" s="88"/>
      <c r="DD189" s="88"/>
      <c r="DE189" s="88"/>
      <c r="DF189" s="88"/>
      <c r="DG189" s="88"/>
      <c r="DH189" s="90"/>
      <c r="DI189" s="90"/>
      <c r="DJ189" s="90"/>
      <c r="DK189" s="90"/>
      <c r="DL189" s="90"/>
      <c r="DM189" s="90"/>
      <c r="DN189" s="90"/>
      <c r="DO189" s="90"/>
      <c r="DP189" s="90"/>
      <c r="DQ189" s="90"/>
      <c r="DR189" s="90"/>
      <c r="DS189" s="90"/>
      <c r="DT189" s="90"/>
      <c r="DU189" s="90"/>
      <c r="DV189" s="90"/>
      <c r="DW189" s="90"/>
      <c r="DX189" s="90"/>
      <c r="DY189" s="90"/>
      <c r="DZ189" s="90"/>
      <c r="EA189" s="90"/>
      <c r="EB189" s="90"/>
      <c r="EC189" s="90"/>
      <c r="ED189" s="90"/>
      <c r="EE189" s="90"/>
      <c r="EF189" s="90"/>
      <c r="EG189" s="90"/>
      <c r="EH189" s="90"/>
      <c r="EI189" s="90"/>
      <c r="EJ189" s="90"/>
    </row>
    <row r="190" spans="1:140" hidden="1" x14ac:dyDescent="0.3">
      <c r="A190" s="20"/>
      <c r="B190" s="19"/>
      <c r="C190" s="19"/>
      <c r="D190" s="19"/>
      <c r="E190" s="21"/>
      <c r="F190" s="17"/>
      <c r="G190" s="17"/>
      <c r="H190" s="17"/>
      <c r="I190" s="17"/>
      <c r="J190" s="17"/>
      <c r="K190" s="17"/>
      <c r="L190" s="17"/>
      <c r="M190" s="17"/>
      <c r="N190" s="88"/>
      <c r="O190" s="88"/>
      <c r="P190" s="88"/>
      <c r="Q190" s="88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/>
      <c r="DD190" s="88"/>
      <c r="DE190" s="88"/>
      <c r="DF190" s="88"/>
      <c r="DG190" s="88"/>
      <c r="DH190" s="90"/>
      <c r="DI190" s="90"/>
      <c r="DJ190" s="90"/>
      <c r="DK190" s="90"/>
      <c r="DL190" s="90"/>
      <c r="DM190" s="90"/>
      <c r="DN190" s="90"/>
      <c r="DO190" s="90"/>
      <c r="DP190" s="90"/>
      <c r="DQ190" s="90"/>
      <c r="DR190" s="90"/>
      <c r="DS190" s="90"/>
      <c r="DT190" s="90"/>
      <c r="DU190" s="90"/>
      <c r="DV190" s="90"/>
      <c r="DW190" s="90"/>
      <c r="DX190" s="90"/>
      <c r="DY190" s="90"/>
      <c r="DZ190" s="90"/>
      <c r="EA190" s="90"/>
      <c r="EB190" s="90"/>
      <c r="EC190" s="90"/>
      <c r="ED190" s="90"/>
      <c r="EE190" s="90"/>
      <c r="EF190" s="90"/>
      <c r="EG190" s="90"/>
      <c r="EH190" s="90"/>
      <c r="EI190" s="90"/>
      <c r="EJ190" s="90"/>
    </row>
    <row r="191" spans="1:140" hidden="1" x14ac:dyDescent="0.3">
      <c r="A191" s="20">
        <f>A189+2</f>
        <v>13</v>
      </c>
      <c r="B191" s="19" t="str" cm="1">
        <f t="array" ref="B191">(IF(B177=21,"13",(IF(B177=20,"13b",no))))</f>
        <v>13</v>
      </c>
      <c r="C191" s="19" t="str" cm="1">
        <f t="array" ref="C191">(IF(C177=21,"13",(IF(C177=20,"13b",no))))</f>
        <v>13</v>
      </c>
      <c r="D191" s="19" t="str" cm="1">
        <f t="array" ref="D191">(IF(D177=21,"13",(IF(D177=20,"13b",no))))</f>
        <v>13</v>
      </c>
      <c r="E191" s="21" t="str" cm="1">
        <f t="array" ref="E191">(IF(E177=21,"13",(IF(E177=20,"13b",no))))</f>
        <v>13</v>
      </c>
      <c r="F191" s="17"/>
      <c r="G191" s="17"/>
      <c r="H191" s="17"/>
      <c r="I191" s="17"/>
      <c r="J191" s="17"/>
      <c r="K191" s="17"/>
      <c r="L191" s="17"/>
      <c r="M191" s="17"/>
      <c r="N191" s="88"/>
      <c r="O191" s="88"/>
      <c r="P191" s="88"/>
      <c r="Q191" s="88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/>
      <c r="DC191" s="88"/>
      <c r="DD191" s="88"/>
      <c r="DE191" s="88"/>
      <c r="DF191" s="88"/>
      <c r="DG191" s="88"/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/>
      <c r="EG191" s="90"/>
      <c r="EH191" s="90"/>
      <c r="EI191" s="90"/>
      <c r="EJ191" s="90"/>
    </row>
    <row r="192" spans="1:140" hidden="1" x14ac:dyDescent="0.3">
      <c r="A192" s="22"/>
      <c r="B192" s="4"/>
      <c r="C192" s="4"/>
      <c r="D192" s="4"/>
      <c r="E192" s="23"/>
      <c r="F192" s="17"/>
      <c r="G192" s="17"/>
      <c r="H192" s="17"/>
      <c r="I192" s="17"/>
      <c r="J192" s="17"/>
      <c r="K192" s="17"/>
      <c r="L192" s="17"/>
      <c r="M192" s="17"/>
      <c r="N192" s="88"/>
      <c r="O192" s="88"/>
      <c r="P192" s="88"/>
      <c r="Q192" s="88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8"/>
      <c r="CV192" s="88"/>
      <c r="CW192" s="88"/>
      <c r="CX192" s="88"/>
      <c r="CY192" s="88"/>
      <c r="CZ192" s="88"/>
      <c r="DA192" s="88"/>
      <c r="DB192" s="88"/>
      <c r="DC192" s="88"/>
      <c r="DD192" s="88"/>
      <c r="DE192" s="88"/>
      <c r="DF192" s="88"/>
      <c r="DG192" s="88"/>
      <c r="DH192" s="90"/>
      <c r="DI192" s="90"/>
      <c r="DJ192" s="90"/>
      <c r="DK192" s="90"/>
      <c r="DL192" s="90"/>
      <c r="DM192" s="90"/>
      <c r="DN192" s="90"/>
      <c r="DO192" s="90"/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0"/>
      <c r="EC192" s="90"/>
      <c r="ED192" s="90"/>
      <c r="EE192" s="90"/>
      <c r="EF192" s="90"/>
      <c r="EG192" s="90"/>
      <c r="EH192" s="90"/>
      <c r="EI192" s="90"/>
      <c r="EJ192" s="90"/>
    </row>
    <row r="193" spans="1:140" hidden="1" x14ac:dyDescent="0.3">
      <c r="A193" s="20">
        <v>1</v>
      </c>
      <c r="B193" s="19" t="str">
        <f>CONCATENATE(B179,B181,B183)</f>
        <v>Fa</v>
      </c>
      <c r="C193" s="19" t="str">
        <f t="shared" ref="C193:E193" si="193">CONCATENATE(C179,C181,C183)</f>
        <v>Fam</v>
      </c>
      <c r="D193" s="19" t="str">
        <f t="shared" si="193"/>
        <v>Fa</v>
      </c>
      <c r="E193" s="21" t="str">
        <f t="shared" si="193"/>
        <v>Fam</v>
      </c>
      <c r="F193" s="17"/>
      <c r="G193" s="17"/>
      <c r="H193" s="17"/>
      <c r="I193" s="17"/>
      <c r="J193" s="17"/>
      <c r="K193" s="17"/>
      <c r="L193" s="17"/>
      <c r="M193" s="17"/>
      <c r="N193" s="88"/>
      <c r="O193" s="88"/>
      <c r="P193" s="88"/>
      <c r="Q193" s="88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8"/>
      <c r="CV193" s="88"/>
      <c r="CW193" s="88"/>
      <c r="CX193" s="88"/>
      <c r="CY193" s="88"/>
      <c r="CZ193" s="88"/>
      <c r="DA193" s="88"/>
      <c r="DB193" s="88"/>
      <c r="DC193" s="88"/>
      <c r="DD193" s="88"/>
      <c r="DE193" s="88"/>
      <c r="DF193" s="88"/>
      <c r="DG193" s="88"/>
      <c r="DH193" s="90"/>
      <c r="DI193" s="90"/>
      <c r="DJ193" s="90"/>
      <c r="DK193" s="90"/>
      <c r="DL193" s="90"/>
      <c r="DM193" s="90"/>
      <c r="DN193" s="90"/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0"/>
      <c r="EC193" s="90"/>
      <c r="ED193" s="90"/>
      <c r="EE193" s="90"/>
      <c r="EF193" s="90"/>
      <c r="EG193" s="90"/>
      <c r="EH193" s="90"/>
      <c r="EI193" s="90"/>
      <c r="EJ193" s="90"/>
    </row>
    <row r="194" spans="1:140" hidden="1" x14ac:dyDescent="0.3">
      <c r="A194" s="20">
        <f>A193+1</f>
        <v>2</v>
      </c>
      <c r="B194" s="19" t="str">
        <f>CONCATENATE(B179,B181,B183,B185)</f>
        <v>FaΔ</v>
      </c>
      <c r="C194" s="19" t="str">
        <f t="shared" ref="C194:E194" si="194">CONCATENATE(C179,C181,C183,C185)</f>
        <v>Fam7</v>
      </c>
      <c r="D194" s="19" t="str">
        <f t="shared" si="194"/>
        <v>Fa7</v>
      </c>
      <c r="E194" s="21" t="str">
        <f t="shared" si="194"/>
        <v>Fam7</v>
      </c>
      <c r="F194" s="17"/>
      <c r="G194" s="17"/>
      <c r="H194" s="17"/>
      <c r="I194" s="17"/>
      <c r="J194" s="17"/>
      <c r="K194" s="17"/>
      <c r="L194" s="17"/>
      <c r="M194" s="17"/>
      <c r="N194" s="88"/>
      <c r="O194" s="88"/>
      <c r="P194" s="88"/>
      <c r="Q194" s="88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8"/>
      <c r="CV194" s="88"/>
      <c r="CW194" s="88"/>
      <c r="CX194" s="88"/>
      <c r="CY194" s="88"/>
      <c r="CZ194" s="88"/>
      <c r="DA194" s="88"/>
      <c r="DB194" s="88"/>
      <c r="DC194" s="88"/>
      <c r="DD194" s="88"/>
      <c r="DE194" s="88"/>
      <c r="DF194" s="88"/>
      <c r="DG194" s="88"/>
      <c r="DH194" s="90"/>
      <c r="DI194" s="90"/>
      <c r="DJ194" s="90"/>
      <c r="DK194" s="90"/>
      <c r="DL194" s="90"/>
      <c r="DM194" s="90"/>
      <c r="DN194" s="90"/>
      <c r="DO194" s="90"/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/>
      <c r="EA194" s="90"/>
      <c r="EB194" s="90"/>
      <c r="EC194" s="90"/>
      <c r="ED194" s="90"/>
      <c r="EE194" s="90"/>
      <c r="EF194" s="90"/>
      <c r="EG194" s="90"/>
      <c r="EH194" s="90"/>
      <c r="EI194" s="90"/>
      <c r="EJ194" s="90"/>
    </row>
    <row r="195" spans="1:140" hidden="1" x14ac:dyDescent="0.3">
      <c r="A195" s="20">
        <f t="shared" ref="A195:A197" si="195">A194+1</f>
        <v>3</v>
      </c>
      <c r="B195" s="19" t="str">
        <f>CONCATENATE(B179,B181,B183,B187)</f>
        <v>Fa9</v>
      </c>
      <c r="C195" s="19" t="str">
        <f t="shared" ref="C195:E195" si="196">CONCATENATE(C179,C181,C183,C187)</f>
        <v>Fam9</v>
      </c>
      <c r="D195" s="19" t="str">
        <f t="shared" si="196"/>
        <v>Fa9</v>
      </c>
      <c r="E195" s="21" t="str">
        <f t="shared" si="196"/>
        <v>Fam9</v>
      </c>
      <c r="F195" s="17"/>
      <c r="G195" s="17"/>
      <c r="H195" s="17"/>
      <c r="I195" s="17"/>
      <c r="J195" s="17"/>
      <c r="K195" s="17"/>
      <c r="L195" s="17"/>
      <c r="M195" s="17"/>
      <c r="N195" s="88"/>
      <c r="O195" s="88"/>
      <c r="P195" s="88"/>
      <c r="Q195" s="88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90"/>
      <c r="DI195" s="90"/>
      <c r="DJ195" s="90"/>
      <c r="DK195" s="90"/>
      <c r="DL195" s="90"/>
      <c r="DM195" s="90"/>
      <c r="DN195" s="90"/>
      <c r="DO195" s="90"/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/>
      <c r="EA195" s="90"/>
      <c r="EB195" s="90"/>
      <c r="EC195" s="90"/>
      <c r="ED195" s="90"/>
      <c r="EE195" s="90"/>
      <c r="EF195" s="90"/>
      <c r="EG195" s="90"/>
      <c r="EH195" s="90"/>
      <c r="EI195" s="90"/>
      <c r="EJ195" s="90"/>
    </row>
    <row r="196" spans="1:140" hidden="1" x14ac:dyDescent="0.3">
      <c r="A196" s="20">
        <f t="shared" si="195"/>
        <v>4</v>
      </c>
      <c r="B196" s="19" t="str">
        <f>CONCATENATE(B179,B181,B183,B189)</f>
        <v>Fa11+</v>
      </c>
      <c r="C196" s="19" t="str">
        <f t="shared" ref="C196:E196" si="197">CONCATENATE(C179,C181,C183,C189)</f>
        <v>Fam11</v>
      </c>
      <c r="D196" s="19" t="str">
        <f t="shared" si="197"/>
        <v>Fa11+</v>
      </c>
      <c r="E196" s="21" t="str">
        <f t="shared" si="197"/>
        <v>Fam11+</v>
      </c>
      <c r="F196" s="17"/>
      <c r="G196" s="17"/>
      <c r="H196" s="17"/>
      <c r="I196" s="17"/>
      <c r="J196" s="17"/>
      <c r="K196" s="17"/>
      <c r="L196" s="17"/>
      <c r="M196" s="17"/>
      <c r="N196" s="88"/>
      <c r="O196" s="88"/>
      <c r="P196" s="88"/>
      <c r="Q196" s="88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8"/>
      <c r="CV196" s="88"/>
      <c r="CW196" s="88"/>
      <c r="CX196" s="88"/>
      <c r="CY196" s="88"/>
      <c r="CZ196" s="88"/>
      <c r="DA196" s="88"/>
      <c r="DB196" s="88"/>
      <c r="DC196" s="88"/>
      <c r="DD196" s="88"/>
      <c r="DE196" s="88"/>
      <c r="DF196" s="88"/>
      <c r="DG196" s="88"/>
      <c r="DH196" s="90"/>
      <c r="DI196" s="90"/>
      <c r="DJ196" s="90"/>
      <c r="DK196" s="90"/>
      <c r="DL196" s="90"/>
      <c r="DM196" s="90"/>
      <c r="DN196" s="90"/>
      <c r="DO196" s="90"/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/>
      <c r="EA196" s="90"/>
      <c r="EB196" s="90"/>
      <c r="EC196" s="90"/>
      <c r="ED196" s="90"/>
      <c r="EE196" s="90"/>
      <c r="EF196" s="90"/>
      <c r="EG196" s="90"/>
      <c r="EH196" s="90"/>
      <c r="EI196" s="90"/>
      <c r="EJ196" s="90"/>
    </row>
    <row r="197" spans="1:140" hidden="1" x14ac:dyDescent="0.3">
      <c r="A197" s="20">
        <f t="shared" si="195"/>
        <v>5</v>
      </c>
      <c r="B197" s="19" t="str">
        <f>CONCATENATE(B179,B181,B183,B191)</f>
        <v>Fa13</v>
      </c>
      <c r="C197" s="19" t="str">
        <f t="shared" ref="C197:E197" si="198">CONCATENATE(C179,C181,C183,C191)</f>
        <v>Fam13</v>
      </c>
      <c r="D197" s="19" t="str">
        <f t="shared" si="198"/>
        <v>Fa13</v>
      </c>
      <c r="E197" s="21" t="str">
        <f t="shared" si="198"/>
        <v>Fam13</v>
      </c>
      <c r="F197" s="17"/>
      <c r="G197" s="17"/>
      <c r="H197" s="17"/>
      <c r="I197" s="17"/>
      <c r="J197" s="17"/>
      <c r="K197" s="17"/>
      <c r="L197" s="17"/>
      <c r="M197" s="17"/>
      <c r="N197" s="88"/>
      <c r="O197" s="88"/>
      <c r="P197" s="88"/>
      <c r="Q197" s="88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8"/>
      <c r="CV197" s="88"/>
      <c r="CW197" s="88"/>
      <c r="CX197" s="88"/>
      <c r="CY197" s="88"/>
      <c r="CZ197" s="88"/>
      <c r="DA197" s="88"/>
      <c r="DB197" s="88"/>
      <c r="DC197" s="88"/>
      <c r="DD197" s="88"/>
      <c r="DE197" s="88"/>
      <c r="DF197" s="88"/>
      <c r="DG197" s="88"/>
      <c r="DH197" s="90"/>
      <c r="DI197" s="90"/>
      <c r="DJ197" s="90"/>
      <c r="DK197" s="90"/>
      <c r="DL197" s="90"/>
      <c r="DM197" s="90"/>
      <c r="DN197" s="90"/>
      <c r="DO197" s="90"/>
      <c r="DP197" s="90"/>
      <c r="DQ197" s="90"/>
      <c r="DR197" s="90"/>
      <c r="DS197" s="90"/>
      <c r="DT197" s="90"/>
      <c r="DU197" s="90"/>
      <c r="DV197" s="90"/>
      <c r="DW197" s="90"/>
      <c r="DX197" s="90"/>
      <c r="DY197" s="90"/>
      <c r="DZ197" s="90"/>
      <c r="EA197" s="90"/>
      <c r="EB197" s="90"/>
      <c r="EC197" s="90"/>
      <c r="ED197" s="90"/>
      <c r="EE197" s="90"/>
      <c r="EF197" s="90"/>
      <c r="EG197" s="90"/>
      <c r="EH197" s="90"/>
      <c r="EI197" s="90"/>
      <c r="EJ197" s="90"/>
    </row>
    <row r="198" spans="1:140" ht="16.2" hidden="1" thickBot="1" x14ac:dyDescent="0.35">
      <c r="A198" s="24"/>
      <c r="B198" s="25"/>
      <c r="C198" s="25"/>
      <c r="D198" s="25"/>
      <c r="E198" s="26"/>
      <c r="F198" s="17"/>
      <c r="G198" s="17"/>
      <c r="H198" s="17"/>
      <c r="I198" s="17"/>
      <c r="J198" s="17"/>
      <c r="K198" s="17"/>
      <c r="L198" s="17"/>
      <c r="M198" s="17"/>
      <c r="N198" s="88"/>
      <c r="O198" s="88"/>
      <c r="P198" s="88"/>
      <c r="Q198" s="88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8"/>
      <c r="CV198" s="88"/>
      <c r="CW198" s="88"/>
      <c r="CX198" s="88"/>
      <c r="CY198" s="88"/>
      <c r="CZ198" s="88"/>
      <c r="DA198" s="88"/>
      <c r="DB198" s="88"/>
      <c r="DC198" s="88"/>
      <c r="DD198" s="88"/>
      <c r="DE198" s="88"/>
      <c r="DF198" s="88"/>
      <c r="DG198" s="88"/>
      <c r="DH198" s="90"/>
      <c r="DI198" s="90"/>
      <c r="DJ198" s="90"/>
      <c r="DK198" s="90"/>
      <c r="DL198" s="90"/>
      <c r="DM198" s="90"/>
      <c r="DN198" s="90"/>
      <c r="DO198" s="90"/>
      <c r="DP198" s="90"/>
      <c r="DQ198" s="90"/>
      <c r="DR198" s="90"/>
      <c r="DS198" s="90"/>
      <c r="DT198" s="90"/>
      <c r="DU198" s="90"/>
      <c r="DV198" s="90"/>
      <c r="DW198" s="90"/>
      <c r="DX198" s="90"/>
      <c r="DY198" s="90"/>
      <c r="DZ198" s="90"/>
      <c r="EA198" s="90"/>
      <c r="EB198" s="90"/>
      <c r="EC198" s="90"/>
      <c r="ED198" s="90"/>
      <c r="EE198" s="90"/>
      <c r="EF198" s="90"/>
      <c r="EG198" s="90"/>
      <c r="EH198" s="90"/>
      <c r="EI198" s="90"/>
      <c r="EJ198" s="90"/>
    </row>
    <row r="199" spans="1:140" ht="16.8" hidden="1" thickTop="1" thickBot="1" x14ac:dyDescent="0.35">
      <c r="A199" s="19"/>
      <c r="B199" s="19"/>
      <c r="C199" s="19"/>
      <c r="D199" s="19"/>
      <c r="E199" s="19"/>
      <c r="F199" s="17"/>
      <c r="G199" s="17"/>
      <c r="H199" s="17"/>
      <c r="I199" s="17"/>
      <c r="J199" s="17"/>
      <c r="K199" s="17"/>
      <c r="L199" s="17"/>
      <c r="M199" s="17"/>
      <c r="N199" s="88"/>
      <c r="O199" s="88"/>
      <c r="P199" s="88"/>
      <c r="Q199" s="88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8"/>
      <c r="CV199" s="88"/>
      <c r="CW199" s="88"/>
      <c r="CX199" s="88"/>
      <c r="CY199" s="88"/>
      <c r="CZ199" s="88"/>
      <c r="DA199" s="88"/>
      <c r="DB199" s="88"/>
      <c r="DC199" s="88"/>
      <c r="DD199" s="88"/>
      <c r="DE199" s="88"/>
      <c r="DF199" s="88"/>
      <c r="DG199" s="88"/>
      <c r="DH199" s="90"/>
      <c r="DI199" s="90"/>
      <c r="DJ199" s="90"/>
      <c r="DK199" s="90"/>
      <c r="DL199" s="90"/>
      <c r="DM199" s="90"/>
      <c r="DN199" s="90"/>
      <c r="DO199" s="90"/>
      <c r="DP199" s="90"/>
      <c r="DQ199" s="90"/>
      <c r="DR199" s="90"/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/>
      <c r="EG199" s="90"/>
      <c r="EH199" s="90"/>
      <c r="EI199" s="90"/>
      <c r="EJ199" s="90"/>
    </row>
    <row r="200" spans="1:140" ht="16.2" hidden="1" thickTop="1" x14ac:dyDescent="0.3">
      <c r="A200" s="152" t="s">
        <v>70</v>
      </c>
      <c r="B200" s="153"/>
      <c r="C200" s="153"/>
      <c r="D200" s="153"/>
      <c r="E200" s="154"/>
      <c r="F200" s="17"/>
      <c r="G200" s="17"/>
      <c r="H200" s="17"/>
      <c r="I200" s="17"/>
      <c r="J200" s="17"/>
      <c r="K200" s="17"/>
      <c r="L200" s="17"/>
      <c r="M200" s="17"/>
      <c r="N200" s="88"/>
      <c r="O200" s="88"/>
      <c r="P200" s="88"/>
      <c r="Q200" s="88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8"/>
      <c r="CV200" s="88"/>
      <c r="CW200" s="88"/>
      <c r="CX200" s="88"/>
      <c r="CY200" s="88"/>
      <c r="CZ200" s="88"/>
      <c r="DA200" s="88"/>
      <c r="DB200" s="88"/>
      <c r="DC200" s="88"/>
      <c r="DD200" s="88"/>
      <c r="DE200" s="88"/>
      <c r="DF200" s="88"/>
      <c r="DG200" s="88"/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0"/>
      <c r="EC200" s="90"/>
      <c r="ED200" s="90"/>
      <c r="EE200" s="90"/>
      <c r="EF200" s="90"/>
      <c r="EG200" s="90"/>
      <c r="EH200" s="90"/>
      <c r="EI200" s="90"/>
      <c r="EJ200" s="90"/>
    </row>
    <row r="201" spans="1:140" hidden="1" x14ac:dyDescent="0.3">
      <c r="A201" s="20">
        <v>1</v>
      </c>
      <c r="B201" s="19">
        <v>1</v>
      </c>
      <c r="C201" s="19">
        <v>1</v>
      </c>
      <c r="D201" s="19">
        <v>1</v>
      </c>
      <c r="E201" s="19">
        <v>1</v>
      </c>
      <c r="F201" s="17"/>
      <c r="G201" s="17"/>
      <c r="H201" s="17"/>
      <c r="I201" s="17"/>
      <c r="J201" s="17"/>
      <c r="K201" s="17"/>
      <c r="L201" s="17"/>
      <c r="M201" s="17"/>
      <c r="N201" s="88"/>
      <c r="O201" s="88"/>
      <c r="P201" s="88"/>
      <c r="Q201" s="88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  <c r="DC201" s="88"/>
      <c r="DD201" s="88"/>
      <c r="DE201" s="88"/>
      <c r="DF201" s="88"/>
      <c r="DG201" s="88"/>
      <c r="DH201" s="90"/>
      <c r="DI201" s="90"/>
      <c r="DJ201" s="90"/>
      <c r="DK201" s="90"/>
      <c r="DL201" s="90"/>
      <c r="DM201" s="90"/>
      <c r="DN201" s="90"/>
      <c r="DO201" s="90"/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0"/>
      <c r="EC201" s="90"/>
      <c r="ED201" s="90"/>
      <c r="EE201" s="90"/>
      <c r="EF201" s="90"/>
      <c r="EG201" s="90"/>
      <c r="EH201" s="90"/>
      <c r="EI201" s="90"/>
      <c r="EJ201" s="90"/>
    </row>
    <row r="202" spans="1:140" hidden="1" x14ac:dyDescent="0.3">
      <c r="A202" s="20"/>
      <c r="B202" s="19"/>
      <c r="C202" s="19"/>
      <c r="D202" s="19"/>
      <c r="E202" s="21"/>
      <c r="F202" s="17"/>
      <c r="G202" s="17"/>
      <c r="H202" s="17"/>
      <c r="I202" s="17"/>
      <c r="J202" s="17"/>
      <c r="K202" s="17"/>
      <c r="L202" s="17"/>
      <c r="M202" s="17"/>
      <c r="N202" s="88"/>
      <c r="O202" s="88"/>
      <c r="P202" s="88"/>
      <c r="Q202" s="88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8"/>
      <c r="CV202" s="88"/>
      <c r="CW202" s="88"/>
      <c r="CX202" s="88"/>
      <c r="CY202" s="88"/>
      <c r="CZ202" s="88"/>
      <c r="DA202" s="88"/>
      <c r="DB202" s="88"/>
      <c r="DC202" s="88"/>
      <c r="DD202" s="88"/>
      <c r="DE202" s="88"/>
      <c r="DF202" s="88"/>
      <c r="DG202" s="88"/>
      <c r="DH202" s="90"/>
      <c r="DI202" s="90"/>
      <c r="DJ202" s="90"/>
      <c r="DK202" s="90"/>
      <c r="DL202" s="90"/>
      <c r="DM202" s="90"/>
      <c r="DN202" s="90"/>
      <c r="DO202" s="90"/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0"/>
      <c r="EC202" s="90"/>
      <c r="ED202" s="90"/>
      <c r="EE202" s="90"/>
      <c r="EF202" s="90"/>
      <c r="EG202" s="90"/>
      <c r="EH202" s="90"/>
      <c r="EI202" s="90"/>
      <c r="EJ202" s="90"/>
    </row>
    <row r="203" spans="1:140" hidden="1" x14ac:dyDescent="0.3">
      <c r="A203" s="20">
        <f>A201+2</f>
        <v>3</v>
      </c>
      <c r="B203" s="19">
        <f>B38-B$36</f>
        <v>4</v>
      </c>
      <c r="C203" s="19">
        <f>C38-C$36</f>
        <v>3</v>
      </c>
      <c r="D203" s="19">
        <f>D38-D$36</f>
        <v>4</v>
      </c>
      <c r="E203" s="19">
        <f>E38-E$36</f>
        <v>4</v>
      </c>
      <c r="F203" s="17"/>
      <c r="G203" s="17"/>
      <c r="H203" s="17"/>
      <c r="I203" s="17"/>
      <c r="J203" s="17"/>
      <c r="K203" s="17"/>
      <c r="L203" s="17"/>
      <c r="M203" s="17"/>
      <c r="N203" s="88"/>
      <c r="O203" s="88"/>
      <c r="P203" s="88"/>
      <c r="Q203" s="88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  <c r="DC203" s="88"/>
      <c r="DD203" s="88"/>
      <c r="DE203" s="88"/>
      <c r="DF203" s="88"/>
      <c r="DG203" s="88"/>
      <c r="DH203" s="90"/>
      <c r="DI203" s="90"/>
      <c r="DJ203" s="90"/>
      <c r="DK203" s="90"/>
      <c r="DL203" s="90"/>
      <c r="DM203" s="90"/>
      <c r="DN203" s="90"/>
      <c r="DO203" s="90"/>
      <c r="DP203" s="90"/>
      <c r="DQ203" s="90"/>
      <c r="DR203" s="90"/>
      <c r="DS203" s="90"/>
      <c r="DT203" s="90"/>
      <c r="DU203" s="90"/>
      <c r="DV203" s="90"/>
      <c r="DW203" s="90"/>
      <c r="DX203" s="90"/>
      <c r="DY203" s="90"/>
      <c r="DZ203" s="90"/>
      <c r="EA203" s="90"/>
      <c r="EB203" s="90"/>
      <c r="EC203" s="90"/>
      <c r="ED203" s="90"/>
      <c r="EE203" s="90"/>
      <c r="EF203" s="90"/>
      <c r="EG203" s="90"/>
      <c r="EH203" s="90"/>
      <c r="EI203" s="90"/>
      <c r="EJ203" s="90"/>
    </row>
    <row r="204" spans="1:140" hidden="1" x14ac:dyDescent="0.3">
      <c r="A204" s="20"/>
      <c r="B204" s="19"/>
      <c r="C204" s="19"/>
      <c r="D204" s="19"/>
      <c r="E204" s="21"/>
      <c r="F204" s="17"/>
      <c r="G204" s="17"/>
      <c r="H204" s="17"/>
      <c r="I204" s="17"/>
      <c r="J204" s="17"/>
      <c r="K204" s="17"/>
      <c r="L204" s="17"/>
      <c r="M204" s="17"/>
      <c r="N204" s="88"/>
      <c r="O204" s="88"/>
      <c r="P204" s="88"/>
      <c r="Q204" s="88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90"/>
      <c r="DI204" s="90"/>
      <c r="DJ204" s="90"/>
      <c r="DK204" s="90"/>
      <c r="DL204" s="90"/>
      <c r="DM204" s="90"/>
      <c r="DN204" s="90"/>
      <c r="DO204" s="90"/>
      <c r="DP204" s="90"/>
      <c r="DQ204" s="90"/>
      <c r="DR204" s="90"/>
      <c r="DS204" s="90"/>
      <c r="DT204" s="90"/>
      <c r="DU204" s="90"/>
      <c r="DV204" s="90"/>
      <c r="DW204" s="90"/>
      <c r="DX204" s="90"/>
      <c r="DY204" s="90"/>
      <c r="DZ204" s="90"/>
      <c r="EA204" s="90"/>
      <c r="EB204" s="90"/>
      <c r="EC204" s="90"/>
      <c r="ED204" s="90"/>
      <c r="EE204" s="90"/>
      <c r="EF204" s="90"/>
      <c r="EG204" s="90"/>
      <c r="EH204" s="90"/>
      <c r="EI204" s="90"/>
      <c r="EJ204" s="90"/>
    </row>
    <row r="205" spans="1:140" hidden="1" x14ac:dyDescent="0.3">
      <c r="A205" s="20">
        <f>A203+2</f>
        <v>5</v>
      </c>
      <c r="B205" s="19">
        <f>B40-B$36</f>
        <v>7</v>
      </c>
      <c r="C205" s="19">
        <f>C40-C$36</f>
        <v>7</v>
      </c>
      <c r="D205" s="19">
        <f>D40-D$36</f>
        <v>7</v>
      </c>
      <c r="E205" s="19">
        <f>E40-E$36</f>
        <v>7</v>
      </c>
      <c r="F205" s="17"/>
      <c r="G205" s="17"/>
      <c r="H205" s="17"/>
      <c r="I205" s="17"/>
      <c r="J205" s="17"/>
      <c r="K205" s="17"/>
      <c r="L205" s="17"/>
      <c r="M205" s="17"/>
      <c r="N205" s="88"/>
      <c r="O205" s="88"/>
      <c r="P205" s="88"/>
      <c r="Q205" s="88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90"/>
      <c r="DI205" s="90"/>
      <c r="DJ205" s="90"/>
      <c r="DK205" s="90"/>
      <c r="DL205" s="90"/>
      <c r="DM205" s="90"/>
      <c r="DN205" s="90"/>
      <c r="DO205" s="90"/>
      <c r="DP205" s="90"/>
      <c r="DQ205" s="90"/>
      <c r="DR205" s="90"/>
      <c r="DS205" s="90"/>
      <c r="DT205" s="90"/>
      <c r="DU205" s="90"/>
      <c r="DV205" s="90"/>
      <c r="DW205" s="90"/>
      <c r="DX205" s="90"/>
      <c r="DY205" s="90"/>
      <c r="DZ205" s="90"/>
      <c r="EA205" s="90"/>
      <c r="EB205" s="90"/>
      <c r="EC205" s="90"/>
      <c r="ED205" s="90"/>
      <c r="EE205" s="90"/>
      <c r="EF205" s="90"/>
      <c r="EG205" s="90"/>
      <c r="EH205" s="90"/>
      <c r="EI205" s="90"/>
      <c r="EJ205" s="90"/>
    </row>
    <row r="206" spans="1:140" hidden="1" x14ac:dyDescent="0.3">
      <c r="A206" s="20"/>
      <c r="B206" s="19"/>
      <c r="C206" s="19"/>
      <c r="D206" s="19"/>
      <c r="E206" s="21"/>
      <c r="F206" s="17"/>
      <c r="G206" s="17"/>
      <c r="H206" s="17"/>
      <c r="I206" s="17"/>
      <c r="J206" s="17"/>
      <c r="K206" s="17"/>
      <c r="L206" s="17"/>
      <c r="M206" s="17"/>
      <c r="N206" s="88"/>
      <c r="O206" s="88"/>
      <c r="P206" s="88"/>
      <c r="Q206" s="88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90"/>
      <c r="DI206" s="90"/>
      <c r="DJ206" s="90"/>
      <c r="DK206" s="90"/>
      <c r="DL206" s="90"/>
      <c r="DM206" s="90"/>
      <c r="DN206" s="90"/>
      <c r="DO206" s="90"/>
      <c r="DP206" s="90"/>
      <c r="DQ206" s="90"/>
      <c r="DR206" s="90"/>
      <c r="DS206" s="90"/>
      <c r="DT206" s="90"/>
      <c r="DU206" s="90"/>
      <c r="DV206" s="90"/>
      <c r="DW206" s="90"/>
      <c r="DX206" s="90"/>
      <c r="DY206" s="90"/>
      <c r="DZ206" s="90"/>
      <c r="EA206" s="90"/>
      <c r="EB206" s="90"/>
      <c r="EC206" s="90"/>
      <c r="ED206" s="90"/>
      <c r="EE206" s="90"/>
      <c r="EF206" s="90"/>
      <c r="EG206" s="90"/>
      <c r="EH206" s="90"/>
      <c r="EI206" s="90"/>
      <c r="EJ206" s="90"/>
    </row>
    <row r="207" spans="1:140" hidden="1" x14ac:dyDescent="0.3">
      <c r="A207" s="20">
        <f>A205+2</f>
        <v>7</v>
      </c>
      <c r="B207" s="19">
        <f>B42-B$36</f>
        <v>10</v>
      </c>
      <c r="C207" s="19">
        <f>C42-C$36</f>
        <v>10</v>
      </c>
      <c r="D207" s="19">
        <f>D42-D$36</f>
        <v>10</v>
      </c>
      <c r="E207" s="19">
        <f>E42-E$36</f>
        <v>10</v>
      </c>
      <c r="F207" s="17"/>
      <c r="G207" s="17"/>
      <c r="H207" s="17"/>
      <c r="I207" s="17"/>
      <c r="J207" s="17"/>
      <c r="K207" s="17"/>
      <c r="L207" s="17"/>
      <c r="M207" s="17"/>
      <c r="N207" s="88"/>
      <c r="O207" s="88"/>
      <c r="P207" s="88"/>
      <c r="Q207" s="88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90"/>
      <c r="DI207" s="90"/>
      <c r="DJ207" s="90"/>
      <c r="DK207" s="90"/>
      <c r="DL207" s="90"/>
      <c r="DM207" s="90"/>
      <c r="DN207" s="90"/>
      <c r="DO207" s="90"/>
      <c r="DP207" s="90"/>
      <c r="DQ207" s="90"/>
      <c r="DR207" s="90"/>
      <c r="DS207" s="90"/>
      <c r="DT207" s="90"/>
      <c r="DU207" s="90"/>
      <c r="DV207" s="90"/>
      <c r="DW207" s="90"/>
      <c r="DX207" s="90"/>
      <c r="DY207" s="90"/>
      <c r="DZ207" s="90"/>
      <c r="EA207" s="90"/>
      <c r="EB207" s="90"/>
      <c r="EC207" s="90"/>
      <c r="ED207" s="90"/>
      <c r="EE207" s="90"/>
      <c r="EF207" s="90"/>
      <c r="EG207" s="90"/>
      <c r="EH207" s="90"/>
      <c r="EI207" s="90"/>
      <c r="EJ207" s="90"/>
    </row>
    <row r="208" spans="1:140" hidden="1" x14ac:dyDescent="0.3">
      <c r="A208" s="20"/>
      <c r="B208" s="19"/>
      <c r="C208" s="19"/>
      <c r="D208" s="19"/>
      <c r="E208" s="21"/>
      <c r="F208" s="17"/>
      <c r="G208" s="17"/>
      <c r="H208" s="17"/>
      <c r="I208" s="17"/>
      <c r="J208" s="17"/>
      <c r="K208" s="17"/>
      <c r="L208" s="17"/>
      <c r="M208" s="17"/>
      <c r="N208" s="88"/>
      <c r="O208" s="88"/>
      <c r="P208" s="88"/>
      <c r="Q208" s="88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90"/>
      <c r="DI208" s="90"/>
      <c r="DJ208" s="90"/>
      <c r="DK208" s="90"/>
      <c r="DL208" s="90"/>
      <c r="DM208" s="90"/>
      <c r="DN208" s="90"/>
      <c r="DO208" s="90"/>
      <c r="DP208" s="90"/>
      <c r="DQ208" s="90"/>
      <c r="DR208" s="90"/>
      <c r="DS208" s="90"/>
      <c r="DT208" s="90"/>
      <c r="DU208" s="90"/>
      <c r="DV208" s="90"/>
      <c r="DW208" s="90"/>
      <c r="DX208" s="90"/>
      <c r="DY208" s="90"/>
      <c r="DZ208" s="90"/>
      <c r="EA208" s="90"/>
      <c r="EB208" s="90"/>
      <c r="EC208" s="90"/>
      <c r="ED208" s="90"/>
      <c r="EE208" s="90"/>
      <c r="EF208" s="90"/>
      <c r="EG208" s="90"/>
      <c r="EH208" s="90"/>
      <c r="EI208" s="90"/>
      <c r="EJ208" s="90"/>
    </row>
    <row r="209" spans="1:140" hidden="1" x14ac:dyDescent="0.3">
      <c r="A209" s="20">
        <f>A207+2</f>
        <v>9</v>
      </c>
      <c r="B209" s="19">
        <f>B44-B$36</f>
        <v>14</v>
      </c>
      <c r="C209" s="19">
        <f>C44-C$36</f>
        <v>13</v>
      </c>
      <c r="D209" s="19">
        <f>D44-D$36</f>
        <v>14</v>
      </c>
      <c r="E209" s="19">
        <f>E44-E$36</f>
        <v>13</v>
      </c>
      <c r="F209" s="17"/>
      <c r="G209" s="17"/>
      <c r="H209" s="17"/>
      <c r="I209" s="17"/>
      <c r="J209" s="17"/>
      <c r="K209" s="17"/>
      <c r="L209" s="17"/>
      <c r="M209" s="17"/>
      <c r="N209" s="88"/>
      <c r="O209" s="88"/>
      <c r="P209" s="88"/>
      <c r="Q209" s="88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90"/>
      <c r="DI209" s="90"/>
      <c r="DJ209" s="90"/>
      <c r="DK209" s="90"/>
      <c r="DL209" s="90"/>
      <c r="DM209" s="90"/>
      <c r="DN209" s="90"/>
      <c r="DO209" s="90"/>
      <c r="DP209" s="90"/>
      <c r="DQ209" s="90"/>
      <c r="DR209" s="90"/>
      <c r="DS209" s="90"/>
      <c r="DT209" s="90"/>
      <c r="DU209" s="90"/>
      <c r="DV209" s="90"/>
      <c r="DW209" s="90"/>
      <c r="DX209" s="90"/>
      <c r="DY209" s="90"/>
      <c r="DZ209" s="90"/>
      <c r="EA209" s="90"/>
      <c r="EB209" s="90"/>
      <c r="EC209" s="90"/>
      <c r="ED209" s="90"/>
      <c r="EE209" s="90"/>
      <c r="EF209" s="90"/>
      <c r="EG209" s="90"/>
      <c r="EH209" s="90"/>
      <c r="EI209" s="90"/>
      <c r="EJ209" s="90"/>
    </row>
    <row r="210" spans="1:140" hidden="1" x14ac:dyDescent="0.3">
      <c r="A210" s="20"/>
      <c r="B210" s="19"/>
      <c r="C210" s="19"/>
      <c r="D210" s="19"/>
      <c r="E210" s="21"/>
      <c r="F210" s="17"/>
      <c r="G210" s="17"/>
      <c r="H210" s="17"/>
      <c r="I210" s="17"/>
      <c r="J210" s="17"/>
      <c r="K210" s="17"/>
      <c r="L210" s="17"/>
      <c r="M210" s="17"/>
      <c r="N210" s="88"/>
      <c r="O210" s="88"/>
      <c r="P210" s="88"/>
      <c r="Q210" s="88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90"/>
      <c r="DI210" s="90"/>
      <c r="DJ210" s="90"/>
      <c r="DK210" s="90"/>
      <c r="DL210" s="90"/>
      <c r="DM210" s="90"/>
      <c r="DN210" s="90"/>
      <c r="DO210" s="90"/>
      <c r="DP210" s="90"/>
      <c r="DQ210" s="90"/>
      <c r="DR210" s="90"/>
      <c r="DS210" s="90"/>
      <c r="DT210" s="90"/>
      <c r="DU210" s="90"/>
      <c r="DV210" s="90"/>
      <c r="DW210" s="90"/>
      <c r="DX210" s="90"/>
      <c r="DY210" s="90"/>
      <c r="DZ210" s="90"/>
      <c r="EA210" s="90"/>
      <c r="EB210" s="90"/>
      <c r="EC210" s="90"/>
      <c r="ED210" s="90"/>
      <c r="EE210" s="90"/>
      <c r="EF210" s="90"/>
      <c r="EG210" s="90"/>
      <c r="EH210" s="90"/>
      <c r="EI210" s="90"/>
      <c r="EJ210" s="90"/>
    </row>
    <row r="211" spans="1:140" hidden="1" x14ac:dyDescent="0.3">
      <c r="A211" s="20">
        <f>A209+2</f>
        <v>11</v>
      </c>
      <c r="B211" s="19">
        <f>B46-B$36</f>
        <v>17</v>
      </c>
      <c r="C211" s="19">
        <f>C46-C$36</f>
        <v>17</v>
      </c>
      <c r="D211" s="19">
        <f>D46-D$36</f>
        <v>17</v>
      </c>
      <c r="E211" s="19">
        <f>E46-E$36</f>
        <v>17</v>
      </c>
      <c r="F211" s="17"/>
      <c r="G211" s="17"/>
      <c r="H211" s="17"/>
      <c r="I211" s="17"/>
      <c r="J211" s="17"/>
      <c r="K211" s="17"/>
      <c r="L211" s="17"/>
      <c r="M211" s="17"/>
      <c r="N211" s="88"/>
      <c r="O211" s="88"/>
      <c r="P211" s="88"/>
      <c r="Q211" s="88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90"/>
      <c r="DI211" s="90"/>
      <c r="DJ211" s="90"/>
      <c r="DK211" s="90"/>
      <c r="DL211" s="90"/>
      <c r="DM211" s="90"/>
      <c r="DN211" s="90"/>
      <c r="DO211" s="90"/>
      <c r="DP211" s="90"/>
      <c r="DQ211" s="90"/>
      <c r="DR211" s="90"/>
      <c r="DS211" s="90"/>
      <c r="DT211" s="90"/>
      <c r="DU211" s="90"/>
      <c r="DV211" s="90"/>
      <c r="DW211" s="90"/>
      <c r="DX211" s="90"/>
      <c r="DY211" s="90"/>
      <c r="DZ211" s="90"/>
      <c r="EA211" s="90"/>
      <c r="EB211" s="90"/>
      <c r="EC211" s="90"/>
      <c r="ED211" s="90"/>
      <c r="EE211" s="90"/>
      <c r="EF211" s="90"/>
      <c r="EG211" s="90"/>
      <c r="EH211" s="90"/>
      <c r="EI211" s="90"/>
      <c r="EJ211" s="90"/>
    </row>
    <row r="212" spans="1:140" hidden="1" x14ac:dyDescent="0.3">
      <c r="A212" s="20"/>
      <c r="B212" s="19"/>
      <c r="C212" s="19"/>
      <c r="D212" s="19"/>
      <c r="E212" s="21"/>
      <c r="F212" s="17"/>
      <c r="G212" s="17"/>
      <c r="H212" s="17"/>
      <c r="I212" s="17"/>
      <c r="J212" s="17"/>
      <c r="K212" s="17"/>
      <c r="L212" s="17"/>
      <c r="M212" s="17"/>
      <c r="N212" s="88"/>
      <c r="O212" s="88"/>
      <c r="P212" s="88"/>
      <c r="Q212" s="88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90"/>
      <c r="DI212" s="90"/>
      <c r="DJ212" s="90"/>
      <c r="DK212" s="90"/>
      <c r="DL212" s="90"/>
      <c r="DM212" s="90"/>
      <c r="DN212" s="90"/>
      <c r="DO212" s="90"/>
      <c r="DP212" s="90"/>
      <c r="DQ212" s="90"/>
      <c r="DR212" s="90"/>
      <c r="DS212" s="90"/>
      <c r="DT212" s="90"/>
      <c r="DU212" s="90"/>
      <c r="DV212" s="90"/>
      <c r="DW212" s="90"/>
      <c r="DX212" s="90"/>
      <c r="DY212" s="90"/>
      <c r="DZ212" s="90"/>
      <c r="EA212" s="90"/>
      <c r="EB212" s="90"/>
      <c r="EC212" s="90"/>
      <c r="ED212" s="90"/>
      <c r="EE212" s="90"/>
      <c r="EF212" s="90"/>
      <c r="EG212" s="90"/>
      <c r="EH212" s="90"/>
      <c r="EI212" s="90"/>
      <c r="EJ212" s="90"/>
    </row>
    <row r="213" spans="1:140" hidden="1" x14ac:dyDescent="0.3">
      <c r="A213" s="20">
        <f>A211+2</f>
        <v>13</v>
      </c>
      <c r="B213" s="19">
        <f>B48-B$36</f>
        <v>21</v>
      </c>
      <c r="C213" s="19">
        <f>C48-C$36</f>
        <v>20</v>
      </c>
      <c r="D213" s="19">
        <f>D48-D$36</f>
        <v>20</v>
      </c>
      <c r="E213" s="19">
        <f>E48-E$36</f>
        <v>20</v>
      </c>
      <c r="F213" s="17"/>
      <c r="G213" s="17"/>
      <c r="H213" s="17"/>
      <c r="I213" s="17"/>
      <c r="J213" s="17"/>
      <c r="K213" s="17"/>
      <c r="L213" s="17"/>
      <c r="M213" s="17"/>
      <c r="N213" s="88"/>
      <c r="O213" s="88"/>
      <c r="P213" s="88"/>
      <c r="Q213" s="88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90"/>
      <c r="DI213" s="90"/>
      <c r="DJ213" s="90"/>
      <c r="DK213" s="90"/>
      <c r="DL213" s="90"/>
      <c r="DM213" s="90"/>
      <c r="DN213" s="90"/>
      <c r="DO213" s="90"/>
      <c r="DP213" s="90"/>
      <c r="DQ213" s="90"/>
      <c r="DR213" s="90"/>
      <c r="DS213" s="90"/>
      <c r="DT213" s="90"/>
      <c r="DU213" s="90"/>
      <c r="DV213" s="90"/>
      <c r="DW213" s="90"/>
      <c r="DX213" s="90"/>
      <c r="DY213" s="90"/>
      <c r="DZ213" s="90"/>
      <c r="EA213" s="90"/>
      <c r="EB213" s="90"/>
      <c r="EC213" s="90"/>
      <c r="ED213" s="90"/>
      <c r="EE213" s="90"/>
      <c r="EF213" s="90"/>
      <c r="EG213" s="90"/>
      <c r="EH213" s="90"/>
      <c r="EI213" s="90"/>
      <c r="EJ213" s="90"/>
    </row>
    <row r="214" spans="1:140" hidden="1" x14ac:dyDescent="0.3">
      <c r="A214" s="22"/>
      <c r="B214" s="4"/>
      <c r="C214" s="4"/>
      <c r="D214" s="4"/>
      <c r="E214" s="23"/>
      <c r="F214" s="17"/>
      <c r="G214" s="17"/>
      <c r="H214" s="17"/>
      <c r="I214" s="17"/>
      <c r="J214" s="17"/>
      <c r="K214" s="17"/>
      <c r="L214" s="17"/>
      <c r="M214" s="17"/>
      <c r="N214" s="88"/>
      <c r="O214" s="88"/>
      <c r="P214" s="88"/>
      <c r="Q214" s="88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0"/>
      <c r="DX214" s="90"/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</row>
    <row r="215" spans="1:140" hidden="1" x14ac:dyDescent="0.3">
      <c r="A215" s="20">
        <v>1</v>
      </c>
      <c r="B215" s="19" t="str">
        <f>B8</f>
        <v>Sol</v>
      </c>
      <c r="C215" s="19" t="str">
        <f>C8</f>
        <v>Sol</v>
      </c>
      <c r="D215" s="19" t="str">
        <f>D8</f>
        <v>Sol</v>
      </c>
      <c r="E215" s="19" t="str">
        <f>E8</f>
        <v>Sol</v>
      </c>
      <c r="F215" s="17"/>
      <c r="G215" s="17"/>
      <c r="H215" s="17"/>
      <c r="I215" s="17"/>
      <c r="J215" s="17"/>
      <c r="K215" s="17"/>
      <c r="L215" s="17"/>
      <c r="M215" s="17"/>
      <c r="N215" s="88"/>
      <c r="O215" s="88"/>
      <c r="P215" s="88"/>
      <c r="Q215" s="88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90"/>
      <c r="DI215" s="90"/>
      <c r="DJ215" s="90"/>
      <c r="DK215" s="90"/>
      <c r="DL215" s="90"/>
      <c r="DM215" s="90"/>
      <c r="DN215" s="90"/>
      <c r="DO215" s="90"/>
      <c r="DP215" s="90"/>
      <c r="DQ215" s="90"/>
      <c r="DR215" s="90"/>
      <c r="DS215" s="90"/>
      <c r="DT215" s="90"/>
      <c r="DU215" s="90"/>
      <c r="DV215" s="90"/>
      <c r="DW215" s="90"/>
      <c r="DX215" s="90"/>
      <c r="DY215" s="90"/>
      <c r="DZ215" s="90"/>
      <c r="EA215" s="90"/>
      <c r="EB215" s="90"/>
      <c r="EC215" s="90"/>
      <c r="ED215" s="90"/>
      <c r="EE215" s="90"/>
      <c r="EF215" s="90"/>
      <c r="EG215" s="90"/>
      <c r="EH215" s="90"/>
      <c r="EI215" s="90"/>
      <c r="EJ215" s="90"/>
    </row>
    <row r="216" spans="1:140" hidden="1" x14ac:dyDescent="0.3">
      <c r="A216" s="20"/>
      <c r="B216" s="19"/>
      <c r="C216" s="19"/>
      <c r="D216" s="19"/>
      <c r="E216" s="21"/>
      <c r="F216" s="17"/>
      <c r="G216" s="17"/>
      <c r="H216" s="17"/>
      <c r="I216" s="17"/>
      <c r="J216" s="17"/>
      <c r="K216" s="17"/>
      <c r="L216" s="17"/>
      <c r="M216" s="17"/>
      <c r="N216" s="88"/>
      <c r="O216" s="88"/>
      <c r="P216" s="88"/>
      <c r="Q216" s="88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0"/>
      <c r="DX216" s="90"/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</row>
    <row r="217" spans="1:140" hidden="1" x14ac:dyDescent="0.3">
      <c r="A217" s="20">
        <f>A215+2</f>
        <v>3</v>
      </c>
      <c r="B217" s="19" t="str">
        <f>IF(B203=4,"","m")</f>
        <v/>
      </c>
      <c r="C217" s="19" t="str">
        <f t="shared" ref="C217:E217" si="199">IF(C203=4,"","m")</f>
        <v>m</v>
      </c>
      <c r="D217" s="19" t="str">
        <f t="shared" si="199"/>
        <v/>
      </c>
      <c r="E217" s="21" t="str">
        <f t="shared" si="199"/>
        <v/>
      </c>
      <c r="F217" s="17"/>
      <c r="G217" s="17"/>
      <c r="H217" s="17"/>
      <c r="I217" s="17"/>
      <c r="J217" s="17"/>
      <c r="K217" s="17"/>
      <c r="L217" s="17"/>
      <c r="M217" s="17"/>
      <c r="N217" s="88"/>
      <c r="O217" s="88"/>
      <c r="P217" s="88"/>
      <c r="Q217" s="88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90"/>
      <c r="DI217" s="90"/>
      <c r="DJ217" s="90"/>
      <c r="DK217" s="90"/>
      <c r="DL217" s="90"/>
      <c r="DM217" s="90"/>
      <c r="DN217" s="90"/>
      <c r="DO217" s="90"/>
      <c r="DP217" s="90"/>
      <c r="DQ217" s="90"/>
      <c r="DR217" s="90"/>
      <c r="DS217" s="90"/>
      <c r="DT217" s="90"/>
      <c r="DU217" s="90"/>
      <c r="DV217" s="90"/>
      <c r="DW217" s="90"/>
      <c r="DX217" s="90"/>
      <c r="DY217" s="90"/>
      <c r="DZ217" s="90"/>
      <c r="EA217" s="90"/>
      <c r="EB217" s="90"/>
      <c r="EC217" s="90"/>
      <c r="ED217" s="90"/>
      <c r="EE217" s="90"/>
      <c r="EF217" s="90"/>
      <c r="EG217" s="90"/>
      <c r="EH217" s="90"/>
      <c r="EI217" s="90"/>
      <c r="EJ217" s="90"/>
    </row>
    <row r="218" spans="1:140" hidden="1" x14ac:dyDescent="0.3">
      <c r="A218" s="20"/>
      <c r="B218" s="19"/>
      <c r="C218" s="19"/>
      <c r="D218" s="19"/>
      <c r="E218" s="21"/>
      <c r="F218" s="17"/>
      <c r="G218" s="17"/>
      <c r="H218" s="17"/>
      <c r="I218" s="17"/>
      <c r="J218" s="17"/>
      <c r="K218" s="17"/>
      <c r="L218" s="17"/>
      <c r="M218" s="17"/>
      <c r="N218" s="88"/>
      <c r="O218" s="88"/>
      <c r="P218" s="88"/>
      <c r="Q218" s="88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90"/>
      <c r="DI218" s="90"/>
      <c r="DJ218" s="90"/>
      <c r="DK218" s="90"/>
      <c r="DL218" s="90"/>
      <c r="DM218" s="90"/>
      <c r="DN218" s="90"/>
      <c r="DO218" s="90"/>
      <c r="DP218" s="90"/>
      <c r="DQ218" s="90"/>
      <c r="DR218" s="90"/>
      <c r="DS218" s="90"/>
      <c r="DT218" s="90"/>
      <c r="DU218" s="90"/>
      <c r="DV218" s="90"/>
      <c r="DW218" s="90"/>
      <c r="DX218" s="90"/>
      <c r="DY218" s="90"/>
      <c r="DZ218" s="90"/>
      <c r="EA218" s="90"/>
      <c r="EB218" s="90"/>
      <c r="EC218" s="90"/>
      <c r="ED218" s="90"/>
      <c r="EE218" s="90"/>
      <c r="EF218" s="90"/>
      <c r="EG218" s="90"/>
      <c r="EH218" s="90"/>
      <c r="EI218" s="90"/>
      <c r="EJ218" s="90"/>
    </row>
    <row r="219" spans="1:140" hidden="1" x14ac:dyDescent="0.3">
      <c r="A219" s="20">
        <f>A217+2</f>
        <v>5</v>
      </c>
      <c r="B219" s="19" t="str" cm="1">
        <f t="array" ref="B219">(IF(B205=7,"",(IF(B205=6,"5b",(IF(B205=8,"5+",no))))))</f>
        <v/>
      </c>
      <c r="C219" s="19" t="str" cm="1">
        <f t="array" ref="C219">(IF(C205=7,"",(IF(C205=6,"5b",(IF(C205=8,"5+",no))))))</f>
        <v/>
      </c>
      <c r="D219" s="19" t="str" cm="1">
        <f t="array" ref="D219">(IF(D205=7,"",(IF(D205=6,"5b",(IF(D205=8,"5+",no))))))</f>
        <v/>
      </c>
      <c r="E219" s="21" t="str" cm="1">
        <f t="array" ref="E219">(IF(E205=7,"",(IF(E205=6,"5b",(IF(E205=8,"5+",no))))))</f>
        <v/>
      </c>
      <c r="F219" s="17"/>
      <c r="G219" s="17"/>
      <c r="H219" s="17"/>
      <c r="I219" s="17"/>
      <c r="J219" s="17"/>
      <c r="K219" s="17"/>
      <c r="L219" s="17"/>
      <c r="M219" s="17"/>
      <c r="N219" s="88"/>
      <c r="O219" s="88"/>
      <c r="P219" s="88"/>
      <c r="Q219" s="88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90"/>
      <c r="DI219" s="90"/>
      <c r="DJ219" s="90"/>
      <c r="DK219" s="90"/>
      <c r="DL219" s="90"/>
      <c r="DM219" s="90"/>
      <c r="DN219" s="90"/>
      <c r="DO219" s="90"/>
      <c r="DP219" s="90"/>
      <c r="DQ219" s="90"/>
      <c r="DR219" s="90"/>
      <c r="DS219" s="90"/>
      <c r="DT219" s="90"/>
      <c r="DU219" s="90"/>
      <c r="DV219" s="90"/>
      <c r="DW219" s="90"/>
      <c r="DX219" s="90"/>
      <c r="DY219" s="90"/>
      <c r="DZ219" s="90"/>
      <c r="EA219" s="90"/>
      <c r="EB219" s="90"/>
      <c r="EC219" s="90"/>
      <c r="ED219" s="90"/>
      <c r="EE219" s="90"/>
      <c r="EF219" s="90"/>
      <c r="EG219" s="90"/>
      <c r="EH219" s="90"/>
      <c r="EI219" s="90"/>
      <c r="EJ219" s="90"/>
    </row>
    <row r="220" spans="1:140" hidden="1" x14ac:dyDescent="0.3">
      <c r="A220" s="20"/>
      <c r="B220" s="19"/>
      <c r="C220" s="19"/>
      <c r="D220" s="19"/>
      <c r="E220" s="21"/>
      <c r="F220" s="17"/>
      <c r="G220" s="17"/>
      <c r="H220" s="17"/>
      <c r="I220" s="17"/>
      <c r="J220" s="17"/>
      <c r="K220" s="17"/>
      <c r="L220" s="17"/>
      <c r="M220" s="17"/>
      <c r="N220" s="88"/>
      <c r="O220" s="88"/>
      <c r="P220" s="88"/>
      <c r="Q220" s="88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90"/>
      <c r="DI220" s="90"/>
      <c r="DJ220" s="90"/>
      <c r="DK220" s="90"/>
      <c r="DL220" s="90"/>
      <c r="DM220" s="90"/>
      <c r="DN220" s="90"/>
      <c r="DO220" s="90"/>
      <c r="DP220" s="90"/>
      <c r="DQ220" s="90"/>
      <c r="DR220" s="90"/>
      <c r="DS220" s="90"/>
      <c r="DT220" s="90"/>
      <c r="DU220" s="90"/>
      <c r="DV220" s="90"/>
      <c r="DW220" s="90"/>
      <c r="DX220" s="90"/>
      <c r="DY220" s="90"/>
      <c r="DZ220" s="90"/>
      <c r="EA220" s="90"/>
      <c r="EB220" s="90"/>
      <c r="EC220" s="90"/>
      <c r="ED220" s="90"/>
      <c r="EE220" s="90"/>
      <c r="EF220" s="90"/>
      <c r="EG220" s="90"/>
      <c r="EH220" s="90"/>
      <c r="EI220" s="90"/>
      <c r="EJ220" s="90"/>
    </row>
    <row r="221" spans="1:140" hidden="1" x14ac:dyDescent="0.3">
      <c r="A221" s="20">
        <f>A219+2</f>
        <v>7</v>
      </c>
      <c r="B221" s="19" t="str" cm="1">
        <f t="array" ref="B221">(IF(B207=11,"Δ",(IF(B207=10,"7",(IF(B207=9,"7dim",no))))))</f>
        <v>7</v>
      </c>
      <c r="C221" s="19" t="str" cm="1">
        <f t="array" ref="C221">(IF(C207=11,"Δ",(IF(C207=10,"7",(IF(C207=9,"7dim",no))))))</f>
        <v>7</v>
      </c>
      <c r="D221" s="19" t="str" cm="1">
        <f t="array" ref="D221">(IF(D207=11,"Δ",(IF(D207=10,"7",(IF(D207=9,"7dim",no))))))</f>
        <v>7</v>
      </c>
      <c r="E221" s="21" t="str" cm="1">
        <f t="array" ref="E221">(IF(E207=11,"Δ",(IF(E207=10,"7",(IF(E207=9,"7dim",no))))))</f>
        <v>7</v>
      </c>
      <c r="F221" s="17"/>
      <c r="G221" s="17"/>
      <c r="H221" s="17"/>
      <c r="I221" s="17"/>
      <c r="J221" s="17"/>
      <c r="K221" s="17"/>
      <c r="L221" s="17"/>
      <c r="M221" s="17"/>
      <c r="N221" s="88"/>
      <c r="O221" s="88"/>
      <c r="P221" s="88"/>
      <c r="Q221" s="88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90"/>
      <c r="DI221" s="90"/>
      <c r="DJ221" s="90"/>
      <c r="DK221" s="90"/>
      <c r="DL221" s="90"/>
      <c r="DM221" s="90"/>
      <c r="DN221" s="90"/>
      <c r="DO221" s="90"/>
      <c r="DP221" s="90"/>
      <c r="DQ221" s="90"/>
      <c r="DR221" s="90"/>
      <c r="DS221" s="90"/>
      <c r="DT221" s="90"/>
      <c r="DU221" s="90"/>
      <c r="DV221" s="90"/>
      <c r="DW221" s="90"/>
      <c r="DX221" s="90"/>
      <c r="DY221" s="90"/>
      <c r="DZ221" s="90"/>
      <c r="EA221" s="90"/>
      <c r="EB221" s="90"/>
      <c r="EC221" s="90"/>
      <c r="ED221" s="90"/>
      <c r="EE221" s="90"/>
      <c r="EF221" s="90"/>
      <c r="EG221" s="90"/>
      <c r="EH221" s="90"/>
      <c r="EI221" s="90"/>
      <c r="EJ221" s="90"/>
    </row>
    <row r="222" spans="1:140" hidden="1" x14ac:dyDescent="0.3">
      <c r="A222" s="20"/>
      <c r="B222" s="19"/>
      <c r="C222" s="19"/>
      <c r="D222" s="19"/>
      <c r="E222" s="21"/>
      <c r="F222" s="17"/>
      <c r="G222" s="17"/>
      <c r="H222" s="17"/>
      <c r="I222" s="17"/>
      <c r="J222" s="17"/>
      <c r="K222" s="17"/>
      <c r="L222" s="17"/>
      <c r="M222" s="17"/>
      <c r="N222" s="88"/>
      <c r="O222" s="88"/>
      <c r="P222" s="88"/>
      <c r="Q222" s="88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90"/>
      <c r="DI222" s="90"/>
      <c r="DJ222" s="90"/>
      <c r="DK222" s="90"/>
      <c r="DL222" s="90"/>
      <c r="DM222" s="90"/>
      <c r="DN222" s="90"/>
      <c r="DO222" s="90"/>
      <c r="DP222" s="90"/>
      <c r="DQ222" s="90"/>
      <c r="DR222" s="90"/>
      <c r="DS222" s="90"/>
      <c r="DT222" s="90"/>
      <c r="DU222" s="90"/>
      <c r="DV222" s="90"/>
      <c r="DW222" s="90"/>
      <c r="DX222" s="90"/>
      <c r="DY222" s="90"/>
      <c r="DZ222" s="90"/>
      <c r="EA222" s="90"/>
      <c r="EB222" s="90"/>
      <c r="EC222" s="90"/>
      <c r="ED222" s="90"/>
      <c r="EE222" s="90"/>
      <c r="EF222" s="90"/>
      <c r="EG222" s="90"/>
      <c r="EH222" s="90"/>
      <c r="EI222" s="90"/>
      <c r="EJ222" s="90"/>
    </row>
    <row r="223" spans="1:140" hidden="1" x14ac:dyDescent="0.3">
      <c r="A223" s="20">
        <f>A221+2</f>
        <v>9</v>
      </c>
      <c r="B223" s="19" t="str" cm="1">
        <f t="array" ref="B223">(IF(B209=14,"9",(IF(B209=13,"9b",(IF(B209=15,"9#",no))))))</f>
        <v>9</v>
      </c>
      <c r="C223" s="19" t="str" cm="1">
        <f t="array" ref="C223">(IF(C209=14,"9",(IF(C209=13,"9b",(IF(C209=15,"9#",no))))))</f>
        <v>9b</v>
      </c>
      <c r="D223" s="19" t="str" cm="1">
        <f t="array" ref="D223">(IF(D209=14,"9",(IF(D209=13,"9b",(IF(D209=15,"9#",no))))))</f>
        <v>9</v>
      </c>
      <c r="E223" s="21" t="str" cm="1">
        <f t="array" ref="E223">(IF(E209=14,"9",(IF(E209=13,"9b",(IF(E209=15,"9#",no))))))</f>
        <v>9b</v>
      </c>
      <c r="F223" s="17"/>
      <c r="G223" s="17"/>
      <c r="H223" s="17"/>
      <c r="I223" s="17"/>
      <c r="J223" s="17"/>
      <c r="K223" s="17"/>
      <c r="L223" s="17"/>
      <c r="M223" s="17"/>
      <c r="N223" s="88"/>
      <c r="O223" s="88"/>
      <c r="P223" s="88"/>
      <c r="Q223" s="88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90"/>
      <c r="DI223" s="90"/>
      <c r="DJ223" s="90"/>
      <c r="DK223" s="90"/>
      <c r="DL223" s="90"/>
      <c r="DM223" s="90"/>
      <c r="DN223" s="90"/>
      <c r="DO223" s="90"/>
      <c r="DP223" s="90"/>
      <c r="DQ223" s="90"/>
      <c r="DR223" s="90"/>
      <c r="DS223" s="90"/>
      <c r="DT223" s="90"/>
      <c r="DU223" s="90"/>
      <c r="DV223" s="90"/>
      <c r="DW223" s="90"/>
      <c r="DX223" s="90"/>
      <c r="DY223" s="90"/>
      <c r="DZ223" s="90"/>
      <c r="EA223" s="90"/>
      <c r="EB223" s="90"/>
      <c r="EC223" s="90"/>
      <c r="ED223" s="90"/>
      <c r="EE223" s="90"/>
      <c r="EF223" s="90"/>
      <c r="EG223" s="90"/>
      <c r="EH223" s="90"/>
      <c r="EI223" s="90"/>
      <c r="EJ223" s="90"/>
    </row>
    <row r="224" spans="1:140" hidden="1" x14ac:dyDescent="0.3">
      <c r="A224" s="20"/>
      <c r="B224" s="19"/>
      <c r="C224" s="19"/>
      <c r="D224" s="19"/>
      <c r="E224" s="21"/>
      <c r="F224" s="17"/>
      <c r="G224" s="17"/>
      <c r="H224" s="17"/>
      <c r="I224" s="17"/>
      <c r="J224" s="17"/>
      <c r="K224" s="17"/>
      <c r="L224" s="17"/>
      <c r="M224" s="17"/>
      <c r="N224" s="88"/>
      <c r="O224" s="88"/>
      <c r="P224" s="88"/>
      <c r="Q224" s="88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90"/>
      <c r="DI224" s="90"/>
      <c r="DJ224" s="90"/>
      <c r="DK224" s="90"/>
      <c r="DL224" s="90"/>
      <c r="DM224" s="90"/>
      <c r="DN224" s="90"/>
      <c r="DO224" s="90"/>
      <c r="DP224" s="90"/>
      <c r="DQ224" s="90"/>
      <c r="DR224" s="90"/>
      <c r="DS224" s="90"/>
      <c r="DT224" s="90"/>
      <c r="DU224" s="90"/>
      <c r="DV224" s="90"/>
      <c r="DW224" s="90"/>
      <c r="DX224" s="90"/>
      <c r="DY224" s="90"/>
      <c r="DZ224" s="90"/>
      <c r="EA224" s="90"/>
      <c r="EB224" s="90"/>
      <c r="EC224" s="90"/>
      <c r="ED224" s="90"/>
      <c r="EE224" s="90"/>
      <c r="EF224" s="90"/>
      <c r="EG224" s="90"/>
      <c r="EH224" s="90"/>
      <c r="EI224" s="90"/>
      <c r="EJ224" s="90"/>
    </row>
    <row r="225" spans="1:140" hidden="1" x14ac:dyDescent="0.3">
      <c r="A225" s="20">
        <f>A223+2</f>
        <v>11</v>
      </c>
      <c r="B225" s="19" t="str" cm="1">
        <f t="array" ref="B225">(IF(B211=17,"11",(IF(B211=16,"11b",(IF(B211=18,"11+",no))))))</f>
        <v>11</v>
      </c>
      <c r="C225" s="19" t="str" cm="1">
        <f t="array" ref="C225">(IF(C211=17,"11",(IF(C211=16,"11b",(IF(C211=18,"11+",no))))))</f>
        <v>11</v>
      </c>
      <c r="D225" s="19" t="str" cm="1">
        <f t="array" ref="D225">(IF(D211=17,"11",(IF(D211=16,"11b",(IF(D211=18,"11+",no))))))</f>
        <v>11</v>
      </c>
      <c r="E225" s="19" t="str" cm="1">
        <f t="array" ref="E225">(IF(E211=17,"11",(IF(E211=16,"11b",(IF(E211=18,"11+",no))))))</f>
        <v>11</v>
      </c>
      <c r="F225" s="17"/>
      <c r="G225" s="17"/>
      <c r="H225" s="17"/>
      <c r="I225" s="17"/>
      <c r="J225" s="17"/>
      <c r="K225" s="17"/>
      <c r="L225" s="17"/>
      <c r="M225" s="17"/>
      <c r="N225" s="88"/>
      <c r="O225" s="88"/>
      <c r="P225" s="88"/>
      <c r="Q225" s="88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90"/>
      <c r="DI225" s="90"/>
      <c r="DJ225" s="90"/>
      <c r="DK225" s="90"/>
      <c r="DL225" s="90"/>
      <c r="DM225" s="90"/>
      <c r="DN225" s="90"/>
      <c r="DO225" s="90"/>
      <c r="DP225" s="90"/>
      <c r="DQ225" s="90"/>
      <c r="DR225" s="90"/>
      <c r="DS225" s="90"/>
      <c r="DT225" s="90"/>
      <c r="DU225" s="90"/>
      <c r="DV225" s="90"/>
      <c r="DW225" s="90"/>
      <c r="DX225" s="90"/>
      <c r="DY225" s="90"/>
      <c r="DZ225" s="90"/>
      <c r="EA225" s="90"/>
      <c r="EB225" s="90"/>
      <c r="EC225" s="90"/>
      <c r="ED225" s="90"/>
      <c r="EE225" s="90"/>
      <c r="EF225" s="90"/>
      <c r="EG225" s="90"/>
      <c r="EH225" s="90"/>
      <c r="EI225" s="90"/>
      <c r="EJ225" s="90"/>
    </row>
    <row r="226" spans="1:140" hidden="1" x14ac:dyDescent="0.3">
      <c r="A226" s="20"/>
      <c r="B226" s="19"/>
      <c r="C226" s="19"/>
      <c r="D226" s="19"/>
      <c r="E226" s="21"/>
      <c r="F226" s="17"/>
      <c r="G226" s="17"/>
      <c r="H226" s="17"/>
      <c r="I226" s="17"/>
      <c r="J226" s="17"/>
      <c r="K226" s="17"/>
      <c r="L226" s="17"/>
      <c r="M226" s="17"/>
      <c r="N226" s="88"/>
      <c r="O226" s="88"/>
      <c r="P226" s="88"/>
      <c r="Q226" s="88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90"/>
      <c r="DI226" s="90"/>
      <c r="DJ226" s="90"/>
      <c r="DK226" s="90"/>
      <c r="DL226" s="90"/>
      <c r="DM226" s="90"/>
      <c r="DN226" s="90"/>
      <c r="DO226" s="90"/>
      <c r="DP226" s="90"/>
      <c r="DQ226" s="90"/>
      <c r="DR226" s="90"/>
      <c r="DS226" s="90"/>
      <c r="DT226" s="90"/>
      <c r="DU226" s="90"/>
      <c r="DV226" s="90"/>
      <c r="DW226" s="90"/>
      <c r="DX226" s="90"/>
      <c r="DY226" s="90"/>
      <c r="DZ226" s="90"/>
      <c r="EA226" s="90"/>
      <c r="EB226" s="90"/>
      <c r="EC226" s="90"/>
      <c r="ED226" s="90"/>
      <c r="EE226" s="90"/>
      <c r="EF226" s="90"/>
      <c r="EG226" s="90"/>
      <c r="EH226" s="90"/>
      <c r="EI226" s="90"/>
      <c r="EJ226" s="90"/>
    </row>
    <row r="227" spans="1:140" hidden="1" x14ac:dyDescent="0.3">
      <c r="A227" s="20">
        <f>A225+2</f>
        <v>13</v>
      </c>
      <c r="B227" s="19" t="str" cm="1">
        <f t="array" ref="B227">(IF(B213=21,"13",(IF(B213=20,"13b",no))))</f>
        <v>13</v>
      </c>
      <c r="C227" s="19" t="str" cm="1">
        <f t="array" ref="C227">(IF(C213=21,"13",(IF(C213=20,"13b",no))))</f>
        <v>13b</v>
      </c>
      <c r="D227" s="19" t="str" cm="1">
        <f t="array" ref="D227">(IF(D213=21,"13",(IF(D213=20,"13b",no))))</f>
        <v>13b</v>
      </c>
      <c r="E227" s="21" t="str" cm="1">
        <f t="array" ref="E227">(IF(E213=21,"13",(IF(E213=20,"13b",no))))</f>
        <v>13b</v>
      </c>
      <c r="F227" s="17"/>
      <c r="G227" s="17"/>
      <c r="H227" s="17"/>
      <c r="I227" s="17"/>
      <c r="J227" s="17"/>
      <c r="K227" s="17"/>
      <c r="L227" s="17"/>
      <c r="M227" s="17"/>
      <c r="N227" s="88"/>
      <c r="O227" s="88"/>
      <c r="P227" s="88"/>
      <c r="Q227" s="88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90"/>
      <c r="DI227" s="90"/>
      <c r="DJ227" s="90"/>
      <c r="DK227" s="90"/>
      <c r="DL227" s="90"/>
      <c r="DM227" s="90"/>
      <c r="DN227" s="90"/>
      <c r="DO227" s="90"/>
      <c r="DP227" s="90"/>
      <c r="DQ227" s="90"/>
      <c r="DR227" s="90"/>
      <c r="DS227" s="90"/>
      <c r="DT227" s="90"/>
      <c r="DU227" s="90"/>
      <c r="DV227" s="90"/>
      <c r="DW227" s="90"/>
      <c r="DX227" s="90"/>
      <c r="DY227" s="90"/>
      <c r="DZ227" s="90"/>
      <c r="EA227" s="90"/>
      <c r="EB227" s="90"/>
      <c r="EC227" s="90"/>
      <c r="ED227" s="90"/>
      <c r="EE227" s="90"/>
      <c r="EF227" s="90"/>
      <c r="EG227" s="90"/>
      <c r="EH227" s="90"/>
      <c r="EI227" s="90"/>
      <c r="EJ227" s="90"/>
    </row>
    <row r="228" spans="1:140" hidden="1" x14ac:dyDescent="0.3">
      <c r="A228" s="22"/>
      <c r="B228" s="4"/>
      <c r="C228" s="4"/>
      <c r="D228" s="4"/>
      <c r="E228" s="23"/>
      <c r="F228" s="17"/>
      <c r="G228" s="17"/>
      <c r="H228" s="17"/>
      <c r="I228" s="17"/>
      <c r="J228" s="17"/>
      <c r="K228" s="17"/>
      <c r="L228" s="17"/>
      <c r="M228" s="17"/>
      <c r="N228" s="88"/>
      <c r="O228" s="88"/>
      <c r="P228" s="88"/>
      <c r="Q228" s="88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90"/>
      <c r="DI228" s="90"/>
      <c r="DJ228" s="90"/>
      <c r="DK228" s="90"/>
      <c r="DL228" s="90"/>
      <c r="DM228" s="90"/>
      <c r="DN228" s="90"/>
      <c r="DO228" s="90"/>
      <c r="DP228" s="90"/>
      <c r="DQ228" s="90"/>
      <c r="DR228" s="90"/>
      <c r="DS228" s="90"/>
      <c r="DT228" s="90"/>
      <c r="DU228" s="90"/>
      <c r="DV228" s="90"/>
      <c r="DW228" s="90"/>
      <c r="DX228" s="90"/>
      <c r="DY228" s="90"/>
      <c r="DZ228" s="90"/>
      <c r="EA228" s="90"/>
      <c r="EB228" s="90"/>
      <c r="EC228" s="90"/>
      <c r="ED228" s="90"/>
      <c r="EE228" s="90"/>
      <c r="EF228" s="90"/>
      <c r="EG228" s="90"/>
      <c r="EH228" s="90"/>
      <c r="EI228" s="90"/>
      <c r="EJ228" s="90"/>
    </row>
    <row r="229" spans="1:140" hidden="1" x14ac:dyDescent="0.3">
      <c r="A229" s="20">
        <v>1</v>
      </c>
      <c r="B229" s="19" t="str">
        <f>CONCATENATE(B215,B217,B219)</f>
        <v>Sol</v>
      </c>
      <c r="C229" s="19" t="str">
        <f t="shared" ref="C229:E229" si="200">CONCATENATE(C215,C217,C219)</f>
        <v>Solm</v>
      </c>
      <c r="D229" s="19" t="str">
        <f t="shared" si="200"/>
        <v>Sol</v>
      </c>
      <c r="E229" s="21" t="str">
        <f t="shared" si="200"/>
        <v>Sol</v>
      </c>
      <c r="F229" s="17"/>
      <c r="G229" s="17"/>
      <c r="H229" s="17"/>
      <c r="I229" s="17"/>
      <c r="J229" s="17"/>
      <c r="K229" s="17"/>
      <c r="L229" s="17"/>
      <c r="M229" s="17"/>
      <c r="N229" s="88"/>
      <c r="O229" s="88"/>
      <c r="P229" s="88"/>
      <c r="Q229" s="88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90"/>
      <c r="DI229" s="90"/>
      <c r="DJ229" s="90"/>
      <c r="DK229" s="90"/>
      <c r="DL229" s="90"/>
      <c r="DM229" s="90"/>
      <c r="DN229" s="90"/>
      <c r="DO229" s="90"/>
      <c r="DP229" s="90"/>
      <c r="DQ229" s="90"/>
      <c r="DR229" s="90"/>
      <c r="DS229" s="90"/>
      <c r="DT229" s="90"/>
      <c r="DU229" s="90"/>
      <c r="DV229" s="90"/>
      <c r="DW229" s="90"/>
      <c r="DX229" s="90"/>
      <c r="DY229" s="90"/>
      <c r="DZ229" s="90"/>
      <c r="EA229" s="90"/>
      <c r="EB229" s="90"/>
      <c r="EC229" s="90"/>
      <c r="ED229" s="90"/>
      <c r="EE229" s="90"/>
      <c r="EF229" s="90"/>
      <c r="EG229" s="90"/>
      <c r="EH229" s="90"/>
      <c r="EI229" s="90"/>
      <c r="EJ229" s="90"/>
    </row>
    <row r="230" spans="1:140" hidden="1" x14ac:dyDescent="0.3">
      <c r="A230" s="20">
        <f>A229+1</f>
        <v>2</v>
      </c>
      <c r="B230" s="19" t="str">
        <f>CONCATENATE(B215,B217,B219,B221)</f>
        <v>Sol7</v>
      </c>
      <c r="C230" s="19" t="str">
        <f t="shared" ref="C230:E230" si="201">CONCATENATE(C215,C217,C219,C221)</f>
        <v>Solm7</v>
      </c>
      <c r="D230" s="19" t="str">
        <f t="shared" si="201"/>
        <v>Sol7</v>
      </c>
      <c r="E230" s="21" t="str">
        <f t="shared" si="201"/>
        <v>Sol7</v>
      </c>
      <c r="F230" s="17"/>
      <c r="G230" s="17"/>
      <c r="H230" s="17"/>
      <c r="I230" s="17"/>
      <c r="J230" s="17"/>
      <c r="K230" s="17"/>
      <c r="L230" s="17"/>
      <c r="M230" s="17"/>
      <c r="N230" s="88"/>
      <c r="O230" s="88"/>
      <c r="P230" s="88"/>
      <c r="Q230" s="88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90"/>
      <c r="DI230" s="90"/>
      <c r="DJ230" s="90"/>
      <c r="DK230" s="90"/>
      <c r="DL230" s="90"/>
      <c r="DM230" s="90"/>
      <c r="DN230" s="90"/>
      <c r="DO230" s="90"/>
      <c r="DP230" s="90"/>
      <c r="DQ230" s="90"/>
      <c r="DR230" s="90"/>
      <c r="DS230" s="90"/>
      <c r="DT230" s="90"/>
      <c r="DU230" s="90"/>
      <c r="DV230" s="90"/>
      <c r="DW230" s="90"/>
      <c r="DX230" s="90"/>
      <c r="DY230" s="90"/>
      <c r="DZ230" s="90"/>
      <c r="EA230" s="90"/>
      <c r="EB230" s="90"/>
      <c r="EC230" s="90"/>
      <c r="ED230" s="90"/>
      <c r="EE230" s="90"/>
      <c r="EF230" s="90"/>
      <c r="EG230" s="90"/>
      <c r="EH230" s="90"/>
      <c r="EI230" s="90"/>
      <c r="EJ230" s="90"/>
    </row>
    <row r="231" spans="1:140" hidden="1" x14ac:dyDescent="0.3">
      <c r="A231" s="20">
        <f t="shared" ref="A231:A233" si="202">A230+1</f>
        <v>3</v>
      </c>
      <c r="B231" s="19" t="str">
        <f>CONCATENATE(B215,B217,B219,B223)</f>
        <v>Sol9</v>
      </c>
      <c r="C231" s="19" t="str">
        <f t="shared" ref="C231:E231" si="203">CONCATENATE(C215,C217,C219,C223)</f>
        <v>Solm9b</v>
      </c>
      <c r="D231" s="19" t="str">
        <f t="shared" si="203"/>
        <v>Sol9</v>
      </c>
      <c r="E231" s="21" t="str">
        <f t="shared" si="203"/>
        <v>Sol9b</v>
      </c>
      <c r="F231" s="17"/>
      <c r="G231" s="17"/>
      <c r="H231" s="17"/>
      <c r="I231" s="17"/>
      <c r="J231" s="17"/>
      <c r="K231" s="17"/>
      <c r="L231" s="17"/>
      <c r="M231" s="17"/>
      <c r="N231" s="88"/>
      <c r="O231" s="88"/>
      <c r="P231" s="88"/>
      <c r="Q231" s="88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90"/>
      <c r="DI231" s="90"/>
      <c r="DJ231" s="90"/>
      <c r="DK231" s="90"/>
      <c r="DL231" s="90"/>
      <c r="DM231" s="90"/>
      <c r="DN231" s="90"/>
      <c r="DO231" s="90"/>
      <c r="DP231" s="90"/>
      <c r="DQ231" s="90"/>
      <c r="DR231" s="90"/>
      <c r="DS231" s="90"/>
      <c r="DT231" s="90"/>
      <c r="DU231" s="90"/>
      <c r="DV231" s="90"/>
      <c r="DW231" s="90"/>
      <c r="DX231" s="90"/>
      <c r="DY231" s="90"/>
      <c r="DZ231" s="90"/>
      <c r="EA231" s="90"/>
      <c r="EB231" s="90"/>
      <c r="EC231" s="90"/>
      <c r="ED231" s="90"/>
      <c r="EE231" s="90"/>
      <c r="EF231" s="90"/>
      <c r="EG231" s="90"/>
      <c r="EH231" s="90"/>
      <c r="EI231" s="90"/>
      <c r="EJ231" s="90"/>
    </row>
    <row r="232" spans="1:140" hidden="1" x14ac:dyDescent="0.3">
      <c r="A232" s="20">
        <f t="shared" si="202"/>
        <v>4</v>
      </c>
      <c r="B232" s="19" t="str">
        <f>CONCATENATE(B215,B217,B219,B225)</f>
        <v>Sol11</v>
      </c>
      <c r="C232" s="19" t="str">
        <f t="shared" ref="C232:E232" si="204">CONCATENATE(C215,C217,C219,C225)</f>
        <v>Solm11</v>
      </c>
      <c r="D232" s="19" t="str">
        <f t="shared" si="204"/>
        <v>Sol11</v>
      </c>
      <c r="E232" s="21" t="str">
        <f t="shared" si="204"/>
        <v>Sol11</v>
      </c>
      <c r="F232" s="17"/>
      <c r="G232" s="17"/>
      <c r="H232" s="17"/>
      <c r="I232" s="17"/>
      <c r="J232" s="17"/>
      <c r="K232" s="17"/>
      <c r="L232" s="17"/>
      <c r="M232" s="17"/>
      <c r="N232" s="88"/>
      <c r="O232" s="88"/>
      <c r="P232" s="88"/>
      <c r="Q232" s="88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K232" s="90"/>
      <c r="DL232" s="90"/>
      <c r="DM232" s="90"/>
      <c r="DN232" s="90"/>
      <c r="DO232" s="90"/>
      <c r="DP232" s="90"/>
      <c r="DQ232" s="90"/>
      <c r="DR232" s="90"/>
      <c r="DS232" s="90"/>
      <c r="DT232" s="90"/>
      <c r="DU232" s="90"/>
      <c r="DV232" s="90"/>
      <c r="DW232" s="90"/>
      <c r="DX232" s="90"/>
      <c r="DY232" s="90"/>
      <c r="DZ232" s="90"/>
      <c r="EA232" s="90"/>
      <c r="EB232" s="90"/>
      <c r="EC232" s="90"/>
      <c r="ED232" s="90"/>
      <c r="EE232" s="90"/>
      <c r="EF232" s="90"/>
      <c r="EG232" s="90"/>
      <c r="EH232" s="90"/>
      <c r="EI232" s="90"/>
      <c r="EJ232" s="90"/>
    </row>
    <row r="233" spans="1:140" hidden="1" x14ac:dyDescent="0.3">
      <c r="A233" s="20">
        <f t="shared" si="202"/>
        <v>5</v>
      </c>
      <c r="B233" s="19" t="str">
        <f>CONCATENATE(B215,B217,B219,B227)</f>
        <v>Sol13</v>
      </c>
      <c r="C233" s="19" t="str">
        <f t="shared" ref="C233:E233" si="205">CONCATENATE(C215,C217,C219,C227)</f>
        <v>Solm13b</v>
      </c>
      <c r="D233" s="19" t="str">
        <f t="shared" si="205"/>
        <v>Sol13b</v>
      </c>
      <c r="E233" s="21" t="str">
        <f t="shared" si="205"/>
        <v>Sol13b</v>
      </c>
      <c r="F233" s="17"/>
      <c r="G233" s="17"/>
      <c r="H233" s="17"/>
      <c r="I233" s="17"/>
      <c r="J233" s="17"/>
      <c r="K233" s="17"/>
      <c r="L233" s="17"/>
      <c r="M233" s="17"/>
      <c r="N233" s="88"/>
      <c r="O233" s="88"/>
      <c r="P233" s="88"/>
      <c r="Q233" s="88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K233" s="90"/>
      <c r="DL233" s="90"/>
      <c r="DM233" s="90"/>
      <c r="DN233" s="90"/>
      <c r="DO233" s="90"/>
      <c r="DP233" s="90"/>
      <c r="DQ233" s="90"/>
      <c r="DR233" s="90"/>
      <c r="DS233" s="90"/>
      <c r="DT233" s="90"/>
      <c r="DU233" s="90"/>
      <c r="DV233" s="90"/>
      <c r="DW233" s="90"/>
      <c r="DX233" s="90"/>
      <c r="DY233" s="90"/>
      <c r="DZ233" s="90"/>
      <c r="EA233" s="90"/>
      <c r="EB233" s="90"/>
      <c r="EC233" s="90"/>
      <c r="ED233" s="90"/>
      <c r="EE233" s="90"/>
      <c r="EF233" s="90"/>
      <c r="EG233" s="90"/>
      <c r="EH233" s="90"/>
      <c r="EI233" s="90"/>
      <c r="EJ233" s="90"/>
    </row>
    <row r="234" spans="1:140" ht="16.2" hidden="1" thickBot="1" x14ac:dyDescent="0.35">
      <c r="A234" s="24"/>
      <c r="B234" s="25"/>
      <c r="C234" s="25"/>
      <c r="D234" s="25"/>
      <c r="E234" s="26"/>
      <c r="F234" s="17"/>
      <c r="G234" s="17"/>
      <c r="H234" s="17"/>
      <c r="I234" s="17"/>
      <c r="J234" s="17"/>
      <c r="K234" s="17"/>
      <c r="L234" s="17"/>
      <c r="M234" s="17"/>
      <c r="N234" s="88"/>
      <c r="O234" s="88"/>
      <c r="P234" s="88"/>
      <c r="Q234" s="88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K234" s="90"/>
      <c r="DL234" s="90"/>
      <c r="DM234" s="90"/>
      <c r="DN234" s="90"/>
      <c r="DO234" s="90"/>
      <c r="DP234" s="90"/>
      <c r="DQ234" s="90"/>
      <c r="DR234" s="90"/>
      <c r="DS234" s="90"/>
      <c r="DT234" s="90"/>
      <c r="DU234" s="90"/>
      <c r="DV234" s="90"/>
      <c r="DW234" s="90"/>
      <c r="DX234" s="90"/>
      <c r="DY234" s="90"/>
      <c r="DZ234" s="90"/>
      <c r="EA234" s="90"/>
      <c r="EB234" s="90"/>
      <c r="EC234" s="90"/>
      <c r="ED234" s="90"/>
      <c r="EE234" s="90"/>
      <c r="EF234" s="90"/>
      <c r="EG234" s="90"/>
      <c r="EH234" s="90"/>
      <c r="EI234" s="90"/>
      <c r="EJ234" s="90"/>
    </row>
    <row r="235" spans="1:140" ht="16.8" hidden="1" thickTop="1" thickBot="1" x14ac:dyDescent="0.35">
      <c r="A235" s="19"/>
      <c r="B235" s="19"/>
      <c r="C235" s="19"/>
      <c r="D235" s="19"/>
      <c r="E235" s="19"/>
      <c r="F235" s="17"/>
      <c r="G235" s="17"/>
      <c r="H235" s="17"/>
      <c r="I235" s="17"/>
      <c r="J235" s="17"/>
      <c r="K235" s="17"/>
      <c r="L235" s="17"/>
      <c r="M235" s="17"/>
      <c r="N235" s="88"/>
      <c r="O235" s="88"/>
      <c r="P235" s="88"/>
      <c r="Q235" s="88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K235" s="90"/>
      <c r="DL235" s="90"/>
      <c r="DM235" s="90"/>
      <c r="DN235" s="90"/>
      <c r="DO235" s="90"/>
      <c r="DP235" s="90"/>
      <c r="DQ235" s="90"/>
      <c r="DR235" s="90"/>
      <c r="DS235" s="90"/>
      <c r="DT235" s="90"/>
      <c r="DU235" s="90"/>
      <c r="DV235" s="90"/>
      <c r="DW235" s="90"/>
      <c r="DX235" s="90"/>
      <c r="DY235" s="90"/>
      <c r="DZ235" s="90"/>
      <c r="EA235" s="90"/>
      <c r="EB235" s="90"/>
      <c r="EC235" s="90"/>
      <c r="ED235" s="90"/>
      <c r="EE235" s="90"/>
      <c r="EF235" s="90"/>
      <c r="EG235" s="90"/>
      <c r="EH235" s="90"/>
      <c r="EI235" s="90"/>
      <c r="EJ235" s="90"/>
    </row>
    <row r="236" spans="1:140" ht="16.2" hidden="1" thickTop="1" x14ac:dyDescent="0.3">
      <c r="A236" s="152" t="s">
        <v>71</v>
      </c>
      <c r="B236" s="153"/>
      <c r="C236" s="153"/>
      <c r="D236" s="153"/>
      <c r="E236" s="154"/>
      <c r="F236" s="17"/>
      <c r="G236" s="17"/>
      <c r="H236" s="17"/>
      <c r="I236" s="17"/>
      <c r="J236" s="17"/>
      <c r="K236" s="17"/>
      <c r="L236" s="17"/>
      <c r="M236" s="17"/>
      <c r="N236" s="88"/>
      <c r="O236" s="88"/>
      <c r="P236" s="88"/>
      <c r="Q236" s="88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K236" s="90"/>
      <c r="DL236" s="90"/>
      <c r="DM236" s="90"/>
      <c r="DN236" s="90"/>
      <c r="DO236" s="90"/>
      <c r="DP236" s="90"/>
      <c r="DQ236" s="90"/>
      <c r="DR236" s="90"/>
      <c r="DS236" s="90"/>
      <c r="DT236" s="90"/>
      <c r="DU236" s="90"/>
      <c r="DV236" s="90"/>
      <c r="DW236" s="90"/>
      <c r="DX236" s="90"/>
      <c r="DY236" s="90"/>
      <c r="DZ236" s="90"/>
      <c r="EA236" s="90"/>
      <c r="EB236" s="90"/>
      <c r="EC236" s="90"/>
      <c r="ED236" s="90"/>
      <c r="EE236" s="90"/>
      <c r="EF236" s="90"/>
      <c r="EG236" s="90"/>
      <c r="EH236" s="90"/>
      <c r="EI236" s="90"/>
      <c r="EJ236" s="90"/>
    </row>
    <row r="237" spans="1:140" hidden="1" x14ac:dyDescent="0.3">
      <c r="A237" s="20">
        <v>1</v>
      </c>
      <c r="B237" s="19">
        <v>1</v>
      </c>
      <c r="C237" s="19">
        <v>1</v>
      </c>
      <c r="D237" s="19">
        <v>1</v>
      </c>
      <c r="E237" s="19">
        <v>1</v>
      </c>
      <c r="F237" s="17"/>
      <c r="G237" s="17"/>
      <c r="H237" s="17"/>
      <c r="I237" s="17"/>
      <c r="J237" s="17"/>
      <c r="K237" s="17"/>
      <c r="L237" s="17"/>
      <c r="M237" s="17"/>
      <c r="N237" s="88"/>
      <c r="O237" s="88"/>
      <c r="P237" s="88"/>
      <c r="Q237" s="88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K237" s="90"/>
      <c r="DL237" s="90"/>
      <c r="DM237" s="90"/>
      <c r="DN237" s="90"/>
      <c r="DO237" s="90"/>
      <c r="DP237" s="90"/>
      <c r="DQ237" s="90"/>
      <c r="DR237" s="90"/>
      <c r="DS237" s="90"/>
      <c r="DT237" s="90"/>
      <c r="DU237" s="90"/>
      <c r="DV237" s="90"/>
      <c r="DW237" s="90"/>
      <c r="DX237" s="90"/>
      <c r="DY237" s="90"/>
      <c r="DZ237" s="90"/>
      <c r="EA237" s="90"/>
      <c r="EB237" s="90"/>
      <c r="EC237" s="90"/>
      <c r="ED237" s="90"/>
      <c r="EE237" s="90"/>
      <c r="EF237" s="90"/>
      <c r="EG237" s="90"/>
      <c r="EH237" s="90"/>
      <c r="EI237" s="90"/>
      <c r="EJ237" s="90"/>
    </row>
    <row r="238" spans="1:140" hidden="1" x14ac:dyDescent="0.3">
      <c r="A238" s="20"/>
      <c r="B238" s="19"/>
      <c r="C238" s="19"/>
      <c r="D238" s="19"/>
      <c r="E238" s="21"/>
      <c r="F238" s="17"/>
      <c r="G238" s="17"/>
      <c r="H238" s="17"/>
      <c r="I238" s="17"/>
      <c r="J238" s="17"/>
      <c r="K238" s="17"/>
      <c r="L238" s="17"/>
      <c r="M238" s="17"/>
      <c r="N238" s="88"/>
      <c r="O238" s="88"/>
      <c r="P238" s="88"/>
      <c r="Q238" s="88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K238" s="90"/>
      <c r="DL238" s="90"/>
      <c r="DM238" s="90"/>
      <c r="DN238" s="90"/>
      <c r="DO238" s="90"/>
      <c r="DP238" s="90"/>
      <c r="DQ238" s="90"/>
      <c r="DR238" s="90"/>
      <c r="DS238" s="90"/>
      <c r="DT238" s="90"/>
      <c r="DU238" s="90"/>
      <c r="DV238" s="90"/>
      <c r="DW238" s="90"/>
      <c r="DX238" s="90"/>
      <c r="DY238" s="90"/>
      <c r="DZ238" s="90"/>
      <c r="EA238" s="90"/>
      <c r="EB238" s="90"/>
      <c r="EC238" s="90"/>
      <c r="ED238" s="90"/>
      <c r="EE238" s="90"/>
      <c r="EF238" s="90"/>
      <c r="EG238" s="90"/>
      <c r="EH238" s="90"/>
      <c r="EI238" s="90"/>
      <c r="EJ238" s="90"/>
    </row>
    <row r="239" spans="1:140" hidden="1" x14ac:dyDescent="0.3">
      <c r="A239" s="20">
        <f>A237+2</f>
        <v>3</v>
      </c>
      <c r="B239" s="19">
        <f>B39-B$37</f>
        <v>3</v>
      </c>
      <c r="C239" s="19">
        <f>C39-C$37</f>
        <v>4</v>
      </c>
      <c r="D239" s="19">
        <f>D39-D$37</f>
        <v>3</v>
      </c>
      <c r="E239" s="19">
        <f>E39-E$37</f>
        <v>4</v>
      </c>
      <c r="F239" s="17"/>
      <c r="G239" s="17"/>
      <c r="H239" s="17"/>
      <c r="I239" s="17"/>
      <c r="J239" s="17"/>
      <c r="K239" s="17"/>
      <c r="L239" s="17"/>
      <c r="M239" s="17"/>
      <c r="N239" s="88"/>
      <c r="O239" s="88"/>
      <c r="P239" s="88"/>
      <c r="Q239" s="88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K239" s="90"/>
      <c r="DL239" s="90"/>
      <c r="DM239" s="90"/>
      <c r="DN239" s="90"/>
      <c r="DO239" s="90"/>
      <c r="DP239" s="90"/>
      <c r="DQ239" s="90"/>
      <c r="DR239" s="90"/>
      <c r="DS239" s="90"/>
      <c r="DT239" s="90"/>
      <c r="DU239" s="90"/>
      <c r="DV239" s="90"/>
      <c r="DW239" s="90"/>
      <c r="DX239" s="90"/>
      <c r="DY239" s="90"/>
      <c r="DZ239" s="90"/>
      <c r="EA239" s="90"/>
      <c r="EB239" s="90"/>
      <c r="EC239" s="90"/>
      <c r="ED239" s="90"/>
      <c r="EE239" s="90"/>
      <c r="EF239" s="90"/>
      <c r="EG239" s="90"/>
      <c r="EH239" s="90"/>
      <c r="EI239" s="90"/>
      <c r="EJ239" s="90"/>
    </row>
    <row r="240" spans="1:140" hidden="1" x14ac:dyDescent="0.3">
      <c r="A240" s="20"/>
      <c r="B240" s="19"/>
      <c r="C240" s="19"/>
      <c r="D240" s="19"/>
      <c r="E240" s="21"/>
      <c r="F240" s="17"/>
      <c r="G240" s="17"/>
      <c r="H240" s="17"/>
      <c r="I240" s="17"/>
      <c r="J240" s="17"/>
      <c r="K240" s="17"/>
      <c r="L240" s="17"/>
      <c r="M240" s="17"/>
      <c r="N240" s="88"/>
      <c r="O240" s="88"/>
      <c r="P240" s="88"/>
      <c r="Q240" s="88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K240" s="90"/>
      <c r="DL240" s="90"/>
      <c r="DM240" s="90"/>
      <c r="DN240" s="90"/>
      <c r="DO240" s="90"/>
      <c r="DP240" s="90"/>
      <c r="DQ240" s="90"/>
      <c r="DR240" s="90"/>
      <c r="DS240" s="90"/>
      <c r="DT240" s="90"/>
      <c r="DU240" s="90"/>
      <c r="DV240" s="90"/>
      <c r="DW240" s="90"/>
      <c r="DX240" s="90"/>
      <c r="DY240" s="90"/>
      <c r="DZ240" s="90"/>
      <c r="EA240" s="90"/>
      <c r="EB240" s="90"/>
      <c r="EC240" s="90"/>
      <c r="ED240" s="90"/>
      <c r="EE240" s="90"/>
      <c r="EF240" s="90"/>
      <c r="EG240" s="90"/>
      <c r="EH240" s="90"/>
      <c r="EI240" s="90"/>
      <c r="EJ240" s="90"/>
    </row>
    <row r="241" spans="1:140" hidden="1" x14ac:dyDescent="0.3">
      <c r="A241" s="20">
        <f>A239+2</f>
        <v>5</v>
      </c>
      <c r="B241" s="19">
        <f>B41-B$37</f>
        <v>7</v>
      </c>
      <c r="C241" s="19">
        <f>C41-C$37</f>
        <v>7</v>
      </c>
      <c r="D241" s="19">
        <f>D41-D$37</f>
        <v>6</v>
      </c>
      <c r="E241" s="19">
        <f>E41-E$37</f>
        <v>7</v>
      </c>
      <c r="F241" s="17"/>
      <c r="G241" s="17"/>
      <c r="H241" s="17"/>
      <c r="I241" s="17"/>
      <c r="J241" s="17"/>
      <c r="K241" s="17"/>
      <c r="L241" s="17"/>
      <c r="M241" s="17"/>
      <c r="N241" s="88"/>
      <c r="O241" s="88"/>
      <c r="P241" s="88"/>
      <c r="Q241" s="88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K241" s="90"/>
      <c r="DL241" s="90"/>
      <c r="DM241" s="90"/>
      <c r="DN241" s="90"/>
      <c r="DO241" s="90"/>
      <c r="DP241" s="90"/>
      <c r="DQ241" s="90"/>
      <c r="DR241" s="90"/>
      <c r="DS241" s="90"/>
      <c r="DT241" s="90"/>
      <c r="DU241" s="90"/>
      <c r="DV241" s="90"/>
      <c r="DW241" s="90"/>
      <c r="DX241" s="90"/>
      <c r="DY241" s="90"/>
      <c r="DZ241" s="90"/>
      <c r="EA241" s="90"/>
      <c r="EB241" s="90"/>
      <c r="EC241" s="90"/>
      <c r="ED241" s="90"/>
      <c r="EE241" s="90"/>
      <c r="EF241" s="90"/>
      <c r="EG241" s="90"/>
      <c r="EH241" s="90"/>
      <c r="EI241" s="90"/>
      <c r="EJ241" s="90"/>
    </row>
    <row r="242" spans="1:140" hidden="1" x14ac:dyDescent="0.3">
      <c r="A242" s="20"/>
      <c r="B242" s="19"/>
      <c r="C242" s="19"/>
      <c r="D242" s="19"/>
      <c r="E242" s="21"/>
      <c r="F242" s="17"/>
      <c r="G242" s="17"/>
      <c r="H242" s="17"/>
      <c r="I242" s="17"/>
      <c r="J242" s="17"/>
      <c r="K242" s="17"/>
      <c r="L242" s="17"/>
      <c r="M242" s="17"/>
      <c r="N242" s="88"/>
      <c r="O242" s="88"/>
      <c r="P242" s="88"/>
      <c r="Q242" s="88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K242" s="90"/>
      <c r="DL242" s="90"/>
      <c r="DM242" s="90"/>
      <c r="DN242" s="90"/>
      <c r="DO242" s="90"/>
      <c r="DP242" s="90"/>
      <c r="DQ242" s="90"/>
      <c r="DR242" s="90"/>
      <c r="DS242" s="90"/>
      <c r="DT242" s="90"/>
      <c r="DU242" s="90"/>
      <c r="DV242" s="90"/>
      <c r="DW242" s="90"/>
      <c r="DX242" s="90"/>
      <c r="DY242" s="90"/>
      <c r="DZ242" s="90"/>
      <c r="EA242" s="90"/>
      <c r="EB242" s="90"/>
      <c r="EC242" s="90"/>
      <c r="ED242" s="90"/>
      <c r="EE242" s="90"/>
      <c r="EF242" s="90"/>
      <c r="EG242" s="90"/>
      <c r="EH242" s="90"/>
      <c r="EI242" s="90"/>
      <c r="EJ242" s="90"/>
    </row>
    <row r="243" spans="1:140" hidden="1" x14ac:dyDescent="0.3">
      <c r="A243" s="20">
        <f>A241+2</f>
        <v>7</v>
      </c>
      <c r="B243" s="19">
        <f>B43-B$37</f>
        <v>10</v>
      </c>
      <c r="C243" s="19">
        <f>C43-C$37</f>
        <v>11</v>
      </c>
      <c r="D243" s="19">
        <f>D43-D$37</f>
        <v>10</v>
      </c>
      <c r="E243" s="19">
        <f>E43-E$37</f>
        <v>11</v>
      </c>
      <c r="F243" s="17"/>
      <c r="G243" s="17"/>
      <c r="H243" s="17"/>
      <c r="I243" s="17"/>
      <c r="J243" s="17"/>
      <c r="K243" s="17"/>
      <c r="L243" s="17"/>
      <c r="M243" s="17"/>
      <c r="N243" s="88"/>
      <c r="O243" s="88"/>
      <c r="P243" s="88"/>
      <c r="Q243" s="88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K243" s="90"/>
      <c r="DL243" s="90"/>
      <c r="DM243" s="90"/>
      <c r="DN243" s="90"/>
      <c r="DO243" s="90"/>
      <c r="DP243" s="90"/>
      <c r="DQ243" s="90"/>
      <c r="DR243" s="90"/>
      <c r="DS243" s="90"/>
      <c r="DT243" s="90"/>
      <c r="DU243" s="90"/>
      <c r="DV243" s="90"/>
      <c r="DW243" s="90"/>
      <c r="DX243" s="90"/>
      <c r="DY243" s="90"/>
      <c r="DZ243" s="90"/>
      <c r="EA243" s="90"/>
      <c r="EB243" s="90"/>
      <c r="EC243" s="90"/>
      <c r="ED243" s="90"/>
      <c r="EE243" s="90"/>
      <c r="EF243" s="90"/>
      <c r="EG243" s="90"/>
      <c r="EH243" s="90"/>
      <c r="EI243" s="90"/>
      <c r="EJ243" s="90"/>
    </row>
    <row r="244" spans="1:140" hidden="1" x14ac:dyDescent="0.3">
      <c r="A244" s="20"/>
      <c r="B244" s="19"/>
      <c r="C244" s="19"/>
      <c r="D244" s="19"/>
      <c r="E244" s="21"/>
      <c r="F244" s="17"/>
      <c r="G244" s="17"/>
      <c r="H244" s="17"/>
      <c r="I244" s="17"/>
      <c r="J244" s="17"/>
      <c r="K244" s="17"/>
      <c r="L244" s="17"/>
      <c r="M244" s="17"/>
      <c r="N244" s="88"/>
      <c r="O244" s="90"/>
      <c r="P244" s="88"/>
      <c r="Q244" s="88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K244" s="90"/>
      <c r="DL244" s="90"/>
      <c r="DM244" s="90"/>
      <c r="DN244" s="90"/>
      <c r="DO244" s="90"/>
      <c r="DP244" s="90"/>
      <c r="DQ244" s="90"/>
      <c r="DR244" s="90"/>
      <c r="DS244" s="90"/>
      <c r="DT244" s="90"/>
      <c r="DU244" s="90"/>
      <c r="DV244" s="90"/>
      <c r="DW244" s="90"/>
      <c r="DX244" s="90"/>
      <c r="DY244" s="90"/>
      <c r="DZ244" s="90"/>
      <c r="EA244" s="90"/>
      <c r="EB244" s="90"/>
      <c r="EC244" s="90"/>
      <c r="ED244" s="90"/>
      <c r="EE244" s="90"/>
      <c r="EF244" s="90"/>
      <c r="EG244" s="90"/>
      <c r="EH244" s="90"/>
      <c r="EI244" s="90"/>
      <c r="EJ244" s="90"/>
    </row>
    <row r="245" spans="1:140" hidden="1" x14ac:dyDescent="0.3">
      <c r="A245" s="20">
        <f>A243+2</f>
        <v>9</v>
      </c>
      <c r="B245" s="19">
        <f>B45-B$37</f>
        <v>14</v>
      </c>
      <c r="C245" s="19">
        <f>C45-C$37</f>
        <v>14</v>
      </c>
      <c r="D245" s="19">
        <f>D45-D$37</f>
        <v>14</v>
      </c>
      <c r="E245" s="19">
        <f>E45-E$37</f>
        <v>15</v>
      </c>
      <c r="F245" s="17"/>
      <c r="G245" s="17"/>
      <c r="H245" s="17"/>
      <c r="I245" s="17"/>
      <c r="J245" s="17"/>
      <c r="K245" s="17"/>
      <c r="L245" s="17"/>
      <c r="M245" s="17"/>
      <c r="N245" s="88"/>
      <c r="O245" s="90"/>
      <c r="P245" s="88"/>
      <c r="Q245" s="88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K245" s="90"/>
      <c r="DL245" s="90"/>
      <c r="DM245" s="90"/>
      <c r="DN245" s="90"/>
      <c r="DO245" s="90"/>
      <c r="DP245" s="90"/>
      <c r="DQ245" s="90"/>
      <c r="DR245" s="90"/>
      <c r="DS245" s="90"/>
      <c r="DT245" s="90"/>
      <c r="DU245" s="90"/>
      <c r="DV245" s="90"/>
      <c r="DW245" s="90"/>
      <c r="DX245" s="90"/>
      <c r="DY245" s="90"/>
      <c r="DZ245" s="90"/>
      <c r="EA245" s="90"/>
      <c r="EB245" s="90"/>
      <c r="EC245" s="90"/>
      <c r="ED245" s="90"/>
      <c r="EE245" s="90"/>
      <c r="EF245" s="90"/>
      <c r="EG245" s="90"/>
      <c r="EH245" s="90"/>
      <c r="EI245" s="90"/>
      <c r="EJ245" s="90"/>
    </row>
    <row r="246" spans="1:140" hidden="1" x14ac:dyDescent="0.3">
      <c r="A246" s="20"/>
      <c r="B246" s="19"/>
      <c r="C246" s="19"/>
      <c r="D246" s="19"/>
      <c r="E246" s="21"/>
      <c r="F246" s="17"/>
      <c r="G246" s="17"/>
      <c r="H246" s="17"/>
      <c r="I246" s="17"/>
      <c r="J246" s="17"/>
      <c r="K246" s="17"/>
      <c r="L246" s="17"/>
      <c r="M246" s="17"/>
      <c r="N246" s="88"/>
      <c r="O246" s="90"/>
      <c r="P246" s="88"/>
      <c r="Q246" s="88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K246" s="90"/>
      <c r="DL246" s="90"/>
      <c r="DM246" s="90"/>
      <c r="DN246" s="90"/>
      <c r="DO246" s="90"/>
      <c r="DP246" s="90"/>
      <c r="DQ246" s="90"/>
      <c r="DR246" s="90"/>
      <c r="DS246" s="90"/>
      <c r="DT246" s="90"/>
      <c r="DU246" s="90"/>
      <c r="DV246" s="90"/>
      <c r="DW246" s="90"/>
      <c r="DX246" s="90"/>
      <c r="DY246" s="90"/>
      <c r="DZ246" s="90"/>
      <c r="EA246" s="90"/>
      <c r="EB246" s="90"/>
      <c r="EC246" s="90"/>
      <c r="ED246" s="90"/>
      <c r="EE246" s="90"/>
      <c r="EF246" s="90"/>
      <c r="EG246" s="90"/>
      <c r="EH246" s="90"/>
      <c r="EI246" s="90"/>
      <c r="EJ246" s="90"/>
    </row>
    <row r="247" spans="1:140" hidden="1" x14ac:dyDescent="0.3">
      <c r="A247" s="20">
        <f>A245+2</f>
        <v>11</v>
      </c>
      <c r="B247" s="19">
        <f>B47-B$37</f>
        <v>17</v>
      </c>
      <c r="C247" s="19">
        <f>C47-C$37</f>
        <v>18</v>
      </c>
      <c r="D247" s="19">
        <f>D47-D$37</f>
        <v>17</v>
      </c>
      <c r="E247" s="19">
        <f>E47-E$37</f>
        <v>18</v>
      </c>
      <c r="F247" s="17"/>
      <c r="G247" s="17"/>
      <c r="H247" s="17"/>
      <c r="I247" s="17"/>
      <c r="J247" s="17"/>
      <c r="K247" s="17"/>
      <c r="L247" s="17"/>
      <c r="M247" s="17"/>
      <c r="N247" s="88"/>
      <c r="O247" s="90"/>
      <c r="P247" s="90"/>
      <c r="Q247" s="90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K247" s="90"/>
      <c r="DL247" s="90"/>
      <c r="DM247" s="90"/>
      <c r="DN247" s="90"/>
      <c r="DO247" s="90"/>
      <c r="DP247" s="90"/>
      <c r="DQ247" s="90"/>
      <c r="DR247" s="90"/>
      <c r="DS247" s="90"/>
      <c r="DT247" s="90"/>
      <c r="DU247" s="90"/>
      <c r="DV247" s="90"/>
      <c r="DW247" s="90"/>
      <c r="DX247" s="90"/>
      <c r="DY247" s="90"/>
      <c r="DZ247" s="90"/>
      <c r="EA247" s="90"/>
      <c r="EB247" s="90"/>
      <c r="EC247" s="90"/>
      <c r="ED247" s="90"/>
      <c r="EE247" s="90"/>
      <c r="EF247" s="90"/>
      <c r="EG247" s="90"/>
      <c r="EH247" s="90"/>
      <c r="EI247" s="90"/>
      <c r="EJ247" s="90"/>
    </row>
    <row r="248" spans="1:140" hidden="1" x14ac:dyDescent="0.3">
      <c r="A248" s="20"/>
      <c r="B248" s="19"/>
      <c r="C248" s="19"/>
      <c r="D248" s="19"/>
      <c r="E248" s="21"/>
      <c r="G248" s="17"/>
      <c r="H248" s="17"/>
      <c r="I248" s="17"/>
      <c r="J248" s="17"/>
      <c r="K248" s="17"/>
      <c r="N248" s="90"/>
      <c r="P248" s="90"/>
      <c r="Q248" s="90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K248" s="90"/>
      <c r="DL248" s="90"/>
      <c r="DM248" s="90"/>
      <c r="DN248" s="90"/>
      <c r="DO248" s="90"/>
      <c r="DP248" s="90"/>
      <c r="DQ248" s="90"/>
      <c r="DR248" s="90"/>
      <c r="DS248" s="90"/>
      <c r="DT248" s="90"/>
      <c r="DU248" s="90"/>
      <c r="DV248" s="90"/>
      <c r="DW248" s="90"/>
      <c r="DX248" s="90"/>
      <c r="DY248" s="90"/>
      <c r="DZ248" s="90"/>
      <c r="EA248" s="90"/>
      <c r="EB248" s="90"/>
      <c r="EC248" s="90"/>
      <c r="ED248" s="90"/>
      <c r="EE248" s="90"/>
      <c r="EF248" s="90"/>
      <c r="EG248" s="90"/>
      <c r="EH248" s="90"/>
      <c r="EI248" s="90"/>
      <c r="EJ248" s="90"/>
    </row>
    <row r="249" spans="1:140" hidden="1" x14ac:dyDescent="0.3">
      <c r="A249" s="20">
        <f>A247+2</f>
        <v>13</v>
      </c>
      <c r="B249" s="19">
        <f>B49-B$37</f>
        <v>20</v>
      </c>
      <c r="C249" s="19">
        <f>C49-C$37</f>
        <v>21</v>
      </c>
      <c r="D249" s="19">
        <f>D49-D$37</f>
        <v>20</v>
      </c>
      <c r="E249" s="19">
        <f>E49-E$37</f>
        <v>21</v>
      </c>
      <c r="G249" s="17"/>
      <c r="H249" s="17"/>
      <c r="I249" s="17"/>
      <c r="J249" s="17"/>
      <c r="K249" s="17"/>
      <c r="N249" s="90"/>
      <c r="P249" s="90"/>
      <c r="Q249" s="90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K249" s="90"/>
      <c r="DL249" s="90"/>
      <c r="DM249" s="90"/>
      <c r="DN249" s="90"/>
      <c r="DO249" s="90"/>
      <c r="DP249" s="90"/>
      <c r="DQ249" s="90"/>
      <c r="DR249" s="90"/>
      <c r="DS249" s="90"/>
      <c r="DT249" s="90"/>
      <c r="DU249" s="90"/>
      <c r="DV249" s="90"/>
      <c r="DW249" s="90"/>
      <c r="DX249" s="90"/>
      <c r="DY249" s="90"/>
      <c r="DZ249" s="90"/>
      <c r="EA249" s="90"/>
      <c r="EB249" s="90"/>
      <c r="EC249" s="90"/>
      <c r="ED249" s="90"/>
      <c r="EE249" s="90"/>
      <c r="EF249" s="90"/>
      <c r="EG249" s="90"/>
      <c r="EH249" s="90"/>
      <c r="EI249" s="90"/>
      <c r="EJ249" s="90"/>
    </row>
    <row r="250" spans="1:140" hidden="1" x14ac:dyDescent="0.3">
      <c r="A250" s="22"/>
      <c r="B250" s="4"/>
      <c r="C250" s="4"/>
      <c r="D250" s="4"/>
      <c r="E250" s="23"/>
      <c r="N250" s="90"/>
      <c r="P250" s="90"/>
      <c r="Q250" s="90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BS250" s="88"/>
      <c r="BT250" s="88"/>
      <c r="BU250" s="88"/>
      <c r="BV250" s="88"/>
      <c r="BW250" s="88"/>
      <c r="BX250" s="88"/>
      <c r="BY250" s="88"/>
      <c r="BZ250" s="88"/>
      <c r="CB250" s="88"/>
      <c r="CC250" s="88"/>
      <c r="CD250" s="88"/>
      <c r="CE250" s="88"/>
      <c r="CF250" s="88"/>
      <c r="CG250" s="88"/>
      <c r="CH250" s="88"/>
      <c r="CI250" s="88"/>
      <c r="DK250" s="90"/>
      <c r="DL250" s="90"/>
      <c r="DM250" s="90"/>
      <c r="DN250" s="90"/>
      <c r="DO250" s="90"/>
      <c r="DP250" s="90"/>
      <c r="DQ250" s="90"/>
      <c r="DR250" s="90"/>
      <c r="DS250" s="90"/>
      <c r="DT250" s="90"/>
      <c r="DU250" s="90"/>
      <c r="DV250" s="90"/>
      <c r="DW250" s="90"/>
      <c r="DX250" s="90"/>
      <c r="DY250" s="90"/>
      <c r="DZ250" s="90"/>
      <c r="EA250" s="90"/>
      <c r="EB250" s="90"/>
      <c r="EC250" s="90"/>
      <c r="ED250" s="90"/>
      <c r="EE250" s="90"/>
      <c r="EF250" s="90"/>
      <c r="EG250" s="90"/>
      <c r="EH250" s="90"/>
      <c r="EI250" s="90"/>
      <c r="EJ250" s="90"/>
    </row>
    <row r="251" spans="1:140" hidden="1" x14ac:dyDescent="0.3">
      <c r="A251" s="20">
        <v>1</v>
      </c>
      <c r="B251" s="19" t="str">
        <f>B9</f>
        <v>La</v>
      </c>
      <c r="C251" s="19" t="str">
        <f>C9</f>
        <v>Lab</v>
      </c>
      <c r="D251" s="19" t="str">
        <f>D9</f>
        <v>La</v>
      </c>
      <c r="E251" s="19" t="str">
        <f>E9</f>
        <v>Lab</v>
      </c>
      <c r="N251" s="90"/>
      <c r="DK251" s="90"/>
      <c r="DL251" s="90"/>
      <c r="DM251" s="90"/>
      <c r="DN251" s="90"/>
      <c r="DO251" s="90"/>
      <c r="DP251" s="90"/>
      <c r="DQ251" s="90"/>
      <c r="DR251" s="90"/>
      <c r="DS251" s="90"/>
      <c r="DT251" s="90"/>
      <c r="DU251" s="90"/>
      <c r="DV251" s="90"/>
      <c r="DW251" s="90"/>
      <c r="DX251" s="90"/>
      <c r="DY251" s="90"/>
      <c r="DZ251" s="90"/>
      <c r="EA251" s="90"/>
      <c r="EB251" s="90"/>
      <c r="EC251" s="90"/>
      <c r="ED251" s="90"/>
      <c r="EE251" s="90"/>
      <c r="EF251" s="90"/>
      <c r="EG251" s="90"/>
      <c r="EH251" s="90"/>
      <c r="EI251" s="90"/>
      <c r="EJ251" s="90"/>
    </row>
    <row r="252" spans="1:140" hidden="1" x14ac:dyDescent="0.3">
      <c r="A252" s="20"/>
      <c r="B252" s="19"/>
      <c r="C252" s="19"/>
      <c r="D252" s="19"/>
      <c r="E252" s="21"/>
      <c r="N252" s="90"/>
      <c r="DK252" s="90"/>
      <c r="DL252" s="90"/>
      <c r="DM252" s="90"/>
      <c r="DN252" s="90"/>
      <c r="DO252" s="90"/>
      <c r="DP252" s="90"/>
      <c r="DQ252" s="90"/>
      <c r="DR252" s="90"/>
      <c r="DS252" s="90"/>
      <c r="DT252" s="90"/>
      <c r="DU252" s="90"/>
      <c r="DV252" s="90"/>
      <c r="DW252" s="90"/>
      <c r="DX252" s="90"/>
      <c r="DY252" s="90"/>
      <c r="DZ252" s="90"/>
      <c r="EA252" s="90"/>
      <c r="EB252" s="90"/>
      <c r="EC252" s="90"/>
      <c r="ED252" s="90"/>
      <c r="EE252" s="90"/>
      <c r="EF252" s="90"/>
      <c r="EG252" s="90"/>
      <c r="EH252" s="90"/>
      <c r="EI252" s="90"/>
      <c r="EJ252" s="90"/>
    </row>
    <row r="253" spans="1:140" hidden="1" x14ac:dyDescent="0.3">
      <c r="A253" s="20">
        <f>A251+2</f>
        <v>3</v>
      </c>
      <c r="B253" s="19" t="str">
        <f>IF(B239=4,"","m")</f>
        <v>m</v>
      </c>
      <c r="C253" s="19" t="str">
        <f t="shared" ref="C253:E253" si="206">IF(C239=4,"","m")</f>
        <v/>
      </c>
      <c r="D253" s="19" t="str">
        <f t="shared" si="206"/>
        <v>m</v>
      </c>
      <c r="E253" s="21" t="str">
        <f t="shared" si="206"/>
        <v/>
      </c>
      <c r="N253" s="90"/>
      <c r="DK253" s="90"/>
      <c r="DL253" s="90"/>
      <c r="DM253" s="90"/>
      <c r="DN253" s="90"/>
      <c r="DO253" s="90"/>
      <c r="DP253" s="90"/>
      <c r="DQ253" s="90"/>
      <c r="DR253" s="90"/>
      <c r="DS253" s="90"/>
      <c r="DT253" s="90"/>
      <c r="DU253" s="90"/>
      <c r="DV253" s="90"/>
      <c r="DW253" s="90"/>
      <c r="DX253" s="90"/>
      <c r="DY253" s="90"/>
      <c r="DZ253" s="90"/>
      <c r="EA253" s="90"/>
      <c r="EB253" s="90"/>
      <c r="EC253" s="90"/>
      <c r="ED253" s="90"/>
      <c r="EE253" s="90"/>
      <c r="EF253" s="90"/>
      <c r="EG253" s="90"/>
      <c r="EH253" s="90"/>
      <c r="EI253" s="90"/>
      <c r="EJ253" s="90"/>
    </row>
    <row r="254" spans="1:140" hidden="1" x14ac:dyDescent="0.3">
      <c r="A254" s="20"/>
      <c r="B254" s="19"/>
      <c r="C254" s="19"/>
      <c r="D254" s="19"/>
      <c r="E254" s="21"/>
      <c r="N254" s="90"/>
      <c r="DK254" s="90"/>
      <c r="DL254" s="90"/>
      <c r="DM254" s="90"/>
      <c r="DN254" s="90"/>
      <c r="DO254" s="90"/>
      <c r="DP254" s="90"/>
      <c r="DQ254" s="90"/>
      <c r="DR254" s="90"/>
      <c r="DS254" s="90"/>
      <c r="DT254" s="90"/>
      <c r="DU254" s="90"/>
      <c r="DV254" s="90"/>
      <c r="DW254" s="90"/>
      <c r="DX254" s="90"/>
      <c r="DY254" s="90"/>
      <c r="DZ254" s="90"/>
      <c r="EA254" s="90"/>
      <c r="EB254" s="90"/>
      <c r="EC254" s="90"/>
      <c r="ED254" s="90"/>
      <c r="EE254" s="90"/>
      <c r="EF254" s="90"/>
      <c r="EG254" s="90"/>
      <c r="EH254" s="90"/>
      <c r="EI254" s="90"/>
      <c r="EJ254" s="90"/>
    </row>
    <row r="255" spans="1:140" hidden="1" x14ac:dyDescent="0.3">
      <c r="A255" s="20">
        <f>A253+2</f>
        <v>5</v>
      </c>
      <c r="B255" s="19" t="str" cm="1">
        <f t="array" ref="B255">(IF(B241=7,"",(IF(B241=6,"5b",(IF(B241=8,"5+",no))))))</f>
        <v/>
      </c>
      <c r="C255" s="19" t="str" cm="1">
        <f t="array" ref="C255">(IF(C241=7,"",(IF(C241=6,"5b",(IF(C241=8,"5+",no))))))</f>
        <v/>
      </c>
      <c r="D255" s="19" t="str" cm="1">
        <f t="array" ref="D255">(IF(D241=7,"",(IF(D241=6,"5b",(IF(D241=8,"5+",no))))))</f>
        <v>5b</v>
      </c>
      <c r="E255" s="21" t="str" cm="1">
        <f t="array" ref="E255">(IF(E241=7,"",(IF(E241=6,"5b",(IF(E241=8,"5+",no))))))</f>
        <v/>
      </c>
      <c r="N255" s="90"/>
      <c r="DK255" s="90"/>
      <c r="DL255" s="90"/>
      <c r="DM255" s="90"/>
      <c r="DN255" s="90"/>
      <c r="DO255" s="90"/>
      <c r="DP255" s="90"/>
      <c r="DQ255" s="90"/>
      <c r="DR255" s="90"/>
      <c r="DS255" s="90"/>
      <c r="DT255" s="90"/>
      <c r="DU255" s="90"/>
      <c r="DV255" s="90"/>
      <c r="DW255" s="90"/>
      <c r="DX255" s="90"/>
      <c r="DY255" s="90"/>
      <c r="DZ255" s="90"/>
      <c r="EA255" s="90"/>
      <c r="EB255" s="90"/>
      <c r="EC255" s="90"/>
      <c r="ED255" s="90"/>
      <c r="EE255" s="90"/>
      <c r="EF255" s="90"/>
      <c r="EG255" s="90"/>
      <c r="EH255" s="90"/>
      <c r="EI255" s="90"/>
      <c r="EJ255" s="90"/>
    </row>
    <row r="256" spans="1:140" hidden="1" x14ac:dyDescent="0.3">
      <c r="A256" s="20"/>
      <c r="B256" s="19"/>
      <c r="C256" s="19"/>
      <c r="D256" s="19"/>
      <c r="E256" s="21"/>
      <c r="N256" s="90"/>
      <c r="DK256" s="90"/>
      <c r="DL256" s="90"/>
      <c r="DM256" s="90"/>
      <c r="DN256" s="90"/>
      <c r="DO256" s="90"/>
      <c r="DP256" s="90"/>
      <c r="DQ256" s="90"/>
      <c r="DR256" s="90"/>
      <c r="DS256" s="90"/>
      <c r="DT256" s="90"/>
      <c r="DU256" s="90"/>
      <c r="DV256" s="90"/>
      <c r="DW256" s="90"/>
      <c r="DX256" s="90"/>
      <c r="DY256" s="90"/>
      <c r="DZ256" s="90"/>
      <c r="EA256" s="90"/>
      <c r="EB256" s="90"/>
      <c r="EC256" s="90"/>
      <c r="ED256" s="90"/>
      <c r="EE256" s="90"/>
      <c r="EF256" s="90"/>
      <c r="EG256" s="90"/>
      <c r="EH256" s="90"/>
      <c r="EI256" s="90"/>
      <c r="EJ256" s="90"/>
    </row>
    <row r="257" spans="1:140" hidden="1" x14ac:dyDescent="0.3">
      <c r="A257" s="20">
        <f>A255+2</f>
        <v>7</v>
      </c>
      <c r="B257" s="19" t="str" cm="1">
        <f t="array" ref="B257">(IF(B243=11,"Δ",(IF(B243=10,"7",(IF(B243=9,"7dim",no))))))</f>
        <v>7</v>
      </c>
      <c r="C257" s="19" t="str" cm="1">
        <f t="array" ref="C257">(IF(C243=11,"Δ",(IF(C243=10,"7",(IF(C243=9,"7dim",no))))))</f>
        <v>Δ</v>
      </c>
      <c r="D257" s="19" t="str" cm="1">
        <f t="array" ref="D257">(IF(D243=11,"Δ",(IF(D243=10,"7",(IF(D243=9,"7dim",no))))))</f>
        <v>7</v>
      </c>
      <c r="E257" s="21" t="str" cm="1">
        <f t="array" ref="E257">(IF(E243=11,"Δ",(IF(E243=10,"7",(IF(E243=9,"7dim",no))))))</f>
        <v>Δ</v>
      </c>
      <c r="N257" s="90"/>
      <c r="DK257" s="90"/>
      <c r="DL257" s="90"/>
      <c r="DM257" s="90"/>
      <c r="DN257" s="90"/>
      <c r="DO257" s="90"/>
      <c r="DP257" s="90"/>
      <c r="DQ257" s="90"/>
      <c r="DR257" s="90"/>
      <c r="DS257" s="90"/>
      <c r="DT257" s="90"/>
      <c r="DU257" s="90"/>
      <c r="DV257" s="90"/>
      <c r="DW257" s="90"/>
      <c r="DX257" s="90"/>
      <c r="DY257" s="90"/>
      <c r="DZ257" s="90"/>
      <c r="EA257" s="90"/>
      <c r="EB257" s="90"/>
      <c r="EC257" s="90"/>
      <c r="ED257" s="90"/>
      <c r="EE257" s="90"/>
      <c r="EF257" s="90"/>
      <c r="EG257" s="90"/>
      <c r="EH257" s="90"/>
      <c r="EI257" s="90"/>
      <c r="EJ257" s="90"/>
    </row>
    <row r="258" spans="1:140" hidden="1" x14ac:dyDescent="0.3">
      <c r="A258" s="20"/>
      <c r="B258" s="19"/>
      <c r="C258" s="19"/>
      <c r="D258" s="19"/>
      <c r="E258" s="21"/>
      <c r="N258" s="90"/>
      <c r="DK258" s="90"/>
      <c r="DL258" s="90"/>
      <c r="DM258" s="90"/>
      <c r="DN258" s="90"/>
      <c r="DO258" s="90"/>
      <c r="DP258" s="90"/>
      <c r="DQ258" s="90"/>
      <c r="DR258" s="90"/>
      <c r="DS258" s="90"/>
      <c r="DT258" s="90"/>
      <c r="DU258" s="90"/>
      <c r="DV258" s="90"/>
      <c r="DW258" s="90"/>
      <c r="DX258" s="90"/>
      <c r="DY258" s="90"/>
      <c r="DZ258" s="90"/>
      <c r="EA258" s="90"/>
      <c r="EB258" s="90"/>
      <c r="EC258" s="90"/>
      <c r="ED258" s="90"/>
      <c r="EE258" s="90"/>
      <c r="EF258" s="90"/>
      <c r="EG258" s="90"/>
      <c r="EH258" s="90"/>
      <c r="EI258" s="90"/>
      <c r="EJ258" s="90"/>
    </row>
    <row r="259" spans="1:140" hidden="1" x14ac:dyDescent="0.3">
      <c r="A259" s="20">
        <f>A257+2</f>
        <v>9</v>
      </c>
      <c r="B259" s="19" t="str" cm="1">
        <f t="array" ref="B259">(IF(B245=14,"9",(IF(B245=13,"9b",(IF(B245=15,"9#",no))))))</f>
        <v>9</v>
      </c>
      <c r="C259" s="19" t="str" cm="1">
        <f t="array" ref="C259">(IF(C245=14,"9",(IF(C245=13,"9b",(IF(C245=15,"9#",no))))))</f>
        <v>9</v>
      </c>
      <c r="D259" s="19" t="str" cm="1">
        <f t="array" ref="D259">(IF(D245=14,"9",(IF(D245=13,"9b",(IF(D245=15,"9#",no))))))</f>
        <v>9</v>
      </c>
      <c r="E259" s="21" t="str" cm="1">
        <f t="array" ref="E259">(IF(E245=14,"9",(IF(E245=13,"9b",(IF(E245=15,"9#",no))))))</f>
        <v>9#</v>
      </c>
      <c r="N259" s="90"/>
      <c r="DK259" s="90"/>
      <c r="DL259" s="90"/>
      <c r="DM259" s="90"/>
      <c r="DN259" s="90"/>
      <c r="DO259" s="90"/>
      <c r="DP259" s="90"/>
      <c r="DQ259" s="90"/>
      <c r="DR259" s="90"/>
      <c r="DS259" s="90"/>
      <c r="DT259" s="90"/>
      <c r="DU259" s="90"/>
      <c r="DV259" s="90"/>
      <c r="DW259" s="90"/>
      <c r="DX259" s="90"/>
      <c r="DY259" s="90"/>
      <c r="DZ259" s="90"/>
      <c r="EA259" s="90"/>
      <c r="EB259" s="90"/>
      <c r="EC259" s="90"/>
      <c r="ED259" s="90"/>
      <c r="EE259" s="90"/>
      <c r="EF259" s="90"/>
      <c r="EG259" s="90"/>
      <c r="EH259" s="90"/>
      <c r="EI259" s="90"/>
      <c r="EJ259" s="90"/>
    </row>
    <row r="260" spans="1:140" hidden="1" x14ac:dyDescent="0.3">
      <c r="A260" s="20"/>
      <c r="B260" s="19"/>
      <c r="C260" s="19"/>
      <c r="D260" s="19"/>
      <c r="E260" s="21"/>
      <c r="N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0"/>
      <c r="DZ260" s="90"/>
      <c r="EA260" s="90"/>
      <c r="EB260" s="90"/>
      <c r="EC260" s="90"/>
      <c r="ED260" s="90"/>
      <c r="EE260" s="90"/>
      <c r="EF260" s="90"/>
      <c r="EG260" s="90"/>
      <c r="EH260" s="90"/>
      <c r="EI260" s="90"/>
      <c r="EJ260" s="90"/>
    </row>
    <row r="261" spans="1:140" hidden="1" x14ac:dyDescent="0.3">
      <c r="A261" s="20">
        <f>A259+2</f>
        <v>11</v>
      </c>
      <c r="B261" s="19" t="str" cm="1">
        <f t="array" ref="B261">(IF(B247=17,"11",(IF(B247=16,"11b",(IF(B247=18,"11+",no))))))</f>
        <v>11</v>
      </c>
      <c r="C261" s="19" t="str" cm="1">
        <f t="array" ref="C261">(IF(C247=17,"11",(IF(C247=16,"11b",(IF(C247=18,"11+",no))))))</f>
        <v>11+</v>
      </c>
      <c r="D261" s="19" t="str" cm="1">
        <f t="array" ref="D261">(IF(D247=17,"11",(IF(D247=16,"11b",(IF(D247=18,"11+",no))))))</f>
        <v>11</v>
      </c>
      <c r="E261" s="19" t="str" cm="1">
        <f t="array" ref="E261">(IF(E247=17,"11",(IF(E247=16,"11b",(IF(E247=18,"11+",no))))))</f>
        <v>11+</v>
      </c>
      <c r="N261" s="90"/>
      <c r="DK261" s="90"/>
      <c r="DL261" s="90"/>
      <c r="DM261" s="90"/>
      <c r="DN261" s="90"/>
      <c r="DO261" s="90"/>
      <c r="DP261" s="90"/>
      <c r="DQ261" s="90"/>
      <c r="DR261" s="90"/>
      <c r="DS261" s="90"/>
      <c r="DT261" s="90"/>
      <c r="DU261" s="90"/>
      <c r="DV261" s="90"/>
      <c r="DW261" s="90"/>
      <c r="DX261" s="90"/>
      <c r="DY261" s="90"/>
      <c r="DZ261" s="90"/>
      <c r="EA261" s="90"/>
      <c r="EB261" s="90"/>
      <c r="EC261" s="90"/>
      <c r="ED261" s="90"/>
      <c r="EE261" s="90"/>
      <c r="EF261" s="90"/>
      <c r="EG261" s="90"/>
      <c r="EH261" s="90"/>
      <c r="EI261" s="90"/>
      <c r="EJ261" s="90"/>
    </row>
    <row r="262" spans="1:140" hidden="1" x14ac:dyDescent="0.3">
      <c r="A262" s="20"/>
      <c r="B262" s="19"/>
      <c r="C262" s="19"/>
      <c r="D262" s="19"/>
      <c r="E262" s="21"/>
      <c r="N262" s="90"/>
      <c r="DK262" s="90"/>
      <c r="DL262" s="90"/>
      <c r="DM262" s="90"/>
      <c r="DN262" s="90"/>
      <c r="DO262" s="90"/>
      <c r="DP262" s="90"/>
      <c r="DQ262" s="90"/>
      <c r="DR262" s="90"/>
      <c r="DS262" s="90"/>
      <c r="DT262" s="90"/>
      <c r="DU262" s="90"/>
      <c r="DV262" s="90"/>
      <c r="DW262" s="90"/>
      <c r="DX262" s="90"/>
      <c r="DY262" s="90"/>
      <c r="DZ262" s="90"/>
      <c r="EA262" s="90"/>
      <c r="EB262" s="90"/>
      <c r="EC262" s="90"/>
      <c r="ED262" s="90"/>
      <c r="EE262" s="90"/>
      <c r="EF262" s="90"/>
      <c r="EG262" s="90"/>
      <c r="EH262" s="90"/>
      <c r="EI262" s="90"/>
      <c r="EJ262" s="90"/>
    </row>
    <row r="263" spans="1:140" hidden="1" x14ac:dyDescent="0.3">
      <c r="A263" s="20">
        <f>A261+2</f>
        <v>13</v>
      </c>
      <c r="B263" s="19" t="str" cm="1">
        <f t="array" ref="B263">(IF(B249=21,"13",(IF(B249=20,"13b",no))))</f>
        <v>13b</v>
      </c>
      <c r="C263" s="19" t="str" cm="1">
        <f t="array" ref="C263">(IF(C249=21,"13",(IF(C249=20,"13b",no))))</f>
        <v>13</v>
      </c>
      <c r="D263" s="19" t="str" cm="1">
        <f t="array" ref="D263">(IF(D249=21,"13",(IF(D249=20,"13b",no))))</f>
        <v>13b</v>
      </c>
      <c r="E263" s="21" t="str" cm="1">
        <f t="array" ref="E263">(IF(E249=21,"13",(IF(E249=20,"13b",no))))</f>
        <v>13</v>
      </c>
      <c r="N263" s="90"/>
      <c r="DK263" s="90"/>
      <c r="DL263" s="90"/>
      <c r="DM263" s="90"/>
      <c r="DN263" s="90"/>
      <c r="DO263" s="90"/>
      <c r="DP263" s="90"/>
      <c r="DQ263" s="90"/>
      <c r="DR263" s="90"/>
      <c r="DS263" s="90"/>
      <c r="DT263" s="90"/>
      <c r="DU263" s="90"/>
      <c r="DV263" s="90"/>
      <c r="DW263" s="90"/>
      <c r="DX263" s="90"/>
      <c r="DY263" s="90"/>
      <c r="DZ263" s="90"/>
      <c r="EA263" s="90"/>
      <c r="EB263" s="90"/>
      <c r="EC263" s="90"/>
      <c r="ED263" s="90"/>
      <c r="EE263" s="90"/>
      <c r="EF263" s="90"/>
      <c r="EG263" s="90"/>
      <c r="EH263" s="90"/>
      <c r="EI263" s="90"/>
      <c r="EJ263" s="90"/>
    </row>
    <row r="264" spans="1:140" hidden="1" x14ac:dyDescent="0.3">
      <c r="A264" s="22"/>
      <c r="B264" s="4"/>
      <c r="C264" s="4"/>
      <c r="D264" s="4"/>
      <c r="E264" s="23"/>
      <c r="N264" s="90"/>
      <c r="DK264" s="90"/>
      <c r="DL264" s="90"/>
      <c r="DM264" s="90"/>
      <c r="DN264" s="90"/>
      <c r="DO264" s="90"/>
      <c r="DP264" s="90"/>
      <c r="DQ264" s="90"/>
      <c r="DR264" s="90"/>
      <c r="DS264" s="90"/>
      <c r="DT264" s="90"/>
      <c r="DU264" s="90"/>
      <c r="DV264" s="90"/>
      <c r="DW264" s="90"/>
      <c r="DX264" s="90"/>
      <c r="DY264" s="90"/>
      <c r="DZ264" s="90"/>
      <c r="EA264" s="90"/>
      <c r="EB264" s="90"/>
      <c r="EC264" s="90"/>
      <c r="ED264" s="90"/>
      <c r="EE264" s="90"/>
      <c r="EF264" s="90"/>
      <c r="EG264" s="90"/>
      <c r="EH264" s="90"/>
      <c r="EI264" s="90"/>
      <c r="EJ264" s="90"/>
    </row>
    <row r="265" spans="1:140" hidden="1" x14ac:dyDescent="0.3">
      <c r="A265" s="20">
        <v>1</v>
      </c>
      <c r="B265" s="19" t="str">
        <f>CONCATENATE(B251,B253,B255)</f>
        <v>Lam</v>
      </c>
      <c r="C265" s="19" t="str">
        <f t="shared" ref="C265:E265" si="207">CONCATENATE(C251,C253,C255)</f>
        <v>Lab</v>
      </c>
      <c r="D265" s="19" t="str">
        <f t="shared" si="207"/>
        <v>Lam5b</v>
      </c>
      <c r="E265" s="21" t="str">
        <f t="shared" si="207"/>
        <v>Lab</v>
      </c>
      <c r="N265" s="90"/>
      <c r="DK265" s="90"/>
      <c r="DL265" s="90"/>
      <c r="DM265" s="90"/>
      <c r="DN265" s="90"/>
      <c r="DO265" s="90"/>
      <c r="DP265" s="90"/>
      <c r="DQ265" s="90"/>
      <c r="DR265" s="90"/>
      <c r="DS265" s="90"/>
      <c r="DT265" s="90"/>
      <c r="DU265" s="90"/>
      <c r="DV265" s="90"/>
      <c r="DW265" s="90"/>
      <c r="DX265" s="90"/>
      <c r="DY265" s="90"/>
      <c r="DZ265" s="90"/>
      <c r="EA265" s="90"/>
      <c r="EB265" s="90"/>
      <c r="EC265" s="90"/>
      <c r="ED265" s="90"/>
      <c r="EE265" s="90"/>
      <c r="EF265" s="90"/>
      <c r="EG265" s="90"/>
      <c r="EH265" s="90"/>
      <c r="EI265" s="90"/>
      <c r="EJ265" s="90"/>
    </row>
    <row r="266" spans="1:140" hidden="1" x14ac:dyDescent="0.3">
      <c r="A266" s="20">
        <f>A265+1</f>
        <v>2</v>
      </c>
      <c r="B266" s="19" t="str">
        <f>CONCATENATE(B251,B253,B255,B257)</f>
        <v>Lam7</v>
      </c>
      <c r="C266" s="19" t="str">
        <f t="shared" ref="C266:E266" si="208">CONCATENATE(C251,C253,C255,C257)</f>
        <v>LabΔ</v>
      </c>
      <c r="D266" s="19" t="str">
        <f t="shared" si="208"/>
        <v>Lam5b7</v>
      </c>
      <c r="E266" s="21" t="str">
        <f t="shared" si="208"/>
        <v>LabΔ</v>
      </c>
      <c r="N266" s="90"/>
      <c r="DK266" s="90"/>
      <c r="DL266" s="90"/>
      <c r="DM266" s="90"/>
      <c r="DN266" s="90"/>
      <c r="DO266" s="90"/>
      <c r="DP266" s="90"/>
      <c r="DQ266" s="90"/>
      <c r="DR266" s="90"/>
      <c r="DS266" s="90"/>
      <c r="DT266" s="90"/>
      <c r="DU266" s="90"/>
      <c r="DV266" s="90"/>
      <c r="DW266" s="90"/>
      <c r="DX266" s="90"/>
      <c r="DY266" s="90"/>
      <c r="DZ266" s="90"/>
      <c r="EA266" s="90"/>
      <c r="EB266" s="90"/>
      <c r="EC266" s="90"/>
      <c r="ED266" s="90"/>
      <c r="EE266" s="90"/>
      <c r="EF266" s="90"/>
      <c r="EG266" s="90"/>
      <c r="EH266" s="90"/>
      <c r="EI266" s="90"/>
      <c r="EJ266" s="90"/>
    </row>
    <row r="267" spans="1:140" hidden="1" x14ac:dyDescent="0.3">
      <c r="A267" s="20">
        <f t="shared" ref="A267:A269" si="209">A266+1</f>
        <v>3</v>
      </c>
      <c r="B267" s="19" t="str">
        <f>CONCATENATE(B251,B253,B255,B259)</f>
        <v>Lam9</v>
      </c>
      <c r="C267" s="19" t="str">
        <f t="shared" ref="C267:E267" si="210">CONCATENATE(C251,C253,C255,C259)</f>
        <v>Lab9</v>
      </c>
      <c r="D267" s="19" t="str">
        <f t="shared" si="210"/>
        <v>Lam5b9</v>
      </c>
      <c r="E267" s="21" t="str">
        <f t="shared" si="210"/>
        <v>Lab9#</v>
      </c>
      <c r="N267" s="90"/>
      <c r="DK267" s="90"/>
      <c r="DL267" s="90"/>
      <c r="DM267" s="90"/>
      <c r="DN267" s="90"/>
      <c r="DO267" s="90"/>
      <c r="DP267" s="90"/>
      <c r="DQ267" s="90"/>
      <c r="DR267" s="90"/>
      <c r="DS267" s="90"/>
      <c r="DT267" s="90"/>
      <c r="DU267" s="90"/>
      <c r="DV267" s="90"/>
      <c r="DW267" s="90"/>
      <c r="DX267" s="90"/>
      <c r="DY267" s="90"/>
      <c r="DZ267" s="90"/>
      <c r="EA267" s="90"/>
      <c r="EB267" s="90"/>
      <c r="EC267" s="90"/>
      <c r="ED267" s="90"/>
      <c r="EE267" s="90"/>
      <c r="EF267" s="90"/>
      <c r="EG267" s="90"/>
      <c r="EH267" s="90"/>
      <c r="EI267" s="90"/>
      <c r="EJ267" s="90"/>
    </row>
    <row r="268" spans="1:140" hidden="1" x14ac:dyDescent="0.3">
      <c r="A268" s="20">
        <f t="shared" si="209"/>
        <v>4</v>
      </c>
      <c r="B268" s="19" t="str">
        <f>CONCATENATE(B251,B253,B255,B261)</f>
        <v>Lam11</v>
      </c>
      <c r="C268" s="19" t="str">
        <f t="shared" ref="C268:E268" si="211">CONCATENATE(C251,C253,C255,C261)</f>
        <v>Lab11+</v>
      </c>
      <c r="D268" s="19" t="str">
        <f t="shared" si="211"/>
        <v>Lam5b11</v>
      </c>
      <c r="E268" s="21" t="str">
        <f t="shared" si="211"/>
        <v>Lab11+</v>
      </c>
      <c r="N268" s="90"/>
      <c r="DK268" s="90"/>
    </row>
    <row r="269" spans="1:140" hidden="1" x14ac:dyDescent="0.3">
      <c r="A269" s="20">
        <f t="shared" si="209"/>
        <v>5</v>
      </c>
      <c r="B269" s="19" t="str">
        <f>CONCATENATE(B251,B253,B255,B263)</f>
        <v>Lam13b</v>
      </c>
      <c r="C269" s="19" t="str">
        <f t="shared" ref="C269:E269" si="212">CONCATENATE(C251,C253,C255,C263)</f>
        <v>Lab13</v>
      </c>
      <c r="D269" s="19" t="str">
        <f t="shared" si="212"/>
        <v>Lam5b13b</v>
      </c>
      <c r="E269" s="21" t="str">
        <f t="shared" si="212"/>
        <v>Lab13</v>
      </c>
      <c r="N269" s="90"/>
      <c r="DK269" s="90"/>
    </row>
    <row r="270" spans="1:140" ht="16.2" hidden="1" thickBot="1" x14ac:dyDescent="0.35">
      <c r="A270" s="24"/>
      <c r="B270" s="25"/>
      <c r="C270" s="25"/>
      <c r="D270" s="25"/>
      <c r="E270" s="26"/>
      <c r="N270" s="90"/>
    </row>
    <row r="271" spans="1:140" ht="16.8" hidden="1" thickTop="1" thickBot="1" x14ac:dyDescent="0.35">
      <c r="A271" s="19"/>
      <c r="B271" s="19"/>
      <c r="C271" s="19"/>
      <c r="D271" s="19"/>
      <c r="E271" s="19"/>
      <c r="N271" s="90"/>
    </row>
    <row r="272" spans="1:140" ht="16.2" hidden="1" thickTop="1" x14ac:dyDescent="0.3">
      <c r="A272" s="152" t="s">
        <v>72</v>
      </c>
      <c r="B272" s="153"/>
      <c r="C272" s="153"/>
      <c r="D272" s="153"/>
      <c r="E272" s="154"/>
      <c r="N272" s="90"/>
    </row>
    <row r="273" spans="1:14" hidden="1" x14ac:dyDescent="0.3">
      <c r="A273" s="20">
        <v>1</v>
      </c>
      <c r="B273" s="19">
        <v>1</v>
      </c>
      <c r="C273" s="19">
        <v>1</v>
      </c>
      <c r="D273" s="19">
        <v>1</v>
      </c>
      <c r="E273" s="19">
        <v>1</v>
      </c>
      <c r="N273" s="90"/>
    </row>
    <row r="274" spans="1:14" hidden="1" x14ac:dyDescent="0.3">
      <c r="A274" s="20"/>
      <c r="B274" s="19"/>
      <c r="C274" s="19"/>
      <c r="D274" s="19"/>
      <c r="E274" s="21"/>
      <c r="N274" s="90"/>
    </row>
    <row r="275" spans="1:14" hidden="1" x14ac:dyDescent="0.3">
      <c r="A275" s="20">
        <f>A273+2</f>
        <v>3</v>
      </c>
      <c r="B275" s="19">
        <f>B40-B$38</f>
        <v>3</v>
      </c>
      <c r="C275" s="19">
        <f>C40-C$38</f>
        <v>4</v>
      </c>
      <c r="D275" s="19">
        <f>D40-D$38</f>
        <v>3</v>
      </c>
      <c r="E275" s="19">
        <f>E40-E$38</f>
        <v>3</v>
      </c>
      <c r="N275" s="90"/>
    </row>
    <row r="276" spans="1:14" hidden="1" x14ac:dyDescent="0.3">
      <c r="A276" s="20"/>
      <c r="B276" s="19"/>
      <c r="C276" s="19"/>
      <c r="D276" s="19"/>
      <c r="E276" s="21"/>
      <c r="N276" s="90"/>
    </row>
    <row r="277" spans="1:14" hidden="1" x14ac:dyDescent="0.3">
      <c r="A277" s="20">
        <f>A275+2</f>
        <v>5</v>
      </c>
      <c r="B277" s="19">
        <f>B42-B$38</f>
        <v>6</v>
      </c>
      <c r="C277" s="19">
        <f>C42-C$38</f>
        <v>7</v>
      </c>
      <c r="D277" s="19">
        <f>D42-D$38</f>
        <v>6</v>
      </c>
      <c r="E277" s="19">
        <f>E42-E$38</f>
        <v>6</v>
      </c>
      <c r="N277" s="90"/>
    </row>
    <row r="278" spans="1:14" hidden="1" x14ac:dyDescent="0.3">
      <c r="A278" s="20"/>
      <c r="B278" s="19"/>
      <c r="C278" s="19"/>
      <c r="D278" s="19"/>
      <c r="E278" s="21"/>
      <c r="N278" s="90"/>
    </row>
    <row r="279" spans="1:14" hidden="1" x14ac:dyDescent="0.3">
      <c r="A279" s="20">
        <f>A277+2</f>
        <v>7</v>
      </c>
      <c r="B279" s="19">
        <f>B44-B$38</f>
        <v>10</v>
      </c>
      <c r="C279" s="19">
        <f>C44-C$38</f>
        <v>10</v>
      </c>
      <c r="D279" s="19">
        <f>D44-D$38</f>
        <v>10</v>
      </c>
      <c r="E279" s="19">
        <f>E44-E$38</f>
        <v>9</v>
      </c>
      <c r="N279" s="90"/>
    </row>
    <row r="280" spans="1:14" hidden="1" x14ac:dyDescent="0.3">
      <c r="A280" s="20"/>
      <c r="B280" s="19"/>
      <c r="C280" s="19"/>
      <c r="D280" s="19"/>
      <c r="E280" s="21"/>
      <c r="N280" s="90"/>
    </row>
    <row r="281" spans="1:14" hidden="1" x14ac:dyDescent="0.3">
      <c r="A281" s="20">
        <f>A279+2</f>
        <v>9</v>
      </c>
      <c r="B281" s="19">
        <f>B46-B$38</f>
        <v>13</v>
      </c>
      <c r="C281" s="19">
        <f>C46-C$38</f>
        <v>14</v>
      </c>
      <c r="D281" s="19">
        <f>D46-D$38</f>
        <v>13</v>
      </c>
      <c r="E281" s="19">
        <f>E46-E$38</f>
        <v>13</v>
      </c>
      <c r="N281" s="90"/>
    </row>
    <row r="282" spans="1:14" hidden="1" x14ac:dyDescent="0.3">
      <c r="A282" s="20"/>
      <c r="B282" s="19"/>
      <c r="C282" s="19"/>
      <c r="D282" s="19"/>
      <c r="E282" s="21"/>
      <c r="N282" s="90"/>
    </row>
    <row r="283" spans="1:14" hidden="1" x14ac:dyDescent="0.3">
      <c r="A283" s="20">
        <f>A281+2</f>
        <v>11</v>
      </c>
      <c r="B283" s="19">
        <f>B48-B$38</f>
        <v>17</v>
      </c>
      <c r="C283" s="19">
        <f>C48-C$38</f>
        <v>17</v>
      </c>
      <c r="D283" s="19">
        <f>D48-D$38</f>
        <v>16</v>
      </c>
      <c r="E283" s="19">
        <f>E48-E$38</f>
        <v>16</v>
      </c>
      <c r="N283" s="90"/>
    </row>
    <row r="284" spans="1:14" hidden="1" x14ac:dyDescent="0.3">
      <c r="A284" s="20"/>
      <c r="B284" s="19"/>
      <c r="C284" s="19"/>
      <c r="D284" s="19"/>
      <c r="E284" s="21"/>
      <c r="N284" s="90"/>
    </row>
    <row r="285" spans="1:14" hidden="1" x14ac:dyDescent="0.3">
      <c r="A285" s="20">
        <f>A283+2</f>
        <v>13</v>
      </c>
      <c r="B285" s="19">
        <f>B50-B$38</f>
        <v>20</v>
      </c>
      <c r="C285" s="19">
        <f>C50-C$38</f>
        <v>21</v>
      </c>
      <c r="D285" s="19">
        <f>D50-D$38</f>
        <v>20</v>
      </c>
      <c r="E285" s="19">
        <f>E50-E$38</f>
        <v>20</v>
      </c>
      <c r="N285" s="90"/>
    </row>
    <row r="286" spans="1:14" hidden="1" x14ac:dyDescent="0.3">
      <c r="A286" s="22"/>
      <c r="B286" s="4"/>
      <c r="C286" s="4"/>
      <c r="D286" s="4"/>
      <c r="E286" s="23"/>
      <c r="G286" s="17"/>
      <c r="H286" s="17"/>
      <c r="I286" s="17"/>
      <c r="J286" s="17"/>
      <c r="K286" s="17"/>
      <c r="N286" s="90"/>
    </row>
    <row r="287" spans="1:14" hidden="1" x14ac:dyDescent="0.3">
      <c r="A287" s="20">
        <v>1</v>
      </c>
      <c r="B287" s="19" t="str">
        <f>B10</f>
        <v>Si</v>
      </c>
      <c r="C287" s="19" t="str">
        <f>C10</f>
        <v>Sib</v>
      </c>
      <c r="D287" s="19" t="str">
        <f>D10</f>
        <v>Si</v>
      </c>
      <c r="E287" s="19" t="str">
        <f>E10</f>
        <v>Si</v>
      </c>
      <c r="G287" s="17"/>
      <c r="H287" s="17"/>
      <c r="I287" s="17"/>
      <c r="J287" s="17"/>
      <c r="K287" s="17"/>
      <c r="N287" s="90"/>
    </row>
    <row r="288" spans="1:14" hidden="1" x14ac:dyDescent="0.3">
      <c r="A288" s="20"/>
      <c r="B288" s="19"/>
      <c r="C288" s="19"/>
      <c r="D288" s="19"/>
      <c r="E288" s="21"/>
      <c r="G288" s="17"/>
      <c r="H288" s="17"/>
      <c r="I288" s="17"/>
      <c r="J288" s="17"/>
      <c r="K288" s="17"/>
      <c r="N288" s="90"/>
    </row>
    <row r="289" spans="1:14" hidden="1" x14ac:dyDescent="0.3">
      <c r="A289" s="20">
        <f>A287+2</f>
        <v>3</v>
      </c>
      <c r="B289" s="19" t="str">
        <f>IF(B275=4,"","m")</f>
        <v>m</v>
      </c>
      <c r="C289" s="19" t="str">
        <f t="shared" ref="C289:E289" si="213">IF(C275=4,"","m")</f>
        <v/>
      </c>
      <c r="D289" s="19" t="str">
        <f t="shared" si="213"/>
        <v>m</v>
      </c>
      <c r="E289" s="21" t="str">
        <f t="shared" si="213"/>
        <v>m</v>
      </c>
      <c r="G289" s="17"/>
      <c r="H289" s="17"/>
      <c r="I289" s="17"/>
      <c r="J289" s="17"/>
      <c r="K289" s="17"/>
      <c r="N289" s="90"/>
    </row>
    <row r="290" spans="1:14" hidden="1" x14ac:dyDescent="0.3">
      <c r="A290" s="20"/>
      <c r="B290" s="19"/>
      <c r="C290" s="19"/>
      <c r="D290" s="19"/>
      <c r="E290" s="21"/>
      <c r="G290" s="17"/>
      <c r="H290" s="17"/>
      <c r="I290" s="17"/>
      <c r="J290" s="17"/>
      <c r="K290" s="17"/>
      <c r="N290" s="90"/>
    </row>
    <row r="291" spans="1:14" hidden="1" x14ac:dyDescent="0.3">
      <c r="A291" s="20">
        <f>A289+2</f>
        <v>5</v>
      </c>
      <c r="B291" s="19" t="str" cm="1">
        <f t="array" ref="B291">(IF(B277=7,"",(IF(B277=6,"5b",(IF(B277=8,"5+",no))))))</f>
        <v>5b</v>
      </c>
      <c r="C291" s="19" t="str" cm="1">
        <f t="array" ref="C291">(IF(C277=7,"",(IF(C277=6,"5b",(IF(C277=8,"5+",no))))))</f>
        <v/>
      </c>
      <c r="D291" s="19" t="str" cm="1">
        <f t="array" ref="D291">(IF(D277=7,"",(IF(D277=6,"5b",(IF(D277=8,"5+",no))))))</f>
        <v>5b</v>
      </c>
      <c r="E291" s="21" t="str" cm="1">
        <f t="array" ref="E291">(IF(E277=7,"",(IF(E277=6,"5b",(IF(E277=8,"5+",no))))))</f>
        <v>5b</v>
      </c>
      <c r="G291" s="17"/>
      <c r="H291" s="17"/>
      <c r="I291" s="17"/>
      <c r="J291" s="17"/>
      <c r="K291" s="17"/>
      <c r="N291" s="90"/>
    </row>
    <row r="292" spans="1:14" hidden="1" x14ac:dyDescent="0.3">
      <c r="A292" s="20"/>
      <c r="B292" s="19"/>
      <c r="C292" s="19"/>
      <c r="D292" s="19"/>
      <c r="E292" s="21"/>
      <c r="G292" s="17"/>
      <c r="H292" s="17"/>
      <c r="I292" s="17"/>
      <c r="J292" s="17"/>
      <c r="K292" s="17"/>
      <c r="N292" s="90"/>
    </row>
    <row r="293" spans="1:14" hidden="1" x14ac:dyDescent="0.3">
      <c r="A293" s="20">
        <f>A291+2</f>
        <v>7</v>
      </c>
      <c r="B293" s="19" t="str" cm="1">
        <f t="array" ref="B293">(IF(B279=11,"Δ",(IF(B279=10,"7",(IF(B279=9,"7dim",no))))))</f>
        <v>7</v>
      </c>
      <c r="C293" s="19" t="str" cm="1">
        <f t="array" ref="C293">(IF(C279=11,"Δ",(IF(C279=10,"7",(IF(C279=9,"7dim",no))))))</f>
        <v>7</v>
      </c>
      <c r="D293" s="19" t="str" cm="1">
        <f t="array" ref="D293">(IF(D279=11,"Δ",(IF(D279=10,"7",(IF(D279=9,"7dim",no))))))</f>
        <v>7</v>
      </c>
      <c r="E293" s="21" t="str" cm="1">
        <f t="array" ref="E293">(IF(E279=11,"Δ",(IF(E279=10,"7",(IF(E279=9,"7dim",no))))))</f>
        <v>7dim</v>
      </c>
      <c r="G293" s="17"/>
      <c r="H293" s="17"/>
      <c r="I293" s="17"/>
      <c r="J293" s="17"/>
      <c r="K293" s="17"/>
      <c r="N293" s="90"/>
    </row>
    <row r="294" spans="1:14" hidden="1" x14ac:dyDescent="0.3">
      <c r="A294" s="20"/>
      <c r="B294" s="19"/>
      <c r="C294" s="19"/>
      <c r="D294" s="19"/>
      <c r="E294" s="21"/>
      <c r="G294" s="17"/>
      <c r="H294" s="17"/>
      <c r="I294" s="17"/>
      <c r="J294" s="17"/>
      <c r="K294" s="17"/>
      <c r="N294" s="90"/>
    </row>
    <row r="295" spans="1:14" hidden="1" x14ac:dyDescent="0.3">
      <c r="A295" s="20">
        <f>A293+2</f>
        <v>9</v>
      </c>
      <c r="B295" s="19" t="str" cm="1">
        <f t="array" ref="B295">(IF(B281=14,"9",(IF(B281=13,"9b",(IF(B281=15,"9#",no))))))</f>
        <v>9b</v>
      </c>
      <c r="C295" s="19" t="str" cm="1">
        <f t="array" ref="C295">(IF(C281=14,"9",(IF(C281=13,"9b",(IF(C281=15,"9#",no))))))</f>
        <v>9</v>
      </c>
      <c r="D295" s="19" t="str" cm="1">
        <f t="array" ref="D295">(IF(D281=14,"9",(IF(D281=13,"9b",(IF(D281=15,"9#",no))))))</f>
        <v>9b</v>
      </c>
      <c r="E295" s="21" t="str" cm="1">
        <f t="array" ref="E295">(IF(E281=14,"9",(IF(E281=13,"9b",(IF(E281=15,"9#",no))))))</f>
        <v>9b</v>
      </c>
      <c r="G295" s="17"/>
      <c r="H295" s="17"/>
      <c r="I295" s="17"/>
      <c r="J295" s="17"/>
      <c r="K295" s="17"/>
      <c r="N295" s="90"/>
    </row>
    <row r="296" spans="1:14" hidden="1" x14ac:dyDescent="0.3">
      <c r="A296" s="20"/>
      <c r="B296" s="19"/>
      <c r="C296" s="19"/>
      <c r="D296" s="19"/>
      <c r="E296" s="21"/>
      <c r="G296" s="17"/>
      <c r="H296" s="17"/>
      <c r="I296" s="17"/>
      <c r="J296" s="17"/>
      <c r="K296" s="17"/>
      <c r="N296" s="90"/>
    </row>
    <row r="297" spans="1:14" hidden="1" x14ac:dyDescent="0.3">
      <c r="A297" s="20">
        <f>A295+2</f>
        <v>11</v>
      </c>
      <c r="B297" s="19" t="str" cm="1">
        <f t="array" ref="B297">(IF(B283=17,"11",(IF(B283=16,"11b",(IF(B283=18,"11+",no))))))</f>
        <v>11</v>
      </c>
      <c r="C297" s="19" t="str" cm="1">
        <f t="array" ref="C297">(IF(C283=17,"11",(IF(C283=16,"11b",(IF(C283=18,"11+",no))))))</f>
        <v>11</v>
      </c>
      <c r="D297" s="19" t="str" cm="1">
        <f t="array" ref="D297">(IF(D283=17,"11",(IF(D283=16,"11b",(IF(D283=18,"11+",no))))))</f>
        <v>11b</v>
      </c>
      <c r="E297" s="19" t="str" cm="1">
        <f t="array" ref="E297">(IF(E283=17,"11",(IF(E283=16,"11b",(IF(E283=18,"11+",no))))))</f>
        <v>11b</v>
      </c>
      <c r="G297" s="17"/>
      <c r="H297" s="17"/>
      <c r="I297" s="17"/>
      <c r="J297" s="17"/>
      <c r="K297" s="17"/>
      <c r="N297" s="90"/>
    </row>
    <row r="298" spans="1:14" hidden="1" x14ac:dyDescent="0.3">
      <c r="A298" s="20"/>
      <c r="B298" s="19"/>
      <c r="C298" s="19"/>
      <c r="D298" s="19"/>
      <c r="E298" s="21"/>
      <c r="G298" s="17"/>
      <c r="H298" s="17"/>
      <c r="I298" s="17"/>
      <c r="J298" s="17"/>
      <c r="K298" s="17"/>
      <c r="N298" s="90"/>
    </row>
    <row r="299" spans="1:14" hidden="1" x14ac:dyDescent="0.3">
      <c r="A299" s="20">
        <f>A297+2</f>
        <v>13</v>
      </c>
      <c r="B299" s="19" t="str" cm="1">
        <f t="array" ref="B299">(IF(B285=21,"13",(IF(B285=20,"13b",no))))</f>
        <v>13b</v>
      </c>
      <c r="C299" s="19" t="str" cm="1">
        <f t="array" ref="C299">(IF(C285=21,"13",(IF(C285=20,"13b",no))))</f>
        <v>13</v>
      </c>
      <c r="D299" s="19" t="str" cm="1">
        <f t="array" ref="D299">(IF(D285=21,"13",(IF(D285=20,"13b",no))))</f>
        <v>13b</v>
      </c>
      <c r="E299" s="21" t="str" cm="1">
        <f t="array" ref="E299">(IF(E285=21,"13",(IF(E285=20,"13b",no))))</f>
        <v>13b</v>
      </c>
      <c r="N299" s="90"/>
    </row>
    <row r="300" spans="1:14" hidden="1" x14ac:dyDescent="0.3">
      <c r="A300" s="22"/>
      <c r="B300" s="4"/>
      <c r="C300" s="4"/>
      <c r="D300" s="4"/>
      <c r="E300" s="23"/>
      <c r="N300" s="90"/>
    </row>
    <row r="301" spans="1:14" hidden="1" x14ac:dyDescent="0.3">
      <c r="A301" s="20">
        <v>1</v>
      </c>
      <c r="B301" s="19" t="str">
        <f>CONCATENATE(B287,B289,B291)</f>
        <v>Sim5b</v>
      </c>
      <c r="C301" s="19" t="str">
        <f t="shared" ref="C301:E301" si="214">CONCATENATE(C287,C289,C291)</f>
        <v>Sib</v>
      </c>
      <c r="D301" s="19" t="str">
        <f t="shared" si="214"/>
        <v>Sim5b</v>
      </c>
      <c r="E301" s="21" t="str">
        <f t="shared" si="214"/>
        <v>Sim5b</v>
      </c>
      <c r="N301" s="90"/>
    </row>
    <row r="302" spans="1:14" hidden="1" x14ac:dyDescent="0.3">
      <c r="A302" s="20">
        <f>A301+1</f>
        <v>2</v>
      </c>
      <c r="B302" s="19" t="str">
        <f>CONCATENATE(B287,B289,B291,B293)</f>
        <v>Sim5b7</v>
      </c>
      <c r="C302" s="19" t="str">
        <f t="shared" ref="C302:D302" si="215">CONCATENATE(C287,C289,C291,C293)</f>
        <v>Sib7</v>
      </c>
      <c r="D302" s="19" t="str">
        <f t="shared" si="215"/>
        <v>Sim5b7</v>
      </c>
      <c r="E302" s="21" t="str">
        <f>IF(F302="dim",G302)</f>
        <v>Sidim</v>
      </c>
      <c r="F302" s="19" t="str">
        <f>RIGHT(E293,3)</f>
        <v>dim</v>
      </c>
      <c r="G302" s="19" t="str">
        <f>CONCATENATE(E287,F302)</f>
        <v>Sidim</v>
      </c>
      <c r="N302" s="90"/>
    </row>
    <row r="303" spans="1:14" hidden="1" x14ac:dyDescent="0.3">
      <c r="A303" s="20">
        <f t="shared" ref="A303:A305" si="216">A302+1</f>
        <v>3</v>
      </c>
      <c r="B303" s="19" t="str">
        <f>CONCATENATE(B287,B289,B291,B295)</f>
        <v>Sim5b9b</v>
      </c>
      <c r="C303" s="19" t="str">
        <f t="shared" ref="C303:D303" si="217">CONCATENATE(C287,C289,C291,C295)</f>
        <v>Sib9</v>
      </c>
      <c r="D303" s="19" t="str">
        <f t="shared" si="217"/>
        <v>Sim5b9b</v>
      </c>
      <c r="E303" s="21" t="str">
        <f>IF(F302="dim",E302,(CONCATENATE(E287,E289,E291,E295)))</f>
        <v>Sidim</v>
      </c>
      <c r="N303" s="90"/>
    </row>
    <row r="304" spans="1:14" hidden="1" x14ac:dyDescent="0.3">
      <c r="A304" s="20">
        <f t="shared" si="216"/>
        <v>4</v>
      </c>
      <c r="B304" s="19" t="str">
        <f>CONCATENATE(B287,B289,B291,B297)</f>
        <v>Sim5b11</v>
      </c>
      <c r="C304" s="19" t="str">
        <f t="shared" ref="C304:D304" si="218">CONCATENATE(C287,C289,C291,C297)</f>
        <v>Sib11</v>
      </c>
      <c r="D304" s="19" t="str">
        <f t="shared" si="218"/>
        <v>Sim5b11b</v>
      </c>
      <c r="E304" s="21" t="str">
        <f>IF(F302="dim",E302,(CONCATENATE(E287,E289,E291,E297)))</f>
        <v>Sidim</v>
      </c>
      <c r="N304" s="90"/>
    </row>
    <row r="305" spans="1:14" hidden="1" x14ac:dyDescent="0.3">
      <c r="A305" s="20">
        <f t="shared" si="216"/>
        <v>5</v>
      </c>
      <c r="B305" s="19" t="str">
        <f>CONCATENATE(B287,B289,B291,B299)</f>
        <v>Sim5b13b</v>
      </c>
      <c r="C305" s="19" t="str">
        <f t="shared" ref="C305:D305" si="219">CONCATENATE(C287,C289,C291,C299)</f>
        <v>Sib13</v>
      </c>
      <c r="D305" s="19" t="str">
        <f t="shared" si="219"/>
        <v>Sim5b13b</v>
      </c>
      <c r="E305" s="21" t="str">
        <f>IF(F302="dim",E302,(CONCATENATE(E287,E289,E291,E299)))</f>
        <v>Sidim</v>
      </c>
      <c r="N305" s="90"/>
    </row>
    <row r="306" spans="1:14" ht="16.2" hidden="1" thickBot="1" x14ac:dyDescent="0.35">
      <c r="A306" s="24"/>
      <c r="B306" s="25"/>
      <c r="C306" s="25"/>
      <c r="D306" s="25"/>
      <c r="E306" s="26"/>
      <c r="N306" s="90"/>
    </row>
    <row r="307" spans="1:14" ht="16.2" hidden="1" thickTop="1" x14ac:dyDescent="0.3">
      <c r="A307" s="19"/>
      <c r="B307" s="19"/>
      <c r="C307" s="19"/>
      <c r="D307" s="19"/>
      <c r="E307" s="19"/>
      <c r="N307" s="90"/>
    </row>
    <row r="308" spans="1:14" hidden="1" x14ac:dyDescent="0.3">
      <c r="A308" s="19"/>
      <c r="B308" s="19"/>
      <c r="C308" s="19"/>
      <c r="D308" s="19"/>
      <c r="E308" s="19"/>
      <c r="N308" s="90"/>
    </row>
    <row r="309" spans="1:14" hidden="1" x14ac:dyDescent="0.3">
      <c r="A309" s="19"/>
      <c r="B309" s="19"/>
      <c r="C309" s="19"/>
      <c r="D309" s="19"/>
      <c r="E309" s="19"/>
      <c r="N309" s="90"/>
    </row>
    <row r="310" spans="1:14" hidden="1" x14ac:dyDescent="0.3">
      <c r="A310" s="19"/>
      <c r="B310" s="19"/>
      <c r="C310" s="19"/>
      <c r="D310" s="19"/>
      <c r="E310" s="19"/>
      <c r="N310" s="90"/>
    </row>
    <row r="311" spans="1:14" hidden="1" x14ac:dyDescent="0.3">
      <c r="A311" s="19"/>
      <c r="B311" s="19"/>
      <c r="C311" s="19"/>
      <c r="D311" s="19"/>
      <c r="E311" s="19"/>
      <c r="N311" s="90"/>
    </row>
    <row r="312" spans="1:14" hidden="1" x14ac:dyDescent="0.3">
      <c r="A312" s="19"/>
      <c r="B312" s="19"/>
      <c r="C312" s="19"/>
      <c r="D312" s="19"/>
      <c r="E312" s="19"/>
      <c r="N312" s="90"/>
    </row>
    <row r="313" spans="1:14" hidden="1" x14ac:dyDescent="0.3">
      <c r="A313" s="19"/>
      <c r="B313" s="19"/>
      <c r="C313" s="19"/>
      <c r="D313" s="19"/>
      <c r="E313" s="19"/>
      <c r="N313" s="90"/>
    </row>
    <row r="314" spans="1:14" hidden="1" x14ac:dyDescent="0.3">
      <c r="A314" s="19"/>
      <c r="B314" s="19"/>
      <c r="C314" s="19"/>
      <c r="D314" s="19"/>
      <c r="E314" s="19"/>
      <c r="N314" s="90"/>
    </row>
    <row r="315" spans="1:14" hidden="1" x14ac:dyDescent="0.3">
      <c r="A315" s="19"/>
      <c r="B315" s="19"/>
      <c r="C315" s="19"/>
      <c r="D315" s="19"/>
      <c r="E315" s="19"/>
      <c r="N315" s="90"/>
    </row>
    <row r="316" spans="1:14" hidden="1" x14ac:dyDescent="0.3">
      <c r="A316" s="19"/>
      <c r="B316" s="19"/>
      <c r="C316" s="19"/>
      <c r="D316" s="19"/>
      <c r="E316" s="19"/>
      <c r="N316" s="90"/>
    </row>
    <row r="317" spans="1:14" hidden="1" x14ac:dyDescent="0.3">
      <c r="A317" s="19"/>
      <c r="B317" s="19"/>
      <c r="C317" s="19"/>
      <c r="D317" s="19"/>
      <c r="E317" s="19"/>
      <c r="N317" s="90"/>
    </row>
    <row r="318" spans="1:14" hidden="1" x14ac:dyDescent="0.3">
      <c r="A318" s="19"/>
      <c r="B318" s="19"/>
      <c r="C318" s="19"/>
      <c r="D318" s="19"/>
      <c r="E318" s="19"/>
      <c r="N318" s="90"/>
    </row>
    <row r="319" spans="1:14" hidden="1" x14ac:dyDescent="0.3">
      <c r="A319" s="19"/>
      <c r="B319" s="19"/>
      <c r="C319" s="19"/>
      <c r="D319" s="19"/>
      <c r="E319" s="19"/>
      <c r="N319" s="90"/>
    </row>
    <row r="320" spans="1:14" hidden="1" x14ac:dyDescent="0.3">
      <c r="A320" s="19"/>
      <c r="B320" s="19"/>
      <c r="C320" s="19"/>
      <c r="D320" s="19"/>
      <c r="E320" s="19"/>
      <c r="N320" s="90"/>
    </row>
    <row r="321" spans="1:14" hidden="1" x14ac:dyDescent="0.3">
      <c r="A321" s="19"/>
      <c r="B321" s="19"/>
      <c r="C321" s="19"/>
      <c r="D321" s="19"/>
      <c r="E321" s="19"/>
      <c r="N321" s="90"/>
    </row>
    <row r="322" spans="1:14" hidden="1" x14ac:dyDescent="0.3">
      <c r="A322" s="19"/>
      <c r="B322" s="19"/>
      <c r="C322" s="19"/>
      <c r="D322" s="19"/>
      <c r="E322" s="19"/>
      <c r="N322" s="90"/>
    </row>
    <row r="323" spans="1:14" hidden="1" x14ac:dyDescent="0.3">
      <c r="A323" s="19"/>
      <c r="B323" s="19"/>
      <c r="C323" s="19"/>
      <c r="D323" s="19"/>
      <c r="E323" s="19"/>
      <c r="N323" s="90"/>
    </row>
    <row r="324" spans="1:14" hidden="1" x14ac:dyDescent="0.3">
      <c r="A324" s="19"/>
      <c r="B324" s="19"/>
      <c r="C324" s="19"/>
      <c r="D324" s="19"/>
      <c r="E324" s="19"/>
      <c r="N324" s="90"/>
    </row>
    <row r="325" spans="1:14" hidden="1" x14ac:dyDescent="0.3">
      <c r="A325" s="19"/>
      <c r="B325" s="19"/>
      <c r="C325" s="19"/>
      <c r="D325" s="19"/>
      <c r="E325" s="19"/>
      <c r="N325" s="90"/>
    </row>
    <row r="326" spans="1:14" hidden="1" x14ac:dyDescent="0.3">
      <c r="A326" s="19"/>
      <c r="B326" s="19"/>
      <c r="C326" s="19"/>
      <c r="D326" s="19"/>
      <c r="E326" s="19"/>
      <c r="N326" s="90"/>
    </row>
    <row r="327" spans="1:14" hidden="1" x14ac:dyDescent="0.3">
      <c r="A327" s="19"/>
      <c r="B327" s="19"/>
      <c r="C327" s="19"/>
      <c r="D327" s="19"/>
      <c r="E327" s="19"/>
      <c r="N327" s="90"/>
    </row>
    <row r="328" spans="1:14" hidden="1" x14ac:dyDescent="0.3">
      <c r="A328" s="19"/>
      <c r="B328" s="19"/>
      <c r="C328" s="19"/>
      <c r="D328" s="19"/>
      <c r="E328" s="19"/>
      <c r="N328" s="90"/>
    </row>
    <row r="329" spans="1:14" hidden="1" x14ac:dyDescent="0.3">
      <c r="A329" s="19"/>
      <c r="B329" s="19"/>
      <c r="C329" s="19"/>
      <c r="D329" s="19"/>
      <c r="E329" s="19"/>
      <c r="N329" s="90"/>
    </row>
    <row r="330" spans="1:14" hidden="1" x14ac:dyDescent="0.3">
      <c r="A330" s="19"/>
      <c r="B330" s="19"/>
      <c r="C330" s="19"/>
      <c r="D330" s="19"/>
      <c r="E330" s="19"/>
      <c r="N330" s="90"/>
    </row>
    <row r="331" spans="1:14" hidden="1" x14ac:dyDescent="0.3">
      <c r="A331" s="19"/>
      <c r="B331" s="19"/>
      <c r="C331" s="19"/>
      <c r="D331" s="19"/>
      <c r="E331" s="19"/>
      <c r="N331" s="90"/>
    </row>
    <row r="332" spans="1:14" hidden="1" x14ac:dyDescent="0.3">
      <c r="A332" s="19"/>
      <c r="B332" s="19"/>
      <c r="C332" s="19"/>
      <c r="D332" s="19"/>
      <c r="E332" s="19"/>
      <c r="N332" s="90"/>
    </row>
    <row r="333" spans="1:14" hidden="1" x14ac:dyDescent="0.3">
      <c r="A333" s="19"/>
      <c r="B333" s="19"/>
      <c r="C333" s="19"/>
      <c r="D333" s="19"/>
      <c r="E333" s="19"/>
      <c r="N333" s="90"/>
    </row>
    <row r="334" spans="1:14" hidden="1" x14ac:dyDescent="0.3">
      <c r="A334" s="19"/>
      <c r="B334" s="19"/>
      <c r="C334" s="19"/>
      <c r="D334" s="19"/>
      <c r="E334" s="19"/>
      <c r="N334" s="90"/>
    </row>
    <row r="335" spans="1:14" hidden="1" x14ac:dyDescent="0.3">
      <c r="A335" s="19"/>
      <c r="B335" s="19"/>
      <c r="C335" s="19"/>
      <c r="D335" s="19"/>
      <c r="E335" s="19"/>
      <c r="G335" s="17"/>
      <c r="H335" s="17"/>
      <c r="I335" s="17"/>
      <c r="J335" s="17"/>
      <c r="K335" s="17"/>
      <c r="N335" s="90"/>
    </row>
    <row r="336" spans="1:14" hidden="1" x14ac:dyDescent="0.3">
      <c r="A336" s="19"/>
      <c r="B336" s="19"/>
      <c r="C336" s="19"/>
      <c r="D336" s="19"/>
      <c r="E336" s="19"/>
      <c r="G336" s="17"/>
      <c r="H336" s="17"/>
      <c r="I336" s="17"/>
      <c r="J336" s="17"/>
      <c r="K336" s="17"/>
      <c r="N336" s="90"/>
    </row>
    <row r="337" spans="1:14" hidden="1" x14ac:dyDescent="0.3">
      <c r="A337" s="19"/>
      <c r="B337" s="19"/>
      <c r="C337" s="19"/>
      <c r="D337" s="19"/>
      <c r="E337" s="19"/>
      <c r="G337" s="17"/>
      <c r="H337" s="17"/>
      <c r="I337" s="17"/>
      <c r="J337" s="17"/>
      <c r="K337" s="17"/>
      <c r="N337" s="90"/>
    </row>
    <row r="338" spans="1:14" hidden="1" x14ac:dyDescent="0.3">
      <c r="A338" s="19"/>
      <c r="B338" s="19"/>
      <c r="C338" s="19"/>
      <c r="D338" s="19"/>
      <c r="E338" s="19"/>
      <c r="G338" s="17"/>
      <c r="H338" s="17"/>
      <c r="I338" s="17"/>
      <c r="J338" s="17"/>
      <c r="K338" s="17"/>
      <c r="N338" s="90"/>
    </row>
    <row r="339" spans="1:14" hidden="1" x14ac:dyDescent="0.3">
      <c r="A339" s="19"/>
      <c r="B339" s="19"/>
      <c r="C339" s="19"/>
      <c r="D339" s="19"/>
      <c r="E339" s="19"/>
      <c r="G339" s="17"/>
      <c r="H339" s="17"/>
      <c r="I339" s="17"/>
      <c r="J339" s="17"/>
      <c r="K339" s="17"/>
      <c r="N339" s="90"/>
    </row>
    <row r="340" spans="1:14" hidden="1" x14ac:dyDescent="0.3">
      <c r="A340" s="19"/>
      <c r="B340" s="19"/>
      <c r="C340" s="19"/>
      <c r="D340" s="19"/>
      <c r="E340" s="19"/>
      <c r="G340" s="17"/>
      <c r="H340" s="17"/>
      <c r="I340" s="17"/>
      <c r="J340" s="17"/>
      <c r="K340" s="17"/>
      <c r="N340" s="90"/>
    </row>
    <row r="341" spans="1:14" hidden="1" x14ac:dyDescent="0.3">
      <c r="A341" s="19"/>
      <c r="B341" s="19"/>
      <c r="C341" s="19"/>
      <c r="D341" s="19"/>
      <c r="E341" s="19"/>
      <c r="G341" s="17"/>
      <c r="H341" s="17"/>
      <c r="I341" s="17"/>
      <c r="J341" s="17"/>
      <c r="K341" s="17"/>
      <c r="N341" s="90"/>
    </row>
    <row r="342" spans="1:14" hidden="1" x14ac:dyDescent="0.3">
      <c r="A342" s="19"/>
      <c r="B342" s="19"/>
      <c r="C342" s="19"/>
      <c r="D342" s="19"/>
      <c r="E342" s="19"/>
      <c r="G342" s="17"/>
      <c r="H342" s="17"/>
      <c r="I342" s="17"/>
      <c r="J342" s="17"/>
      <c r="K342" s="17"/>
      <c r="N342" s="90"/>
    </row>
    <row r="343" spans="1:14" hidden="1" x14ac:dyDescent="0.3">
      <c r="A343" s="19"/>
      <c r="B343" s="19"/>
      <c r="C343" s="19"/>
      <c r="D343" s="19"/>
      <c r="E343" s="19"/>
      <c r="G343" s="17"/>
      <c r="H343" s="17"/>
      <c r="I343" s="17"/>
      <c r="J343" s="17"/>
      <c r="K343" s="17"/>
      <c r="N343" s="90"/>
    </row>
    <row r="344" spans="1:14" hidden="1" x14ac:dyDescent="0.3">
      <c r="A344" s="19"/>
      <c r="B344" s="19"/>
      <c r="C344" s="19"/>
      <c r="D344" s="19"/>
      <c r="E344" s="19"/>
      <c r="G344" s="17"/>
      <c r="H344" s="17"/>
      <c r="I344" s="17"/>
      <c r="J344" s="17"/>
      <c r="K344" s="17"/>
      <c r="N344" s="90"/>
    </row>
    <row r="345" spans="1:14" hidden="1" x14ac:dyDescent="0.3">
      <c r="A345" s="19"/>
      <c r="B345" s="19"/>
      <c r="C345" s="19"/>
      <c r="D345" s="19"/>
      <c r="E345" s="19"/>
      <c r="G345" s="17"/>
      <c r="H345" s="17"/>
      <c r="I345" s="17"/>
      <c r="J345" s="17"/>
      <c r="K345" s="17"/>
      <c r="N345" s="90"/>
    </row>
    <row r="346" spans="1:14" hidden="1" x14ac:dyDescent="0.3">
      <c r="A346" s="19"/>
      <c r="B346" s="19"/>
      <c r="C346" s="19"/>
      <c r="D346" s="19"/>
      <c r="E346" s="19"/>
      <c r="G346" s="17"/>
      <c r="H346" s="17"/>
      <c r="I346" s="17"/>
      <c r="J346" s="17"/>
      <c r="K346" s="17"/>
      <c r="N346" s="90"/>
    </row>
    <row r="347" spans="1:14" hidden="1" x14ac:dyDescent="0.3">
      <c r="A347" s="19"/>
      <c r="B347" s="19"/>
      <c r="C347" s="19"/>
      <c r="D347" s="19"/>
      <c r="E347" s="19"/>
      <c r="G347" s="17"/>
      <c r="H347" s="17"/>
      <c r="I347" s="17"/>
      <c r="J347" s="17"/>
      <c r="K347" s="17"/>
      <c r="N347" s="90"/>
    </row>
    <row r="348" spans="1:14" hidden="1" x14ac:dyDescent="0.3">
      <c r="A348" s="19"/>
      <c r="B348" s="19"/>
      <c r="C348" s="19"/>
      <c r="D348" s="19"/>
      <c r="E348" s="19"/>
      <c r="N348" s="90"/>
    </row>
    <row r="349" spans="1:14" hidden="1" x14ac:dyDescent="0.3">
      <c r="A349" s="19"/>
      <c r="B349" s="19"/>
      <c r="C349" s="19"/>
      <c r="D349" s="19"/>
      <c r="E349" s="19"/>
      <c r="N349" s="90"/>
    </row>
    <row r="350" spans="1:14" hidden="1" x14ac:dyDescent="0.3">
      <c r="A350" s="19"/>
      <c r="B350" s="19"/>
      <c r="C350" s="19"/>
      <c r="D350" s="19"/>
      <c r="E350" s="19"/>
      <c r="N350" s="90"/>
    </row>
    <row r="351" spans="1:14" hidden="1" x14ac:dyDescent="0.3">
      <c r="A351" s="19"/>
      <c r="B351" s="19"/>
      <c r="C351" s="19"/>
      <c r="D351" s="19"/>
      <c r="E351" s="19"/>
      <c r="N351" s="90"/>
    </row>
    <row r="352" spans="1:14" hidden="1" x14ac:dyDescent="0.3">
      <c r="A352" s="19"/>
      <c r="B352" s="19"/>
      <c r="C352" s="19"/>
      <c r="D352" s="19"/>
      <c r="E352" s="19"/>
      <c r="N352" s="90"/>
    </row>
    <row r="353" spans="1:140" hidden="1" x14ac:dyDescent="0.3">
      <c r="A353" s="19"/>
      <c r="B353" s="19"/>
      <c r="C353" s="19"/>
      <c r="D353" s="19"/>
      <c r="E353" s="19"/>
      <c r="N353" s="90"/>
    </row>
    <row r="354" spans="1:140" hidden="1" x14ac:dyDescent="0.3">
      <c r="A354" s="19"/>
      <c r="B354" s="19"/>
      <c r="C354" s="19"/>
      <c r="D354" s="19"/>
      <c r="E354" s="19"/>
      <c r="N354" s="90"/>
    </row>
    <row r="355" spans="1:140" hidden="1" x14ac:dyDescent="0.3">
      <c r="A355" s="19"/>
      <c r="B355" s="19"/>
      <c r="C355" s="19"/>
      <c r="D355" s="19"/>
      <c r="E355" s="19"/>
      <c r="N355" s="90"/>
    </row>
    <row r="356" spans="1:140" hidden="1" x14ac:dyDescent="0.3">
      <c r="A356" s="19"/>
      <c r="B356" s="19"/>
      <c r="C356" s="19"/>
      <c r="D356" s="19"/>
      <c r="E356" s="19"/>
      <c r="N356" s="90"/>
    </row>
    <row r="357" spans="1:140" hidden="1" x14ac:dyDescent="0.3">
      <c r="A357" s="19"/>
      <c r="B357" s="19"/>
      <c r="C357" s="19"/>
      <c r="D357" s="19"/>
      <c r="E357" s="19"/>
      <c r="N357" s="90"/>
    </row>
    <row r="358" spans="1:140" hidden="1" x14ac:dyDescent="0.3">
      <c r="A358" s="19"/>
      <c r="B358" s="19"/>
      <c r="C358" s="19"/>
      <c r="D358" s="19"/>
      <c r="E358" s="19"/>
      <c r="N358" s="90"/>
    </row>
    <row r="359" spans="1:140" hidden="1" x14ac:dyDescent="0.3">
      <c r="A359" s="19"/>
      <c r="B359" s="19"/>
      <c r="C359" s="19"/>
      <c r="D359" s="19"/>
      <c r="E359" s="19"/>
      <c r="N359" s="90"/>
    </row>
    <row r="360" spans="1:140" hidden="1" x14ac:dyDescent="0.3">
      <c r="A360" s="19"/>
      <c r="B360" s="19"/>
      <c r="C360" s="19"/>
      <c r="D360" s="19"/>
      <c r="E360" s="19"/>
      <c r="N360" s="90"/>
    </row>
    <row r="361" spans="1:140" hidden="1" x14ac:dyDescent="0.3">
      <c r="A361" s="19"/>
      <c r="B361" s="19"/>
      <c r="C361" s="19"/>
      <c r="D361" s="19"/>
      <c r="E361" s="19"/>
      <c r="N361" s="90"/>
      <c r="O361" s="90" t="str">
        <f>IF(K95=0,O94,K95)</f>
        <v/>
      </c>
      <c r="DL361" s="90"/>
      <c r="DM361" s="90"/>
      <c r="DN361" s="90"/>
      <c r="DO361" s="90"/>
      <c r="DP361" s="90"/>
      <c r="DQ361" s="90"/>
      <c r="DR361" s="90"/>
      <c r="DS361" s="90"/>
      <c r="DT361" s="90"/>
      <c r="DU361" s="90"/>
      <c r="DV361" s="90"/>
      <c r="DW361" s="90"/>
      <c r="DX361" s="90"/>
      <c r="DY361" s="90"/>
      <c r="DZ361" s="90"/>
      <c r="EA361" s="90"/>
      <c r="EB361" s="90"/>
      <c r="EC361" s="90"/>
      <c r="ED361" s="90"/>
      <c r="EE361" s="90"/>
      <c r="EF361" s="90"/>
      <c r="EG361" s="90"/>
      <c r="EH361" s="90"/>
      <c r="EI361" s="90"/>
      <c r="EJ361" s="90"/>
    </row>
    <row r="362" spans="1:140" hidden="1" x14ac:dyDescent="0.3">
      <c r="A362" s="19"/>
      <c r="B362" s="19"/>
      <c r="C362" s="19"/>
      <c r="D362" s="19"/>
      <c r="E362" s="19"/>
      <c r="N362" s="90"/>
      <c r="O362" s="90" t="str">
        <f t="shared" ref="O362:O369" si="220">IF(K96=0,O361,K96)</f>
        <v/>
      </c>
      <c r="DL362" s="90"/>
      <c r="DM362" s="90"/>
      <c r="DN362" s="90"/>
      <c r="DO362" s="90"/>
      <c r="DP362" s="90"/>
      <c r="DQ362" s="90"/>
      <c r="DR362" s="90"/>
      <c r="DS362" s="90"/>
      <c r="DT362" s="90"/>
      <c r="DU362" s="90"/>
      <c r="DV362" s="90"/>
      <c r="DW362" s="90"/>
      <c r="DX362" s="90"/>
      <c r="DY362" s="90"/>
      <c r="DZ362" s="90"/>
      <c r="EA362" s="90"/>
      <c r="EB362" s="90"/>
      <c r="EC362" s="90"/>
      <c r="ED362" s="90"/>
      <c r="EE362" s="90"/>
      <c r="EF362" s="90"/>
      <c r="EG362" s="90"/>
      <c r="EH362" s="90"/>
      <c r="EI362" s="90"/>
      <c r="EJ362" s="90"/>
    </row>
    <row r="363" spans="1:140" ht="22.8" hidden="1" x14ac:dyDescent="0.4">
      <c r="A363" s="19"/>
      <c r="B363" s="19"/>
      <c r="C363" s="19"/>
      <c r="D363" s="19"/>
      <c r="E363" s="19"/>
      <c r="N363" s="90"/>
      <c r="O363" s="90" t="str">
        <f t="shared" si="220"/>
        <v/>
      </c>
      <c r="AG363" s="93"/>
      <c r="CA363" s="90"/>
      <c r="CB363" s="90"/>
      <c r="CC363" s="90"/>
      <c r="CD363" s="90"/>
      <c r="CE363" s="90"/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90"/>
      <c r="CW363" s="90"/>
      <c r="CX363" s="90"/>
      <c r="CY363" s="90"/>
      <c r="CZ363" s="90"/>
      <c r="DA363" s="90"/>
      <c r="DB363" s="90"/>
      <c r="DC363" s="90"/>
      <c r="DD363" s="90"/>
      <c r="DE363" s="90"/>
      <c r="DF363" s="90"/>
      <c r="DG363" s="90"/>
      <c r="DH363" s="90"/>
      <c r="DI363" s="90"/>
      <c r="DJ363" s="90"/>
      <c r="DK363" s="90"/>
      <c r="DL363" s="90"/>
      <c r="DM363" s="90"/>
      <c r="DN363" s="90"/>
      <c r="DO363" s="90"/>
      <c r="DP363" s="90"/>
      <c r="DQ363" s="90"/>
      <c r="DR363" s="90"/>
      <c r="DS363" s="90"/>
      <c r="DT363" s="90"/>
      <c r="DU363" s="90"/>
      <c r="DV363" s="90"/>
      <c r="DW363" s="90"/>
      <c r="DX363" s="90"/>
      <c r="DY363" s="90"/>
      <c r="DZ363" s="90"/>
      <c r="EA363" s="90"/>
      <c r="EB363" s="90"/>
      <c r="EC363" s="90"/>
      <c r="ED363" s="90"/>
      <c r="EE363" s="90"/>
      <c r="EF363" s="90"/>
      <c r="EG363" s="90"/>
      <c r="EH363" s="90"/>
      <c r="EI363" s="90"/>
      <c r="EJ363" s="90"/>
    </row>
    <row r="364" spans="1:140" ht="31.8" x14ac:dyDescent="0.4">
      <c r="A364" s="19"/>
      <c r="B364" s="19"/>
      <c r="C364" s="19"/>
      <c r="D364" s="19"/>
      <c r="E364" s="19"/>
      <c r="N364" s="90"/>
      <c r="O364" s="90" t="str">
        <f t="shared" si="220"/>
        <v/>
      </c>
      <c r="P364" s="68" t="s">
        <v>105</v>
      </c>
      <c r="Q364" s="90"/>
      <c r="R364" s="141">
        <f>'ACCORDI E RISULTATI'!U12</f>
        <v>0</v>
      </c>
      <c r="S364" s="142"/>
      <c r="T364" s="142"/>
      <c r="U364" s="141">
        <f>'ACCORDI E RISULTATI'!V12</f>
        <v>0</v>
      </c>
      <c r="V364" s="142"/>
      <c r="W364" s="151"/>
      <c r="X364" s="141">
        <f>'ACCORDI E RISULTATI'!W12</f>
        <v>0</v>
      </c>
      <c r="Y364" s="142"/>
      <c r="Z364" s="151"/>
      <c r="AA364" s="141">
        <f>'ACCORDI E RISULTATI'!X12</f>
        <v>0</v>
      </c>
      <c r="AB364" s="142"/>
      <c r="AC364" s="151"/>
      <c r="AD364" s="93"/>
      <c r="AE364" s="93"/>
      <c r="AF364" s="93"/>
      <c r="AG364" s="93"/>
      <c r="CA364" s="90"/>
      <c r="CB364" s="90"/>
      <c r="CC364" s="90"/>
      <c r="CD364" s="90"/>
      <c r="CE364" s="90"/>
      <c r="CF364" s="90"/>
      <c r="CG364" s="90"/>
      <c r="CH364" s="90"/>
      <c r="CI364" s="90"/>
      <c r="CJ364" s="90"/>
      <c r="CK364" s="90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90"/>
      <c r="CW364" s="90"/>
      <c r="CX364" s="90"/>
      <c r="CY364" s="90"/>
      <c r="CZ364" s="90"/>
      <c r="DA364" s="90"/>
      <c r="DB364" s="90"/>
      <c r="DC364" s="90"/>
      <c r="DD364" s="90"/>
      <c r="DE364" s="90"/>
      <c r="DF364" s="90"/>
      <c r="DG364" s="90"/>
      <c r="DH364" s="90"/>
      <c r="DI364" s="90"/>
      <c r="DJ364" s="90"/>
      <c r="DK364" s="90"/>
      <c r="DL364" s="90"/>
      <c r="DM364" s="90"/>
      <c r="DN364" s="90"/>
      <c r="DO364" s="90"/>
      <c r="DP364" s="90"/>
      <c r="DQ364" s="90"/>
      <c r="DR364" s="90"/>
      <c r="DS364" s="90"/>
      <c r="DT364" s="90"/>
      <c r="DU364" s="90"/>
      <c r="DV364" s="90"/>
      <c r="DW364" s="90"/>
      <c r="DX364" s="90"/>
      <c r="DY364" s="90"/>
      <c r="DZ364" s="90"/>
      <c r="EA364" s="90"/>
      <c r="EB364" s="90"/>
      <c r="EC364" s="90"/>
      <c r="ED364" s="90"/>
      <c r="EE364" s="90"/>
      <c r="EF364" s="90"/>
      <c r="EG364" s="90"/>
      <c r="EH364" s="90"/>
      <c r="EI364" s="90"/>
      <c r="EJ364" s="90"/>
    </row>
    <row r="365" spans="1:140" ht="22.8" x14ac:dyDescent="0.4">
      <c r="A365" s="19"/>
      <c r="B365" s="19"/>
      <c r="C365" s="19"/>
      <c r="D365" s="19"/>
      <c r="E365" s="19"/>
      <c r="N365" s="90"/>
      <c r="O365" s="90" t="str">
        <f t="shared" si="220"/>
        <v/>
      </c>
      <c r="P365" s="93"/>
      <c r="Q365" s="90"/>
      <c r="R365" s="93"/>
      <c r="S365" s="91"/>
      <c r="T365" s="91"/>
      <c r="U365" s="93"/>
      <c r="V365" s="91"/>
      <c r="W365" s="93"/>
      <c r="X365" s="93"/>
      <c r="Y365" s="91"/>
      <c r="Z365" s="93"/>
      <c r="AA365" s="93"/>
      <c r="AB365" s="91"/>
      <c r="AC365" s="93"/>
      <c r="AD365" s="93"/>
      <c r="AE365" s="93"/>
      <c r="AF365" s="93"/>
      <c r="AG365" s="93"/>
      <c r="CA365" s="90"/>
      <c r="CB365" s="90"/>
      <c r="CC365" s="90"/>
      <c r="CD365" s="90"/>
      <c r="CE365" s="90"/>
      <c r="CF365" s="90"/>
      <c r="CG365" s="90"/>
      <c r="CH365" s="90"/>
      <c r="CI365" s="90"/>
      <c r="CJ365" s="90"/>
      <c r="CK365" s="90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90"/>
      <c r="CW365" s="90"/>
      <c r="CX365" s="90"/>
      <c r="CY365" s="90"/>
      <c r="CZ365" s="90"/>
      <c r="DA365" s="90"/>
      <c r="DB365" s="90"/>
      <c r="DC365" s="90"/>
      <c r="DD365" s="90"/>
      <c r="DE365" s="90"/>
      <c r="DF365" s="90"/>
      <c r="DG365" s="90"/>
      <c r="DH365" s="90"/>
      <c r="DI365" s="90"/>
      <c r="DJ365" s="90"/>
      <c r="DK365" s="90"/>
      <c r="DL365" s="90"/>
      <c r="DM365" s="90"/>
      <c r="DN365" s="90"/>
      <c r="DO365" s="90"/>
      <c r="DP365" s="90"/>
      <c r="DQ365" s="90"/>
      <c r="DR365" s="90"/>
      <c r="DS365" s="90"/>
      <c r="DT365" s="90"/>
      <c r="DU365" s="90"/>
      <c r="DV365" s="90"/>
      <c r="DW365" s="90"/>
      <c r="DX365" s="90"/>
      <c r="DY365" s="90"/>
      <c r="DZ365" s="90"/>
      <c r="EA365" s="90"/>
      <c r="EB365" s="90"/>
      <c r="EC365" s="90"/>
      <c r="ED365" s="90"/>
      <c r="EE365" s="90"/>
      <c r="EF365" s="90"/>
      <c r="EG365" s="90"/>
      <c r="EH365" s="90"/>
      <c r="EI365" s="90"/>
      <c r="EJ365" s="90"/>
    </row>
    <row r="366" spans="1:140" ht="41.1" customHeight="1" x14ac:dyDescent="0.4">
      <c r="A366" s="19"/>
      <c r="B366" s="19"/>
      <c r="C366" s="19"/>
      <c r="D366" s="19"/>
      <c r="E366" s="19"/>
      <c r="N366" s="90"/>
      <c r="O366" s="90" t="str">
        <f t="shared" si="220"/>
        <v/>
      </c>
      <c r="P366" s="93"/>
      <c r="Q366" s="90"/>
      <c r="R366" s="140">
        <f>'ACCORDI E RISULTATI'!U14</f>
        <v>0</v>
      </c>
      <c r="S366" s="140"/>
      <c r="T366" s="140"/>
      <c r="U366" s="166">
        <f>'ACCORDI E RISULTATI'!V14</f>
        <v>0</v>
      </c>
      <c r="V366" s="167"/>
      <c r="W366" s="168"/>
      <c r="X366" s="166">
        <f>'ACCORDI E RISULTATI'!W14</f>
        <v>0</v>
      </c>
      <c r="Y366" s="167"/>
      <c r="Z366" s="168"/>
      <c r="AA366" s="166">
        <f>'ACCORDI E RISULTATI'!X14</f>
        <v>0</v>
      </c>
      <c r="AB366" s="167"/>
      <c r="AC366" s="168"/>
      <c r="AD366" s="93"/>
      <c r="AE366" s="93"/>
      <c r="AF366" s="93"/>
      <c r="AG366" s="93"/>
      <c r="CA366" s="90"/>
      <c r="CB366" s="90"/>
      <c r="CC366" s="90"/>
      <c r="CD366" s="90"/>
      <c r="CE366" s="90"/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90"/>
      <c r="CW366" s="90"/>
      <c r="CX366" s="90"/>
      <c r="CY366" s="90"/>
      <c r="CZ366" s="90"/>
      <c r="DA366" s="90"/>
      <c r="DB366" s="90"/>
      <c r="DC366" s="90"/>
      <c r="DD366" s="90"/>
      <c r="DE366" s="90"/>
      <c r="DF366" s="90"/>
      <c r="DG366" s="90"/>
      <c r="DH366" s="90"/>
      <c r="DI366" s="90"/>
      <c r="DJ366" s="90"/>
      <c r="DK366" s="90"/>
      <c r="DL366" s="90"/>
      <c r="DM366" s="90"/>
      <c r="DN366" s="90"/>
      <c r="DO366" s="90"/>
      <c r="DP366" s="90"/>
      <c r="DQ366" s="90"/>
      <c r="DR366" s="90"/>
      <c r="DS366" s="90"/>
      <c r="DT366" s="90"/>
      <c r="DU366" s="90"/>
      <c r="DV366" s="90"/>
      <c r="DW366" s="90"/>
      <c r="DX366" s="90"/>
      <c r="DY366" s="90"/>
      <c r="DZ366" s="90"/>
      <c r="EA366" s="90"/>
      <c r="EB366" s="90"/>
      <c r="EC366" s="90"/>
      <c r="ED366" s="90"/>
      <c r="EE366" s="90"/>
      <c r="EF366" s="90"/>
      <c r="EG366" s="90"/>
      <c r="EH366" s="90"/>
      <c r="EI366" s="90"/>
      <c r="EJ366" s="90"/>
    </row>
    <row r="367" spans="1:140" ht="41.1" customHeight="1" x14ac:dyDescent="0.4">
      <c r="A367" s="19"/>
      <c r="B367" s="19"/>
      <c r="C367" s="19"/>
      <c r="D367" s="19"/>
      <c r="E367" s="19"/>
      <c r="N367" s="90"/>
      <c r="O367" s="90" t="str">
        <f t="shared" si="220"/>
        <v/>
      </c>
      <c r="P367" s="93"/>
      <c r="Q367" s="90"/>
      <c r="R367" s="140">
        <f>'ACCORDI E RISULTATI'!U15</f>
        <v>0</v>
      </c>
      <c r="S367" s="140"/>
      <c r="T367" s="140"/>
      <c r="U367" s="166">
        <f>'ACCORDI E RISULTATI'!V15</f>
        <v>0</v>
      </c>
      <c r="V367" s="167"/>
      <c r="W367" s="168"/>
      <c r="X367" s="166">
        <f>'ACCORDI E RISULTATI'!W15</f>
        <v>0</v>
      </c>
      <c r="Y367" s="167"/>
      <c r="Z367" s="168"/>
      <c r="AA367" s="166">
        <f>'ACCORDI E RISULTATI'!X15</f>
        <v>0</v>
      </c>
      <c r="AB367" s="167"/>
      <c r="AC367" s="168"/>
      <c r="AD367" s="93"/>
      <c r="AE367" s="93"/>
      <c r="AF367" s="93"/>
      <c r="AG367" s="93"/>
      <c r="CA367" s="90"/>
      <c r="CB367" s="90"/>
      <c r="CC367" s="90"/>
      <c r="CD367" s="90"/>
      <c r="CE367" s="90"/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90"/>
      <c r="CW367" s="90"/>
      <c r="CX367" s="90"/>
      <c r="CY367" s="90"/>
      <c r="CZ367" s="90"/>
      <c r="DA367" s="90"/>
      <c r="DB367" s="90"/>
      <c r="DC367" s="90"/>
      <c r="DD367" s="90"/>
      <c r="DE367" s="90"/>
      <c r="DF367" s="90"/>
      <c r="DG367" s="90"/>
      <c r="DH367" s="90"/>
      <c r="DI367" s="90"/>
      <c r="DJ367" s="90"/>
      <c r="DK367" s="90"/>
      <c r="DL367" s="90"/>
      <c r="DM367" s="90"/>
      <c r="DN367" s="90"/>
      <c r="DO367" s="90"/>
      <c r="DP367" s="90"/>
      <c r="DQ367" s="90"/>
      <c r="DR367" s="90"/>
      <c r="DS367" s="90"/>
      <c r="DT367" s="90"/>
      <c r="DU367" s="90"/>
      <c r="DV367" s="90"/>
      <c r="DW367" s="90"/>
      <c r="DX367" s="90"/>
      <c r="DY367" s="90"/>
      <c r="DZ367" s="90"/>
      <c r="EA367" s="90"/>
      <c r="EB367" s="90"/>
      <c r="EC367" s="90"/>
      <c r="ED367" s="90"/>
      <c r="EE367" s="90"/>
      <c r="EF367" s="90"/>
      <c r="EG367" s="90"/>
      <c r="EH367" s="90"/>
      <c r="EI367" s="90"/>
      <c r="EJ367" s="90"/>
    </row>
    <row r="368" spans="1:140" ht="41.1" customHeight="1" x14ac:dyDescent="0.4">
      <c r="A368" s="19"/>
      <c r="B368" s="19"/>
      <c r="C368" s="19"/>
      <c r="D368" s="19"/>
      <c r="E368" s="19"/>
      <c r="N368" s="90"/>
      <c r="O368" s="90" t="str">
        <f t="shared" si="220"/>
        <v/>
      </c>
      <c r="P368" s="93"/>
      <c r="Q368" s="90"/>
      <c r="R368" s="140">
        <f>'ACCORDI E RISULTATI'!U16</f>
        <v>0</v>
      </c>
      <c r="S368" s="140"/>
      <c r="T368" s="140"/>
      <c r="U368" s="166">
        <f>'ACCORDI E RISULTATI'!V16</f>
        <v>0</v>
      </c>
      <c r="V368" s="167"/>
      <c r="W368" s="168"/>
      <c r="X368" s="166">
        <f>'ACCORDI E RISULTATI'!W16</f>
        <v>0</v>
      </c>
      <c r="Y368" s="167"/>
      <c r="Z368" s="168"/>
      <c r="AA368" s="166">
        <f>'ACCORDI E RISULTATI'!X16</f>
        <v>0</v>
      </c>
      <c r="AB368" s="167"/>
      <c r="AC368" s="168"/>
      <c r="AD368" s="93"/>
      <c r="AE368" s="93"/>
      <c r="AF368" s="93"/>
      <c r="AG368" s="93"/>
      <c r="CA368" s="90"/>
      <c r="CB368" s="90"/>
      <c r="CC368" s="90"/>
      <c r="CD368" s="90"/>
      <c r="CE368" s="90"/>
      <c r="CF368" s="90"/>
      <c r="CG368" s="90"/>
      <c r="CH368" s="90"/>
      <c r="CI368" s="90"/>
      <c r="CJ368" s="90"/>
      <c r="CK368" s="90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90"/>
      <c r="CW368" s="90"/>
      <c r="CX368" s="90"/>
      <c r="CY368" s="90"/>
      <c r="CZ368" s="90"/>
      <c r="DA368" s="90"/>
      <c r="DB368" s="90"/>
      <c r="DC368" s="90"/>
      <c r="DD368" s="90"/>
      <c r="DE368" s="90"/>
      <c r="DF368" s="90"/>
      <c r="DG368" s="90"/>
      <c r="DH368" s="90"/>
      <c r="DI368" s="90"/>
      <c r="DJ368" s="90"/>
      <c r="DK368" s="90"/>
      <c r="DL368" s="90"/>
      <c r="DM368" s="90"/>
      <c r="DN368" s="90"/>
      <c r="DO368" s="90"/>
      <c r="DP368" s="90"/>
      <c r="DQ368" s="90"/>
      <c r="DR368" s="90"/>
      <c r="DS368" s="90"/>
      <c r="DT368" s="90"/>
      <c r="DU368" s="90"/>
      <c r="DV368" s="90"/>
      <c r="DW368" s="90"/>
      <c r="DX368" s="90"/>
      <c r="DY368" s="90"/>
      <c r="DZ368" s="90"/>
      <c r="EA368" s="90"/>
      <c r="EB368" s="90"/>
      <c r="EC368" s="90"/>
      <c r="ED368" s="90"/>
      <c r="EE368" s="90"/>
      <c r="EF368" s="90"/>
      <c r="EG368" s="90"/>
      <c r="EH368" s="90"/>
      <c r="EI368" s="90"/>
      <c r="EJ368" s="90"/>
    </row>
    <row r="369" spans="1:140" ht="41.1" customHeight="1" x14ac:dyDescent="0.4">
      <c r="A369" s="19"/>
      <c r="B369" s="19"/>
      <c r="C369" s="19"/>
      <c r="D369" s="19"/>
      <c r="E369" s="19"/>
      <c r="N369" s="90"/>
      <c r="O369" s="90" t="str">
        <f t="shared" si="220"/>
        <v/>
      </c>
      <c r="P369" s="93"/>
      <c r="Q369" s="90"/>
      <c r="R369" s="140">
        <f>'ACCORDI E RISULTATI'!U17</f>
        <v>0</v>
      </c>
      <c r="S369" s="140"/>
      <c r="T369" s="140"/>
      <c r="U369" s="166">
        <f>'ACCORDI E RISULTATI'!V17</f>
        <v>0</v>
      </c>
      <c r="V369" s="167"/>
      <c r="W369" s="168"/>
      <c r="X369" s="166">
        <f>'ACCORDI E RISULTATI'!W17</f>
        <v>0</v>
      </c>
      <c r="Y369" s="167"/>
      <c r="Z369" s="168"/>
      <c r="AA369" s="166">
        <f>'ACCORDI E RISULTATI'!X17</f>
        <v>0</v>
      </c>
      <c r="AB369" s="167"/>
      <c r="AC369" s="168"/>
      <c r="AD369" s="93"/>
      <c r="AE369" s="93"/>
      <c r="AF369" s="93"/>
      <c r="AG369" s="93"/>
      <c r="CA369" s="90"/>
      <c r="CB369" s="90"/>
      <c r="CC369" s="90"/>
      <c r="CD369" s="90"/>
      <c r="CE369" s="90"/>
      <c r="CF369" s="90"/>
      <c r="CG369" s="90"/>
      <c r="CH369" s="90"/>
      <c r="CI369" s="90"/>
      <c r="CJ369" s="90"/>
      <c r="CK369" s="90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90"/>
      <c r="CW369" s="90"/>
      <c r="CX369" s="90"/>
      <c r="CY369" s="90"/>
      <c r="CZ369" s="90"/>
      <c r="DA369" s="90"/>
      <c r="DB369" s="90"/>
      <c r="DC369" s="90"/>
      <c r="DD369" s="90"/>
      <c r="DE369" s="90"/>
      <c r="DF369" s="90"/>
      <c r="DG369" s="90"/>
      <c r="DH369" s="90"/>
      <c r="DI369" s="90"/>
      <c r="DJ369" s="90"/>
      <c r="DK369" s="90"/>
      <c r="DL369" s="90"/>
      <c r="DM369" s="90"/>
      <c r="DN369" s="90"/>
      <c r="DO369" s="90"/>
      <c r="DP369" s="90"/>
      <c r="DQ369" s="90"/>
      <c r="DR369" s="90"/>
      <c r="DS369" s="90"/>
      <c r="DT369" s="90"/>
      <c r="DU369" s="90"/>
      <c r="DV369" s="90"/>
      <c r="DW369" s="90"/>
      <c r="DX369" s="90"/>
      <c r="DY369" s="90"/>
      <c r="DZ369" s="90"/>
      <c r="EA369" s="90"/>
      <c r="EB369" s="90"/>
      <c r="EC369" s="90"/>
      <c r="ED369" s="90"/>
      <c r="EE369" s="90"/>
      <c r="EF369" s="90"/>
      <c r="EG369" s="90"/>
      <c r="EH369" s="90"/>
      <c r="EI369" s="90"/>
      <c r="EJ369" s="90"/>
    </row>
    <row r="370" spans="1:140" ht="41.1" customHeight="1" x14ac:dyDescent="0.4">
      <c r="A370" s="19"/>
      <c r="B370" s="19"/>
      <c r="C370" s="19"/>
      <c r="D370" s="19"/>
      <c r="E370" s="19"/>
      <c r="N370" s="90"/>
      <c r="O370" s="90"/>
      <c r="P370" s="93"/>
      <c r="Q370" s="90"/>
      <c r="R370" s="140">
        <f>'ACCORDI E RISULTATI'!U18</f>
        <v>0</v>
      </c>
      <c r="S370" s="140"/>
      <c r="T370" s="140"/>
      <c r="U370" s="166">
        <f>'ACCORDI E RISULTATI'!V18</f>
        <v>0</v>
      </c>
      <c r="V370" s="167"/>
      <c r="W370" s="168"/>
      <c r="X370" s="166">
        <f>'ACCORDI E RISULTATI'!W18</f>
        <v>0</v>
      </c>
      <c r="Y370" s="167"/>
      <c r="Z370" s="168"/>
      <c r="AA370" s="166">
        <f>'ACCORDI E RISULTATI'!X18</f>
        <v>0</v>
      </c>
      <c r="AB370" s="167"/>
      <c r="AC370" s="168"/>
      <c r="AD370" s="93"/>
      <c r="AE370" s="93"/>
      <c r="AF370" s="93"/>
      <c r="AG370" s="93"/>
      <c r="CA370" s="90"/>
      <c r="CB370" s="90"/>
      <c r="CC370" s="90"/>
      <c r="CD370" s="90"/>
      <c r="CE370" s="90"/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90"/>
      <c r="CW370" s="90"/>
      <c r="CX370" s="90"/>
      <c r="CY370" s="90"/>
      <c r="CZ370" s="90"/>
      <c r="DA370" s="90"/>
      <c r="DB370" s="90"/>
      <c r="DC370" s="90"/>
      <c r="DD370" s="90"/>
      <c r="DE370" s="90"/>
      <c r="DF370" s="90"/>
      <c r="DG370" s="90"/>
      <c r="DH370" s="90"/>
      <c r="DI370" s="90"/>
      <c r="DJ370" s="90"/>
      <c r="DK370" s="90"/>
      <c r="DL370" s="90"/>
      <c r="DM370" s="90"/>
      <c r="DN370" s="90"/>
      <c r="DO370" s="90"/>
      <c r="DP370" s="90"/>
      <c r="DQ370" s="90"/>
      <c r="DR370" s="90"/>
      <c r="DS370" s="90"/>
      <c r="DT370" s="90"/>
      <c r="DU370" s="90"/>
      <c r="DV370" s="90"/>
      <c r="DW370" s="90"/>
      <c r="DX370" s="90"/>
      <c r="DY370" s="90"/>
      <c r="DZ370" s="90"/>
      <c r="EA370" s="90"/>
      <c r="EB370" s="90"/>
      <c r="EC370" s="90"/>
      <c r="ED370" s="90"/>
      <c r="EE370" s="90"/>
      <c r="EF370" s="90"/>
      <c r="EG370" s="90"/>
      <c r="EH370" s="90"/>
      <c r="EI370" s="90"/>
      <c r="EJ370" s="90"/>
    </row>
    <row r="371" spans="1:140" ht="41.1" customHeight="1" x14ac:dyDescent="0.4">
      <c r="A371" s="19"/>
      <c r="B371" s="19"/>
      <c r="C371" s="19"/>
      <c r="D371" s="19"/>
      <c r="E371" s="19"/>
      <c r="N371" s="90"/>
      <c r="O371" s="90"/>
      <c r="P371" s="93"/>
      <c r="Q371" s="90"/>
      <c r="R371" s="140">
        <f>'ACCORDI E RISULTATI'!U19</f>
        <v>0</v>
      </c>
      <c r="S371" s="140"/>
      <c r="T371" s="140"/>
      <c r="U371" s="166">
        <f>'ACCORDI E RISULTATI'!V19</f>
        <v>0</v>
      </c>
      <c r="V371" s="167"/>
      <c r="W371" s="168"/>
      <c r="X371" s="166">
        <f>'ACCORDI E RISULTATI'!W19</f>
        <v>0</v>
      </c>
      <c r="Y371" s="167"/>
      <c r="Z371" s="168"/>
      <c r="AA371" s="166">
        <f>'ACCORDI E RISULTATI'!X19</f>
        <v>0</v>
      </c>
      <c r="AB371" s="167"/>
      <c r="AC371" s="168"/>
      <c r="AD371" s="93"/>
      <c r="AE371" s="93"/>
      <c r="AF371" s="93"/>
      <c r="AG371" s="93"/>
      <c r="CA371" s="90"/>
      <c r="CB371" s="90"/>
      <c r="CC371" s="90"/>
      <c r="CD371" s="90"/>
      <c r="CE371" s="90"/>
      <c r="CF371" s="90"/>
      <c r="CG371" s="90"/>
      <c r="CH371" s="90"/>
      <c r="CI371" s="90"/>
      <c r="CJ371" s="90"/>
      <c r="CK371" s="90"/>
      <c r="CL371" s="90"/>
      <c r="CM371" s="90"/>
      <c r="CN371" s="90"/>
      <c r="CO371" s="90"/>
      <c r="CP371" s="90"/>
      <c r="CQ371" s="90"/>
      <c r="CR371" s="90"/>
      <c r="CS371" s="90"/>
      <c r="CT371" s="90"/>
      <c r="CU371" s="90"/>
      <c r="CV371" s="90"/>
      <c r="CW371" s="90"/>
      <c r="CX371" s="90"/>
      <c r="CY371" s="90"/>
      <c r="CZ371" s="90"/>
      <c r="DA371" s="90"/>
      <c r="DB371" s="90"/>
      <c r="DC371" s="90"/>
      <c r="DD371" s="90"/>
      <c r="DE371" s="90"/>
      <c r="DF371" s="90"/>
      <c r="DG371" s="90"/>
      <c r="DH371" s="90"/>
      <c r="DI371" s="90"/>
      <c r="DJ371" s="90"/>
      <c r="DK371" s="90"/>
      <c r="DL371" s="90"/>
      <c r="DM371" s="90"/>
      <c r="DN371" s="90"/>
      <c r="DO371" s="90"/>
      <c r="DP371" s="90"/>
      <c r="DQ371" s="90"/>
      <c r="DR371" s="90"/>
      <c r="DS371" s="90"/>
      <c r="DT371" s="90"/>
      <c r="DU371" s="90"/>
      <c r="DV371" s="90"/>
      <c r="DW371" s="90"/>
      <c r="DX371" s="90"/>
      <c r="DY371" s="90"/>
      <c r="DZ371" s="90"/>
      <c r="EA371" s="90"/>
      <c r="EB371" s="90"/>
      <c r="EC371" s="90"/>
      <c r="ED371" s="90"/>
      <c r="EE371" s="90"/>
      <c r="EF371" s="90"/>
      <c r="EG371" s="90"/>
      <c r="EH371" s="90"/>
      <c r="EI371" s="90"/>
      <c r="EJ371" s="90"/>
    </row>
    <row r="372" spans="1:140" ht="41.1" customHeight="1" x14ac:dyDescent="0.4">
      <c r="A372" s="19"/>
      <c r="B372" s="19"/>
      <c r="C372" s="19"/>
      <c r="D372" s="19"/>
      <c r="E372" s="19"/>
      <c r="N372" s="90"/>
      <c r="O372" s="90"/>
      <c r="P372" s="93"/>
      <c r="Q372" s="90"/>
      <c r="R372" s="140">
        <f>'ACCORDI E RISULTATI'!U20</f>
        <v>0</v>
      </c>
      <c r="S372" s="140"/>
      <c r="T372" s="140"/>
      <c r="U372" s="166">
        <f>'ACCORDI E RISULTATI'!V20</f>
        <v>0</v>
      </c>
      <c r="V372" s="167"/>
      <c r="W372" s="168"/>
      <c r="X372" s="166">
        <f>'ACCORDI E RISULTATI'!W20</f>
        <v>0</v>
      </c>
      <c r="Y372" s="167"/>
      <c r="Z372" s="168"/>
      <c r="AA372" s="166">
        <f>'ACCORDI E RISULTATI'!X20</f>
        <v>0</v>
      </c>
      <c r="AB372" s="167"/>
      <c r="AC372" s="168"/>
      <c r="AD372" s="93"/>
      <c r="AE372" s="93"/>
      <c r="AF372" s="93"/>
      <c r="AG372" s="93"/>
      <c r="CA372" s="90"/>
      <c r="CB372" s="90"/>
      <c r="CC372" s="90"/>
      <c r="CD372" s="90"/>
      <c r="CE372" s="90"/>
      <c r="CF372" s="90"/>
      <c r="CG372" s="90"/>
      <c r="CH372" s="90"/>
      <c r="CI372" s="90"/>
      <c r="CJ372" s="90"/>
      <c r="CK372" s="90"/>
      <c r="CL372" s="90"/>
      <c r="CM372" s="90"/>
      <c r="CN372" s="90"/>
      <c r="CO372" s="90"/>
      <c r="CP372" s="90"/>
      <c r="CQ372" s="90"/>
      <c r="CR372" s="90"/>
      <c r="CS372" s="90"/>
      <c r="CT372" s="90"/>
      <c r="CU372" s="90"/>
      <c r="CV372" s="90"/>
      <c r="CW372" s="90"/>
      <c r="CX372" s="90"/>
      <c r="CY372" s="90"/>
      <c r="CZ372" s="90"/>
      <c r="DA372" s="90"/>
      <c r="DB372" s="90"/>
      <c r="DC372" s="90"/>
      <c r="DD372" s="90"/>
      <c r="DE372" s="90"/>
      <c r="DF372" s="90"/>
      <c r="DG372" s="90"/>
      <c r="DH372" s="90"/>
      <c r="DI372" s="90"/>
      <c r="DJ372" s="90"/>
      <c r="DK372" s="90"/>
      <c r="DL372" s="90"/>
      <c r="DM372" s="90"/>
      <c r="DN372" s="90"/>
      <c r="DO372" s="90"/>
      <c r="DP372" s="90"/>
      <c r="DQ372" s="90"/>
      <c r="DR372" s="90"/>
      <c r="DS372" s="90"/>
      <c r="DT372" s="90"/>
      <c r="DU372" s="90"/>
      <c r="DV372" s="90"/>
      <c r="DW372" s="90"/>
      <c r="DX372" s="90"/>
      <c r="DY372" s="90"/>
      <c r="DZ372" s="90"/>
      <c r="EA372" s="90"/>
      <c r="EB372" s="90"/>
      <c r="EC372" s="90"/>
      <c r="ED372" s="90"/>
      <c r="EE372" s="90"/>
      <c r="EF372" s="90"/>
      <c r="EG372" s="90"/>
      <c r="EH372" s="90"/>
      <c r="EI372" s="90"/>
      <c r="EJ372" s="90"/>
    </row>
    <row r="373" spans="1:140" ht="41.1" customHeight="1" x14ac:dyDescent="0.4">
      <c r="A373" s="19"/>
      <c r="B373" s="19"/>
      <c r="C373" s="19"/>
      <c r="D373" s="19"/>
      <c r="E373" s="19"/>
      <c r="N373" s="90"/>
      <c r="O373" s="90"/>
      <c r="P373" s="93"/>
      <c r="Q373" s="90"/>
      <c r="R373" s="140">
        <f>'ACCORDI E RISULTATI'!U21</f>
        <v>0</v>
      </c>
      <c r="S373" s="140"/>
      <c r="T373" s="140"/>
      <c r="U373" s="166">
        <f>'ACCORDI E RISULTATI'!V21</f>
        <v>0</v>
      </c>
      <c r="V373" s="167"/>
      <c r="W373" s="168"/>
      <c r="X373" s="166">
        <f>'ACCORDI E RISULTATI'!W21</f>
        <v>0</v>
      </c>
      <c r="Y373" s="167"/>
      <c r="Z373" s="168"/>
      <c r="AA373" s="166">
        <f>'ACCORDI E RISULTATI'!X21</f>
        <v>0</v>
      </c>
      <c r="AB373" s="167"/>
      <c r="AC373" s="168"/>
      <c r="AD373" s="93"/>
      <c r="AE373" s="93"/>
      <c r="AF373" s="93"/>
      <c r="AG373" s="93"/>
      <c r="CA373" s="90"/>
      <c r="CB373" s="90"/>
      <c r="CC373" s="90"/>
      <c r="CD373" s="90"/>
      <c r="CE373" s="90"/>
      <c r="CF373" s="90"/>
      <c r="CG373" s="90"/>
      <c r="CH373" s="90"/>
      <c r="CI373" s="90"/>
      <c r="CJ373" s="90"/>
      <c r="CK373" s="90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90"/>
      <c r="CW373" s="90"/>
      <c r="CX373" s="90"/>
      <c r="CY373" s="90"/>
      <c r="CZ373" s="90"/>
      <c r="DA373" s="90"/>
      <c r="DB373" s="90"/>
      <c r="DC373" s="90"/>
      <c r="DD373" s="90"/>
      <c r="DE373" s="90"/>
      <c r="DF373" s="90"/>
      <c r="DG373" s="90"/>
      <c r="DH373" s="90"/>
      <c r="DI373" s="90"/>
      <c r="DJ373" s="90"/>
      <c r="DK373" s="90"/>
      <c r="DL373" s="90"/>
      <c r="DM373" s="90"/>
      <c r="DN373" s="90"/>
      <c r="DO373" s="90"/>
      <c r="DP373" s="90"/>
      <c r="DQ373" s="90"/>
      <c r="DR373" s="90"/>
      <c r="DS373" s="90"/>
      <c r="DT373" s="90"/>
      <c r="DU373" s="90"/>
      <c r="DV373" s="90"/>
      <c r="DW373" s="90"/>
      <c r="DX373" s="90"/>
      <c r="DY373" s="90"/>
      <c r="DZ373" s="90"/>
      <c r="EA373" s="90"/>
      <c r="EB373" s="90"/>
      <c r="EC373" s="90"/>
      <c r="ED373" s="90"/>
      <c r="EE373" s="90"/>
      <c r="EF373" s="90"/>
      <c r="EG373" s="90"/>
      <c r="EH373" s="90"/>
      <c r="EI373" s="90"/>
      <c r="EJ373" s="90"/>
    </row>
    <row r="374" spans="1:140" ht="41.1" customHeight="1" x14ac:dyDescent="0.4">
      <c r="A374" s="19"/>
      <c r="B374" s="19"/>
      <c r="C374" s="19"/>
      <c r="D374" s="19"/>
      <c r="E374" s="19"/>
      <c r="N374" s="90"/>
      <c r="O374" s="90"/>
      <c r="P374" s="93"/>
      <c r="Q374" s="90"/>
      <c r="R374" s="140">
        <f>'ACCORDI E RISULTATI'!U22</f>
        <v>0</v>
      </c>
      <c r="S374" s="140"/>
      <c r="T374" s="140"/>
      <c r="U374" s="166">
        <f>'ACCORDI E RISULTATI'!V22</f>
        <v>0</v>
      </c>
      <c r="V374" s="167"/>
      <c r="W374" s="168"/>
      <c r="X374" s="166">
        <f>'ACCORDI E RISULTATI'!W22</f>
        <v>0</v>
      </c>
      <c r="Y374" s="167"/>
      <c r="Z374" s="168"/>
      <c r="AA374" s="166">
        <f>'ACCORDI E RISULTATI'!X22</f>
        <v>0</v>
      </c>
      <c r="AB374" s="167"/>
      <c r="AC374" s="168"/>
      <c r="AD374" s="93"/>
      <c r="AE374" s="93"/>
      <c r="AF374" s="93"/>
      <c r="AG374" s="93"/>
      <c r="CA374" s="90"/>
      <c r="CB374" s="90"/>
      <c r="CC374" s="90"/>
      <c r="CD374" s="90"/>
      <c r="CE374" s="90"/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90"/>
      <c r="CW374" s="90"/>
      <c r="CX374" s="90"/>
      <c r="CY374" s="90"/>
      <c r="CZ374" s="90"/>
      <c r="DA374" s="90"/>
      <c r="DB374" s="90"/>
      <c r="DC374" s="90"/>
      <c r="DD374" s="90"/>
      <c r="DE374" s="90"/>
      <c r="DF374" s="90"/>
      <c r="DG374" s="90"/>
      <c r="DH374" s="90"/>
      <c r="DI374" s="90"/>
      <c r="DJ374" s="90"/>
      <c r="DK374" s="90"/>
      <c r="DL374" s="90"/>
      <c r="DM374" s="90"/>
      <c r="DN374" s="90"/>
      <c r="DO374" s="90"/>
      <c r="DP374" s="90"/>
      <c r="DQ374" s="90"/>
      <c r="DR374" s="90"/>
      <c r="DS374" s="90"/>
      <c r="DT374" s="90"/>
      <c r="DU374" s="90"/>
      <c r="DV374" s="90"/>
      <c r="DW374" s="90"/>
      <c r="DX374" s="90"/>
      <c r="DY374" s="90"/>
      <c r="DZ374" s="90"/>
      <c r="EA374" s="90"/>
      <c r="EB374" s="90"/>
      <c r="EC374" s="90"/>
      <c r="ED374" s="90"/>
      <c r="EE374" s="90"/>
      <c r="EF374" s="90"/>
      <c r="EG374" s="90"/>
      <c r="EH374" s="90"/>
      <c r="EI374" s="90"/>
      <c r="EJ374" s="90"/>
    </row>
    <row r="375" spans="1:140" ht="41.1" customHeight="1" x14ac:dyDescent="0.4">
      <c r="A375" s="19"/>
      <c r="B375" s="19"/>
      <c r="C375" s="19"/>
      <c r="D375" s="19"/>
      <c r="E375" s="19"/>
      <c r="N375" s="90"/>
      <c r="O375" s="90"/>
      <c r="P375" s="93"/>
      <c r="Q375" s="90"/>
      <c r="R375" s="140">
        <f>'ACCORDI E RISULTATI'!U23</f>
        <v>0</v>
      </c>
      <c r="S375" s="140"/>
      <c r="T375" s="140"/>
      <c r="U375" s="166">
        <f>'ACCORDI E RISULTATI'!V23</f>
        <v>0</v>
      </c>
      <c r="V375" s="167"/>
      <c r="W375" s="168"/>
      <c r="X375" s="166">
        <f>'ACCORDI E RISULTATI'!W23</f>
        <v>0</v>
      </c>
      <c r="Y375" s="167"/>
      <c r="Z375" s="168"/>
      <c r="AA375" s="166">
        <f>'ACCORDI E RISULTATI'!X23</f>
        <v>0</v>
      </c>
      <c r="AB375" s="167"/>
      <c r="AC375" s="168"/>
      <c r="AD375" s="93"/>
      <c r="AE375" s="93"/>
      <c r="AF375" s="93"/>
      <c r="AG375" s="93"/>
      <c r="CA375" s="90"/>
      <c r="CB375" s="90"/>
      <c r="CC375" s="90"/>
      <c r="CD375" s="90"/>
      <c r="CE375" s="90"/>
      <c r="CF375" s="90"/>
      <c r="CG375" s="90"/>
      <c r="CH375" s="90"/>
      <c r="CI375" s="90"/>
      <c r="CJ375" s="90"/>
      <c r="CK375" s="90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90"/>
      <c r="CW375" s="90"/>
      <c r="CX375" s="90"/>
      <c r="CY375" s="90"/>
      <c r="CZ375" s="90"/>
      <c r="DA375" s="90"/>
      <c r="DB375" s="90"/>
      <c r="DC375" s="90"/>
      <c r="DD375" s="90"/>
      <c r="DE375" s="90"/>
      <c r="DF375" s="90"/>
      <c r="DG375" s="90"/>
      <c r="DH375" s="90"/>
      <c r="DI375" s="90"/>
      <c r="DJ375" s="90"/>
      <c r="DK375" s="90"/>
      <c r="DL375" s="90"/>
      <c r="DM375" s="90"/>
      <c r="DN375" s="90"/>
      <c r="DO375" s="90"/>
      <c r="DP375" s="90"/>
      <c r="DQ375" s="90"/>
      <c r="DR375" s="90"/>
      <c r="DS375" s="90"/>
      <c r="DT375" s="90"/>
      <c r="DU375" s="90"/>
      <c r="DV375" s="90"/>
      <c r="DW375" s="90"/>
      <c r="DX375" s="90"/>
      <c r="DY375" s="90"/>
      <c r="DZ375" s="90"/>
      <c r="EA375" s="90"/>
      <c r="EB375" s="90"/>
      <c r="EC375" s="90"/>
      <c r="ED375" s="90"/>
      <c r="EE375" s="90"/>
      <c r="EF375" s="90"/>
      <c r="EG375" s="90"/>
      <c r="EH375" s="90"/>
      <c r="EI375" s="90"/>
      <c r="EJ375" s="90"/>
    </row>
    <row r="376" spans="1:140" ht="41.1" customHeight="1" x14ac:dyDescent="0.4">
      <c r="A376" s="19"/>
      <c r="B376" s="19"/>
      <c r="C376" s="19"/>
      <c r="D376" s="19"/>
      <c r="E376" s="19"/>
      <c r="N376" s="90"/>
      <c r="O376" s="90"/>
      <c r="P376" s="93"/>
      <c r="Q376" s="90"/>
      <c r="R376" s="140">
        <f>'ACCORDI E RISULTATI'!U24</f>
        <v>0</v>
      </c>
      <c r="S376" s="140"/>
      <c r="T376" s="140"/>
      <c r="U376" s="166">
        <f>'ACCORDI E RISULTATI'!V24</f>
        <v>0</v>
      </c>
      <c r="V376" s="167"/>
      <c r="W376" s="168"/>
      <c r="X376" s="166">
        <f>'ACCORDI E RISULTATI'!W24</f>
        <v>0</v>
      </c>
      <c r="Y376" s="167"/>
      <c r="Z376" s="168"/>
      <c r="AA376" s="166">
        <f>'ACCORDI E RISULTATI'!X24</f>
        <v>0</v>
      </c>
      <c r="AB376" s="167"/>
      <c r="AC376" s="168"/>
      <c r="AD376" s="93"/>
      <c r="AE376" s="93"/>
      <c r="AF376" s="93"/>
      <c r="AG376" s="93"/>
      <c r="CA376" s="90"/>
      <c r="CB376" s="90"/>
      <c r="CC376" s="90"/>
      <c r="CD376" s="90"/>
      <c r="CE376" s="90"/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90"/>
      <c r="CW376" s="90"/>
      <c r="CX376" s="90"/>
      <c r="CY376" s="90"/>
      <c r="CZ376" s="90"/>
      <c r="DA376" s="90"/>
      <c r="DB376" s="90"/>
      <c r="DC376" s="90"/>
      <c r="DD376" s="90"/>
      <c r="DE376" s="90"/>
      <c r="DF376" s="90"/>
      <c r="DG376" s="90"/>
      <c r="DH376" s="90"/>
      <c r="DI376" s="90"/>
      <c r="DJ376" s="90"/>
      <c r="DK376" s="90"/>
      <c r="DL376" s="90"/>
      <c r="DM376" s="90"/>
      <c r="DN376" s="90"/>
      <c r="DO376" s="90"/>
      <c r="DP376" s="90"/>
      <c r="DQ376" s="90"/>
      <c r="DR376" s="90"/>
      <c r="DS376" s="90"/>
      <c r="DT376" s="90"/>
      <c r="DU376" s="90"/>
      <c r="DV376" s="90"/>
      <c r="DW376" s="90"/>
      <c r="DX376" s="90"/>
      <c r="DY376" s="90"/>
      <c r="DZ376" s="90"/>
      <c r="EA376" s="90"/>
      <c r="EB376" s="90"/>
      <c r="EC376" s="90"/>
      <c r="ED376" s="90"/>
      <c r="EE376" s="90"/>
      <c r="EF376" s="90"/>
      <c r="EG376" s="90"/>
      <c r="EH376" s="90"/>
      <c r="EI376" s="90"/>
      <c r="EJ376" s="90"/>
    </row>
    <row r="377" spans="1:140" ht="41.1" customHeight="1" x14ac:dyDescent="0.4">
      <c r="A377" s="19"/>
      <c r="B377" s="19"/>
      <c r="C377" s="19"/>
      <c r="D377" s="19"/>
      <c r="E377" s="19"/>
      <c r="N377" s="90"/>
      <c r="O377" s="90"/>
      <c r="P377" s="93"/>
      <c r="Q377" s="90"/>
      <c r="R377" s="140">
        <f>'ACCORDI E RISULTATI'!U25</f>
        <v>0</v>
      </c>
      <c r="S377" s="140"/>
      <c r="T377" s="140"/>
      <c r="U377" s="166">
        <f>'ACCORDI E RISULTATI'!V25</f>
        <v>0</v>
      </c>
      <c r="V377" s="167"/>
      <c r="W377" s="168"/>
      <c r="X377" s="166">
        <f>'ACCORDI E RISULTATI'!W25</f>
        <v>0</v>
      </c>
      <c r="Y377" s="167"/>
      <c r="Z377" s="168"/>
      <c r="AA377" s="166">
        <f>'ACCORDI E RISULTATI'!X25</f>
        <v>0</v>
      </c>
      <c r="AB377" s="167"/>
      <c r="AC377" s="168"/>
      <c r="AD377" s="93"/>
      <c r="AE377" s="93"/>
      <c r="AF377" s="93"/>
      <c r="AG377" s="93"/>
      <c r="CA377" s="90"/>
      <c r="CB377" s="90"/>
      <c r="CC377" s="90"/>
      <c r="CD377" s="90"/>
      <c r="CE377" s="90"/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90"/>
      <c r="CW377" s="90"/>
      <c r="CX377" s="90"/>
      <c r="CY377" s="90"/>
      <c r="CZ377" s="90"/>
      <c r="DA377" s="90"/>
      <c r="DB377" s="90"/>
      <c r="DC377" s="90"/>
      <c r="DD377" s="90"/>
      <c r="DE377" s="90"/>
      <c r="DF377" s="90"/>
      <c r="DG377" s="90"/>
      <c r="DH377" s="90"/>
      <c r="DI377" s="90"/>
      <c r="DJ377" s="90"/>
      <c r="DK377" s="90"/>
      <c r="DL377" s="90"/>
      <c r="DM377" s="90"/>
      <c r="DN377" s="90"/>
      <c r="DO377" s="90"/>
      <c r="DP377" s="90"/>
      <c r="DQ377" s="90"/>
      <c r="DR377" s="90"/>
      <c r="DS377" s="90"/>
      <c r="DT377" s="90"/>
      <c r="DU377" s="90"/>
      <c r="DV377" s="90"/>
      <c r="DW377" s="90"/>
      <c r="DX377" s="90"/>
      <c r="DY377" s="90"/>
      <c r="DZ377" s="90"/>
      <c r="EA377" s="90"/>
      <c r="EB377" s="90"/>
      <c r="EC377" s="90"/>
      <c r="ED377" s="90"/>
      <c r="EE377" s="90"/>
      <c r="EF377" s="90"/>
      <c r="EG377" s="90"/>
      <c r="EH377" s="90"/>
      <c r="EI377" s="90"/>
      <c r="EJ377" s="90"/>
    </row>
    <row r="378" spans="1:140" ht="22.8" x14ac:dyDescent="0.4">
      <c r="A378" s="19"/>
      <c r="B378" s="19"/>
      <c r="C378" s="19"/>
      <c r="D378" s="19"/>
      <c r="E378" s="19"/>
      <c r="N378" s="90"/>
      <c r="O378" s="90"/>
      <c r="P378" s="93"/>
      <c r="Q378" s="90"/>
      <c r="R378" s="93"/>
      <c r="S378" s="91"/>
      <c r="T378" s="91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88"/>
      <c r="CA378" s="90"/>
      <c r="CB378" s="90"/>
      <c r="CC378" s="90"/>
      <c r="CD378" s="90"/>
      <c r="CE378" s="90"/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90"/>
      <c r="CW378" s="90"/>
      <c r="CX378" s="90"/>
      <c r="CY378" s="90"/>
      <c r="CZ378" s="90"/>
      <c r="DA378" s="90"/>
      <c r="DB378" s="90"/>
      <c r="DC378" s="90"/>
      <c r="DD378" s="90"/>
      <c r="DE378" s="90"/>
      <c r="DF378" s="90"/>
      <c r="DG378" s="90"/>
      <c r="DH378" s="90"/>
      <c r="DI378" s="90"/>
      <c r="DJ378" s="90"/>
      <c r="DK378" s="90"/>
      <c r="DL378" s="90"/>
      <c r="DM378" s="90"/>
      <c r="DN378" s="90"/>
      <c r="DO378" s="90"/>
      <c r="DP378" s="90"/>
      <c r="DQ378" s="90"/>
      <c r="DR378" s="90"/>
      <c r="DS378" s="90"/>
      <c r="DT378" s="90"/>
      <c r="DU378" s="90"/>
      <c r="DV378" s="90"/>
      <c r="DW378" s="90"/>
      <c r="DX378" s="90"/>
      <c r="DY378" s="90"/>
      <c r="DZ378" s="90"/>
      <c r="EA378" s="90"/>
      <c r="EB378" s="90"/>
      <c r="EC378" s="90"/>
      <c r="ED378" s="90"/>
      <c r="EE378" s="90"/>
      <c r="EF378" s="90"/>
      <c r="EG378" s="90"/>
      <c r="EH378" s="90"/>
      <c r="EI378" s="90"/>
      <c r="EJ378" s="90"/>
    </row>
    <row r="379" spans="1:140" ht="22.8" x14ac:dyDescent="0.4">
      <c r="A379" s="19"/>
      <c r="B379" s="19"/>
      <c r="C379" s="19"/>
      <c r="D379" s="19"/>
      <c r="E379" s="19"/>
      <c r="N379" s="90"/>
      <c r="O379" s="90"/>
      <c r="P379" s="88"/>
      <c r="Q379" s="90"/>
      <c r="R379" s="93"/>
      <c r="S379" s="91"/>
      <c r="T379" s="91"/>
      <c r="U379" s="93"/>
      <c r="V379" s="93"/>
      <c r="W379" s="93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CA379" s="90"/>
      <c r="CB379" s="90"/>
      <c r="CC379" s="90"/>
      <c r="CD379" s="90"/>
      <c r="CE379" s="90"/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90"/>
      <c r="CW379" s="90"/>
      <c r="CX379" s="90"/>
      <c r="CY379" s="90"/>
      <c r="CZ379" s="90"/>
      <c r="DA379" s="90"/>
      <c r="DB379" s="90"/>
      <c r="DC379" s="90"/>
      <c r="DD379" s="90"/>
      <c r="DE379" s="90"/>
      <c r="DF379" s="90"/>
      <c r="DG379" s="90"/>
      <c r="DH379" s="90"/>
      <c r="DI379" s="90"/>
      <c r="DJ379" s="90"/>
      <c r="DK379" s="90"/>
      <c r="DL379" s="90"/>
      <c r="DM379" s="90"/>
      <c r="DN379" s="90"/>
      <c r="DO379" s="90"/>
      <c r="DP379" s="90"/>
      <c r="DQ379" s="90"/>
      <c r="DR379" s="90"/>
      <c r="DS379" s="90"/>
      <c r="DT379" s="90"/>
      <c r="DU379" s="90"/>
      <c r="DV379" s="90"/>
      <c r="DW379" s="90"/>
      <c r="DX379" s="90"/>
      <c r="DY379" s="90"/>
      <c r="DZ379" s="90"/>
      <c r="EA379" s="90"/>
      <c r="EB379" s="90"/>
      <c r="EC379" s="90"/>
      <c r="ED379" s="90"/>
      <c r="EE379" s="90"/>
      <c r="EF379" s="90"/>
      <c r="EG379" s="90"/>
      <c r="EH379" s="90"/>
      <c r="EI379" s="90"/>
      <c r="EJ379" s="90"/>
    </row>
    <row r="380" spans="1:140" x14ac:dyDescent="0.3">
      <c r="A380" s="19"/>
      <c r="B380" s="19"/>
      <c r="C380" s="19"/>
      <c r="D380" s="19"/>
      <c r="E380" s="19"/>
      <c r="N380" s="90"/>
      <c r="O380" s="90"/>
      <c r="P380" s="88"/>
      <c r="Q380" s="90"/>
      <c r="R380" s="88"/>
      <c r="S380" s="91"/>
      <c r="T380" s="91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CA380" s="90"/>
      <c r="CB380" s="90"/>
      <c r="CC380" s="90"/>
      <c r="CD380" s="90"/>
      <c r="CE380" s="90"/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90"/>
      <c r="CW380" s="90"/>
      <c r="CX380" s="90"/>
      <c r="CY380" s="90"/>
      <c r="CZ380" s="90"/>
      <c r="DA380" s="90"/>
      <c r="DB380" s="90"/>
      <c r="DC380" s="90"/>
      <c r="DD380" s="90"/>
      <c r="DE380" s="90"/>
      <c r="DF380" s="90"/>
      <c r="DG380" s="90"/>
      <c r="DH380" s="90"/>
      <c r="DI380" s="90"/>
      <c r="DJ380" s="90"/>
      <c r="DK380" s="90"/>
      <c r="DL380" s="90"/>
      <c r="DM380" s="90"/>
      <c r="DN380" s="90"/>
      <c r="DO380" s="90"/>
      <c r="DP380" s="90"/>
      <c r="DQ380" s="90"/>
      <c r="DR380" s="90"/>
      <c r="DS380" s="90"/>
      <c r="DT380" s="90"/>
      <c r="DU380" s="90"/>
      <c r="DV380" s="90"/>
      <c r="DW380" s="90"/>
      <c r="DX380" s="90"/>
      <c r="DY380" s="90"/>
      <c r="DZ380" s="90"/>
      <c r="EA380" s="90"/>
      <c r="EB380" s="90"/>
      <c r="EC380" s="90"/>
      <c r="ED380" s="90"/>
      <c r="EE380" s="90"/>
      <c r="EF380" s="90"/>
      <c r="EG380" s="90"/>
      <c r="EH380" s="90"/>
      <c r="EI380" s="90"/>
      <c r="EJ380" s="90"/>
    </row>
    <row r="381" spans="1:140" x14ac:dyDescent="0.3">
      <c r="A381" s="19"/>
      <c r="B381" s="19"/>
      <c r="C381" s="19"/>
      <c r="D381" s="19"/>
      <c r="E381" s="19"/>
      <c r="N381" s="90"/>
      <c r="O381" s="90"/>
      <c r="P381" s="88"/>
      <c r="Q381" s="90"/>
      <c r="R381" s="88"/>
      <c r="S381" s="91"/>
      <c r="T381" s="91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CA381" s="90"/>
      <c r="CB381" s="90"/>
      <c r="CC381" s="90"/>
      <c r="CD381" s="90"/>
      <c r="CE381" s="90"/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90"/>
      <c r="CW381" s="90"/>
      <c r="CX381" s="90"/>
      <c r="CY381" s="90"/>
      <c r="CZ381" s="90"/>
      <c r="DA381" s="90"/>
      <c r="DB381" s="90"/>
      <c r="DC381" s="90"/>
      <c r="DD381" s="90"/>
      <c r="DE381" s="90"/>
      <c r="DF381" s="90"/>
      <c r="DG381" s="90"/>
      <c r="DH381" s="90"/>
      <c r="DI381" s="90"/>
      <c r="DJ381" s="90"/>
      <c r="DK381" s="90"/>
      <c r="DL381" s="90"/>
      <c r="DM381" s="90"/>
      <c r="DN381" s="90"/>
      <c r="DO381" s="90"/>
      <c r="DP381" s="90"/>
      <c r="DQ381" s="90"/>
      <c r="DR381" s="90"/>
      <c r="DS381" s="90"/>
      <c r="DT381" s="90"/>
      <c r="DU381" s="90"/>
      <c r="DV381" s="90"/>
      <c r="DW381" s="90"/>
      <c r="DX381" s="90"/>
      <c r="DY381" s="90"/>
      <c r="DZ381" s="90"/>
      <c r="EA381" s="90"/>
      <c r="EB381" s="90"/>
      <c r="EC381" s="90"/>
      <c r="ED381" s="90"/>
      <c r="EE381" s="90"/>
      <c r="EF381" s="90"/>
      <c r="EG381" s="90"/>
      <c r="EH381" s="90"/>
      <c r="EI381" s="90"/>
      <c r="EJ381" s="90"/>
    </row>
    <row r="382" spans="1:140" x14ac:dyDescent="0.3">
      <c r="A382" s="19"/>
      <c r="B382" s="19"/>
      <c r="C382" s="19"/>
      <c r="D382" s="19"/>
      <c r="E382" s="19"/>
      <c r="N382" s="90"/>
      <c r="O382" s="90"/>
      <c r="P382" s="88"/>
      <c r="Q382" s="90"/>
      <c r="R382" s="88"/>
      <c r="S382" s="91"/>
      <c r="T382" s="91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CA382" s="90"/>
      <c r="CB382" s="90"/>
      <c r="CC382" s="90"/>
      <c r="CD382" s="90"/>
      <c r="CE382" s="90"/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90"/>
      <c r="CW382" s="90"/>
      <c r="CX382" s="90"/>
      <c r="CY382" s="90"/>
      <c r="CZ382" s="90"/>
      <c r="DA382" s="90"/>
      <c r="DB382" s="90"/>
      <c r="DC382" s="90"/>
      <c r="DD382" s="90"/>
      <c r="DE382" s="90"/>
      <c r="DF382" s="90"/>
      <c r="DG382" s="90"/>
      <c r="DH382" s="90"/>
      <c r="DI382" s="90"/>
      <c r="DJ382" s="90"/>
      <c r="DK382" s="90"/>
      <c r="DL382" s="90"/>
      <c r="DM382" s="90"/>
      <c r="DN382" s="90"/>
      <c r="DO382" s="90"/>
      <c r="DP382" s="90"/>
      <c r="DQ382" s="90"/>
      <c r="DR382" s="90"/>
      <c r="DS382" s="90"/>
      <c r="DT382" s="90"/>
      <c r="DU382" s="90"/>
      <c r="DV382" s="90"/>
      <c r="DW382" s="90"/>
      <c r="DX382" s="90"/>
      <c r="DY382" s="90"/>
      <c r="DZ382" s="90"/>
      <c r="EA382" s="90"/>
      <c r="EB382" s="90"/>
      <c r="EC382" s="90"/>
      <c r="ED382" s="90"/>
      <c r="EE382" s="90"/>
      <c r="EF382" s="90"/>
      <c r="EG382" s="90"/>
      <c r="EH382" s="90"/>
      <c r="EI382" s="90"/>
      <c r="EJ382" s="90"/>
    </row>
    <row r="383" spans="1:140" x14ac:dyDescent="0.3">
      <c r="A383" s="19"/>
      <c r="B383" s="19"/>
      <c r="C383" s="19"/>
      <c r="D383" s="19"/>
      <c r="E383" s="19"/>
      <c r="N383" s="90"/>
      <c r="O383" s="90"/>
      <c r="P383" s="88"/>
      <c r="Q383" s="90"/>
      <c r="R383" s="88"/>
      <c r="S383" s="91"/>
      <c r="T383" s="91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CA383" s="90"/>
      <c r="CB383" s="90"/>
      <c r="CC383" s="90"/>
      <c r="CD383" s="90"/>
      <c r="CE383" s="90"/>
      <c r="CF383" s="90"/>
      <c r="CG383" s="90"/>
      <c r="CH383" s="90"/>
      <c r="CI383" s="90"/>
      <c r="CJ383" s="90"/>
      <c r="CK383" s="90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90"/>
      <c r="CW383" s="90"/>
      <c r="CX383" s="90"/>
      <c r="CY383" s="90"/>
      <c r="CZ383" s="90"/>
      <c r="DA383" s="90"/>
      <c r="DB383" s="90"/>
      <c r="DC383" s="90"/>
      <c r="DD383" s="90"/>
      <c r="DE383" s="90"/>
      <c r="DF383" s="90"/>
      <c r="DG383" s="90"/>
      <c r="DH383" s="90"/>
      <c r="DI383" s="90"/>
      <c r="DJ383" s="90"/>
      <c r="DK383" s="90"/>
      <c r="DL383" s="90"/>
      <c r="DM383" s="90"/>
      <c r="DN383" s="90"/>
      <c r="DO383" s="90"/>
      <c r="DP383" s="90"/>
      <c r="DQ383" s="90"/>
      <c r="DR383" s="90"/>
      <c r="DS383" s="90"/>
      <c r="DT383" s="90"/>
      <c r="DU383" s="90"/>
      <c r="DV383" s="90"/>
      <c r="DW383" s="90"/>
      <c r="DX383" s="90"/>
      <c r="DY383" s="90"/>
      <c r="DZ383" s="90"/>
      <c r="EA383" s="90"/>
      <c r="EB383" s="90"/>
      <c r="EC383" s="90"/>
      <c r="ED383" s="90"/>
      <c r="EE383" s="90"/>
      <c r="EF383" s="90"/>
      <c r="EG383" s="90"/>
      <c r="EH383" s="90"/>
      <c r="EI383" s="90"/>
      <c r="EJ383" s="90"/>
    </row>
    <row r="384" spans="1:140" x14ac:dyDescent="0.3">
      <c r="A384" s="19"/>
      <c r="B384" s="19"/>
      <c r="C384" s="19"/>
      <c r="D384" s="19"/>
      <c r="E384" s="19"/>
      <c r="G384" s="17"/>
      <c r="H384" s="17"/>
      <c r="I384" s="17"/>
      <c r="J384" s="17"/>
      <c r="K384" s="17"/>
      <c r="N384" s="90"/>
      <c r="O384" s="90"/>
      <c r="P384" s="88"/>
      <c r="Q384" s="90"/>
      <c r="R384" s="88"/>
      <c r="S384" s="91"/>
      <c r="T384" s="91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CA384" s="90"/>
      <c r="CB384" s="90"/>
      <c r="CC384" s="90"/>
      <c r="CD384" s="90"/>
      <c r="CE384" s="90"/>
      <c r="CF384" s="90"/>
      <c r="CG384" s="90"/>
      <c r="CH384" s="90"/>
      <c r="CI384" s="90"/>
      <c r="CJ384" s="90"/>
      <c r="CK384" s="90"/>
      <c r="CL384" s="90"/>
      <c r="CM384" s="90"/>
      <c r="CN384" s="90"/>
      <c r="CO384" s="90"/>
      <c r="CP384" s="90"/>
      <c r="CQ384" s="90"/>
      <c r="CR384" s="90"/>
      <c r="CS384" s="90"/>
      <c r="CT384" s="90"/>
      <c r="CU384" s="90"/>
      <c r="CV384" s="90"/>
      <c r="CW384" s="90"/>
      <c r="CX384" s="90"/>
      <c r="CY384" s="90"/>
      <c r="CZ384" s="90"/>
      <c r="DA384" s="90"/>
      <c r="DB384" s="90"/>
      <c r="DC384" s="90"/>
      <c r="DD384" s="90"/>
      <c r="DE384" s="90"/>
      <c r="DF384" s="90"/>
      <c r="DG384" s="90"/>
      <c r="DH384" s="90"/>
      <c r="DI384" s="90"/>
      <c r="DJ384" s="90"/>
      <c r="DK384" s="90"/>
      <c r="DL384" s="90"/>
      <c r="DM384" s="90"/>
      <c r="DN384" s="90"/>
      <c r="DO384" s="90"/>
      <c r="DP384" s="90"/>
      <c r="DQ384" s="90"/>
      <c r="DR384" s="90"/>
      <c r="DS384" s="90"/>
      <c r="DT384" s="90"/>
      <c r="DU384" s="90"/>
      <c r="DV384" s="90"/>
      <c r="DW384" s="90"/>
      <c r="DX384" s="90"/>
      <c r="DY384" s="90"/>
      <c r="DZ384" s="90"/>
      <c r="EA384" s="90"/>
      <c r="EB384" s="90"/>
      <c r="EC384" s="90"/>
      <c r="ED384" s="90"/>
      <c r="EE384" s="90"/>
      <c r="EF384" s="90"/>
      <c r="EG384" s="90"/>
      <c r="EH384" s="90"/>
      <c r="EI384" s="90"/>
      <c r="EJ384" s="90"/>
    </row>
    <row r="385" spans="1:140" x14ac:dyDescent="0.3">
      <c r="A385" s="19"/>
      <c r="B385" s="19"/>
      <c r="C385" s="19"/>
      <c r="D385" s="19"/>
      <c r="E385" s="19"/>
      <c r="G385" s="17"/>
      <c r="H385" s="17"/>
      <c r="I385" s="17"/>
      <c r="J385" s="17"/>
      <c r="K385" s="17"/>
      <c r="N385" s="90"/>
      <c r="O385" s="90"/>
      <c r="P385" s="88"/>
      <c r="Q385" s="90"/>
      <c r="R385" s="88"/>
      <c r="S385" s="91"/>
      <c r="T385" s="91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/>
      <c r="CO385" s="90"/>
      <c r="CP385" s="90"/>
      <c r="CQ385" s="90"/>
      <c r="CR385" s="90"/>
      <c r="CS385" s="90"/>
      <c r="CT385" s="90"/>
      <c r="CU385" s="90"/>
      <c r="CV385" s="90"/>
      <c r="CW385" s="90"/>
      <c r="CX385" s="90"/>
      <c r="CY385" s="90"/>
      <c r="CZ385" s="90"/>
      <c r="DA385" s="90"/>
      <c r="DB385" s="90"/>
      <c r="DC385" s="90"/>
      <c r="DD385" s="90"/>
      <c r="DE385" s="90"/>
      <c r="DF385" s="90"/>
      <c r="DG385" s="90"/>
      <c r="DH385" s="90"/>
      <c r="DI385" s="90"/>
      <c r="DJ385" s="90"/>
      <c r="DK385" s="90"/>
      <c r="DL385" s="90"/>
      <c r="DM385" s="90"/>
      <c r="DN385" s="90"/>
      <c r="DO385" s="90"/>
      <c r="DP385" s="90"/>
      <c r="DQ385" s="90"/>
      <c r="DR385" s="90"/>
      <c r="DS385" s="90"/>
      <c r="DT385" s="90"/>
      <c r="DU385" s="90"/>
      <c r="DV385" s="90"/>
      <c r="DW385" s="90"/>
      <c r="DX385" s="90"/>
      <c r="DY385" s="90"/>
      <c r="DZ385" s="90"/>
      <c r="EA385" s="90"/>
      <c r="EB385" s="90"/>
      <c r="EC385" s="90"/>
      <c r="ED385" s="90"/>
      <c r="EE385" s="90"/>
      <c r="EF385" s="90"/>
      <c r="EG385" s="90"/>
      <c r="EH385" s="90"/>
      <c r="EI385" s="90"/>
      <c r="EJ385" s="90"/>
    </row>
    <row r="386" spans="1:140" x14ac:dyDescent="0.3">
      <c r="A386" s="19"/>
      <c r="B386" s="19"/>
      <c r="C386" s="19"/>
      <c r="D386" s="19"/>
      <c r="E386" s="19"/>
      <c r="G386" s="17"/>
      <c r="H386" s="17"/>
      <c r="I386" s="17"/>
      <c r="J386" s="17"/>
      <c r="K386" s="17"/>
      <c r="N386" s="90"/>
      <c r="O386" s="90"/>
      <c r="P386" s="88"/>
      <c r="Q386" s="90"/>
      <c r="R386" s="88"/>
      <c r="S386" s="91"/>
      <c r="T386" s="91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/>
      <c r="CO386" s="90"/>
      <c r="CP386" s="90"/>
      <c r="CQ386" s="90"/>
      <c r="CR386" s="90"/>
      <c r="CS386" s="90"/>
      <c r="CT386" s="90"/>
      <c r="CU386" s="90"/>
      <c r="CV386" s="90"/>
      <c r="CW386" s="90"/>
      <c r="CX386" s="90"/>
      <c r="CY386" s="90"/>
      <c r="CZ386" s="90"/>
      <c r="DA386" s="90"/>
      <c r="DB386" s="90"/>
      <c r="DC386" s="90"/>
      <c r="DD386" s="90"/>
      <c r="DE386" s="90"/>
      <c r="DF386" s="90"/>
      <c r="DG386" s="90"/>
      <c r="DH386" s="90"/>
      <c r="DI386" s="90"/>
      <c r="DJ386" s="90"/>
      <c r="DK386" s="90"/>
      <c r="DL386" s="90"/>
      <c r="DM386" s="90"/>
      <c r="DN386" s="90"/>
      <c r="DO386" s="90"/>
      <c r="DP386" s="90"/>
      <c r="DQ386" s="90"/>
      <c r="DR386" s="90"/>
      <c r="DS386" s="90"/>
      <c r="DT386" s="90"/>
      <c r="DU386" s="90"/>
      <c r="DV386" s="90"/>
      <c r="DW386" s="90"/>
      <c r="DX386" s="90"/>
      <c r="DY386" s="90"/>
      <c r="DZ386" s="90"/>
      <c r="EA386" s="90"/>
      <c r="EB386" s="90"/>
      <c r="EC386" s="90"/>
      <c r="ED386" s="90"/>
      <c r="EE386" s="90"/>
      <c r="EF386" s="90"/>
      <c r="EG386" s="90"/>
      <c r="EH386" s="90"/>
      <c r="EI386" s="90"/>
      <c r="EJ386" s="90"/>
    </row>
    <row r="387" spans="1:140" x14ac:dyDescent="0.3">
      <c r="A387" s="19"/>
      <c r="B387" s="19"/>
      <c r="C387" s="19"/>
      <c r="D387" s="19"/>
      <c r="E387" s="19"/>
      <c r="G387" s="17"/>
      <c r="H387" s="17"/>
      <c r="I387" s="17"/>
      <c r="J387" s="17"/>
      <c r="K387" s="17"/>
      <c r="N387" s="90"/>
      <c r="O387" s="90"/>
      <c r="P387" s="88"/>
      <c r="Q387" s="90"/>
      <c r="R387" s="88"/>
      <c r="S387" s="91"/>
      <c r="T387" s="91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CA387" s="90"/>
      <c r="CB387" s="90"/>
      <c r="CC387" s="90"/>
      <c r="CD387" s="90"/>
      <c r="CE387" s="90"/>
      <c r="CF387" s="90"/>
      <c r="CG387" s="90"/>
      <c r="CH387" s="90"/>
      <c r="CI387" s="90"/>
      <c r="CJ387" s="90"/>
      <c r="CK387" s="90"/>
      <c r="CL387" s="90"/>
      <c r="CM387" s="90"/>
      <c r="CN387" s="90"/>
      <c r="CO387" s="90"/>
      <c r="CP387" s="90"/>
      <c r="CQ387" s="90"/>
      <c r="CR387" s="90"/>
      <c r="CS387" s="90"/>
      <c r="CT387" s="90"/>
      <c r="CU387" s="90"/>
      <c r="CV387" s="90"/>
      <c r="CW387" s="90"/>
      <c r="CX387" s="90"/>
      <c r="CY387" s="90"/>
      <c r="CZ387" s="90"/>
      <c r="DA387" s="90"/>
      <c r="DB387" s="90"/>
      <c r="DC387" s="90"/>
      <c r="DD387" s="90"/>
      <c r="DE387" s="90"/>
      <c r="DF387" s="90"/>
      <c r="DG387" s="90"/>
      <c r="DH387" s="90"/>
      <c r="DI387" s="90"/>
      <c r="DJ387" s="90"/>
      <c r="DK387" s="90"/>
      <c r="DL387" s="90"/>
      <c r="DM387" s="90"/>
      <c r="DN387" s="90"/>
      <c r="DO387" s="90"/>
      <c r="DP387" s="90"/>
      <c r="DQ387" s="90"/>
      <c r="DR387" s="90"/>
      <c r="DS387" s="90"/>
      <c r="DT387" s="90"/>
      <c r="DU387" s="90"/>
      <c r="DV387" s="90"/>
      <c r="DW387" s="90"/>
      <c r="DX387" s="90"/>
      <c r="DY387" s="90"/>
      <c r="DZ387" s="90"/>
      <c r="EA387" s="90"/>
      <c r="EB387" s="90"/>
      <c r="EC387" s="90"/>
      <c r="ED387" s="90"/>
      <c r="EE387" s="90"/>
      <c r="EF387" s="90"/>
      <c r="EG387" s="90"/>
      <c r="EH387" s="90"/>
      <c r="EI387" s="90"/>
      <c r="EJ387" s="90"/>
    </row>
    <row r="388" spans="1:140" x14ac:dyDescent="0.3">
      <c r="A388" s="19"/>
      <c r="B388" s="19"/>
      <c r="C388" s="19"/>
      <c r="D388" s="19"/>
      <c r="E388" s="19"/>
      <c r="G388" s="17"/>
      <c r="H388" s="17"/>
      <c r="I388" s="17"/>
      <c r="J388" s="17"/>
      <c r="K388" s="17"/>
      <c r="N388" s="90"/>
      <c r="O388" s="90"/>
      <c r="P388" s="88"/>
      <c r="Q388" s="90"/>
      <c r="R388" s="88"/>
      <c r="S388" s="91"/>
      <c r="T388" s="91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CA388" s="90"/>
      <c r="CB388" s="90"/>
      <c r="CC388" s="90"/>
      <c r="CD388" s="90"/>
      <c r="CE388" s="90"/>
      <c r="CF388" s="90"/>
      <c r="CG388" s="90"/>
      <c r="CH388" s="90"/>
      <c r="CI388" s="90"/>
      <c r="CJ388" s="90"/>
      <c r="CK388" s="90"/>
      <c r="CL388" s="90"/>
      <c r="CM388" s="90"/>
      <c r="CN388" s="90"/>
      <c r="CO388" s="90"/>
      <c r="CP388" s="90"/>
      <c r="CQ388" s="90"/>
      <c r="CR388" s="90"/>
      <c r="CS388" s="90"/>
      <c r="CT388" s="90"/>
      <c r="CU388" s="90"/>
      <c r="CV388" s="90"/>
      <c r="CW388" s="90"/>
      <c r="CX388" s="90"/>
      <c r="CY388" s="90"/>
      <c r="CZ388" s="90"/>
      <c r="DA388" s="90"/>
      <c r="DB388" s="90"/>
      <c r="DC388" s="90"/>
      <c r="DD388" s="90"/>
      <c r="DE388" s="90"/>
      <c r="DF388" s="90"/>
      <c r="DG388" s="90"/>
      <c r="DH388" s="90"/>
      <c r="DI388" s="90"/>
      <c r="DJ388" s="90"/>
      <c r="DK388" s="90"/>
      <c r="DL388" s="90"/>
      <c r="DM388" s="90"/>
      <c r="DN388" s="90"/>
      <c r="DO388" s="90"/>
      <c r="DP388" s="90"/>
      <c r="DQ388" s="90"/>
      <c r="DR388" s="90"/>
      <c r="DS388" s="90"/>
      <c r="DT388" s="90"/>
      <c r="DU388" s="90"/>
      <c r="DV388" s="90"/>
      <c r="DW388" s="90"/>
      <c r="DX388" s="90"/>
      <c r="DY388" s="90"/>
      <c r="DZ388" s="90"/>
      <c r="EA388" s="90"/>
      <c r="EB388" s="90"/>
      <c r="EC388" s="90"/>
      <c r="ED388" s="90"/>
      <c r="EE388" s="90"/>
      <c r="EF388" s="90"/>
      <c r="EG388" s="90"/>
      <c r="EH388" s="90"/>
      <c r="EI388" s="90"/>
      <c r="EJ388" s="90"/>
    </row>
    <row r="389" spans="1:140" x14ac:dyDescent="0.3">
      <c r="A389" s="19"/>
      <c r="B389" s="19"/>
      <c r="C389" s="19"/>
      <c r="D389" s="19"/>
      <c r="E389" s="19"/>
      <c r="G389" s="17"/>
      <c r="H389" s="17"/>
      <c r="I389" s="17"/>
      <c r="J389" s="17"/>
      <c r="K389" s="17"/>
      <c r="N389" s="90"/>
      <c r="O389" s="90"/>
      <c r="P389" s="88"/>
      <c r="Q389" s="90"/>
      <c r="R389" s="88"/>
      <c r="S389" s="91"/>
      <c r="T389" s="91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CA389" s="90"/>
      <c r="CB389" s="90"/>
      <c r="CC389" s="90"/>
      <c r="CD389" s="90"/>
      <c r="CE389" s="90"/>
      <c r="CF389" s="90"/>
      <c r="CG389" s="90"/>
      <c r="CH389" s="90"/>
      <c r="CI389" s="90"/>
      <c r="CJ389" s="90"/>
      <c r="CK389" s="90"/>
      <c r="CL389" s="90"/>
      <c r="CM389" s="90"/>
      <c r="CN389" s="90"/>
      <c r="CO389" s="90"/>
      <c r="CP389" s="90"/>
      <c r="CQ389" s="90"/>
      <c r="CR389" s="90"/>
      <c r="CS389" s="90"/>
      <c r="CT389" s="90"/>
      <c r="CU389" s="90"/>
      <c r="CV389" s="90"/>
      <c r="CW389" s="90"/>
      <c r="CX389" s="90"/>
      <c r="CY389" s="90"/>
      <c r="CZ389" s="90"/>
      <c r="DA389" s="90"/>
      <c r="DB389" s="90"/>
      <c r="DC389" s="90"/>
      <c r="DD389" s="90"/>
      <c r="DE389" s="90"/>
      <c r="DF389" s="90"/>
      <c r="DG389" s="90"/>
      <c r="DH389" s="90"/>
      <c r="DI389" s="90"/>
      <c r="DJ389" s="90"/>
      <c r="DK389" s="90"/>
      <c r="DL389" s="90"/>
      <c r="DM389" s="90"/>
      <c r="DN389" s="90"/>
      <c r="DO389" s="90"/>
      <c r="DP389" s="90"/>
      <c r="DQ389" s="90"/>
      <c r="DR389" s="90"/>
      <c r="DS389" s="90"/>
      <c r="DT389" s="90"/>
      <c r="DU389" s="90"/>
      <c r="DV389" s="90"/>
      <c r="DW389" s="90"/>
      <c r="DX389" s="90"/>
      <c r="DY389" s="90"/>
      <c r="DZ389" s="90"/>
      <c r="EA389" s="90"/>
      <c r="EB389" s="90"/>
      <c r="EC389" s="90"/>
      <c r="ED389" s="90"/>
      <c r="EE389" s="90"/>
      <c r="EF389" s="90"/>
      <c r="EG389" s="90"/>
      <c r="EH389" s="90"/>
      <c r="EI389" s="90"/>
      <c r="EJ389" s="90"/>
    </row>
    <row r="390" spans="1:140" x14ac:dyDescent="0.3">
      <c r="A390" s="19"/>
      <c r="B390" s="19"/>
      <c r="C390" s="19"/>
      <c r="D390" s="19"/>
      <c r="E390" s="19"/>
      <c r="G390" s="17"/>
      <c r="H390" s="17"/>
      <c r="I390" s="17"/>
      <c r="J390" s="17"/>
      <c r="K390" s="17"/>
      <c r="N390" s="90"/>
      <c r="O390" s="90"/>
      <c r="P390" s="88"/>
      <c r="Q390" s="90"/>
      <c r="R390" s="88"/>
      <c r="S390" s="91"/>
      <c r="T390" s="91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CA390" s="90"/>
      <c r="CB390" s="90"/>
      <c r="CC390" s="90"/>
      <c r="CD390" s="90"/>
      <c r="CE390" s="90"/>
      <c r="CF390" s="90"/>
      <c r="CG390" s="90"/>
      <c r="CH390" s="90"/>
      <c r="CI390" s="90"/>
      <c r="CJ390" s="90"/>
      <c r="CK390" s="90"/>
      <c r="CL390" s="90"/>
      <c r="CM390" s="90"/>
      <c r="CN390" s="90"/>
      <c r="CO390" s="90"/>
      <c r="CP390" s="90"/>
      <c r="CQ390" s="90"/>
      <c r="CR390" s="90"/>
      <c r="CS390" s="90"/>
      <c r="CT390" s="90"/>
      <c r="CU390" s="90"/>
      <c r="CV390" s="90"/>
      <c r="CW390" s="90"/>
      <c r="CX390" s="90"/>
      <c r="CY390" s="90"/>
      <c r="CZ390" s="90"/>
      <c r="DA390" s="90"/>
      <c r="DB390" s="90"/>
      <c r="DC390" s="90"/>
      <c r="DD390" s="90"/>
      <c r="DE390" s="90"/>
      <c r="DF390" s="90"/>
      <c r="DG390" s="90"/>
      <c r="DH390" s="90"/>
      <c r="DI390" s="90"/>
      <c r="DJ390" s="90"/>
      <c r="DK390" s="90"/>
      <c r="DL390" s="90"/>
      <c r="DM390" s="90"/>
      <c r="DN390" s="90"/>
      <c r="DO390" s="90"/>
      <c r="DP390" s="90"/>
      <c r="DQ390" s="90"/>
      <c r="DR390" s="90"/>
      <c r="DS390" s="90"/>
      <c r="DT390" s="90"/>
      <c r="DU390" s="90"/>
      <c r="DV390" s="90"/>
      <c r="DW390" s="90"/>
      <c r="DX390" s="90"/>
      <c r="DY390" s="90"/>
      <c r="DZ390" s="90"/>
      <c r="EA390" s="90"/>
      <c r="EB390" s="90"/>
      <c r="EC390" s="90"/>
      <c r="ED390" s="90"/>
      <c r="EE390" s="90"/>
      <c r="EF390" s="90"/>
      <c r="EG390" s="90"/>
      <c r="EH390" s="90"/>
      <c r="EI390" s="90"/>
      <c r="EJ390" s="90"/>
    </row>
    <row r="391" spans="1:140" x14ac:dyDescent="0.3">
      <c r="G391" s="17"/>
      <c r="H391" s="17"/>
      <c r="I391" s="17"/>
      <c r="J391" s="17"/>
      <c r="K391" s="17"/>
      <c r="N391" s="90"/>
      <c r="O391" s="90"/>
      <c r="P391" s="88"/>
      <c r="Q391" s="90"/>
      <c r="R391" s="88"/>
      <c r="S391" s="91"/>
      <c r="T391" s="91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CA391" s="90"/>
      <c r="CB391" s="90"/>
      <c r="CC391" s="90"/>
      <c r="CD391" s="90"/>
      <c r="CE391" s="90"/>
      <c r="CF391" s="90"/>
      <c r="CG391" s="90"/>
      <c r="CH391" s="90"/>
      <c r="CI391" s="90"/>
      <c r="CJ391" s="90"/>
      <c r="CK391" s="90"/>
      <c r="CL391" s="90"/>
      <c r="CM391" s="90"/>
      <c r="CN391" s="90"/>
      <c r="CO391" s="90"/>
      <c r="CP391" s="90"/>
      <c r="CQ391" s="90"/>
      <c r="CR391" s="90"/>
      <c r="CS391" s="90"/>
      <c r="CT391" s="90"/>
      <c r="CU391" s="90"/>
      <c r="CV391" s="90"/>
      <c r="CW391" s="90"/>
      <c r="CX391" s="90"/>
      <c r="CY391" s="90"/>
      <c r="CZ391" s="90"/>
      <c r="DA391" s="90"/>
      <c r="DB391" s="90"/>
      <c r="DC391" s="90"/>
      <c r="DD391" s="90"/>
      <c r="DE391" s="90"/>
      <c r="DF391" s="90"/>
      <c r="DG391" s="90"/>
      <c r="DH391" s="90"/>
      <c r="DI391" s="90"/>
      <c r="DJ391" s="90"/>
      <c r="DK391" s="90"/>
      <c r="DL391" s="90"/>
      <c r="DM391" s="90"/>
      <c r="DN391" s="90"/>
      <c r="DO391" s="90"/>
      <c r="DP391" s="90"/>
      <c r="DQ391" s="90"/>
      <c r="DR391" s="90"/>
      <c r="DS391" s="90"/>
      <c r="DT391" s="90"/>
      <c r="DU391" s="90"/>
      <c r="DV391" s="90"/>
      <c r="DW391" s="90"/>
      <c r="DX391" s="90"/>
      <c r="DY391" s="90"/>
      <c r="DZ391" s="90"/>
      <c r="EA391" s="90"/>
      <c r="EB391" s="90"/>
      <c r="EC391" s="90"/>
      <c r="ED391" s="90"/>
      <c r="EE391" s="90"/>
      <c r="EF391" s="90"/>
      <c r="EG391" s="90"/>
      <c r="EH391" s="90"/>
      <c r="EI391" s="90"/>
      <c r="EJ391" s="90"/>
    </row>
    <row r="392" spans="1:140" x14ac:dyDescent="0.3">
      <c r="G392" s="17"/>
      <c r="H392" s="17"/>
      <c r="I392" s="17"/>
      <c r="J392" s="17"/>
      <c r="K392" s="17"/>
      <c r="N392" s="90"/>
      <c r="O392" s="90"/>
      <c r="P392" s="88"/>
      <c r="Q392" s="88"/>
      <c r="R392" s="88"/>
      <c r="S392" s="91"/>
      <c r="T392" s="91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CA392" s="90"/>
      <c r="CB392" s="90"/>
      <c r="CC392" s="90"/>
      <c r="CD392" s="90"/>
      <c r="CE392" s="90"/>
      <c r="CF392" s="90"/>
      <c r="CG392" s="90"/>
      <c r="CH392" s="90"/>
      <c r="CI392" s="90"/>
      <c r="CJ392" s="90"/>
      <c r="CK392" s="90"/>
      <c r="CL392" s="90"/>
      <c r="CM392" s="90"/>
      <c r="CN392" s="90"/>
      <c r="CO392" s="90"/>
      <c r="CP392" s="90"/>
      <c r="CQ392" s="90"/>
      <c r="CR392" s="90"/>
      <c r="CS392" s="90"/>
      <c r="CT392" s="90"/>
      <c r="CU392" s="90"/>
      <c r="CV392" s="90"/>
      <c r="CW392" s="90"/>
      <c r="CX392" s="90"/>
      <c r="CY392" s="90"/>
      <c r="CZ392" s="90"/>
      <c r="DA392" s="90"/>
      <c r="DB392" s="90"/>
      <c r="DC392" s="90"/>
      <c r="DD392" s="90"/>
      <c r="DE392" s="90"/>
      <c r="DF392" s="90"/>
      <c r="DG392" s="90"/>
      <c r="DH392" s="90"/>
      <c r="DI392" s="90"/>
      <c r="DJ392" s="90"/>
      <c r="DK392" s="90"/>
      <c r="DL392" s="90"/>
      <c r="DM392" s="90"/>
      <c r="DN392" s="90"/>
      <c r="DO392" s="90"/>
      <c r="DP392" s="90"/>
      <c r="DQ392" s="90"/>
      <c r="DR392" s="90"/>
      <c r="DS392" s="90"/>
      <c r="DT392" s="90"/>
      <c r="DU392" s="90"/>
      <c r="DV392" s="90"/>
      <c r="DW392" s="90"/>
      <c r="DX392" s="90"/>
      <c r="DY392" s="90"/>
      <c r="DZ392" s="90"/>
      <c r="EA392" s="90"/>
      <c r="EB392" s="90"/>
      <c r="EC392" s="90"/>
      <c r="ED392" s="90"/>
      <c r="EE392" s="90"/>
      <c r="EF392" s="90"/>
      <c r="EG392" s="90"/>
      <c r="EH392" s="90"/>
      <c r="EI392" s="90"/>
      <c r="EJ392" s="90"/>
    </row>
    <row r="393" spans="1:140" x14ac:dyDescent="0.3">
      <c r="G393" s="17"/>
      <c r="H393" s="17"/>
      <c r="I393" s="17"/>
      <c r="J393" s="17"/>
      <c r="K393" s="17"/>
      <c r="N393" s="88"/>
      <c r="O393" s="88"/>
      <c r="P393" s="88"/>
      <c r="Q393" s="88"/>
      <c r="R393" s="88"/>
      <c r="S393" s="91"/>
      <c r="T393" s="91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CA393" s="90"/>
      <c r="CB393" s="90"/>
      <c r="CC393" s="90"/>
      <c r="CD393" s="90"/>
      <c r="CE393" s="90"/>
      <c r="CF393" s="90"/>
      <c r="CG393" s="90"/>
      <c r="CH393" s="90"/>
      <c r="CI393" s="90"/>
      <c r="CJ393" s="90"/>
      <c r="CK393" s="90"/>
      <c r="CL393" s="90"/>
      <c r="CM393" s="90"/>
      <c r="CN393" s="90"/>
      <c r="CO393" s="90"/>
      <c r="CP393" s="90"/>
      <c r="CQ393" s="90"/>
      <c r="CR393" s="90"/>
      <c r="CS393" s="90"/>
      <c r="CT393" s="90"/>
      <c r="CU393" s="90"/>
      <c r="CV393" s="90"/>
      <c r="CW393" s="90"/>
      <c r="CX393" s="90"/>
      <c r="CY393" s="90"/>
      <c r="CZ393" s="90"/>
      <c r="DA393" s="90"/>
      <c r="DB393" s="90"/>
      <c r="DC393" s="90"/>
      <c r="DD393" s="90"/>
      <c r="DE393" s="90"/>
      <c r="DF393" s="90"/>
      <c r="DG393" s="90"/>
      <c r="DH393" s="90"/>
      <c r="DI393" s="90"/>
      <c r="DJ393" s="90"/>
      <c r="DK393" s="90"/>
      <c r="DL393" s="90"/>
      <c r="DM393" s="90"/>
      <c r="DN393" s="90"/>
      <c r="DO393" s="90"/>
      <c r="DP393" s="90"/>
      <c r="DQ393" s="90"/>
      <c r="DR393" s="90"/>
      <c r="DS393" s="90"/>
      <c r="DT393" s="90"/>
      <c r="DU393" s="90"/>
      <c r="DV393" s="90"/>
      <c r="DW393" s="90"/>
      <c r="DX393" s="90"/>
      <c r="DY393" s="90"/>
      <c r="DZ393" s="90"/>
      <c r="EA393" s="90"/>
      <c r="EB393" s="90"/>
      <c r="EC393" s="90"/>
      <c r="ED393" s="90"/>
      <c r="EE393" s="90"/>
      <c r="EF393" s="90"/>
      <c r="EG393" s="90"/>
      <c r="EH393" s="90"/>
      <c r="EI393" s="90"/>
      <c r="EJ393" s="90"/>
    </row>
    <row r="394" spans="1:140" x14ac:dyDescent="0.3">
      <c r="G394" s="17"/>
      <c r="H394" s="17"/>
      <c r="I394" s="17"/>
      <c r="J394" s="17"/>
      <c r="K394" s="17"/>
      <c r="N394" s="88"/>
      <c r="O394" s="88"/>
      <c r="P394" s="88"/>
      <c r="Q394" s="88"/>
      <c r="R394" s="88"/>
      <c r="S394" s="91"/>
      <c r="T394" s="91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CA394" s="90"/>
      <c r="CB394" s="90"/>
      <c r="CC394" s="90"/>
      <c r="CD394" s="90"/>
      <c r="CE394" s="90"/>
      <c r="CF394" s="90"/>
      <c r="CG394" s="90"/>
      <c r="CH394" s="90"/>
      <c r="CI394" s="90"/>
      <c r="CJ394" s="90"/>
      <c r="CK394" s="90"/>
      <c r="CL394" s="90"/>
      <c r="CM394" s="90"/>
      <c r="CN394" s="90"/>
      <c r="CO394" s="90"/>
      <c r="CP394" s="90"/>
      <c r="CQ394" s="90"/>
      <c r="CR394" s="90"/>
      <c r="CS394" s="90"/>
      <c r="CT394" s="90"/>
      <c r="CU394" s="90"/>
      <c r="CV394" s="90"/>
      <c r="CW394" s="90"/>
      <c r="CX394" s="90"/>
      <c r="CY394" s="90"/>
      <c r="CZ394" s="90"/>
      <c r="DA394" s="90"/>
      <c r="DB394" s="90"/>
      <c r="DC394" s="90"/>
      <c r="DD394" s="90"/>
      <c r="DE394" s="90"/>
      <c r="DF394" s="90"/>
      <c r="DG394" s="90"/>
      <c r="DH394" s="90"/>
      <c r="DI394" s="90"/>
      <c r="DJ394" s="90"/>
      <c r="DK394" s="90"/>
      <c r="DL394" s="90"/>
      <c r="DM394" s="90"/>
      <c r="DN394" s="90"/>
      <c r="DO394" s="90"/>
      <c r="DP394" s="90"/>
      <c r="DQ394" s="90"/>
      <c r="DR394" s="90"/>
      <c r="DS394" s="90"/>
      <c r="DT394" s="90"/>
      <c r="DU394" s="90"/>
      <c r="DV394" s="90"/>
      <c r="DW394" s="90"/>
      <c r="DX394" s="90"/>
      <c r="DY394" s="90"/>
      <c r="DZ394" s="90"/>
      <c r="EA394" s="90"/>
      <c r="EB394" s="90"/>
      <c r="EC394" s="90"/>
      <c r="ED394" s="90"/>
      <c r="EE394" s="90"/>
      <c r="EF394" s="90"/>
      <c r="EG394" s="90"/>
      <c r="EH394" s="90"/>
      <c r="EI394" s="90"/>
      <c r="EJ394" s="90"/>
    </row>
    <row r="395" spans="1:140" x14ac:dyDescent="0.3">
      <c r="G395" s="17"/>
      <c r="H395" s="17"/>
      <c r="I395" s="17"/>
      <c r="J395" s="17"/>
      <c r="K395" s="17"/>
      <c r="N395" s="88"/>
      <c r="O395" s="88"/>
      <c r="P395" s="88"/>
      <c r="Q395" s="88"/>
      <c r="R395" s="88"/>
      <c r="S395" s="91"/>
      <c r="T395" s="91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CA395" s="90"/>
      <c r="CB395" s="90"/>
      <c r="CC395" s="90"/>
      <c r="CD395" s="90"/>
      <c r="CE395" s="90"/>
      <c r="CF395" s="90"/>
      <c r="CG395" s="90"/>
      <c r="CH395" s="90"/>
      <c r="CI395" s="90"/>
      <c r="CJ395" s="90"/>
      <c r="CK395" s="90"/>
      <c r="CL395" s="90"/>
      <c r="CM395" s="90"/>
      <c r="CN395" s="90"/>
      <c r="CO395" s="90"/>
      <c r="CP395" s="90"/>
      <c r="CQ395" s="90"/>
      <c r="CR395" s="90"/>
      <c r="CS395" s="90"/>
      <c r="CT395" s="90"/>
      <c r="CU395" s="90"/>
      <c r="CV395" s="90"/>
      <c r="CW395" s="90"/>
      <c r="CX395" s="90"/>
      <c r="CY395" s="90"/>
      <c r="CZ395" s="90"/>
      <c r="DA395" s="90"/>
      <c r="DB395" s="90"/>
      <c r="DC395" s="90"/>
      <c r="DD395" s="90"/>
      <c r="DE395" s="90"/>
      <c r="DF395" s="90"/>
      <c r="DG395" s="90"/>
      <c r="DH395" s="90"/>
      <c r="DI395" s="90"/>
      <c r="DJ395" s="90"/>
      <c r="DK395" s="90"/>
      <c r="DL395" s="90"/>
      <c r="DM395" s="90"/>
      <c r="DN395" s="90"/>
      <c r="DO395" s="90"/>
      <c r="DP395" s="90"/>
      <c r="DQ395" s="90"/>
      <c r="DR395" s="90"/>
      <c r="DS395" s="90"/>
      <c r="DT395" s="90"/>
      <c r="DU395" s="90"/>
      <c r="DV395" s="90"/>
      <c r="DW395" s="90"/>
      <c r="DX395" s="90"/>
      <c r="DY395" s="90"/>
      <c r="DZ395" s="90"/>
      <c r="EA395" s="90"/>
      <c r="EB395" s="90"/>
      <c r="EC395" s="90"/>
      <c r="ED395" s="90"/>
      <c r="EE395" s="90"/>
      <c r="EF395" s="90"/>
      <c r="EG395" s="90"/>
      <c r="EH395" s="90"/>
      <c r="EI395" s="90"/>
      <c r="EJ395" s="90"/>
    </row>
    <row r="396" spans="1:140" x14ac:dyDescent="0.3">
      <c r="G396" s="17"/>
      <c r="H396" s="17"/>
      <c r="I396" s="17"/>
      <c r="J396" s="17"/>
      <c r="K396" s="17"/>
      <c r="N396" s="88"/>
      <c r="O396" s="88"/>
      <c r="P396" s="89"/>
      <c r="Q396" s="89"/>
      <c r="R396" s="89"/>
      <c r="S396" s="91"/>
      <c r="T396" s="91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88"/>
      <c r="CA396" s="90"/>
      <c r="CB396" s="90"/>
      <c r="CC396" s="90"/>
      <c r="CD396" s="90"/>
      <c r="CE396" s="90"/>
      <c r="CF396" s="90"/>
      <c r="CG396" s="90"/>
      <c r="CH396" s="90"/>
      <c r="CI396" s="90"/>
      <c r="CJ396" s="90"/>
      <c r="CK396" s="90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90"/>
      <c r="CW396" s="90"/>
      <c r="CX396" s="90"/>
      <c r="CY396" s="90"/>
      <c r="CZ396" s="90"/>
      <c r="DA396" s="90"/>
      <c r="DB396" s="90"/>
      <c r="DC396" s="90"/>
      <c r="DD396" s="90"/>
      <c r="DE396" s="90"/>
      <c r="DF396" s="90"/>
      <c r="DG396" s="90"/>
      <c r="DH396" s="90"/>
      <c r="DI396" s="90"/>
      <c r="DJ396" s="90"/>
      <c r="DK396" s="90"/>
      <c r="DL396" s="90"/>
      <c r="DM396" s="90"/>
      <c r="DN396" s="90"/>
      <c r="DO396" s="90"/>
      <c r="DP396" s="90"/>
      <c r="DQ396" s="90"/>
      <c r="DR396" s="90"/>
      <c r="DS396" s="90"/>
      <c r="DT396" s="90"/>
      <c r="DU396" s="90"/>
      <c r="DV396" s="90"/>
      <c r="DW396" s="90"/>
      <c r="DX396" s="90"/>
      <c r="DY396" s="90"/>
      <c r="DZ396" s="90"/>
      <c r="EA396" s="90"/>
      <c r="EB396" s="90"/>
      <c r="EC396" s="90"/>
      <c r="ED396" s="90"/>
      <c r="EE396" s="90"/>
      <c r="EF396" s="90"/>
      <c r="EG396" s="90"/>
      <c r="EH396" s="90"/>
      <c r="EI396" s="90"/>
      <c r="EJ396" s="90"/>
    </row>
    <row r="397" spans="1:140" x14ac:dyDescent="0.3">
      <c r="N397" s="88"/>
      <c r="O397" s="88"/>
      <c r="P397" s="88"/>
      <c r="Q397" s="88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8"/>
      <c r="CA397" s="90"/>
      <c r="CB397" s="90"/>
      <c r="CC397" s="90"/>
      <c r="CD397" s="90"/>
      <c r="CE397" s="90"/>
      <c r="CF397" s="90"/>
      <c r="CG397" s="90"/>
      <c r="CH397" s="90"/>
      <c r="CI397" s="90"/>
      <c r="CJ397" s="90"/>
      <c r="CK397" s="90"/>
      <c r="CL397" s="90"/>
      <c r="CM397" s="90"/>
      <c r="CN397" s="90"/>
      <c r="CO397" s="90"/>
      <c r="CP397" s="90"/>
      <c r="CQ397" s="90"/>
      <c r="CR397" s="90"/>
      <c r="CS397" s="90"/>
      <c r="CT397" s="90"/>
      <c r="CU397" s="90"/>
      <c r="CV397" s="90"/>
      <c r="CW397" s="90"/>
      <c r="CX397" s="90"/>
      <c r="CY397" s="90"/>
      <c r="CZ397" s="90"/>
      <c r="DA397" s="90"/>
      <c r="DB397" s="90"/>
      <c r="DC397" s="90"/>
      <c r="DD397" s="90"/>
      <c r="DE397" s="90"/>
      <c r="DF397" s="90"/>
      <c r="DG397" s="90"/>
      <c r="DH397" s="90"/>
      <c r="DI397" s="90"/>
      <c r="DJ397" s="90"/>
      <c r="DK397" s="90"/>
      <c r="DL397" s="90"/>
      <c r="DM397" s="90"/>
      <c r="DN397" s="90"/>
      <c r="DO397" s="90"/>
      <c r="DP397" s="90"/>
      <c r="DQ397" s="90"/>
      <c r="DR397" s="90"/>
      <c r="DS397" s="90"/>
      <c r="DT397" s="90"/>
      <c r="DU397" s="90"/>
      <c r="DV397" s="90"/>
      <c r="DW397" s="90"/>
      <c r="DX397" s="90"/>
      <c r="DY397" s="90"/>
      <c r="DZ397" s="90"/>
      <c r="EA397" s="90"/>
      <c r="EB397" s="90"/>
      <c r="EC397" s="90"/>
      <c r="ED397" s="90"/>
      <c r="EE397" s="90"/>
      <c r="EF397" s="90"/>
      <c r="EG397" s="90"/>
      <c r="EH397" s="90"/>
      <c r="EI397" s="90"/>
      <c r="EJ397" s="90"/>
    </row>
    <row r="398" spans="1:140" x14ac:dyDescent="0.3">
      <c r="N398" s="88"/>
      <c r="O398" s="88"/>
      <c r="P398" s="88"/>
      <c r="Q398" s="88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  <c r="AG398" s="88"/>
      <c r="CA398" s="90"/>
      <c r="CB398" s="90"/>
      <c r="CC398" s="90"/>
      <c r="CD398" s="90"/>
      <c r="CE398" s="90"/>
      <c r="CF398" s="90"/>
      <c r="CG398" s="90"/>
      <c r="CH398" s="90"/>
      <c r="CI398" s="90"/>
      <c r="CJ398" s="90"/>
      <c r="CK398" s="90"/>
      <c r="CL398" s="90"/>
      <c r="CM398" s="90"/>
      <c r="CN398" s="90"/>
      <c r="CO398" s="90"/>
      <c r="CP398" s="90"/>
      <c r="CQ398" s="90"/>
      <c r="CR398" s="90"/>
      <c r="CS398" s="90"/>
      <c r="CT398" s="90"/>
      <c r="CU398" s="90"/>
      <c r="CV398" s="90"/>
      <c r="CW398" s="90"/>
      <c r="CX398" s="90"/>
      <c r="CY398" s="90"/>
      <c r="CZ398" s="90"/>
      <c r="DA398" s="90"/>
      <c r="DB398" s="90"/>
      <c r="DC398" s="90"/>
      <c r="DD398" s="90"/>
      <c r="DE398" s="90"/>
      <c r="DF398" s="90"/>
      <c r="DG398" s="90"/>
      <c r="DH398" s="90"/>
      <c r="DI398" s="90"/>
      <c r="DJ398" s="90"/>
      <c r="DK398" s="90"/>
      <c r="DL398" s="90"/>
      <c r="DM398" s="90"/>
      <c r="DN398" s="90"/>
      <c r="DO398" s="90"/>
      <c r="DP398" s="90"/>
      <c r="DQ398" s="90"/>
      <c r="DR398" s="90"/>
      <c r="DS398" s="90"/>
      <c r="DT398" s="90"/>
      <c r="DU398" s="90"/>
      <c r="DV398" s="90"/>
      <c r="DW398" s="90"/>
      <c r="DX398" s="90"/>
      <c r="DY398" s="90"/>
      <c r="DZ398" s="90"/>
      <c r="EA398" s="90"/>
      <c r="EB398" s="90"/>
      <c r="EC398" s="90"/>
      <c r="ED398" s="90"/>
      <c r="EE398" s="90"/>
      <c r="EF398" s="90"/>
      <c r="EG398" s="90"/>
      <c r="EH398" s="90"/>
      <c r="EI398" s="90"/>
      <c r="EJ398" s="90"/>
    </row>
    <row r="399" spans="1:140" x14ac:dyDescent="0.3">
      <c r="N399" s="88"/>
      <c r="O399" s="88"/>
      <c r="P399" s="88"/>
      <c r="Q399" s="88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8"/>
      <c r="CA399" s="90"/>
      <c r="CB399" s="90"/>
      <c r="CC399" s="90"/>
      <c r="CD399" s="90"/>
      <c r="CE399" s="90"/>
      <c r="CF399" s="90"/>
      <c r="CG399" s="90"/>
      <c r="CH399" s="90"/>
      <c r="CI399" s="90"/>
      <c r="CJ399" s="90"/>
      <c r="CK399" s="90"/>
      <c r="CL399" s="90"/>
      <c r="CM399" s="90"/>
      <c r="CN399" s="90"/>
      <c r="CO399" s="90"/>
      <c r="CP399" s="90"/>
      <c r="CQ399" s="90"/>
      <c r="CR399" s="90"/>
      <c r="CS399" s="90"/>
      <c r="CT399" s="90"/>
      <c r="CU399" s="90"/>
      <c r="CV399" s="90"/>
      <c r="CW399" s="90"/>
      <c r="CX399" s="90"/>
      <c r="CY399" s="90"/>
      <c r="CZ399" s="90"/>
      <c r="DA399" s="90"/>
      <c r="DB399" s="90"/>
      <c r="DC399" s="90"/>
      <c r="DD399" s="90"/>
      <c r="DE399" s="90"/>
      <c r="DF399" s="90"/>
      <c r="DG399" s="90"/>
      <c r="DH399" s="90"/>
      <c r="DI399" s="90"/>
      <c r="DJ399" s="90"/>
      <c r="DK399" s="90"/>
      <c r="DL399" s="90"/>
      <c r="DM399" s="90"/>
      <c r="DN399" s="90"/>
      <c r="DO399" s="90"/>
      <c r="DP399" s="90"/>
      <c r="DQ399" s="90"/>
      <c r="DR399" s="90"/>
      <c r="DS399" s="90"/>
      <c r="DT399" s="90"/>
      <c r="DU399" s="90"/>
      <c r="DV399" s="90"/>
      <c r="DW399" s="90"/>
      <c r="DX399" s="90"/>
      <c r="DY399" s="90"/>
      <c r="DZ399" s="90"/>
      <c r="EA399" s="90"/>
      <c r="EB399" s="90"/>
      <c r="EC399" s="90"/>
      <c r="ED399" s="90"/>
      <c r="EE399" s="90"/>
      <c r="EF399" s="90"/>
      <c r="EG399" s="90"/>
      <c r="EH399" s="90"/>
      <c r="EI399" s="90"/>
      <c r="EJ399" s="90"/>
    </row>
    <row r="400" spans="1:140" x14ac:dyDescent="0.3">
      <c r="N400" s="88"/>
      <c r="O400" s="88"/>
      <c r="P400" s="88"/>
      <c r="Q400" s="88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8"/>
      <c r="CA400" s="90"/>
      <c r="CB400" s="90"/>
      <c r="CC400" s="90"/>
      <c r="CD400" s="90"/>
      <c r="CE400" s="90"/>
      <c r="CF400" s="90"/>
      <c r="CG400" s="90"/>
      <c r="CH400" s="90"/>
      <c r="CI400" s="90"/>
      <c r="CJ400" s="90"/>
      <c r="CK400" s="90"/>
      <c r="CL400" s="90"/>
      <c r="CM400" s="90"/>
      <c r="CN400" s="90"/>
      <c r="CO400" s="90"/>
      <c r="CP400" s="90"/>
      <c r="CQ400" s="90"/>
      <c r="CR400" s="90"/>
      <c r="CS400" s="90"/>
      <c r="CT400" s="90"/>
      <c r="CU400" s="90"/>
      <c r="CV400" s="90"/>
      <c r="CW400" s="90"/>
      <c r="CX400" s="90"/>
      <c r="CY400" s="90"/>
      <c r="CZ400" s="90"/>
      <c r="DA400" s="90"/>
      <c r="DB400" s="90"/>
      <c r="DC400" s="90"/>
      <c r="DD400" s="90"/>
      <c r="DE400" s="90"/>
      <c r="DF400" s="90"/>
      <c r="DG400" s="90"/>
      <c r="DH400" s="90"/>
      <c r="DI400" s="90"/>
      <c r="DJ400" s="90"/>
      <c r="DK400" s="90"/>
      <c r="DL400" s="90"/>
      <c r="DM400" s="90"/>
      <c r="DN400" s="90"/>
      <c r="DO400" s="90"/>
      <c r="DP400" s="90"/>
      <c r="DQ400" s="90"/>
      <c r="DR400" s="90"/>
      <c r="DS400" s="90"/>
      <c r="DT400" s="90"/>
      <c r="DU400" s="90"/>
      <c r="DV400" s="90"/>
      <c r="DW400" s="90"/>
      <c r="DX400" s="90"/>
      <c r="DY400" s="90"/>
      <c r="DZ400" s="90"/>
      <c r="EA400" s="90"/>
      <c r="EB400" s="90"/>
      <c r="EC400" s="90"/>
      <c r="ED400" s="90"/>
      <c r="EE400" s="90"/>
      <c r="EF400" s="90"/>
      <c r="EG400" s="90"/>
      <c r="EH400" s="90"/>
      <c r="EI400" s="90"/>
      <c r="EJ400" s="90"/>
    </row>
    <row r="401" spans="14:140" x14ac:dyDescent="0.3">
      <c r="N401" s="88"/>
      <c r="O401" s="88"/>
      <c r="P401" s="88"/>
      <c r="Q401" s="88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8"/>
      <c r="CA401" s="90"/>
      <c r="CB401" s="90"/>
      <c r="CC401" s="90"/>
      <c r="CD401" s="90"/>
      <c r="CE401" s="90"/>
      <c r="CF401" s="90"/>
      <c r="CG401" s="90"/>
      <c r="CH401" s="90"/>
      <c r="CI401" s="90"/>
      <c r="CJ401" s="90"/>
      <c r="CK401" s="90"/>
      <c r="CL401" s="90"/>
      <c r="CM401" s="90"/>
      <c r="CN401" s="90"/>
      <c r="CO401" s="90"/>
      <c r="CP401" s="90"/>
      <c r="CQ401" s="90"/>
      <c r="CR401" s="90"/>
      <c r="CS401" s="90"/>
      <c r="CT401" s="90"/>
      <c r="CU401" s="90"/>
      <c r="CV401" s="90"/>
      <c r="CW401" s="90"/>
      <c r="CX401" s="90"/>
      <c r="CY401" s="90"/>
      <c r="CZ401" s="90"/>
      <c r="DA401" s="90"/>
      <c r="DB401" s="90"/>
      <c r="DC401" s="90"/>
      <c r="DD401" s="90"/>
      <c r="DE401" s="90"/>
      <c r="DF401" s="90"/>
      <c r="DG401" s="90"/>
      <c r="DH401" s="90"/>
      <c r="DI401" s="90"/>
      <c r="DJ401" s="90"/>
      <c r="DK401" s="90"/>
      <c r="DL401" s="90"/>
      <c r="DM401" s="90"/>
      <c r="DN401" s="90"/>
      <c r="DO401" s="90"/>
      <c r="DP401" s="90"/>
      <c r="DQ401" s="90"/>
      <c r="DR401" s="90"/>
      <c r="DS401" s="90"/>
      <c r="DT401" s="90"/>
      <c r="DU401" s="90"/>
      <c r="DV401" s="90"/>
      <c r="DW401" s="90"/>
      <c r="DX401" s="90"/>
      <c r="DY401" s="90"/>
      <c r="DZ401" s="90"/>
      <c r="EA401" s="90"/>
      <c r="EB401" s="90"/>
      <c r="EC401" s="90"/>
      <c r="ED401" s="90"/>
      <c r="EE401" s="90"/>
      <c r="EF401" s="90"/>
      <c r="EG401" s="90"/>
      <c r="EH401" s="90"/>
      <c r="EI401" s="90"/>
      <c r="EJ401" s="90"/>
    </row>
    <row r="402" spans="14:140" x14ac:dyDescent="0.3">
      <c r="N402" s="88"/>
      <c r="O402" s="88"/>
      <c r="P402" s="88"/>
      <c r="Q402" s="88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8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90"/>
      <c r="CW402" s="90"/>
      <c r="CX402" s="90"/>
      <c r="CY402" s="90"/>
      <c r="CZ402" s="90"/>
      <c r="DA402" s="90"/>
      <c r="DB402" s="90"/>
      <c r="DC402" s="90"/>
      <c r="DD402" s="90"/>
      <c r="DE402" s="90"/>
      <c r="DF402" s="90"/>
      <c r="DG402" s="90"/>
      <c r="DH402" s="90"/>
      <c r="DI402" s="90"/>
      <c r="DJ402" s="90"/>
      <c r="DK402" s="90"/>
      <c r="DL402" s="90"/>
      <c r="DM402" s="90"/>
      <c r="DN402" s="90"/>
      <c r="DO402" s="90"/>
      <c r="DP402" s="90"/>
      <c r="DQ402" s="90"/>
      <c r="DR402" s="90"/>
      <c r="DS402" s="90"/>
      <c r="DT402" s="90"/>
      <c r="DU402" s="90"/>
      <c r="DV402" s="90"/>
      <c r="DW402" s="90"/>
      <c r="DX402" s="90"/>
      <c r="DY402" s="90"/>
      <c r="DZ402" s="90"/>
      <c r="EA402" s="90"/>
      <c r="EB402" s="90"/>
      <c r="EC402" s="90"/>
      <c r="ED402" s="90"/>
      <c r="EE402" s="90"/>
      <c r="EF402" s="90"/>
      <c r="EG402" s="90"/>
      <c r="EH402" s="90"/>
      <c r="EI402" s="90"/>
      <c r="EJ402" s="90"/>
    </row>
    <row r="403" spans="14:140" x14ac:dyDescent="0.3">
      <c r="N403" s="88"/>
      <c r="O403" s="88"/>
      <c r="P403" s="88"/>
      <c r="Q403" s="88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8"/>
      <c r="CA403" s="90"/>
      <c r="CB403" s="90"/>
      <c r="CC403" s="90"/>
      <c r="CD403" s="90"/>
      <c r="CE403" s="90"/>
      <c r="CF403" s="90"/>
      <c r="CG403" s="90"/>
      <c r="CH403" s="90"/>
      <c r="CI403" s="90"/>
      <c r="CJ403" s="90"/>
      <c r="CK403" s="90"/>
      <c r="CL403" s="90"/>
      <c r="CM403" s="90"/>
      <c r="CN403" s="90"/>
      <c r="CO403" s="90"/>
      <c r="CP403" s="90"/>
      <c r="CQ403" s="90"/>
      <c r="CR403" s="90"/>
      <c r="CS403" s="90"/>
      <c r="CT403" s="90"/>
      <c r="CU403" s="90"/>
      <c r="CV403" s="90"/>
      <c r="CW403" s="90"/>
      <c r="CX403" s="90"/>
      <c r="CY403" s="90"/>
      <c r="CZ403" s="90"/>
      <c r="DA403" s="90"/>
      <c r="DB403" s="90"/>
      <c r="DC403" s="90"/>
      <c r="DD403" s="90"/>
      <c r="DE403" s="90"/>
      <c r="DF403" s="90"/>
      <c r="DG403" s="90"/>
      <c r="DH403" s="90"/>
      <c r="DI403" s="90"/>
      <c r="DJ403" s="90"/>
      <c r="DK403" s="90"/>
      <c r="DL403" s="90"/>
      <c r="DM403" s="90"/>
      <c r="DN403" s="90"/>
      <c r="DO403" s="90"/>
      <c r="DP403" s="90"/>
      <c r="DQ403" s="90"/>
      <c r="DR403" s="90"/>
      <c r="DS403" s="90"/>
      <c r="DT403" s="90"/>
      <c r="DU403" s="90"/>
      <c r="DV403" s="90"/>
      <c r="DW403" s="90"/>
      <c r="DX403" s="90"/>
      <c r="DY403" s="90"/>
      <c r="DZ403" s="90"/>
      <c r="EA403" s="90"/>
      <c r="EB403" s="90"/>
      <c r="EC403" s="90"/>
      <c r="ED403" s="90"/>
      <c r="EE403" s="90"/>
      <c r="EF403" s="90"/>
      <c r="EG403" s="90"/>
      <c r="EH403" s="90"/>
      <c r="EI403" s="90"/>
      <c r="EJ403" s="90"/>
    </row>
    <row r="404" spans="14:140" x14ac:dyDescent="0.3">
      <c r="N404" s="88"/>
      <c r="O404" s="88"/>
      <c r="P404" s="88"/>
      <c r="Q404" s="88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8"/>
      <c r="CA404" s="90"/>
      <c r="CB404" s="90"/>
      <c r="CC404" s="90"/>
      <c r="CD404" s="90"/>
      <c r="CE404" s="90"/>
      <c r="CF404" s="90"/>
      <c r="CG404" s="90"/>
      <c r="CH404" s="90"/>
      <c r="CI404" s="90"/>
      <c r="CJ404" s="90"/>
      <c r="CK404" s="90"/>
      <c r="CL404" s="90"/>
      <c r="CM404" s="90"/>
      <c r="CN404" s="90"/>
      <c r="CO404" s="90"/>
      <c r="CP404" s="90"/>
      <c r="CQ404" s="90"/>
      <c r="CR404" s="90"/>
      <c r="CS404" s="90"/>
      <c r="CT404" s="90"/>
      <c r="CU404" s="90"/>
      <c r="CV404" s="90"/>
      <c r="CW404" s="90"/>
      <c r="CX404" s="90"/>
      <c r="CY404" s="90"/>
      <c r="CZ404" s="90"/>
      <c r="DA404" s="90"/>
      <c r="DB404" s="90"/>
      <c r="DC404" s="90"/>
      <c r="DD404" s="90"/>
      <c r="DE404" s="90"/>
      <c r="DF404" s="90"/>
      <c r="DG404" s="90"/>
      <c r="DH404" s="90"/>
      <c r="DI404" s="90"/>
      <c r="DJ404" s="90"/>
      <c r="DK404" s="90"/>
      <c r="DL404" s="90"/>
      <c r="DM404" s="90"/>
      <c r="DN404" s="90"/>
      <c r="DO404" s="90"/>
      <c r="DP404" s="90"/>
      <c r="DQ404" s="90"/>
      <c r="DR404" s="90"/>
      <c r="DS404" s="90"/>
      <c r="DT404" s="90"/>
      <c r="DU404" s="90"/>
      <c r="DV404" s="90"/>
      <c r="DW404" s="90"/>
      <c r="DX404" s="90"/>
      <c r="DY404" s="90"/>
      <c r="DZ404" s="90"/>
      <c r="EA404" s="90"/>
      <c r="EB404" s="90"/>
      <c r="EC404" s="90"/>
      <c r="ED404" s="90"/>
      <c r="EE404" s="90"/>
      <c r="EF404" s="90"/>
      <c r="EG404" s="90"/>
      <c r="EH404" s="90"/>
      <c r="EI404" s="90"/>
      <c r="EJ404" s="90"/>
    </row>
    <row r="405" spans="14:140" x14ac:dyDescent="0.3">
      <c r="N405" s="88"/>
      <c r="O405" s="88"/>
      <c r="P405" s="88"/>
      <c r="Q405" s="88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8"/>
      <c r="CA405" s="90"/>
      <c r="CB405" s="90"/>
      <c r="CC405" s="90"/>
      <c r="CD405" s="90"/>
      <c r="CE405" s="90"/>
      <c r="CF405" s="90"/>
      <c r="CG405" s="90"/>
      <c r="CH405" s="90"/>
      <c r="CI405" s="90"/>
      <c r="CJ405" s="90"/>
      <c r="CK405" s="90"/>
      <c r="CL405" s="90"/>
      <c r="CM405" s="90"/>
      <c r="CN405" s="90"/>
      <c r="CO405" s="90"/>
      <c r="CP405" s="90"/>
      <c r="CQ405" s="90"/>
      <c r="CR405" s="90"/>
      <c r="CS405" s="90"/>
      <c r="CT405" s="90"/>
      <c r="CU405" s="90"/>
      <c r="CV405" s="90"/>
      <c r="CW405" s="90"/>
      <c r="CX405" s="90"/>
      <c r="CY405" s="90"/>
      <c r="CZ405" s="90"/>
      <c r="DA405" s="90"/>
      <c r="DB405" s="90"/>
      <c r="DC405" s="90"/>
      <c r="DD405" s="90"/>
      <c r="DE405" s="90"/>
      <c r="DF405" s="90"/>
      <c r="DG405" s="90"/>
      <c r="DH405" s="90"/>
      <c r="DI405" s="90"/>
      <c r="DJ405" s="90"/>
      <c r="DK405" s="90"/>
      <c r="DL405" s="90"/>
      <c r="DM405" s="90"/>
      <c r="DN405" s="90"/>
      <c r="DO405" s="90"/>
      <c r="DP405" s="90"/>
      <c r="DQ405" s="90"/>
      <c r="DR405" s="90"/>
      <c r="DS405" s="90"/>
      <c r="DT405" s="90"/>
      <c r="DU405" s="90"/>
      <c r="DV405" s="90"/>
      <c r="DW405" s="90"/>
      <c r="DX405" s="90"/>
      <c r="DY405" s="90"/>
      <c r="DZ405" s="90"/>
      <c r="EA405" s="90"/>
      <c r="EB405" s="90"/>
      <c r="EC405" s="90"/>
      <c r="ED405" s="90"/>
      <c r="EE405" s="90"/>
      <c r="EF405" s="90"/>
      <c r="EG405" s="90"/>
      <c r="EH405" s="90"/>
      <c r="EI405" s="90"/>
      <c r="EJ405" s="90"/>
    </row>
    <row r="406" spans="14:140" x14ac:dyDescent="0.3">
      <c r="N406" s="88"/>
      <c r="O406" s="88"/>
      <c r="P406" s="88"/>
      <c r="Q406" s="88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8"/>
      <c r="CA406" s="90"/>
      <c r="CB406" s="90"/>
      <c r="CC406" s="90"/>
      <c r="CD406" s="90"/>
      <c r="CE406" s="90"/>
      <c r="CF406" s="90"/>
      <c r="CG406" s="90"/>
      <c r="CH406" s="90"/>
      <c r="CI406" s="90"/>
      <c r="CJ406" s="90"/>
      <c r="CK406" s="90"/>
      <c r="CL406" s="90"/>
      <c r="CM406" s="90"/>
      <c r="CN406" s="90"/>
      <c r="CO406" s="90"/>
      <c r="CP406" s="90"/>
      <c r="CQ406" s="90"/>
      <c r="CR406" s="90"/>
      <c r="CS406" s="90"/>
      <c r="CT406" s="90"/>
      <c r="CU406" s="90"/>
      <c r="CV406" s="90"/>
      <c r="CW406" s="90"/>
      <c r="CX406" s="90"/>
      <c r="CY406" s="90"/>
      <c r="CZ406" s="90"/>
      <c r="DA406" s="90"/>
      <c r="DB406" s="90"/>
      <c r="DC406" s="90"/>
      <c r="DD406" s="90"/>
      <c r="DE406" s="90"/>
      <c r="DF406" s="90"/>
      <c r="DG406" s="90"/>
      <c r="DH406" s="90"/>
      <c r="DI406" s="90"/>
      <c r="DJ406" s="90"/>
      <c r="DK406" s="90"/>
      <c r="DL406" s="90"/>
      <c r="DM406" s="90"/>
      <c r="DN406" s="90"/>
      <c r="DO406" s="90"/>
      <c r="DP406" s="90"/>
      <c r="DQ406" s="90"/>
      <c r="DR406" s="90"/>
      <c r="DS406" s="90"/>
      <c r="DT406" s="90"/>
      <c r="DU406" s="90"/>
      <c r="DV406" s="90"/>
      <c r="DW406" s="90"/>
      <c r="DX406" s="90"/>
      <c r="DY406" s="90"/>
      <c r="DZ406" s="90"/>
      <c r="EA406" s="90"/>
      <c r="EB406" s="90"/>
      <c r="EC406" s="90"/>
      <c r="ED406" s="90"/>
      <c r="EE406" s="90"/>
      <c r="EF406" s="90"/>
      <c r="EG406" s="90"/>
      <c r="EH406" s="90"/>
      <c r="EI406" s="90"/>
      <c r="EJ406" s="90"/>
    </row>
    <row r="407" spans="14:140" x14ac:dyDescent="0.3">
      <c r="N407" s="88"/>
      <c r="O407" s="88"/>
      <c r="P407" s="88"/>
      <c r="Q407" s="88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8"/>
      <c r="CA407" s="90"/>
      <c r="CB407" s="90"/>
      <c r="CC407" s="90"/>
      <c r="CD407" s="90"/>
      <c r="CE407" s="90"/>
      <c r="CF407" s="90"/>
      <c r="CG407" s="90"/>
      <c r="CH407" s="90"/>
      <c r="CI407" s="90"/>
      <c r="CJ407" s="90"/>
      <c r="CK407" s="90"/>
      <c r="CL407" s="90"/>
      <c r="CM407" s="90"/>
      <c r="CN407" s="90"/>
      <c r="CO407" s="90"/>
      <c r="CP407" s="90"/>
      <c r="CQ407" s="90"/>
      <c r="CR407" s="90"/>
      <c r="CS407" s="90"/>
      <c r="CT407" s="90"/>
      <c r="CU407" s="90"/>
      <c r="CV407" s="90"/>
      <c r="CW407" s="90"/>
      <c r="CX407" s="90"/>
      <c r="CY407" s="90"/>
      <c r="CZ407" s="90"/>
      <c r="DA407" s="90"/>
      <c r="DB407" s="90"/>
      <c r="DC407" s="90"/>
      <c r="DD407" s="90"/>
      <c r="DE407" s="90"/>
      <c r="DF407" s="90"/>
      <c r="DG407" s="90"/>
      <c r="DH407" s="90"/>
      <c r="DI407" s="90"/>
      <c r="DJ407" s="90"/>
      <c r="DK407" s="90"/>
      <c r="DL407" s="90"/>
      <c r="DM407" s="90"/>
      <c r="DN407" s="90"/>
      <c r="DO407" s="90"/>
      <c r="DP407" s="90"/>
      <c r="DQ407" s="90"/>
      <c r="DR407" s="90"/>
      <c r="DS407" s="90"/>
      <c r="DT407" s="90"/>
      <c r="DU407" s="90"/>
      <c r="DV407" s="90"/>
      <c r="DW407" s="90"/>
      <c r="DX407" s="90"/>
      <c r="DY407" s="90"/>
      <c r="DZ407" s="90"/>
      <c r="EA407" s="90"/>
      <c r="EB407" s="90"/>
      <c r="EC407" s="90"/>
      <c r="ED407" s="90"/>
      <c r="EE407" s="90"/>
      <c r="EF407" s="90"/>
      <c r="EG407" s="90"/>
      <c r="EH407" s="90"/>
      <c r="EI407" s="90"/>
      <c r="EJ407" s="90"/>
    </row>
    <row r="408" spans="14:140" x14ac:dyDescent="0.3">
      <c r="N408" s="88"/>
      <c r="O408" s="88"/>
      <c r="P408" s="88"/>
      <c r="Q408" s="88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8"/>
      <c r="CA408" s="90"/>
      <c r="CB408" s="90"/>
      <c r="CC408" s="90"/>
      <c r="CD408" s="90"/>
      <c r="CE408" s="90"/>
      <c r="CF408" s="90"/>
      <c r="CG408" s="90"/>
      <c r="CH408" s="90"/>
      <c r="CI408" s="90"/>
      <c r="CJ408" s="90"/>
      <c r="CK408" s="90"/>
      <c r="CL408" s="90"/>
      <c r="CM408" s="90"/>
      <c r="CN408" s="90"/>
      <c r="CO408" s="90"/>
      <c r="CP408" s="90"/>
      <c r="CQ408" s="90"/>
      <c r="CR408" s="90"/>
      <c r="CS408" s="90"/>
      <c r="CT408" s="90"/>
      <c r="CU408" s="90"/>
      <c r="CV408" s="90"/>
      <c r="CW408" s="90"/>
      <c r="CX408" s="90"/>
      <c r="CY408" s="90"/>
      <c r="CZ408" s="90"/>
      <c r="DA408" s="90"/>
      <c r="DB408" s="90"/>
      <c r="DC408" s="90"/>
      <c r="DD408" s="90"/>
      <c r="DE408" s="90"/>
      <c r="DF408" s="90"/>
      <c r="DG408" s="90"/>
      <c r="DH408" s="90"/>
      <c r="DI408" s="90"/>
      <c r="DJ408" s="90"/>
      <c r="DK408" s="90"/>
      <c r="DL408" s="90"/>
      <c r="DM408" s="90"/>
      <c r="DN408" s="90"/>
      <c r="DO408" s="90"/>
      <c r="DP408" s="90"/>
      <c r="DQ408" s="90"/>
      <c r="DR408" s="90"/>
      <c r="DS408" s="90"/>
      <c r="DT408" s="90"/>
      <c r="DU408" s="90"/>
      <c r="DV408" s="90"/>
      <c r="DW408" s="90"/>
      <c r="DX408" s="90"/>
      <c r="DY408" s="90"/>
      <c r="DZ408" s="90"/>
      <c r="EA408" s="90"/>
      <c r="EB408" s="90"/>
      <c r="EC408" s="90"/>
      <c r="ED408" s="90"/>
      <c r="EE408" s="90"/>
      <c r="EF408" s="90"/>
      <c r="EG408" s="90"/>
      <c r="EH408" s="90"/>
      <c r="EI408" s="90"/>
      <c r="EJ408" s="90"/>
    </row>
    <row r="409" spans="14:140" x14ac:dyDescent="0.3">
      <c r="N409" s="88"/>
      <c r="O409" s="88"/>
      <c r="P409" s="88"/>
      <c r="Q409" s="88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8"/>
      <c r="CA409" s="90"/>
      <c r="CB409" s="90"/>
      <c r="CC409" s="90"/>
      <c r="CD409" s="90"/>
      <c r="CE409" s="90"/>
      <c r="CF409" s="90"/>
      <c r="CG409" s="90"/>
      <c r="CH409" s="90"/>
      <c r="CI409" s="90"/>
      <c r="CJ409" s="90"/>
      <c r="CK409" s="90"/>
      <c r="CL409" s="90"/>
      <c r="CM409" s="90"/>
      <c r="CN409" s="90"/>
      <c r="CO409" s="90"/>
      <c r="CP409" s="90"/>
      <c r="CQ409" s="90"/>
      <c r="CR409" s="90"/>
      <c r="CS409" s="90"/>
      <c r="CT409" s="90"/>
      <c r="CU409" s="90"/>
      <c r="CV409" s="90"/>
      <c r="CW409" s="90"/>
      <c r="CX409" s="90"/>
      <c r="CY409" s="90"/>
      <c r="CZ409" s="90"/>
      <c r="DA409" s="90"/>
      <c r="DB409" s="90"/>
      <c r="DC409" s="90"/>
      <c r="DD409" s="90"/>
      <c r="DE409" s="90"/>
      <c r="DF409" s="90"/>
      <c r="DG409" s="90"/>
      <c r="DH409" s="90"/>
      <c r="DI409" s="90"/>
      <c r="DJ409" s="90"/>
      <c r="DK409" s="90"/>
      <c r="DL409" s="90"/>
      <c r="DM409" s="90"/>
      <c r="DN409" s="90"/>
      <c r="DO409" s="90"/>
      <c r="DP409" s="90"/>
      <c r="DQ409" s="90"/>
      <c r="DR409" s="90"/>
      <c r="DS409" s="90"/>
      <c r="DT409" s="90"/>
      <c r="DU409" s="90"/>
      <c r="DV409" s="90"/>
      <c r="DW409" s="90"/>
      <c r="DX409" s="90"/>
      <c r="DY409" s="90"/>
      <c r="DZ409" s="90"/>
      <c r="EA409" s="90"/>
      <c r="EB409" s="90"/>
      <c r="EC409" s="90"/>
      <c r="ED409" s="90"/>
      <c r="EE409" s="90"/>
      <c r="EF409" s="90"/>
      <c r="EG409" s="90"/>
      <c r="EH409" s="90"/>
      <c r="EI409" s="90"/>
      <c r="EJ409" s="90"/>
    </row>
    <row r="410" spans="14:140" x14ac:dyDescent="0.3">
      <c r="N410" s="88"/>
      <c r="O410" s="88"/>
      <c r="P410" s="88"/>
      <c r="Q410" s="88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8"/>
      <c r="CA410" s="90"/>
      <c r="CB410" s="90"/>
      <c r="CC410" s="90"/>
      <c r="CD410" s="90"/>
      <c r="CE410" s="90"/>
      <c r="CF410" s="90"/>
      <c r="CG410" s="90"/>
      <c r="CH410" s="90"/>
      <c r="CI410" s="90"/>
      <c r="CJ410" s="90"/>
      <c r="CK410" s="90"/>
      <c r="CL410" s="90"/>
      <c r="CM410" s="90"/>
      <c r="CN410" s="90"/>
      <c r="CO410" s="90"/>
      <c r="CP410" s="90"/>
      <c r="CQ410" s="90"/>
      <c r="CR410" s="90"/>
      <c r="CS410" s="90"/>
      <c r="CT410" s="90"/>
      <c r="CU410" s="90"/>
      <c r="CV410" s="90"/>
      <c r="CW410" s="90"/>
      <c r="CX410" s="90"/>
      <c r="CY410" s="90"/>
      <c r="CZ410" s="90"/>
      <c r="DA410" s="90"/>
      <c r="DB410" s="90"/>
      <c r="DC410" s="90"/>
      <c r="DD410" s="90"/>
      <c r="DE410" s="90"/>
      <c r="DF410" s="90"/>
      <c r="DG410" s="90"/>
      <c r="DH410" s="90"/>
      <c r="DI410" s="90"/>
      <c r="DJ410" s="90"/>
      <c r="DK410" s="90"/>
      <c r="DL410" s="90"/>
      <c r="DM410" s="90"/>
      <c r="DN410" s="90"/>
      <c r="DO410" s="90"/>
      <c r="DP410" s="90"/>
      <c r="DQ410" s="90"/>
      <c r="DR410" s="90"/>
      <c r="DS410" s="90"/>
      <c r="DT410" s="90"/>
      <c r="DU410" s="90"/>
      <c r="DV410" s="90"/>
      <c r="DW410" s="90"/>
      <c r="DX410" s="90"/>
      <c r="DY410" s="90"/>
      <c r="DZ410" s="90"/>
      <c r="EA410" s="90"/>
      <c r="EB410" s="90"/>
      <c r="EC410" s="90"/>
      <c r="ED410" s="90"/>
      <c r="EE410" s="90"/>
      <c r="EF410" s="90"/>
      <c r="EG410" s="90"/>
      <c r="EH410" s="90"/>
      <c r="EI410" s="90"/>
      <c r="EJ410" s="90"/>
    </row>
    <row r="411" spans="14:140" x14ac:dyDescent="0.3">
      <c r="P411" s="88"/>
      <c r="Q411" s="88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8"/>
      <c r="CA411" s="90"/>
      <c r="CB411" s="90"/>
      <c r="CC411" s="90"/>
      <c r="CD411" s="90"/>
      <c r="CE411" s="90"/>
      <c r="CF411" s="90"/>
      <c r="CG411" s="90"/>
      <c r="CH411" s="90"/>
      <c r="CI411" s="90"/>
      <c r="CJ411" s="90"/>
      <c r="CK411" s="90"/>
      <c r="CL411" s="90"/>
      <c r="CM411" s="90"/>
      <c r="CN411" s="90"/>
      <c r="CO411" s="90"/>
      <c r="CP411" s="90"/>
      <c r="CQ411" s="90"/>
      <c r="CR411" s="90"/>
      <c r="CS411" s="90"/>
      <c r="CT411" s="90"/>
      <c r="CU411" s="90"/>
      <c r="CV411" s="90"/>
      <c r="CW411" s="90"/>
      <c r="CX411" s="90"/>
      <c r="CY411" s="90"/>
      <c r="CZ411" s="90"/>
      <c r="DA411" s="90"/>
      <c r="DB411" s="90"/>
      <c r="DC411" s="90"/>
      <c r="DD411" s="90"/>
      <c r="DE411" s="90"/>
      <c r="DF411" s="90"/>
      <c r="DG411" s="90"/>
      <c r="DH411" s="90"/>
      <c r="DI411" s="90"/>
      <c r="DJ411" s="90"/>
      <c r="DK411" s="90"/>
    </row>
    <row r="412" spans="14:140" x14ac:dyDescent="0.3">
      <c r="P412" s="88"/>
      <c r="Q412" s="88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8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90"/>
      <c r="CW412" s="90"/>
      <c r="CX412" s="90"/>
      <c r="CY412" s="90"/>
      <c r="CZ412" s="90"/>
      <c r="DA412" s="90"/>
      <c r="DB412" s="90"/>
      <c r="DC412" s="90"/>
      <c r="DD412" s="90"/>
      <c r="DE412" s="90"/>
      <c r="DF412" s="90"/>
      <c r="DG412" s="90"/>
      <c r="DH412" s="90"/>
      <c r="DI412" s="90"/>
      <c r="DJ412" s="90"/>
      <c r="DK412" s="90"/>
    </row>
    <row r="413" spans="14:140" x14ac:dyDescent="0.3">
      <c r="P413" s="88"/>
      <c r="Q413" s="88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</row>
  </sheetData>
  <sheetProtection algorithmName="SHA-512" hashValue="pYDKyl8h2DIBoaHBcYDtG9oixDw91bkHoaOoeB8tTcVpAsIrWl3Ej5EK97XOeScfcAFAT0yW0cPqsHjmF97tfQ==" saltValue="qpCTl0d2rId9HGOnndElIQ==" spinCount="100000" sheet="1" objects="1" scenarios="1"/>
  <mergeCells count="75">
    <mergeCell ref="BS27:BZ27"/>
    <mergeCell ref="CB31:CI31"/>
    <mergeCell ref="A57:E57"/>
    <mergeCell ref="AA375:AC375"/>
    <mergeCell ref="X364:Z364"/>
    <mergeCell ref="X366:Z366"/>
    <mergeCell ref="X367:Z367"/>
    <mergeCell ref="X368:Z368"/>
    <mergeCell ref="X369:Z369"/>
    <mergeCell ref="X370:Z370"/>
    <mergeCell ref="X371:Z371"/>
    <mergeCell ref="X372:Z372"/>
    <mergeCell ref="X373:Z373"/>
    <mergeCell ref="X374:Z374"/>
    <mergeCell ref="X375:Z375"/>
    <mergeCell ref="AA366:AC366"/>
    <mergeCell ref="AA367:AC367"/>
    <mergeCell ref="AA368:AC368"/>
    <mergeCell ref="AA369:AC369"/>
    <mergeCell ref="AF17:AF22"/>
    <mergeCell ref="AA377:AC377"/>
    <mergeCell ref="AA370:AC370"/>
    <mergeCell ref="AA371:AC371"/>
    <mergeCell ref="AA372:AC372"/>
    <mergeCell ref="AA373:AC373"/>
    <mergeCell ref="AA374:AC374"/>
    <mergeCell ref="AA376:AC376"/>
    <mergeCell ref="X376:Z376"/>
    <mergeCell ref="X377:Z377"/>
    <mergeCell ref="U375:W375"/>
    <mergeCell ref="U376:W376"/>
    <mergeCell ref="U377:W377"/>
    <mergeCell ref="R377:T377"/>
    <mergeCell ref="U20:V22"/>
    <mergeCell ref="R373:T373"/>
    <mergeCell ref="R374:T374"/>
    <mergeCell ref="R375:T375"/>
    <mergeCell ref="R376:T376"/>
    <mergeCell ref="U370:W370"/>
    <mergeCell ref="U371:W371"/>
    <mergeCell ref="U372:W372"/>
    <mergeCell ref="U373:W373"/>
    <mergeCell ref="U374:W374"/>
    <mergeCell ref="U364:W364"/>
    <mergeCell ref="U366:W366"/>
    <mergeCell ref="U367:W367"/>
    <mergeCell ref="U368:W368"/>
    <mergeCell ref="U369:W369"/>
    <mergeCell ref="N1:AG1"/>
    <mergeCell ref="O5:P5"/>
    <mergeCell ref="O8:P8"/>
    <mergeCell ref="O10:P10"/>
    <mergeCell ref="O12:P12"/>
    <mergeCell ref="A272:E272"/>
    <mergeCell ref="A92:E92"/>
    <mergeCell ref="A128:E128"/>
    <mergeCell ref="A164:E164"/>
    <mergeCell ref="A200:E200"/>
    <mergeCell ref="A236:E236"/>
    <mergeCell ref="CT12:DA12"/>
    <mergeCell ref="DC12:DJ12"/>
    <mergeCell ref="R370:T370"/>
    <mergeCell ref="R371:T371"/>
    <mergeCell ref="R372:T372"/>
    <mergeCell ref="CB12:CI12"/>
    <mergeCell ref="CK12:CR12"/>
    <mergeCell ref="R364:T364"/>
    <mergeCell ref="R366:T366"/>
    <mergeCell ref="R367:T367"/>
    <mergeCell ref="R368:T368"/>
    <mergeCell ref="R369:T369"/>
    <mergeCell ref="U17:V19"/>
    <mergeCell ref="P17:S19"/>
    <mergeCell ref="P20:S22"/>
    <mergeCell ref="AA364:AC364"/>
  </mergeCells>
  <conditionalFormatting sqref="W17:W18">
    <cfRule type="expression" dxfId="21" priority="9">
      <formula>$U$17="basso"</formula>
    </cfRule>
  </conditionalFormatting>
  <conditionalFormatting sqref="X17:AE18">
    <cfRule type="expression" dxfId="20" priority="28">
      <formula>$U$17="basso"</formula>
    </cfRule>
  </conditionalFormatting>
  <conditionalFormatting sqref="BS17:BZ18">
    <cfRule type="expression" dxfId="19" priority="30">
      <formula>$U$17="basso"</formula>
    </cfRule>
  </conditionalFormatting>
  <conditionalFormatting sqref="CB17:CI18">
    <cfRule type="expression" dxfId="18" priority="4">
      <formula>$U$17="basso"</formula>
    </cfRule>
  </conditionalFormatting>
  <conditionalFormatting sqref="CK17:CR18">
    <cfRule type="expression" dxfId="17" priority="3">
      <formula>$U$17="basso"</formula>
    </cfRule>
  </conditionalFormatting>
  <conditionalFormatting sqref="CT17:DA18">
    <cfRule type="expression" dxfId="16" priority="2">
      <formula>$U$17="basso"</formula>
    </cfRule>
  </conditionalFormatting>
  <conditionalFormatting sqref="DC17:DJ18">
    <cfRule type="expression" dxfId="15" priority="1">
      <formula>$U$17="basso"</formula>
    </cfRule>
  </conditionalFormatting>
  <dataValidations count="1">
    <dataValidation type="list" allowBlank="1" showInputMessage="1" showErrorMessage="1" sqref="P17" xr:uid="{1BE346AD-C647-4D18-959A-CC40B130FC22}">
      <formula1>LENOTE</formula1>
    </dataValidation>
  </dataValidations>
  <hyperlinks>
    <hyperlink ref="N1" r:id="rId1" display="www.laltromanualedibasso.com" xr:uid="{12603BBD-C877-4236-AB9B-4131073A0F03}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43B18527-7324-4102-AB01-5FE7DE5E698F}">
          <x14:formula1>
            <xm:f>'xx3'!$M$5:$M$8</xm:f>
          </x14:formula1>
          <xm:sqref>P20</xm:sqref>
        </x14:dataValidation>
        <x14:dataValidation type="list" allowBlank="1" showInputMessage="1" showErrorMessage="1" xr:uid="{5A52B5F7-F01B-4421-B203-C14D7DD517DD}">
          <x14:formula1>
            <xm:f>'xx6'!$AJ$11:$AJ$15</xm:f>
          </x14:formula1>
          <xm:sqref>P96</xm:sqref>
        </x14:dataValidation>
        <x14:dataValidation type="list" allowBlank="1" showInputMessage="1" showErrorMessage="1" xr:uid="{52356CA5-A52E-40F9-9B46-67F00C64D4E0}">
          <x14:formula1>
            <xm:f>'xx3'!$M$12:$M$16</xm:f>
          </x14:formula1>
          <xm:sqref>AF17</xm:sqref>
        </x14:dataValidation>
        <x14:dataValidation type="list" allowBlank="1" showInputMessage="1" showErrorMessage="1" xr:uid="{49D8E33A-3EA4-4336-B752-BF81C5DB95EA}">
          <x14:formula1>
            <xm:f>'xx3'!$M$20:$M$21</xm:f>
          </x14:formula1>
          <xm:sqref>U17</xm:sqref>
        </x14:dataValidation>
        <x14:dataValidation type="list" allowBlank="1" showInputMessage="1" showErrorMessage="1" xr:uid="{84FE793D-96CB-4917-BCF0-90FB22374F82}">
          <x14:formula1>
            <xm:f>'xx3'!$M$24:$M$25</xm:f>
          </x14:formula1>
          <xm:sqref>U20:V22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257AC-00DF-4DA8-B554-FA9DCE6B99D7}">
  <dimension ref="A1:BU1048576"/>
  <sheetViews>
    <sheetView showRowColHeaders="0" showZeros="0" topLeftCell="S1" workbookViewId="0">
      <pane ySplit="2" topLeftCell="A3" activePane="bottomLeft" state="frozen"/>
      <selection activeCell="S1" sqref="S1"/>
      <selection pane="bottomLeft" activeCell="W15" sqref="W15"/>
    </sheetView>
  </sheetViews>
  <sheetFormatPr defaultRowHeight="14.4" x14ac:dyDescent="0.3"/>
  <cols>
    <col min="1" max="1" width="45" hidden="1" customWidth="1"/>
    <col min="2" max="2" width="46.88671875" hidden="1" customWidth="1"/>
    <col min="3" max="5" width="7" hidden="1" customWidth="1"/>
    <col min="6" max="6" width="17.44140625" hidden="1" customWidth="1"/>
    <col min="7" max="7" width="16.109375" hidden="1" customWidth="1"/>
    <col min="8" max="11" width="7" hidden="1" customWidth="1"/>
    <col min="12" max="12" width="8.5546875" hidden="1" customWidth="1"/>
    <col min="13" max="13" width="7" hidden="1" customWidth="1"/>
    <col min="14" max="14" width="29.5546875" hidden="1" customWidth="1"/>
    <col min="15" max="15" width="16.5546875" hidden="1" customWidth="1"/>
    <col min="16" max="17" width="15.44140625" hidden="1" customWidth="1"/>
    <col min="18" max="18" width="4.5546875" hidden="1" customWidth="1"/>
    <col min="19" max="19" width="1.44140625" customWidth="1"/>
    <col min="20" max="20" width="17.44140625" bestFit="1" customWidth="1"/>
    <col min="21" max="24" width="36.6640625" customWidth="1"/>
    <col min="25" max="25" width="11.5546875" hidden="1" customWidth="1"/>
    <col min="26" max="26" width="9.88671875" hidden="1" customWidth="1"/>
    <col min="27" max="28" width="4.109375" hidden="1" customWidth="1"/>
    <col min="29" max="29" width="14.88671875" hidden="1" customWidth="1"/>
    <col min="30" max="30" width="6.109375" hidden="1" customWidth="1"/>
    <col min="31" max="31" width="7.109375" hidden="1" customWidth="1"/>
    <col min="32" max="32" width="1.44140625" customWidth="1"/>
    <col min="33" max="34" width="23.88671875" customWidth="1"/>
    <col min="35" max="35" width="15.44140625" customWidth="1"/>
    <col min="36" max="36" width="33.5546875" customWidth="1"/>
  </cols>
  <sheetData>
    <row r="1" spans="1:73" ht="30" x14ac:dyDescent="0.3">
      <c r="A1" s="2"/>
      <c r="B1" s="2"/>
      <c r="C1" s="2"/>
      <c r="D1" s="2"/>
      <c r="E1" s="2"/>
      <c r="N1" s="155" t="s">
        <v>138</v>
      </c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86"/>
      <c r="AI1" s="86"/>
      <c r="AJ1" s="86"/>
      <c r="AK1" s="86"/>
      <c r="AL1" s="86"/>
      <c r="AM1" s="86"/>
      <c r="AN1" s="86"/>
      <c r="AO1" s="86"/>
      <c r="AP1" s="86"/>
    </row>
    <row r="2" spans="1:73" ht="6.6" customHeight="1" x14ac:dyDescent="0.3">
      <c r="A2" s="2"/>
      <c r="B2" s="2"/>
      <c r="C2" s="2"/>
      <c r="D2" s="2"/>
      <c r="E2" s="2"/>
      <c r="N2" s="85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</row>
    <row r="3" spans="1:73" ht="6.6" customHeight="1" x14ac:dyDescent="0.4">
      <c r="K3" t="s">
        <v>119</v>
      </c>
      <c r="L3" t="s">
        <v>121</v>
      </c>
      <c r="M3" t="s">
        <v>120</v>
      </c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</row>
    <row r="4" spans="1:73" ht="23.4" thickBot="1" x14ac:dyDescent="0.45">
      <c r="R4" s="66"/>
      <c r="S4" s="66"/>
      <c r="T4" s="66"/>
      <c r="U4" s="125" t="s">
        <v>122</v>
      </c>
      <c r="V4" s="125" t="s">
        <v>123</v>
      </c>
      <c r="W4" s="125" t="s">
        <v>124</v>
      </c>
      <c r="X4" s="125" t="s">
        <v>125</v>
      </c>
      <c r="Y4" s="69" t="str">
        <f>T5</f>
        <v>accordo</v>
      </c>
      <c r="Z4" s="69">
        <f>T6</f>
        <v>0</v>
      </c>
      <c r="AA4" s="69" t="str">
        <f>T7</f>
        <v>3°</v>
      </c>
      <c r="AB4" s="69" t="str">
        <f>T8</f>
        <v>5°</v>
      </c>
      <c r="AC4" s="69" t="str">
        <f>T9</f>
        <v>estensione</v>
      </c>
      <c r="AD4" s="69" t="str">
        <f>T10</f>
        <v>tipo</v>
      </c>
      <c r="AE4" s="66"/>
      <c r="AF4" s="66"/>
      <c r="AG4" s="66"/>
      <c r="AH4" s="66"/>
      <c r="AI4" s="66"/>
      <c r="AJ4" s="66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</row>
    <row r="5" spans="1:73" ht="23.4" thickTop="1" x14ac:dyDescent="0.4">
      <c r="A5">
        <f>'xx7'!LV5</f>
        <v>0</v>
      </c>
      <c r="B5">
        <f>'xx8'!LV5</f>
        <v>0</v>
      </c>
      <c r="C5">
        <f>'xx9'!LV5</f>
        <v>0</v>
      </c>
      <c r="D5">
        <f>'xx10'!LV5</f>
        <v>0</v>
      </c>
      <c r="F5" t="str">
        <f>IF(TYPE(_xlfn.TEXTAFTER(A5,"scala "))=16,"",_xlfn.TEXTAFTER(A5,"scala "))</f>
        <v/>
      </c>
      <c r="G5" t="str">
        <f>IF(TYPE(_xlfn.TEXTAFTER(B5,"scala "))=16,"",_xlfn.TEXTAFTER(B5,"scala "))</f>
        <v/>
      </c>
      <c r="H5" t="str">
        <f>IF(TYPE(_xlfn.TEXTAFTER(C5,"scala "))=16,"",_xlfn.TEXTAFTER(C5,"scala "))</f>
        <v/>
      </c>
      <c r="I5" t="str">
        <f>IF(TYPE(_xlfn.TEXTAFTER(D5,"scala "))=16,"",_xlfn.TEXTAFTER(D5,"scala "))</f>
        <v/>
      </c>
      <c r="J5">
        <f t="shared" ref="J5:J6" si="0">IF(K5="",J4,J4+1)</f>
        <v>0</v>
      </c>
      <c r="K5" t="str">
        <f t="shared" ref="K5:K20" si="1">IF(TYPE(VLOOKUP(G5,acco1,1,FALSE))=16,"",VLOOKUP(G5,acco1,1,FALSE))</f>
        <v/>
      </c>
      <c r="L5" t="str">
        <f t="shared" ref="L5:L20" si="2">IF(TYPE(VLOOKUP(H5,ACCO11,1,FALSE))=16,"",VLOOKUP(H5,ACCO11,1,FALSE))</f>
        <v/>
      </c>
      <c r="M5" t="str">
        <f t="shared" ref="M5:M20" si="3">IF(TYPE(VLOOKUP(I5,ACCO111,1,FALSE))=16,"",VLOOKUP(I5,ACCO111,1,FALSE))</f>
        <v/>
      </c>
      <c r="O5" t="str">
        <f t="shared" ref="O5:O20" si="4">IF(K5=0,O4,K5)</f>
        <v/>
      </c>
      <c r="P5" t="str">
        <f>IF(L5=0,P4,L5)</f>
        <v/>
      </c>
      <c r="Q5" t="str">
        <f>IF(M5=0,Q4,M5)</f>
        <v/>
      </c>
      <c r="R5" s="66"/>
      <c r="S5" s="66"/>
      <c r="T5" s="191" t="s">
        <v>105</v>
      </c>
      <c r="U5" s="126"/>
      <c r="V5" s="126"/>
      <c r="W5" s="126"/>
      <c r="X5" s="126"/>
      <c r="Y5" s="124">
        <f>U5</f>
        <v>0</v>
      </c>
      <c r="Z5" s="70" t="str">
        <f>(IF(U6="giusto","",(IF(U6="diesis","#",(IF(U6="bemolle","b",""))))))</f>
        <v/>
      </c>
      <c r="AA5" s="70" t="str">
        <f>(IF(U7="maggiore","",(IF(U7="minore","m",""))))</f>
        <v/>
      </c>
      <c r="AB5" s="70" t="str">
        <f>(IF(U8="giusto","",(IF(U8="bemolle","5b",(IF(U8="diesiS","5#",""))))))</f>
        <v/>
      </c>
      <c r="AC5" s="70" t="str">
        <f>IF(AD5="Δ","",(IF(U9="settima","7",(IF(U9="nona","9",(IF(U9="undicesima","11",(IF(U9="tredicesima","13","")))))))))</f>
        <v/>
      </c>
      <c r="AD5" s="70" t="str">
        <f>(IF(U9="settima",(IF(U10="maggiore","Δ",(IF(U10="minore","",(IF(U10="diminuita","dim","")))))),(IF(U9="nona",(IF(U10="giusta","",(IF(U10="bemolle","b",(IF(U10="eccedente","#","")))))),(IF(U9="undicesima",(IF(U10="giusta","",(IF(U10="bemolle","b",(IF(U10="eccedente","+","")))))),(IF(U9="tredicesima",(IF(U10="maggiore","",(IF(U10="minore","b")))),""))))))))</f>
        <v/>
      </c>
      <c r="AE5" s="67" t="str">
        <f>IF(RIGHT(CONCATENATE(Y5,Z5,AA5,AB5,AC5,AD5),3)="dim",CONCATENATE(Y5,AD5),CONCATENATE(Y5,Z5,AA5,AB5,AC5,AD5))</f>
        <v>0</v>
      </c>
      <c r="AF5" s="66"/>
      <c r="AG5" s="176" t="str">
        <f>IF(AG6=0,0,"Tra il 1° e 2° accordo")</f>
        <v>Tra il 1° e 2° accordo</v>
      </c>
      <c r="AH5" s="178"/>
      <c r="AI5" s="66"/>
      <c r="AJ5" s="66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</row>
    <row r="6" spans="1:73" ht="22.8" x14ac:dyDescent="0.4">
      <c r="A6">
        <f>'xx7'!LV6</f>
        <v>0</v>
      </c>
      <c r="B6">
        <f>'xx8'!LV6</f>
        <v>0</v>
      </c>
      <c r="C6">
        <f>'xx9'!LV6</f>
        <v>0</v>
      </c>
      <c r="D6">
        <f>'xx10'!LV6</f>
        <v>0</v>
      </c>
      <c r="F6" t="str">
        <f t="shared" ref="F6:F20" si="5">IF(TYPE(_xlfn.TEXTAFTER(A6,"scala "))=16,"",_xlfn.TEXTAFTER(A6,"scala "))</f>
        <v/>
      </c>
      <c r="G6" t="str">
        <f t="shared" ref="G6:G20" si="6">IF(TYPE(_xlfn.TEXTAFTER(B6,"scala "))=16,"",_xlfn.TEXTAFTER(B6,"scala "))</f>
        <v/>
      </c>
      <c r="H6" t="str">
        <f t="shared" ref="H6:H20" si="7">IF(TYPE(_xlfn.TEXTAFTER(C6,"scala "))=16,"",_xlfn.TEXTAFTER(C6,"scala "))</f>
        <v/>
      </c>
      <c r="I6" t="str">
        <f t="shared" ref="I6:I20" si="8">IF(TYPE(_xlfn.TEXTAFTER(D6,"scala "))=16,"",_xlfn.TEXTAFTER(D6,"scala "))</f>
        <v/>
      </c>
      <c r="J6">
        <f t="shared" si="0"/>
        <v>0</v>
      </c>
      <c r="K6" t="str">
        <f t="shared" si="1"/>
        <v/>
      </c>
      <c r="L6" t="str">
        <f t="shared" si="2"/>
        <v/>
      </c>
      <c r="M6" t="str">
        <f t="shared" si="3"/>
        <v/>
      </c>
      <c r="O6" t="str">
        <f t="shared" si="4"/>
        <v/>
      </c>
      <c r="P6" t="str">
        <f t="shared" ref="P6:P20" si="9">IF(L6=0,P5,L6)</f>
        <v/>
      </c>
      <c r="Q6" t="str">
        <f t="shared" ref="Q6:Q20" si="10">IF(M6=0,Q5,M6)</f>
        <v/>
      </c>
      <c r="R6" s="66"/>
      <c r="S6" s="66"/>
      <c r="T6" s="191"/>
      <c r="U6" s="123"/>
      <c r="V6" s="123"/>
      <c r="W6" s="123"/>
      <c r="X6" s="123"/>
      <c r="Y6" s="124">
        <f>V5</f>
        <v>0</v>
      </c>
      <c r="Z6" s="70" t="str">
        <f>(IF(V6="giusto","",(IF(V6="diesis","#",(IF(V6="bemolle","b",""))))))</f>
        <v/>
      </c>
      <c r="AA6" s="70" t="str">
        <f>(IF(V7="maggiore","",(IF(V7="minore","m",""))))</f>
        <v/>
      </c>
      <c r="AB6" s="70" t="str">
        <f>(IF(V8="giusto","",(IF(V8="bemolle","5b",(IF(V8="diesiS","5#",""))))))</f>
        <v/>
      </c>
      <c r="AC6" s="70" t="str">
        <f>IF(AD6="Δ","",(IF(V9="settima","7",(IF(V9="nona","9",(IF(V9="undicesima","11",(IF(V9="tredicesima","13","")))))))))</f>
        <v/>
      </c>
      <c r="AD6" s="70" t="str">
        <f>(IF(V9="settima",(IF(V10="maggiore","Δ",(IF(V10="minore","",(IF(V10="diminuita","dim","")))))),(IF(V10="giusta","",(IF(V10="bemolle","b",(IF(V10="eccedente","+",""))))))))</f>
        <v/>
      </c>
      <c r="AE6" s="67" t="str">
        <f t="shared" ref="AE6:AE8" si="11">IF(RIGHT(CONCATENATE(Y6,Z6,AA6,AB6,AC6,AD6),3)="dim",CONCATENATE(Y6,AD6),CONCATENATE(Y6,Z6,AA6,AB6,AC6,AD6))</f>
        <v>0</v>
      </c>
      <c r="AF6" s="66"/>
      <c r="AG6" s="174" t="str">
        <f>CONCATENATE(K5,(IF(K5="","",(IF(K6="","   "," e ")))),K6,(IF(K6="","",(IF(K7="","   "," e ")))),K7,(IF(K7="","",(IF(K8="","   "," e ")))),K8,(IF(K8="","",(IF(K9="","   "," e ")))),K9,(IF(K9="","",(IF(K10="","   "," e ")))),K10,(IF(K10="","",(IF(K11="","   "," e ")))),K11,(IF(K11="","",(IF(K12="","   "," e ")))),K12,(IF(K12="","",(IF(K13="","   "," e ")))),K13,(IF(K13="","",(IF(K14="","   "," e ")))),K14,(IF(K14="","",(IF(K15="","   "," e ")))),K15,(IF(K15="","",(IF(K16="","   "," e ")))),,K16)</f>
        <v/>
      </c>
      <c r="AH6" s="175"/>
      <c r="AI6" s="66"/>
      <c r="AJ6" s="66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</row>
    <row r="7" spans="1:73" ht="22.8" x14ac:dyDescent="0.4">
      <c r="A7">
        <f>'xx7'!LV7</f>
        <v>0</v>
      </c>
      <c r="B7">
        <f>'xx8'!LV7</f>
        <v>0</v>
      </c>
      <c r="C7">
        <f>'xx9'!LV7</f>
        <v>0</v>
      </c>
      <c r="D7">
        <f>'xx10'!LV7</f>
        <v>0</v>
      </c>
      <c r="F7" t="str">
        <f t="shared" si="5"/>
        <v/>
      </c>
      <c r="G7" t="str">
        <f t="shared" si="6"/>
        <v/>
      </c>
      <c r="H7" t="str">
        <f t="shared" si="7"/>
        <v/>
      </c>
      <c r="I7" t="str">
        <f t="shared" si="8"/>
        <v/>
      </c>
      <c r="J7">
        <f>IF(K7="",J6,J6+1)</f>
        <v>0</v>
      </c>
      <c r="K7" t="str">
        <f t="shared" si="1"/>
        <v/>
      </c>
      <c r="L7" t="str">
        <f t="shared" si="2"/>
        <v/>
      </c>
      <c r="M7" t="str">
        <f t="shared" si="3"/>
        <v/>
      </c>
      <c r="O7" t="str">
        <f t="shared" si="4"/>
        <v/>
      </c>
      <c r="P7" t="str">
        <f t="shared" si="9"/>
        <v/>
      </c>
      <c r="Q7" t="str">
        <f t="shared" si="10"/>
        <v/>
      </c>
      <c r="R7" s="66"/>
      <c r="S7" s="66"/>
      <c r="T7" s="191" t="s">
        <v>128</v>
      </c>
      <c r="U7" s="127"/>
      <c r="V7" s="127"/>
      <c r="W7" s="127"/>
      <c r="X7" s="127"/>
      <c r="Y7" s="124">
        <f>W5</f>
        <v>0</v>
      </c>
      <c r="Z7" s="70" t="str">
        <f>(IF(W6="giusto","",(IF(W6="diesis","#",(IF(W6="bemolle","b",""))))))</f>
        <v/>
      </c>
      <c r="AA7" s="70" t="str">
        <f>(IF(W7="maggiore","",(IF(W7="minore","m",""))))</f>
        <v/>
      </c>
      <c r="AB7" s="70" t="str">
        <f>(IF(W8="giusto","",(IF(W8="bemolle","5b",(IF(W8="diesiS","5#",""))))))</f>
        <v/>
      </c>
      <c r="AC7" s="70" t="str">
        <f>IF(AD7="Δ","",(IF(W9="settima","7",(IF(W9="nona","9",(IF(W9="undicesima","11",(IF(W9="tredicesima","13","")))))))))</f>
        <v/>
      </c>
      <c r="AD7" s="70" t="str">
        <f>(IF(W9="settima",(IF(W10="maggiore","Δ",(IF(W10="minore","",(IF(W10="diminuita","dim","")))))),(IF(W10="giusta","",(IF(W10="bemolle","b",(IF(W10="eccedente","+",""))))))))</f>
        <v/>
      </c>
      <c r="AE7" s="67" t="str">
        <f t="shared" si="11"/>
        <v>0</v>
      </c>
      <c r="AF7" s="66"/>
      <c r="AG7" s="176" t="s">
        <v>145</v>
      </c>
      <c r="AH7" s="177"/>
      <c r="AI7" s="66"/>
      <c r="AJ7" s="66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</row>
    <row r="8" spans="1:73" ht="22.8" x14ac:dyDescent="0.4">
      <c r="A8">
        <f>'xx7'!LV8</f>
        <v>0</v>
      </c>
      <c r="B8">
        <f>'xx8'!LV8</f>
        <v>0</v>
      </c>
      <c r="C8">
        <f>'xx9'!LV8</f>
        <v>0</v>
      </c>
      <c r="D8">
        <f>'xx10'!LV8</f>
        <v>0</v>
      </c>
      <c r="F8" t="str">
        <f t="shared" si="5"/>
        <v/>
      </c>
      <c r="G8" t="str">
        <f t="shared" si="6"/>
        <v/>
      </c>
      <c r="H8" t="str">
        <f t="shared" si="7"/>
        <v/>
      </c>
      <c r="I8" t="str">
        <f t="shared" si="8"/>
        <v/>
      </c>
      <c r="J8">
        <f t="shared" ref="J8:J20" si="12">IF(K8="",J7,J7+1)</f>
        <v>0</v>
      </c>
      <c r="K8" t="str">
        <f t="shared" si="1"/>
        <v/>
      </c>
      <c r="L8" t="str">
        <f t="shared" si="2"/>
        <v/>
      </c>
      <c r="M8" t="str">
        <f t="shared" si="3"/>
        <v/>
      </c>
      <c r="O8" t="str">
        <f t="shared" si="4"/>
        <v/>
      </c>
      <c r="P8" t="str">
        <f t="shared" si="9"/>
        <v/>
      </c>
      <c r="Q8" t="str">
        <f t="shared" si="10"/>
        <v/>
      </c>
      <c r="R8" s="66"/>
      <c r="S8" s="66"/>
      <c r="T8" s="191" t="s">
        <v>129</v>
      </c>
      <c r="U8" s="127"/>
      <c r="V8" s="127"/>
      <c r="W8" s="127"/>
      <c r="X8" s="127"/>
      <c r="Y8" s="124">
        <f>X5</f>
        <v>0</v>
      </c>
      <c r="Z8" s="70" t="str">
        <f>(IF(X6="giusto","",(IF(X6="diesis","#",(IF(X6="bemolle","b",""))))))</f>
        <v/>
      </c>
      <c r="AA8" s="70" t="str">
        <f>(IF(X7="maggiore","",(IF(X7="minore","m",""))))</f>
        <v/>
      </c>
      <c r="AB8" s="70" t="str">
        <f>(IF(X8="giusto","",(IF(X8="bemolle","5b",(IF(X8="diesiS","5#",""))))))</f>
        <v/>
      </c>
      <c r="AC8" s="70" t="str">
        <f>IF(AD8="Δ","",(IF(X9="settima","7",(IF(X9="nona","9",(IF(X9="undicesima","11",(IF(X9="tredicesima","13","")))))))))</f>
        <v/>
      </c>
      <c r="AD8" s="70" t="str">
        <f>(IF(X9="settima",(IF(X10="maggiore","Δ",(IF(X10="minore","",(IF(X10="diminuita","dim","")))))),(IF(X10="giusta","",(IF(X10="bemolle","b",(IF(X10="eccedente","+",""))))))))</f>
        <v/>
      </c>
      <c r="AE8" s="67" t="str">
        <f t="shared" si="11"/>
        <v>0</v>
      </c>
      <c r="AF8" s="66"/>
      <c r="AG8" s="174" t="str">
        <f>CONCATENATE(L5,(IF(L5="","",(IF(L6="","   "," e ")))),L6,(IF(L6="","",(IF(L7="","   "," e ")))),L7,(IF(L7="","",(IF(L8="","   "," e ")))),L8,(IF(L8="","",(IF(L9="","   "," e ")))),L9,(IF(L9="","",(IF(L10="","   "," e ")))),L10,(IF(L10="","",(IF(L11="","   "," e ")))),L11,(IF(L11="","   ",(IF(L12="",""," e ")))),L12,(IF(L12="","",(IF(L13="","   "," e ")))),L13,(IF(L13="","",(IF(L14="","   "," e ")))),L14,(IF(L14="","",(IF(L15="","   "," e ")))),L15,(IF(L15="","",(IF(L16="","   "," e ")))),,L16)</f>
        <v xml:space="preserve">   </v>
      </c>
      <c r="AH8" s="175"/>
      <c r="AI8" s="66"/>
      <c r="AJ8" s="66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</row>
    <row r="9" spans="1:73" ht="22.8" x14ac:dyDescent="0.4">
      <c r="A9">
        <f>'xx7'!LV9</f>
        <v>0</v>
      </c>
      <c r="B9">
        <f>'xx8'!LV9</f>
        <v>0</v>
      </c>
      <c r="C9">
        <f>'xx9'!LV9</f>
        <v>0</v>
      </c>
      <c r="D9">
        <f>'xx10'!LV9</f>
        <v>0</v>
      </c>
      <c r="F9" t="str">
        <f t="shared" si="5"/>
        <v/>
      </c>
      <c r="G9" t="str">
        <f t="shared" si="6"/>
        <v/>
      </c>
      <c r="H9" t="str">
        <f t="shared" si="7"/>
        <v/>
      </c>
      <c r="I9" t="str">
        <f t="shared" si="8"/>
        <v/>
      </c>
      <c r="J9">
        <f t="shared" si="12"/>
        <v>0</v>
      </c>
      <c r="K9" t="str">
        <f t="shared" si="1"/>
        <v/>
      </c>
      <c r="L9" t="str">
        <f t="shared" si="2"/>
        <v/>
      </c>
      <c r="M9" t="str">
        <f t="shared" si="3"/>
        <v/>
      </c>
      <c r="O9" t="str">
        <f t="shared" si="4"/>
        <v/>
      </c>
      <c r="P9" t="str">
        <f t="shared" si="9"/>
        <v/>
      </c>
      <c r="Q9" t="str">
        <f t="shared" si="10"/>
        <v/>
      </c>
      <c r="R9" s="66"/>
      <c r="S9" s="66"/>
      <c r="T9" s="192" t="s">
        <v>130</v>
      </c>
      <c r="U9" s="127"/>
      <c r="V9" s="127"/>
      <c r="W9" s="127"/>
      <c r="X9" s="127"/>
      <c r="Y9" s="66"/>
      <c r="Z9" s="66"/>
      <c r="AA9" s="66"/>
      <c r="AB9" s="66"/>
      <c r="AC9" s="66"/>
      <c r="AD9" s="66"/>
      <c r="AE9" s="66"/>
      <c r="AF9" s="66"/>
      <c r="AG9" s="176" t="s">
        <v>146</v>
      </c>
      <c r="AH9" s="177"/>
      <c r="AI9" s="66"/>
      <c r="AJ9" s="66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</row>
    <row r="10" spans="1:73" ht="23.4" thickBot="1" x14ac:dyDescent="0.45">
      <c r="A10">
        <f>'xx7'!LV10</f>
        <v>0</v>
      </c>
      <c r="B10">
        <f>'xx8'!LV10</f>
        <v>0</v>
      </c>
      <c r="C10">
        <f>'xx9'!LV10</f>
        <v>0</v>
      </c>
      <c r="D10">
        <f>'xx10'!LV10</f>
        <v>0</v>
      </c>
      <c r="F10" t="str">
        <f t="shared" si="5"/>
        <v/>
      </c>
      <c r="G10" t="str">
        <f t="shared" si="6"/>
        <v/>
      </c>
      <c r="H10" t="str">
        <f t="shared" si="7"/>
        <v/>
      </c>
      <c r="I10" t="str">
        <f t="shared" si="8"/>
        <v/>
      </c>
      <c r="J10">
        <f t="shared" si="12"/>
        <v>0</v>
      </c>
      <c r="K10" t="str">
        <f t="shared" si="1"/>
        <v/>
      </c>
      <c r="L10" t="str">
        <f t="shared" si="2"/>
        <v/>
      </c>
      <c r="M10" t="str">
        <f t="shared" si="3"/>
        <v/>
      </c>
      <c r="O10" t="str">
        <f t="shared" si="4"/>
        <v/>
      </c>
      <c r="P10" t="str">
        <f t="shared" si="9"/>
        <v/>
      </c>
      <c r="Q10" t="str">
        <f t="shared" si="10"/>
        <v/>
      </c>
      <c r="R10" s="66"/>
      <c r="S10" s="66"/>
      <c r="T10" s="192" t="s">
        <v>137</v>
      </c>
      <c r="U10" s="128"/>
      <c r="V10" s="128"/>
      <c r="W10" s="128"/>
      <c r="X10" s="128"/>
      <c r="Y10" s="66"/>
      <c r="Z10" s="66"/>
      <c r="AA10" s="66"/>
      <c r="AB10" s="66"/>
      <c r="AC10" s="66"/>
      <c r="AD10" s="66"/>
      <c r="AE10" s="66"/>
      <c r="AF10" s="66"/>
      <c r="AG10" s="174" t="str">
        <f>CONCATENATE(M5," ",M6," ",M7," ",M8," ",M9," ",M10," ",M11," ",M12," ",M13," ",M14," ",M15," ",M16)</f>
        <v xml:space="preserve">           </v>
      </c>
      <c r="AH10" s="175"/>
      <c r="AI10" s="66"/>
      <c r="AJ10" s="66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</row>
    <row r="11" spans="1:73" ht="6.6" customHeight="1" thickTop="1" x14ac:dyDescent="0.4">
      <c r="A11">
        <f>'xx7'!LV11</f>
        <v>0</v>
      </c>
      <c r="B11">
        <f>'xx8'!LV11</f>
        <v>0</v>
      </c>
      <c r="C11">
        <f>'xx9'!LV11</f>
        <v>0</v>
      </c>
      <c r="D11">
        <f>'xx10'!LV11</f>
        <v>0</v>
      </c>
      <c r="F11" t="str">
        <f t="shared" si="5"/>
        <v/>
      </c>
      <c r="G11" t="str">
        <f t="shared" si="6"/>
        <v/>
      </c>
      <c r="H11" t="str">
        <f t="shared" si="7"/>
        <v/>
      </c>
      <c r="I11" t="str">
        <f t="shared" si="8"/>
        <v/>
      </c>
      <c r="J11">
        <f t="shared" si="12"/>
        <v>0</v>
      </c>
      <c r="K11" t="str">
        <f t="shared" si="1"/>
        <v/>
      </c>
      <c r="L11" t="str">
        <f t="shared" si="2"/>
        <v/>
      </c>
      <c r="M11" t="str">
        <f t="shared" si="3"/>
        <v/>
      </c>
      <c r="O11" t="str">
        <f t="shared" si="4"/>
        <v/>
      </c>
      <c r="P11" t="str">
        <f t="shared" si="9"/>
        <v/>
      </c>
      <c r="Q11" t="str">
        <f t="shared" si="10"/>
        <v/>
      </c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</row>
    <row r="12" spans="1:73" ht="31.8" x14ac:dyDescent="0.4">
      <c r="A12">
        <f>'xx7'!LV12</f>
        <v>0</v>
      </c>
      <c r="B12">
        <f>'xx8'!LV12</f>
        <v>0</v>
      </c>
      <c r="C12">
        <f>'xx9'!LV12</f>
        <v>0</v>
      </c>
      <c r="D12">
        <f>'xx10'!LV12</f>
        <v>0</v>
      </c>
      <c r="F12" t="str">
        <f t="shared" si="5"/>
        <v/>
      </c>
      <c r="G12" t="str">
        <f t="shared" si="6"/>
        <v/>
      </c>
      <c r="H12" t="str">
        <f t="shared" si="7"/>
        <v/>
      </c>
      <c r="I12" t="str">
        <f t="shared" si="8"/>
        <v/>
      </c>
      <c r="J12">
        <f t="shared" si="12"/>
        <v>0</v>
      </c>
      <c r="K12" t="str">
        <f t="shared" si="1"/>
        <v/>
      </c>
      <c r="L12" t="str">
        <f t="shared" si="2"/>
        <v/>
      </c>
      <c r="M12" t="str">
        <f t="shared" si="3"/>
        <v/>
      </c>
      <c r="O12" t="str">
        <f t="shared" si="4"/>
        <v/>
      </c>
      <c r="P12" t="str">
        <f t="shared" si="9"/>
        <v/>
      </c>
      <c r="Q12" t="str">
        <f t="shared" si="10"/>
        <v/>
      </c>
      <c r="R12" s="66"/>
      <c r="S12" s="66"/>
      <c r="T12" s="68" t="s">
        <v>105</v>
      </c>
      <c r="U12" s="72">
        <f>IF(U5=0,0,AE5)</f>
        <v>0</v>
      </c>
      <c r="V12" s="72">
        <f>IF(V5=0,0,AE6)</f>
        <v>0</v>
      </c>
      <c r="W12" s="72">
        <f>IF(W5=0,0,AE7)</f>
        <v>0</v>
      </c>
      <c r="X12" s="72">
        <f>IF(X5=0,0,AE8)</f>
        <v>0</v>
      </c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</row>
    <row r="13" spans="1:73" ht="6.6" customHeight="1" x14ac:dyDescent="0.4">
      <c r="A13">
        <f>'xx7'!LV13</f>
        <v>0</v>
      </c>
      <c r="B13">
        <f>'xx8'!LV13</f>
        <v>0</v>
      </c>
      <c r="C13">
        <f>'xx9'!LV13</f>
        <v>0</v>
      </c>
      <c r="D13">
        <f>'xx10'!LV13</f>
        <v>0</v>
      </c>
      <c r="F13" t="str">
        <f t="shared" si="5"/>
        <v/>
      </c>
      <c r="G13" t="str">
        <f t="shared" si="6"/>
        <v/>
      </c>
      <c r="H13" t="str">
        <f t="shared" si="7"/>
        <v/>
      </c>
      <c r="I13" t="str">
        <f t="shared" si="8"/>
        <v/>
      </c>
      <c r="J13">
        <f t="shared" si="12"/>
        <v>0</v>
      </c>
      <c r="K13" t="str">
        <f t="shared" si="1"/>
        <v/>
      </c>
      <c r="L13" t="str">
        <f t="shared" si="2"/>
        <v/>
      </c>
      <c r="M13" t="str">
        <f t="shared" si="3"/>
        <v/>
      </c>
      <c r="O13" t="str">
        <f t="shared" si="4"/>
        <v/>
      </c>
      <c r="P13" t="str">
        <f t="shared" si="9"/>
        <v/>
      </c>
      <c r="Q13" t="str">
        <f t="shared" si="10"/>
        <v/>
      </c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</row>
    <row r="14" spans="1:73" ht="30" customHeight="1" x14ac:dyDescent="0.4">
      <c r="A14">
        <f>'xx7'!LV14</f>
        <v>0</v>
      </c>
      <c r="B14">
        <f>'xx8'!LV14</f>
        <v>0</v>
      </c>
      <c r="C14">
        <f>'xx9'!LV14</f>
        <v>0</v>
      </c>
      <c r="D14">
        <f>'xx10'!LV14</f>
        <v>0</v>
      </c>
      <c r="F14" t="str">
        <f t="shared" si="5"/>
        <v/>
      </c>
      <c r="G14" t="str">
        <f t="shared" si="6"/>
        <v/>
      </c>
      <c r="H14" t="str">
        <f t="shared" si="7"/>
        <v/>
      </c>
      <c r="I14" t="str">
        <f t="shared" si="8"/>
        <v/>
      </c>
      <c r="J14">
        <f t="shared" si="12"/>
        <v>0</v>
      </c>
      <c r="K14" t="str">
        <f t="shared" si="1"/>
        <v/>
      </c>
      <c r="L14" t="str">
        <f t="shared" si="2"/>
        <v/>
      </c>
      <c r="M14" t="str">
        <f t="shared" si="3"/>
        <v/>
      </c>
      <c r="O14" t="str">
        <f t="shared" si="4"/>
        <v/>
      </c>
      <c r="P14" t="str">
        <f t="shared" si="9"/>
        <v/>
      </c>
      <c r="Q14" t="str">
        <f t="shared" si="10"/>
        <v/>
      </c>
      <c r="R14" s="66"/>
      <c r="S14" s="66"/>
      <c r="T14" s="66"/>
      <c r="U14" s="71">
        <f>A5</f>
        <v>0</v>
      </c>
      <c r="V14" s="71">
        <f t="shared" ref="V14:X23" si="13">B5</f>
        <v>0</v>
      </c>
      <c r="W14" s="71">
        <f t="shared" si="13"/>
        <v>0</v>
      </c>
      <c r="X14" s="71">
        <f t="shared" si="13"/>
        <v>0</v>
      </c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</row>
    <row r="15" spans="1:73" ht="30" customHeight="1" x14ac:dyDescent="0.4">
      <c r="A15">
        <f>'xx7'!LV15</f>
        <v>0</v>
      </c>
      <c r="B15">
        <f>'xx8'!LV15</f>
        <v>0</v>
      </c>
      <c r="C15">
        <f>'xx9'!LV15</f>
        <v>0</v>
      </c>
      <c r="D15">
        <f>'xx10'!LV15</f>
        <v>0</v>
      </c>
      <c r="F15" t="str">
        <f t="shared" si="5"/>
        <v/>
      </c>
      <c r="G15" t="str">
        <f t="shared" si="6"/>
        <v/>
      </c>
      <c r="H15" t="str">
        <f t="shared" si="7"/>
        <v/>
      </c>
      <c r="I15" t="str">
        <f t="shared" si="8"/>
        <v/>
      </c>
      <c r="J15">
        <f t="shared" si="12"/>
        <v>0</v>
      </c>
      <c r="K15" t="str">
        <f t="shared" si="1"/>
        <v/>
      </c>
      <c r="L15" t="str">
        <f t="shared" si="2"/>
        <v/>
      </c>
      <c r="M15" t="str">
        <f t="shared" si="3"/>
        <v/>
      </c>
      <c r="O15" t="str">
        <f t="shared" si="4"/>
        <v/>
      </c>
      <c r="P15" t="str">
        <f t="shared" si="9"/>
        <v/>
      </c>
      <c r="Q15" t="str">
        <f t="shared" si="10"/>
        <v/>
      </c>
      <c r="R15" s="66"/>
      <c r="S15" s="66"/>
      <c r="T15" s="66"/>
      <c r="U15" s="71">
        <f t="shared" ref="U15:U19" si="14">A6</f>
        <v>0</v>
      </c>
      <c r="V15" s="71">
        <f t="shared" si="13"/>
        <v>0</v>
      </c>
      <c r="W15" s="71">
        <f t="shared" si="13"/>
        <v>0</v>
      </c>
      <c r="X15" s="71">
        <f t="shared" si="13"/>
        <v>0</v>
      </c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</row>
    <row r="16" spans="1:73" ht="30" customHeight="1" x14ac:dyDescent="0.4">
      <c r="A16">
        <f>'xx7'!LV16</f>
        <v>0</v>
      </c>
      <c r="B16">
        <f>'xx8'!LV16</f>
        <v>0</v>
      </c>
      <c r="C16">
        <f>'xx9'!LV16</f>
        <v>0</v>
      </c>
      <c r="D16">
        <f>'xx10'!LV16</f>
        <v>0</v>
      </c>
      <c r="F16" t="str">
        <f t="shared" si="5"/>
        <v/>
      </c>
      <c r="G16" t="str">
        <f t="shared" si="6"/>
        <v/>
      </c>
      <c r="H16" t="str">
        <f t="shared" si="7"/>
        <v/>
      </c>
      <c r="I16" t="str">
        <f t="shared" si="8"/>
        <v/>
      </c>
      <c r="J16">
        <f t="shared" si="12"/>
        <v>0</v>
      </c>
      <c r="K16" t="str">
        <f t="shared" si="1"/>
        <v/>
      </c>
      <c r="L16" t="str">
        <f t="shared" si="2"/>
        <v/>
      </c>
      <c r="M16" t="str">
        <f t="shared" si="3"/>
        <v/>
      </c>
      <c r="O16" t="str">
        <f t="shared" si="4"/>
        <v/>
      </c>
      <c r="P16" t="str">
        <f t="shared" si="9"/>
        <v/>
      </c>
      <c r="Q16" t="str">
        <f t="shared" si="10"/>
        <v/>
      </c>
      <c r="R16" s="66"/>
      <c r="S16" s="66"/>
      <c r="T16" s="66"/>
      <c r="U16" s="71">
        <f t="shared" si="14"/>
        <v>0</v>
      </c>
      <c r="V16" s="71">
        <f t="shared" si="13"/>
        <v>0</v>
      </c>
      <c r="W16" s="71">
        <f t="shared" si="13"/>
        <v>0</v>
      </c>
      <c r="X16" s="71">
        <f t="shared" si="13"/>
        <v>0</v>
      </c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</row>
    <row r="17" spans="1:73" ht="30" customHeight="1" x14ac:dyDescent="0.4">
      <c r="A17">
        <f>'xx7'!LV17</f>
        <v>0</v>
      </c>
      <c r="B17">
        <f>'xx8'!LV17</f>
        <v>0</v>
      </c>
      <c r="C17">
        <f>'xx9'!LV17</f>
        <v>0</v>
      </c>
      <c r="D17">
        <f>'xx10'!LV17</f>
        <v>0</v>
      </c>
      <c r="F17" t="str">
        <f t="shared" si="5"/>
        <v/>
      </c>
      <c r="G17" t="str">
        <f t="shared" si="6"/>
        <v/>
      </c>
      <c r="H17" t="str">
        <f t="shared" si="7"/>
        <v/>
      </c>
      <c r="I17" t="str">
        <f t="shared" si="8"/>
        <v/>
      </c>
      <c r="J17">
        <f t="shared" si="12"/>
        <v>0</v>
      </c>
      <c r="K17" t="str">
        <f t="shared" si="1"/>
        <v/>
      </c>
      <c r="L17" t="str">
        <f t="shared" si="2"/>
        <v/>
      </c>
      <c r="M17" t="str">
        <f t="shared" si="3"/>
        <v/>
      </c>
      <c r="O17" t="str">
        <f t="shared" si="4"/>
        <v/>
      </c>
      <c r="P17" t="str">
        <f t="shared" si="9"/>
        <v/>
      </c>
      <c r="Q17" t="str">
        <f t="shared" si="10"/>
        <v/>
      </c>
      <c r="R17" s="66"/>
      <c r="S17" s="66"/>
      <c r="T17" s="66"/>
      <c r="U17" s="71">
        <f t="shared" si="14"/>
        <v>0</v>
      </c>
      <c r="V17" s="71">
        <f t="shared" si="13"/>
        <v>0</v>
      </c>
      <c r="W17" s="71">
        <f t="shared" si="13"/>
        <v>0</v>
      </c>
      <c r="X17" s="71">
        <f t="shared" si="13"/>
        <v>0</v>
      </c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</row>
    <row r="18" spans="1:73" ht="30" customHeight="1" x14ac:dyDescent="0.4">
      <c r="A18">
        <f>'xx7'!LV18</f>
        <v>0</v>
      </c>
      <c r="B18">
        <f>'xx8'!LV18</f>
        <v>0</v>
      </c>
      <c r="C18">
        <f>'xx9'!LV18</f>
        <v>0</v>
      </c>
      <c r="D18">
        <f>'xx10'!LV18</f>
        <v>0</v>
      </c>
      <c r="F18" t="str">
        <f t="shared" si="5"/>
        <v/>
      </c>
      <c r="G18" t="str">
        <f t="shared" si="6"/>
        <v/>
      </c>
      <c r="H18" t="str">
        <f t="shared" si="7"/>
        <v/>
      </c>
      <c r="I18" t="str">
        <f t="shared" si="8"/>
        <v/>
      </c>
      <c r="J18">
        <f t="shared" si="12"/>
        <v>0</v>
      </c>
      <c r="K18" t="str">
        <f t="shared" si="1"/>
        <v/>
      </c>
      <c r="L18" t="str">
        <f t="shared" si="2"/>
        <v/>
      </c>
      <c r="M18" t="str">
        <f t="shared" si="3"/>
        <v/>
      </c>
      <c r="O18" t="str">
        <f t="shared" si="4"/>
        <v/>
      </c>
      <c r="P18" t="str">
        <f t="shared" si="9"/>
        <v/>
      </c>
      <c r="Q18" t="str">
        <f t="shared" si="10"/>
        <v/>
      </c>
      <c r="R18" s="66"/>
      <c r="S18" s="66"/>
      <c r="T18" s="66"/>
      <c r="U18" s="71">
        <f t="shared" si="14"/>
        <v>0</v>
      </c>
      <c r="V18" s="71">
        <f t="shared" si="13"/>
        <v>0</v>
      </c>
      <c r="W18" s="71">
        <f t="shared" si="13"/>
        <v>0</v>
      </c>
      <c r="X18" s="71">
        <f t="shared" si="13"/>
        <v>0</v>
      </c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</row>
    <row r="19" spans="1:73" ht="30" customHeight="1" x14ac:dyDescent="0.4">
      <c r="A19">
        <f>'xx7'!LV19</f>
        <v>0</v>
      </c>
      <c r="B19">
        <f>'xx8'!LV19</f>
        <v>0</v>
      </c>
      <c r="C19">
        <f>'xx9'!LV19</f>
        <v>0</v>
      </c>
      <c r="D19">
        <f>'xx10'!LV19</f>
        <v>0</v>
      </c>
      <c r="F19" t="str">
        <f t="shared" si="5"/>
        <v/>
      </c>
      <c r="G19" t="str">
        <f t="shared" si="6"/>
        <v/>
      </c>
      <c r="H19" t="str">
        <f t="shared" si="7"/>
        <v/>
      </c>
      <c r="I19" t="str">
        <f t="shared" si="8"/>
        <v/>
      </c>
      <c r="J19">
        <f t="shared" si="12"/>
        <v>0</v>
      </c>
      <c r="K19" t="str">
        <f t="shared" si="1"/>
        <v/>
      </c>
      <c r="L19" t="str">
        <f t="shared" si="2"/>
        <v/>
      </c>
      <c r="M19" t="str">
        <f t="shared" si="3"/>
        <v/>
      </c>
      <c r="O19" t="str">
        <f t="shared" si="4"/>
        <v/>
      </c>
      <c r="P19" t="str">
        <f t="shared" si="9"/>
        <v/>
      </c>
      <c r="Q19" t="str">
        <f t="shared" si="10"/>
        <v/>
      </c>
      <c r="R19" s="66"/>
      <c r="S19" s="66"/>
      <c r="T19" s="66"/>
      <c r="U19" s="71">
        <f t="shared" si="14"/>
        <v>0</v>
      </c>
      <c r="V19" s="71">
        <f t="shared" si="13"/>
        <v>0</v>
      </c>
      <c r="W19" s="71">
        <f t="shared" si="13"/>
        <v>0</v>
      </c>
      <c r="X19" s="71">
        <f t="shared" si="13"/>
        <v>0</v>
      </c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</row>
    <row r="20" spans="1:73" ht="30" customHeight="1" x14ac:dyDescent="0.4">
      <c r="A20">
        <f>'xx7'!LV20</f>
        <v>0</v>
      </c>
      <c r="B20">
        <f>'xx8'!LV20</f>
        <v>0</v>
      </c>
      <c r="C20">
        <f>'xx9'!LV20</f>
        <v>0</v>
      </c>
      <c r="D20">
        <f>'xx10'!LV20</f>
        <v>0</v>
      </c>
      <c r="F20" t="str">
        <f t="shared" si="5"/>
        <v/>
      </c>
      <c r="G20" t="str">
        <f t="shared" si="6"/>
        <v/>
      </c>
      <c r="H20" t="str">
        <f t="shared" si="7"/>
        <v/>
      </c>
      <c r="I20" t="str">
        <f t="shared" si="8"/>
        <v/>
      </c>
      <c r="J20">
        <f t="shared" si="12"/>
        <v>0</v>
      </c>
      <c r="K20" t="str">
        <f t="shared" si="1"/>
        <v/>
      </c>
      <c r="L20" t="str">
        <f t="shared" si="2"/>
        <v/>
      </c>
      <c r="M20" t="str">
        <f t="shared" si="3"/>
        <v/>
      </c>
      <c r="O20" t="str">
        <f t="shared" si="4"/>
        <v/>
      </c>
      <c r="P20" t="str">
        <f t="shared" si="9"/>
        <v/>
      </c>
      <c r="Q20" t="str">
        <f t="shared" si="10"/>
        <v/>
      </c>
      <c r="R20" s="66"/>
      <c r="S20" s="66"/>
      <c r="T20" s="66"/>
      <c r="U20" s="71">
        <f t="shared" ref="U20:U23" si="15">A11</f>
        <v>0</v>
      </c>
      <c r="V20" s="71">
        <f t="shared" si="13"/>
        <v>0</v>
      </c>
      <c r="W20" s="71">
        <f t="shared" si="13"/>
        <v>0</v>
      </c>
      <c r="X20" s="71">
        <f t="shared" si="13"/>
        <v>0</v>
      </c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</row>
    <row r="21" spans="1:73" ht="30" customHeight="1" x14ac:dyDescent="0.4">
      <c r="A21" t="s">
        <v>118</v>
      </c>
      <c r="B21" t="s">
        <v>118</v>
      </c>
      <c r="C21" t="s">
        <v>118</v>
      </c>
      <c r="D21" t="s">
        <v>118</v>
      </c>
      <c r="E21" t="s">
        <v>118</v>
      </c>
      <c r="F21" t="s">
        <v>118</v>
      </c>
      <c r="G21" t="s">
        <v>118</v>
      </c>
      <c r="H21" t="s">
        <v>118</v>
      </c>
      <c r="I21" t="s">
        <v>118</v>
      </c>
      <c r="J21" t="s">
        <v>118</v>
      </c>
      <c r="K21" t="s">
        <v>118</v>
      </c>
      <c r="L21" t="s">
        <v>118</v>
      </c>
      <c r="M21" t="s">
        <v>118</v>
      </c>
      <c r="R21" s="66"/>
      <c r="S21" s="66"/>
      <c r="T21" s="66"/>
      <c r="U21" s="71">
        <f t="shared" si="15"/>
        <v>0</v>
      </c>
      <c r="V21" s="71">
        <f t="shared" si="13"/>
        <v>0</v>
      </c>
      <c r="W21" s="71">
        <f t="shared" si="13"/>
        <v>0</v>
      </c>
      <c r="X21" s="71">
        <f t="shared" si="13"/>
        <v>0</v>
      </c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</row>
    <row r="22" spans="1:73" ht="30" customHeight="1" x14ac:dyDescent="0.4">
      <c r="R22" s="66"/>
      <c r="S22" s="66"/>
      <c r="T22" s="66"/>
      <c r="U22" s="71">
        <f t="shared" si="15"/>
        <v>0</v>
      </c>
      <c r="V22" s="71">
        <f t="shared" si="13"/>
        <v>0</v>
      </c>
      <c r="W22" s="71">
        <f t="shared" si="13"/>
        <v>0</v>
      </c>
      <c r="X22" s="71">
        <f t="shared" si="13"/>
        <v>0</v>
      </c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</row>
    <row r="23" spans="1:73" ht="30" customHeight="1" x14ac:dyDescent="0.4">
      <c r="A23">
        <v>1</v>
      </c>
      <c r="B23">
        <f>IF(TYPE(VLOOKUP(A23,FUFFA,2,FALSE))=16,0,VLOOKUP(A23,FUFFA,2,FALSE))</f>
        <v>0</v>
      </c>
      <c r="C23">
        <f>IF(TYPE(_xlfn.TEXTBEFORE(B23," di"))=16,0,_xlfn.TEXTBEFORE(B23," di"))</f>
        <v>0</v>
      </c>
      <c r="D23">
        <f>IF(TYPE(_xlfn.TEXTAFTER(B23," di"))=16,0,_xlfn.TEXTAFTER(B23," di"))</f>
        <v>0</v>
      </c>
      <c r="R23" s="66"/>
      <c r="S23" s="66"/>
      <c r="T23" s="66"/>
      <c r="U23" s="71">
        <f t="shared" si="15"/>
        <v>0</v>
      </c>
      <c r="V23" s="71">
        <f t="shared" si="13"/>
        <v>0</v>
      </c>
      <c r="W23" s="71">
        <f t="shared" si="13"/>
        <v>0</v>
      </c>
      <c r="X23" s="71">
        <f t="shared" si="13"/>
        <v>0</v>
      </c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</row>
    <row r="24" spans="1:73" ht="30" customHeight="1" x14ac:dyDescent="0.4">
      <c r="A24">
        <v>2</v>
      </c>
      <c r="B24">
        <f>IF(TYPE(VLOOKUP(A24,FUFFA,2,FALSE))=16,0,VLOOKUP(A24,FUFFA,2,FALSE))</f>
        <v>0</v>
      </c>
      <c r="C24">
        <f t="shared" ref="C24:C27" si="16">IF(TYPE(_xlfn.TEXTBEFORE(B24," di"))=16,0,_xlfn.TEXTBEFORE(B24," di"))</f>
        <v>0</v>
      </c>
      <c r="D24">
        <f>IF(TYPE(_xlfn.TEXTAFTER(B24," di"))=16,0,_xlfn.TEXTAFTER(B24," di"))</f>
        <v>0</v>
      </c>
      <c r="R24" s="66"/>
      <c r="S24" s="66"/>
      <c r="T24" s="66"/>
      <c r="U24" s="71">
        <f t="shared" ref="U24:U25" si="17">A15</f>
        <v>0</v>
      </c>
      <c r="V24" s="71">
        <f t="shared" ref="V24:V25" si="18">B15</f>
        <v>0</v>
      </c>
      <c r="W24" s="71">
        <f t="shared" ref="W24:W25" si="19">C15</f>
        <v>0</v>
      </c>
      <c r="X24" s="71">
        <f t="shared" ref="X24:X25" si="20">D15</f>
        <v>0</v>
      </c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</row>
    <row r="25" spans="1:73" ht="30" customHeight="1" x14ac:dyDescent="0.4">
      <c r="A25">
        <v>3</v>
      </c>
      <c r="B25">
        <f>IF(TYPE(VLOOKUP(A25,FUFFA,2,FALSE))=16,0,VLOOKUP(A25,FUFFA,2,FALSE))</f>
        <v>0</v>
      </c>
      <c r="C25">
        <f t="shared" si="16"/>
        <v>0</v>
      </c>
      <c r="D25">
        <f>IF(TYPE(_xlfn.TEXTAFTER(B25," di"))=16,0,_xlfn.TEXTAFTER(B25," di"))</f>
        <v>0</v>
      </c>
      <c r="R25" s="66"/>
      <c r="S25" s="66"/>
      <c r="T25" s="66"/>
      <c r="U25" s="71">
        <f t="shared" si="17"/>
        <v>0</v>
      </c>
      <c r="V25" s="71">
        <f t="shared" si="18"/>
        <v>0</v>
      </c>
      <c r="W25" s="71">
        <f t="shared" si="19"/>
        <v>0</v>
      </c>
      <c r="X25" s="71">
        <f t="shared" si="20"/>
        <v>0</v>
      </c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</row>
    <row r="26" spans="1:73" ht="22.8" x14ac:dyDescent="0.4">
      <c r="A26">
        <v>4</v>
      </c>
      <c r="B26">
        <f>IF(TYPE(VLOOKUP(A26,FUFFA,2,FALSE))=16,0,VLOOKUP(A26,FUFFA,2,FALSE))</f>
        <v>0</v>
      </c>
      <c r="C26">
        <f t="shared" si="16"/>
        <v>0</v>
      </c>
      <c r="D26">
        <f>IF(TYPE(_xlfn.TEXTAFTER(B26," di"))=16,0,_xlfn.TEXTAFTER(B26," di"))</f>
        <v>0</v>
      </c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</row>
    <row r="27" spans="1:73" ht="22.8" x14ac:dyDescent="0.4">
      <c r="A27">
        <v>5</v>
      </c>
      <c r="B27">
        <f>IF(TYPE(VLOOKUP(A27,FUFFA,2,FALSE))=16,0,VLOOKUP(A27,FUFFA,2,FALSE))</f>
        <v>0</v>
      </c>
      <c r="C27">
        <f t="shared" si="16"/>
        <v>0</v>
      </c>
      <c r="D27">
        <f>IF(TYPE(_xlfn.TEXTAFTER(B27," di"))=16,0,_xlfn.TEXTAFTER(B27," di"))</f>
        <v>0</v>
      </c>
      <c r="R27" s="65"/>
      <c r="S27" s="65"/>
      <c r="T27" s="66"/>
      <c r="U27" s="66"/>
      <c r="V27" s="66"/>
      <c r="W27" s="66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</row>
    <row r="28" spans="1:73" x14ac:dyDescent="0.3"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</row>
    <row r="29" spans="1:73" x14ac:dyDescent="0.3"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</row>
    <row r="30" spans="1:73" x14ac:dyDescent="0.3"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</row>
    <row r="31" spans="1:73" x14ac:dyDescent="0.3"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</row>
    <row r="32" spans="1:73" x14ac:dyDescent="0.3"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</row>
    <row r="33" spans="18:73" x14ac:dyDescent="0.3"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</row>
    <row r="34" spans="18:73" x14ac:dyDescent="0.3"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</row>
    <row r="35" spans="18:73" x14ac:dyDescent="0.3"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</row>
    <row r="36" spans="18:73" x14ac:dyDescent="0.3"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</row>
    <row r="37" spans="18:73" x14ac:dyDescent="0.3"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</row>
    <row r="38" spans="18:73" x14ac:dyDescent="0.3"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</row>
    <row r="39" spans="18:73" x14ac:dyDescent="0.3"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</row>
    <row r="40" spans="18:73" x14ac:dyDescent="0.3"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</row>
    <row r="41" spans="18:73" x14ac:dyDescent="0.3"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</row>
    <row r="42" spans="18:73" x14ac:dyDescent="0.3"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</row>
    <row r="43" spans="18:73" x14ac:dyDescent="0.3"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</row>
    <row r="44" spans="18:73" x14ac:dyDescent="0.3"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</row>
    <row r="45" spans="18:73" x14ac:dyDescent="0.3"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</row>
    <row r="46" spans="18:73" x14ac:dyDescent="0.3"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</row>
    <row r="47" spans="18:73" x14ac:dyDescent="0.3"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</row>
    <row r="48" spans="18:73" x14ac:dyDescent="0.3"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</row>
    <row r="49" spans="18:73" x14ac:dyDescent="0.3"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</row>
    <row r="50" spans="18:73" x14ac:dyDescent="0.3"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</row>
    <row r="51" spans="18:73" x14ac:dyDescent="0.3"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</row>
    <row r="52" spans="18:73" x14ac:dyDescent="0.3"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</row>
    <row r="53" spans="18:73" x14ac:dyDescent="0.3"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</row>
    <row r="54" spans="18:73" x14ac:dyDescent="0.3"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</row>
    <row r="55" spans="18:73" x14ac:dyDescent="0.3"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</row>
    <row r="56" spans="18:73" x14ac:dyDescent="0.3"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</row>
    <row r="57" spans="18:73" x14ac:dyDescent="0.3"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</row>
    <row r="58" spans="18:73" x14ac:dyDescent="0.3"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</row>
    <row r="59" spans="18:73" x14ac:dyDescent="0.3"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</row>
    <row r="60" spans="18:73" x14ac:dyDescent="0.3"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</row>
    <row r="61" spans="18:73" x14ac:dyDescent="0.3"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</row>
    <row r="62" spans="18:73" x14ac:dyDescent="0.3"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</row>
    <row r="63" spans="18:73" x14ac:dyDescent="0.3">
      <c r="T63" s="65"/>
      <c r="U63" s="65"/>
      <c r="V63" s="65"/>
      <c r="W63" s="65"/>
    </row>
    <row r="1048576" spans="20:20" x14ac:dyDescent="0.3">
      <c r="T1048576" t="s">
        <v>144</v>
      </c>
    </row>
  </sheetData>
  <sheetProtection algorithmName="SHA-512" hashValue="GrBgLpB9uwQnHLb0dV4iB6bEMT7FGj4WzMtxY9zzCNoAPu37Nhk6zSx0sQzLk1fBFIS1Ac8xkHWIV9UmtTyZUQ==" saltValue="9z0bCwUbr78MV7ENdMR9Ow==" spinCount="100000" sheet="1" objects="1" scenarios="1"/>
  <mergeCells count="7">
    <mergeCell ref="N1:AG1"/>
    <mergeCell ref="AG10:AH10"/>
    <mergeCell ref="AG8:AH8"/>
    <mergeCell ref="AG6:AH6"/>
    <mergeCell ref="AG9:AH9"/>
    <mergeCell ref="AG5:AH5"/>
    <mergeCell ref="AG7:AH7"/>
  </mergeCells>
  <phoneticPr fontId="11" type="noConversion"/>
  <conditionalFormatting sqref="AG5">
    <cfRule type="expression" dxfId="14" priority="4">
      <formula>$AG$5=0</formula>
    </cfRule>
  </conditionalFormatting>
  <conditionalFormatting sqref="AG7">
    <cfRule type="expression" dxfId="13" priority="30">
      <formula>$W$12=0</formula>
    </cfRule>
  </conditionalFormatting>
  <conditionalFormatting sqref="AG9">
    <cfRule type="expression" dxfId="12" priority="1">
      <formula>$W$12=0</formula>
    </cfRule>
  </conditionalFormatting>
  <dataValidations count="5">
    <dataValidation type="list" allowBlank="1" showInputMessage="1" showErrorMessage="1" sqref="U8:X8" xr:uid="{DFE76B6C-0EB0-4940-8DF4-C96631BB52E6}">
      <formula1>alteraz</formula1>
    </dataValidation>
    <dataValidation type="list" allowBlank="1" showInputMessage="1" showErrorMessage="1" sqref="X5" xr:uid="{8042D79E-21C4-43FB-97F5-4F5B49298C8D}">
      <formula1>PETO</formula1>
    </dataValidation>
    <dataValidation type="list" allowBlank="1" showInputMessage="1" showErrorMessage="1" sqref="U7:X7" xr:uid="{BC799773-AE7D-42D3-BEAB-1DF3195E8B3E}">
      <formula1>magmin</formula1>
    </dataValidation>
    <dataValidation type="list" allowBlank="1" showInputMessage="1" showErrorMessage="1" sqref="U9:X9" xr:uid="{1020327E-A835-4354-B33A-EA8908CD0D7A}">
      <formula1>estens</formula1>
    </dataValidation>
    <dataValidation type="list" allowBlank="1" showInputMessage="1" showErrorMessage="1" sqref="U5:W5" xr:uid="{D24817ED-1EBB-489F-8FCF-4F92ED113CCB}">
      <formula1>PETO</formula1>
    </dataValidation>
  </dataValidations>
  <hyperlinks>
    <hyperlink ref="N1" r:id="rId1" display="www.laltromanualedibasso.com" xr:uid="{EA6C57D7-00CF-470D-B27C-581E18F41680}"/>
  </hyperlinks>
  <pageMargins left="0.7" right="0.7" top="0.75" bottom="0.75" header="0.3" footer="0.3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ADF4EEC-64BF-42C6-B902-E42EA22F3951}">
          <x14:formula1>
            <xm:f>'xx3'!$G$152:$G$154</xm:f>
          </x14:formula1>
          <xm:sqref>U10 W10</xm:sqref>
        </x14:dataValidation>
        <x14:dataValidation type="list" allowBlank="1" showInputMessage="1" showErrorMessage="1" xr:uid="{C79A1E10-6CEF-4C67-8C84-6B944869A135}">
          <x14:formula1>
            <xm:f>'xx3'!$H$152:$H$154</xm:f>
          </x14:formula1>
          <xm:sqref>V10 X10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686AB-1AA2-4CE4-90EE-9A762D312E99}">
  <dimension ref="A1:CM81"/>
  <sheetViews>
    <sheetView showGridLines="0" showRowColHeaders="0" topLeftCell="AJ2" workbookViewId="0">
      <selection activeCell="AV29" sqref="AV29"/>
    </sheetView>
  </sheetViews>
  <sheetFormatPr defaultRowHeight="14.4" x14ac:dyDescent="0.3"/>
  <cols>
    <col min="1" max="1" width="3" hidden="1" customWidth="1"/>
    <col min="2" max="26" width="4.5546875" hidden="1" customWidth="1"/>
    <col min="27" max="28" width="9.5546875" hidden="1" customWidth="1"/>
    <col min="29" max="29" width="4.5546875" hidden="1" customWidth="1"/>
    <col min="30" max="30" width="3" hidden="1" customWidth="1"/>
    <col min="31" max="31" width="4.5546875" hidden="1" customWidth="1"/>
    <col min="32" max="32" width="3" hidden="1" customWidth="1"/>
    <col min="33" max="33" width="4.5546875" hidden="1" customWidth="1"/>
    <col min="34" max="34" width="3" hidden="1" customWidth="1"/>
    <col min="35" max="35" width="4.5546875" hidden="1" customWidth="1"/>
  </cols>
  <sheetData>
    <row r="1" spans="1:91" hidden="1" x14ac:dyDescent="0.3">
      <c r="C1">
        <v>1</v>
      </c>
      <c r="D1">
        <f t="shared" ref="D1:Z1" si="0">C1+1</f>
        <v>2</v>
      </c>
      <c r="E1">
        <f t="shared" si="0"/>
        <v>3</v>
      </c>
      <c r="F1">
        <f t="shared" si="0"/>
        <v>4</v>
      </c>
      <c r="G1">
        <f t="shared" si="0"/>
        <v>5</v>
      </c>
      <c r="H1">
        <f t="shared" si="0"/>
        <v>6</v>
      </c>
      <c r="I1">
        <f t="shared" si="0"/>
        <v>7</v>
      </c>
      <c r="J1">
        <f t="shared" si="0"/>
        <v>8</v>
      </c>
      <c r="K1">
        <f t="shared" si="0"/>
        <v>9</v>
      </c>
      <c r="L1">
        <f t="shared" si="0"/>
        <v>10</v>
      </c>
      <c r="M1">
        <f t="shared" si="0"/>
        <v>11</v>
      </c>
      <c r="N1">
        <f t="shared" si="0"/>
        <v>12</v>
      </c>
      <c r="O1">
        <f t="shared" si="0"/>
        <v>13</v>
      </c>
      <c r="P1">
        <f t="shared" si="0"/>
        <v>14</v>
      </c>
      <c r="Q1">
        <f t="shared" si="0"/>
        <v>15</v>
      </c>
      <c r="R1">
        <f t="shared" si="0"/>
        <v>16</v>
      </c>
      <c r="S1">
        <f t="shared" si="0"/>
        <v>17</v>
      </c>
      <c r="T1">
        <f t="shared" si="0"/>
        <v>18</v>
      </c>
      <c r="U1">
        <f t="shared" si="0"/>
        <v>19</v>
      </c>
      <c r="V1">
        <f t="shared" si="0"/>
        <v>20</v>
      </c>
      <c r="W1">
        <f t="shared" si="0"/>
        <v>21</v>
      </c>
      <c r="X1">
        <f t="shared" si="0"/>
        <v>22</v>
      </c>
      <c r="Y1">
        <f t="shared" si="0"/>
        <v>23</v>
      </c>
      <c r="Z1">
        <f t="shared" si="0"/>
        <v>24</v>
      </c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</row>
    <row r="2" spans="1:91" x14ac:dyDescent="0.3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D2" s="2"/>
      <c r="AE2" s="53"/>
      <c r="AF2" s="53"/>
      <c r="AG2" s="53"/>
      <c r="AH2" s="53"/>
      <c r="AI2" s="53"/>
      <c r="AJ2" s="179" t="s">
        <v>139</v>
      </c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180"/>
      <c r="AX2" s="180"/>
      <c r="AY2" s="180"/>
      <c r="AZ2" s="180"/>
      <c r="BA2" s="180"/>
      <c r="BB2" s="180"/>
      <c r="BC2" s="180"/>
      <c r="BD2" s="180"/>
      <c r="BE2" s="180"/>
      <c r="BF2" s="180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</row>
    <row r="3" spans="1:91" x14ac:dyDescent="0.3">
      <c r="A3">
        <v>1</v>
      </c>
      <c r="B3" s="2" t="s">
        <v>5</v>
      </c>
      <c r="C3" s="2" t="str">
        <f t="shared" ref="C3:L12" si="1">VLOOKUP($A3+C$1,ARMO,2,FALSE)</f>
        <v>Do#</v>
      </c>
      <c r="D3" s="2" t="str">
        <f t="shared" si="1"/>
        <v>Re</v>
      </c>
      <c r="E3" s="2" t="str">
        <f t="shared" si="1"/>
        <v>Re#</v>
      </c>
      <c r="F3" s="2" t="str">
        <f t="shared" si="1"/>
        <v>Mi</v>
      </c>
      <c r="G3" s="2" t="str">
        <f t="shared" si="1"/>
        <v>Fa</v>
      </c>
      <c r="H3" s="2" t="str">
        <f t="shared" si="1"/>
        <v>Fa#</v>
      </c>
      <c r="I3" s="2" t="str">
        <f t="shared" si="1"/>
        <v>Sol</v>
      </c>
      <c r="J3" s="2" t="str">
        <f t="shared" si="1"/>
        <v>Sol#</v>
      </c>
      <c r="K3" s="2" t="str">
        <f t="shared" si="1"/>
        <v>La</v>
      </c>
      <c r="L3" s="2" t="str">
        <f t="shared" si="1"/>
        <v>La#</v>
      </c>
      <c r="M3" s="2" t="str">
        <f t="shared" ref="M3:Z12" si="2">VLOOKUP($A3+M$1,ARMO,2,FALSE)</f>
        <v>Si</v>
      </c>
      <c r="N3" s="2" t="str">
        <f t="shared" si="2"/>
        <v>Do</v>
      </c>
      <c r="O3" s="2" t="str">
        <f t="shared" si="2"/>
        <v>Do#</v>
      </c>
      <c r="P3" s="2" t="str">
        <f t="shared" si="2"/>
        <v>Re</v>
      </c>
      <c r="Q3" s="2" t="str">
        <f t="shared" si="2"/>
        <v>Re#</v>
      </c>
      <c r="R3" s="2" t="str">
        <f t="shared" si="2"/>
        <v>Mi</v>
      </c>
      <c r="S3" s="2" t="str">
        <f t="shared" si="2"/>
        <v>Fa</v>
      </c>
      <c r="T3" s="2" t="str">
        <f t="shared" si="2"/>
        <v>Fa#</v>
      </c>
      <c r="U3" s="2" t="str">
        <f t="shared" si="2"/>
        <v>Sol</v>
      </c>
      <c r="V3" s="2" t="str">
        <f t="shared" si="2"/>
        <v>Sol#</v>
      </c>
      <c r="W3" s="2" t="str">
        <f t="shared" si="2"/>
        <v>La</v>
      </c>
      <c r="X3" s="2" t="str">
        <f t="shared" si="2"/>
        <v>La#</v>
      </c>
      <c r="Y3" s="2" t="str">
        <f t="shared" si="2"/>
        <v>Si</v>
      </c>
      <c r="Z3" s="2" t="str">
        <f t="shared" si="2"/>
        <v>Do</v>
      </c>
      <c r="AB3" s="2"/>
      <c r="AC3" t="str">
        <f>'xx7'!B5</f>
        <v>DO</v>
      </c>
      <c r="AD3" s="2">
        <f>A3</f>
        <v>1</v>
      </c>
      <c r="AE3" s="53" t="str">
        <f>AC3</f>
        <v>DO</v>
      </c>
      <c r="AF3" s="53">
        <f>AD50</f>
        <v>48</v>
      </c>
      <c r="AG3" s="53" t="str">
        <f t="shared" ref="AG3:AG34" si="3">VLOOKUP(AF3,contrario,2,FALSE)</f>
        <v>SI</v>
      </c>
      <c r="AH3" s="53">
        <f>AD3</f>
        <v>1</v>
      </c>
      <c r="AI3" s="53" t="str">
        <f>AG3</f>
        <v>SI</v>
      </c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</row>
    <row r="4" spans="1:91" x14ac:dyDescent="0.3">
      <c r="A4">
        <f>A3+1</f>
        <v>2</v>
      </c>
      <c r="B4" s="2" t="s">
        <v>6</v>
      </c>
      <c r="C4" s="2" t="str">
        <f t="shared" si="1"/>
        <v>Re</v>
      </c>
      <c r="D4" s="2" t="str">
        <f t="shared" si="1"/>
        <v>Re#</v>
      </c>
      <c r="E4" s="2" t="str">
        <f t="shared" si="1"/>
        <v>Mi</v>
      </c>
      <c r="F4" s="2" t="str">
        <f t="shared" si="1"/>
        <v>Fa</v>
      </c>
      <c r="G4" s="2" t="str">
        <f t="shared" si="1"/>
        <v>Fa#</v>
      </c>
      <c r="H4" s="2" t="str">
        <f t="shared" si="1"/>
        <v>Sol</v>
      </c>
      <c r="I4" s="2" t="str">
        <f t="shared" si="1"/>
        <v>Sol#</v>
      </c>
      <c r="J4" s="2" t="str">
        <f t="shared" si="1"/>
        <v>La</v>
      </c>
      <c r="K4" s="2" t="str">
        <f t="shared" si="1"/>
        <v>La#</v>
      </c>
      <c r="L4" s="2" t="str">
        <f t="shared" si="1"/>
        <v>Si</v>
      </c>
      <c r="M4" s="2" t="str">
        <f t="shared" si="2"/>
        <v>Do</v>
      </c>
      <c r="N4" s="2" t="str">
        <f t="shared" si="2"/>
        <v>Do#</v>
      </c>
      <c r="O4" s="2" t="str">
        <f t="shared" si="2"/>
        <v>Re</v>
      </c>
      <c r="P4" s="2" t="str">
        <f t="shared" si="2"/>
        <v>Re#</v>
      </c>
      <c r="Q4" s="2" t="str">
        <f t="shared" si="2"/>
        <v>Mi</v>
      </c>
      <c r="R4" s="2" t="str">
        <f t="shared" si="2"/>
        <v>Fa</v>
      </c>
      <c r="S4" s="2" t="str">
        <f t="shared" si="2"/>
        <v>Fa#</v>
      </c>
      <c r="T4" s="2" t="str">
        <f t="shared" si="2"/>
        <v>Sol</v>
      </c>
      <c r="U4" s="2" t="str">
        <f t="shared" si="2"/>
        <v>Sol#</v>
      </c>
      <c r="V4" s="2" t="str">
        <f t="shared" si="2"/>
        <v>La</v>
      </c>
      <c r="W4" s="2" t="str">
        <f t="shared" si="2"/>
        <v>La#</v>
      </c>
      <c r="X4" s="2" t="str">
        <f t="shared" si="2"/>
        <v>Si</v>
      </c>
      <c r="Y4" s="2" t="str">
        <f t="shared" si="2"/>
        <v>Do</v>
      </c>
      <c r="Z4" s="2" t="str">
        <f t="shared" si="2"/>
        <v>Do#</v>
      </c>
      <c r="AC4" t="str">
        <f>'xx7'!B6</f>
        <v>DO#</v>
      </c>
      <c r="AD4" s="2">
        <f t="shared" ref="AD4:AD51" si="4">A4</f>
        <v>2</v>
      </c>
      <c r="AE4" s="53" t="str">
        <f t="shared" ref="AE4:AE51" si="5">AC4</f>
        <v>DO#</v>
      </c>
      <c r="AF4" s="53">
        <f>AF3-1</f>
        <v>47</v>
      </c>
      <c r="AG4" s="53" t="str">
        <f t="shared" si="3"/>
        <v>Sib</v>
      </c>
      <c r="AH4" s="53">
        <f t="shared" ref="AH4:AH50" si="6">AD4</f>
        <v>2</v>
      </c>
      <c r="AI4" s="53" t="str">
        <f t="shared" ref="AI4:AI50" si="7">AG4</f>
        <v>Sib</v>
      </c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</row>
    <row r="5" spans="1:91" x14ac:dyDescent="0.3">
      <c r="A5">
        <f t="shared" ref="A5:A51" si="8">A4+1</f>
        <v>3</v>
      </c>
      <c r="B5" s="2" t="s">
        <v>7</v>
      </c>
      <c r="C5" s="2" t="str">
        <f t="shared" si="1"/>
        <v>Re#</v>
      </c>
      <c r="D5" s="2" t="str">
        <f t="shared" si="1"/>
        <v>Mi</v>
      </c>
      <c r="E5" s="2" t="str">
        <f t="shared" si="1"/>
        <v>Fa</v>
      </c>
      <c r="F5" s="2" t="str">
        <f t="shared" si="1"/>
        <v>Fa#</v>
      </c>
      <c r="G5" s="2" t="str">
        <f t="shared" si="1"/>
        <v>Sol</v>
      </c>
      <c r="H5" s="2" t="str">
        <f t="shared" si="1"/>
        <v>Sol#</v>
      </c>
      <c r="I5" s="2" t="str">
        <f t="shared" si="1"/>
        <v>La</v>
      </c>
      <c r="J5" s="2" t="str">
        <f t="shared" si="1"/>
        <v>La#</v>
      </c>
      <c r="K5" s="2" t="str">
        <f t="shared" si="1"/>
        <v>Si</v>
      </c>
      <c r="L5" s="2" t="str">
        <f t="shared" si="1"/>
        <v>Do</v>
      </c>
      <c r="M5" s="2" t="str">
        <f t="shared" si="2"/>
        <v>Do#</v>
      </c>
      <c r="N5" s="2" t="str">
        <f t="shared" si="2"/>
        <v>Re</v>
      </c>
      <c r="O5" s="2" t="str">
        <f t="shared" si="2"/>
        <v>Re#</v>
      </c>
      <c r="P5" s="2" t="str">
        <f t="shared" si="2"/>
        <v>Mi</v>
      </c>
      <c r="Q5" s="2" t="str">
        <f t="shared" si="2"/>
        <v>Fa</v>
      </c>
      <c r="R5" s="2" t="str">
        <f t="shared" si="2"/>
        <v>Fa#</v>
      </c>
      <c r="S5" s="2" t="str">
        <f t="shared" si="2"/>
        <v>Sol</v>
      </c>
      <c r="T5" s="2" t="str">
        <f t="shared" si="2"/>
        <v>Sol#</v>
      </c>
      <c r="U5" s="2" t="str">
        <f t="shared" si="2"/>
        <v>La</v>
      </c>
      <c r="V5" s="2" t="str">
        <f t="shared" si="2"/>
        <v>La#</v>
      </c>
      <c r="W5" s="2" t="str">
        <f t="shared" si="2"/>
        <v>Si</v>
      </c>
      <c r="X5" s="2" t="str">
        <f t="shared" si="2"/>
        <v>Do</v>
      </c>
      <c r="Y5" s="2" t="str">
        <f t="shared" si="2"/>
        <v>Do#</v>
      </c>
      <c r="Z5" s="2" t="str">
        <f t="shared" si="2"/>
        <v>Re</v>
      </c>
      <c r="AC5" t="str">
        <f>'xx7'!B7</f>
        <v>RE</v>
      </c>
      <c r="AD5" s="2">
        <f t="shared" si="4"/>
        <v>3</v>
      </c>
      <c r="AE5" s="53" t="str">
        <f t="shared" si="5"/>
        <v>RE</v>
      </c>
      <c r="AF5" s="53">
        <f t="shared" ref="AF5:AF51" si="9">AF4-1</f>
        <v>46</v>
      </c>
      <c r="AG5" s="53" t="str">
        <f t="shared" si="3"/>
        <v>LA</v>
      </c>
      <c r="AH5" s="53">
        <f t="shared" si="6"/>
        <v>3</v>
      </c>
      <c r="AI5" s="53" t="str">
        <f t="shared" si="7"/>
        <v>LA</v>
      </c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</row>
    <row r="6" spans="1:91" x14ac:dyDescent="0.3">
      <c r="A6">
        <f t="shared" si="8"/>
        <v>4</v>
      </c>
      <c r="B6" s="2" t="s">
        <v>8</v>
      </c>
      <c r="C6" s="2" t="str">
        <f t="shared" si="1"/>
        <v>Mi</v>
      </c>
      <c r="D6" s="2" t="str">
        <f t="shared" si="1"/>
        <v>Fa</v>
      </c>
      <c r="E6" s="2" t="str">
        <f t="shared" si="1"/>
        <v>Fa#</v>
      </c>
      <c r="F6" s="2" t="str">
        <f t="shared" si="1"/>
        <v>Sol</v>
      </c>
      <c r="G6" s="2" t="str">
        <f t="shared" si="1"/>
        <v>Sol#</v>
      </c>
      <c r="H6" s="2" t="str">
        <f t="shared" si="1"/>
        <v>La</v>
      </c>
      <c r="I6" s="2" t="str">
        <f t="shared" si="1"/>
        <v>La#</v>
      </c>
      <c r="J6" s="2" t="str">
        <f t="shared" si="1"/>
        <v>Si</v>
      </c>
      <c r="K6" s="2" t="str">
        <f t="shared" si="1"/>
        <v>Do</v>
      </c>
      <c r="L6" s="2" t="str">
        <f t="shared" si="1"/>
        <v>Do#</v>
      </c>
      <c r="M6" s="2" t="str">
        <f t="shared" si="2"/>
        <v>Re</v>
      </c>
      <c r="N6" s="2" t="str">
        <f t="shared" si="2"/>
        <v>Re#</v>
      </c>
      <c r="O6" s="2" t="str">
        <f t="shared" si="2"/>
        <v>Mi</v>
      </c>
      <c r="P6" s="2" t="str">
        <f t="shared" si="2"/>
        <v>Fa</v>
      </c>
      <c r="Q6" s="2" t="str">
        <f t="shared" si="2"/>
        <v>Fa#</v>
      </c>
      <c r="R6" s="2" t="str">
        <f t="shared" si="2"/>
        <v>Sol</v>
      </c>
      <c r="S6" s="2" t="str">
        <f t="shared" si="2"/>
        <v>Sol#</v>
      </c>
      <c r="T6" s="2" t="str">
        <f t="shared" si="2"/>
        <v>La</v>
      </c>
      <c r="U6" s="2" t="str">
        <f t="shared" si="2"/>
        <v>La#</v>
      </c>
      <c r="V6" s="2" t="str">
        <f t="shared" si="2"/>
        <v>Si</v>
      </c>
      <c r="W6" s="2" t="str">
        <f t="shared" si="2"/>
        <v>Do</v>
      </c>
      <c r="X6" s="2" t="str">
        <f t="shared" si="2"/>
        <v>Do#</v>
      </c>
      <c r="Y6" s="2" t="str">
        <f t="shared" si="2"/>
        <v>Re</v>
      </c>
      <c r="Z6" s="2" t="str">
        <f t="shared" si="2"/>
        <v>Re#</v>
      </c>
      <c r="AC6" t="str">
        <f>'xx7'!B8</f>
        <v>Mib</v>
      </c>
      <c r="AD6" s="2">
        <f t="shared" si="4"/>
        <v>4</v>
      </c>
      <c r="AE6" s="53" t="str">
        <f t="shared" si="5"/>
        <v>Mib</v>
      </c>
      <c r="AF6" s="53">
        <f t="shared" si="9"/>
        <v>45</v>
      </c>
      <c r="AG6" s="53" t="str">
        <f t="shared" si="3"/>
        <v>Lab</v>
      </c>
      <c r="AH6" s="53">
        <f t="shared" si="6"/>
        <v>4</v>
      </c>
      <c r="AI6" s="53" t="str">
        <f t="shared" si="7"/>
        <v>Lab</v>
      </c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</row>
    <row r="7" spans="1:91" x14ac:dyDescent="0.3">
      <c r="A7">
        <f t="shared" si="8"/>
        <v>5</v>
      </c>
      <c r="B7" s="2" t="s">
        <v>9</v>
      </c>
      <c r="C7" s="2" t="str">
        <f t="shared" si="1"/>
        <v>Fa</v>
      </c>
      <c r="D7" s="2" t="str">
        <f t="shared" si="1"/>
        <v>Fa#</v>
      </c>
      <c r="E7" s="2" t="str">
        <f t="shared" si="1"/>
        <v>Sol</v>
      </c>
      <c r="F7" s="2" t="str">
        <f t="shared" si="1"/>
        <v>Sol#</v>
      </c>
      <c r="G7" s="2" t="str">
        <f t="shared" si="1"/>
        <v>La</v>
      </c>
      <c r="H7" s="2" t="str">
        <f t="shared" si="1"/>
        <v>La#</v>
      </c>
      <c r="I7" s="2" t="str">
        <f t="shared" si="1"/>
        <v>Si</v>
      </c>
      <c r="J7" s="2" t="str">
        <f t="shared" si="1"/>
        <v>Do</v>
      </c>
      <c r="K7" s="2" t="str">
        <f t="shared" si="1"/>
        <v>Do#</v>
      </c>
      <c r="L7" s="2" t="str">
        <f t="shared" si="1"/>
        <v>Re</v>
      </c>
      <c r="M7" s="2" t="str">
        <f t="shared" si="2"/>
        <v>Re#</v>
      </c>
      <c r="N7" s="2" t="str">
        <f t="shared" si="2"/>
        <v>Mi</v>
      </c>
      <c r="O7" s="2" t="str">
        <f t="shared" si="2"/>
        <v>Fa</v>
      </c>
      <c r="P7" s="2" t="str">
        <f t="shared" si="2"/>
        <v>Fa#</v>
      </c>
      <c r="Q7" s="2" t="str">
        <f t="shared" si="2"/>
        <v>Sol</v>
      </c>
      <c r="R7" s="2" t="str">
        <f t="shared" si="2"/>
        <v>Sol#</v>
      </c>
      <c r="S7" s="2" t="str">
        <f t="shared" si="2"/>
        <v>La</v>
      </c>
      <c r="T7" s="2" t="str">
        <f t="shared" si="2"/>
        <v>La#</v>
      </c>
      <c r="U7" s="2" t="str">
        <f t="shared" si="2"/>
        <v>Si</v>
      </c>
      <c r="V7" s="2" t="str">
        <f t="shared" si="2"/>
        <v>Do</v>
      </c>
      <c r="W7" s="2" t="str">
        <f t="shared" si="2"/>
        <v>Do#</v>
      </c>
      <c r="X7" s="2" t="str">
        <f t="shared" si="2"/>
        <v>Re</v>
      </c>
      <c r="Y7" s="2" t="str">
        <f t="shared" si="2"/>
        <v>Re#</v>
      </c>
      <c r="Z7" s="2" t="str">
        <f t="shared" si="2"/>
        <v>Mi</v>
      </c>
      <c r="AC7" t="str">
        <f>'xx7'!B9</f>
        <v>MI</v>
      </c>
      <c r="AD7" s="2">
        <f t="shared" si="4"/>
        <v>5</v>
      </c>
      <c r="AE7" s="53" t="str">
        <f t="shared" si="5"/>
        <v>MI</v>
      </c>
      <c r="AF7" s="53">
        <f t="shared" si="9"/>
        <v>44</v>
      </c>
      <c r="AG7" s="53" t="str">
        <f t="shared" si="3"/>
        <v>SOL</v>
      </c>
      <c r="AH7" s="53">
        <f t="shared" si="6"/>
        <v>5</v>
      </c>
      <c r="AI7" s="53" t="str">
        <f t="shared" si="7"/>
        <v>SOL</v>
      </c>
      <c r="AJ7" s="180"/>
      <c r="AK7" s="180"/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180"/>
      <c r="BC7" s="180"/>
      <c r="BD7" s="180"/>
      <c r="BE7" s="180"/>
      <c r="BF7" s="180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</row>
    <row r="8" spans="1:91" x14ac:dyDescent="0.3">
      <c r="A8">
        <f t="shared" si="8"/>
        <v>6</v>
      </c>
      <c r="B8" s="2" t="s">
        <v>10</v>
      </c>
      <c r="C8" s="2" t="str">
        <f t="shared" si="1"/>
        <v>Fa#</v>
      </c>
      <c r="D8" s="2" t="str">
        <f t="shared" si="1"/>
        <v>Sol</v>
      </c>
      <c r="E8" s="2" t="str">
        <f t="shared" si="1"/>
        <v>Sol#</v>
      </c>
      <c r="F8" s="2" t="str">
        <f t="shared" si="1"/>
        <v>La</v>
      </c>
      <c r="G8" s="2" t="str">
        <f t="shared" si="1"/>
        <v>La#</v>
      </c>
      <c r="H8" s="2" t="str">
        <f t="shared" si="1"/>
        <v>Si</v>
      </c>
      <c r="I8" s="2" t="str">
        <f t="shared" si="1"/>
        <v>Do</v>
      </c>
      <c r="J8" s="2" t="str">
        <f t="shared" si="1"/>
        <v>Do#</v>
      </c>
      <c r="K8" s="2" t="str">
        <f t="shared" si="1"/>
        <v>Re</v>
      </c>
      <c r="L8" s="2" t="str">
        <f t="shared" si="1"/>
        <v>Re#</v>
      </c>
      <c r="M8" s="2" t="str">
        <f t="shared" si="2"/>
        <v>Mi</v>
      </c>
      <c r="N8" s="2" t="str">
        <f t="shared" si="2"/>
        <v>Fa</v>
      </c>
      <c r="O8" s="2" t="str">
        <f t="shared" si="2"/>
        <v>Fa#</v>
      </c>
      <c r="P8" s="2" t="str">
        <f t="shared" si="2"/>
        <v>Sol</v>
      </c>
      <c r="Q8" s="2" t="str">
        <f t="shared" si="2"/>
        <v>Sol#</v>
      </c>
      <c r="R8" s="2" t="str">
        <f t="shared" si="2"/>
        <v>La</v>
      </c>
      <c r="S8" s="2" t="str">
        <f t="shared" si="2"/>
        <v>La#</v>
      </c>
      <c r="T8" s="2" t="str">
        <f t="shared" si="2"/>
        <v>Si</v>
      </c>
      <c r="U8" s="2" t="str">
        <f t="shared" si="2"/>
        <v>Do</v>
      </c>
      <c r="V8" s="2" t="str">
        <f t="shared" si="2"/>
        <v>Do#</v>
      </c>
      <c r="W8" s="2" t="str">
        <f t="shared" si="2"/>
        <v>Re</v>
      </c>
      <c r="X8" s="2" t="str">
        <f t="shared" si="2"/>
        <v>Re#</v>
      </c>
      <c r="Y8" s="2" t="str">
        <f t="shared" si="2"/>
        <v>Mi</v>
      </c>
      <c r="Z8" s="2" t="str">
        <f t="shared" si="2"/>
        <v>Fa</v>
      </c>
      <c r="AC8" t="str">
        <f>'xx7'!B10</f>
        <v>FA</v>
      </c>
      <c r="AD8" s="2">
        <f t="shared" si="4"/>
        <v>6</v>
      </c>
      <c r="AE8" s="53" t="str">
        <f t="shared" si="5"/>
        <v>FA</v>
      </c>
      <c r="AF8" s="53">
        <f t="shared" si="9"/>
        <v>43</v>
      </c>
      <c r="AG8" s="53" t="str">
        <f t="shared" si="3"/>
        <v>FA#</v>
      </c>
      <c r="AH8" s="53">
        <f t="shared" si="6"/>
        <v>6</v>
      </c>
      <c r="AI8" s="53" t="str">
        <f t="shared" si="7"/>
        <v>FA#</v>
      </c>
      <c r="AJ8" s="180"/>
      <c r="AK8" s="180"/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</row>
    <row r="9" spans="1:91" x14ac:dyDescent="0.3">
      <c r="A9">
        <f t="shared" si="8"/>
        <v>7</v>
      </c>
      <c r="B9" s="2" t="s">
        <v>11</v>
      </c>
      <c r="C9" s="2" t="str">
        <f t="shared" si="1"/>
        <v>Sol</v>
      </c>
      <c r="D9" s="2" t="str">
        <f t="shared" si="1"/>
        <v>Sol#</v>
      </c>
      <c r="E9" s="2" t="str">
        <f t="shared" si="1"/>
        <v>La</v>
      </c>
      <c r="F9" s="2" t="str">
        <f t="shared" si="1"/>
        <v>La#</v>
      </c>
      <c r="G9" s="2" t="str">
        <f t="shared" si="1"/>
        <v>Si</v>
      </c>
      <c r="H9" s="2" t="str">
        <f t="shared" si="1"/>
        <v>Do</v>
      </c>
      <c r="I9" s="2" t="str">
        <f t="shared" si="1"/>
        <v>Do#</v>
      </c>
      <c r="J9" s="2" t="str">
        <f t="shared" si="1"/>
        <v>Re</v>
      </c>
      <c r="K9" s="2" t="str">
        <f t="shared" si="1"/>
        <v>Re#</v>
      </c>
      <c r="L9" s="2" t="str">
        <f t="shared" si="1"/>
        <v>Mi</v>
      </c>
      <c r="M9" s="2" t="str">
        <f t="shared" si="2"/>
        <v>Fa</v>
      </c>
      <c r="N9" s="2" t="str">
        <f t="shared" si="2"/>
        <v>Fa#</v>
      </c>
      <c r="O9" s="2" t="str">
        <f t="shared" si="2"/>
        <v>Sol</v>
      </c>
      <c r="P9" s="2" t="str">
        <f t="shared" si="2"/>
        <v>Sol#</v>
      </c>
      <c r="Q9" s="2" t="str">
        <f t="shared" si="2"/>
        <v>La</v>
      </c>
      <c r="R9" s="2" t="str">
        <f t="shared" si="2"/>
        <v>La#</v>
      </c>
      <c r="S9" s="2" t="str">
        <f t="shared" si="2"/>
        <v>Si</v>
      </c>
      <c r="T9" s="2" t="str">
        <f t="shared" si="2"/>
        <v>Do</v>
      </c>
      <c r="U9" s="2" t="str">
        <f t="shared" si="2"/>
        <v>Do#</v>
      </c>
      <c r="V9" s="2" t="str">
        <f t="shared" si="2"/>
        <v>Re</v>
      </c>
      <c r="W9" s="2" t="str">
        <f t="shared" si="2"/>
        <v>Re#</v>
      </c>
      <c r="X9" s="2" t="str">
        <f t="shared" si="2"/>
        <v>Mi</v>
      </c>
      <c r="Y9" s="2" t="str">
        <f t="shared" si="2"/>
        <v>Fa</v>
      </c>
      <c r="Z9" s="2" t="str">
        <f t="shared" si="2"/>
        <v>Fa#</v>
      </c>
      <c r="AC9" t="str">
        <f>'xx7'!B11</f>
        <v>FA#</v>
      </c>
      <c r="AD9" s="2">
        <f t="shared" si="4"/>
        <v>7</v>
      </c>
      <c r="AE9" s="53" t="str">
        <f t="shared" si="5"/>
        <v>FA#</v>
      </c>
      <c r="AF9" s="53">
        <f t="shared" si="9"/>
        <v>42</v>
      </c>
      <c r="AG9" s="53" t="str">
        <f t="shared" si="3"/>
        <v>FA</v>
      </c>
      <c r="AH9" s="53">
        <f t="shared" si="6"/>
        <v>7</v>
      </c>
      <c r="AI9" s="53" t="str">
        <f t="shared" si="7"/>
        <v>FA</v>
      </c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</row>
    <row r="10" spans="1:91" x14ac:dyDescent="0.3">
      <c r="A10">
        <f t="shared" si="8"/>
        <v>8</v>
      </c>
      <c r="B10" s="2" t="s">
        <v>12</v>
      </c>
      <c r="C10" s="2" t="str">
        <f t="shared" si="1"/>
        <v>Sol#</v>
      </c>
      <c r="D10" s="2" t="str">
        <f t="shared" si="1"/>
        <v>La</v>
      </c>
      <c r="E10" s="2" t="str">
        <f t="shared" si="1"/>
        <v>La#</v>
      </c>
      <c r="F10" s="2" t="str">
        <f t="shared" si="1"/>
        <v>Si</v>
      </c>
      <c r="G10" s="2" t="str">
        <f t="shared" si="1"/>
        <v>Do</v>
      </c>
      <c r="H10" s="2" t="str">
        <f t="shared" si="1"/>
        <v>Do#</v>
      </c>
      <c r="I10" s="2" t="str">
        <f t="shared" si="1"/>
        <v>Re</v>
      </c>
      <c r="J10" s="2" t="str">
        <f t="shared" si="1"/>
        <v>Re#</v>
      </c>
      <c r="K10" s="2" t="str">
        <f t="shared" si="1"/>
        <v>Mi</v>
      </c>
      <c r="L10" s="2" t="str">
        <f t="shared" si="1"/>
        <v>Fa</v>
      </c>
      <c r="M10" s="2" t="str">
        <f t="shared" si="2"/>
        <v>Fa#</v>
      </c>
      <c r="N10" s="2" t="str">
        <f t="shared" si="2"/>
        <v>Sol</v>
      </c>
      <c r="O10" s="2" t="str">
        <f t="shared" si="2"/>
        <v>Sol#</v>
      </c>
      <c r="P10" s="2" t="str">
        <f t="shared" si="2"/>
        <v>La</v>
      </c>
      <c r="Q10" s="2" t="str">
        <f t="shared" si="2"/>
        <v>La#</v>
      </c>
      <c r="R10" s="2" t="str">
        <f t="shared" si="2"/>
        <v>Si</v>
      </c>
      <c r="S10" s="2" t="str">
        <f t="shared" si="2"/>
        <v>Do</v>
      </c>
      <c r="T10" s="2" t="str">
        <f t="shared" si="2"/>
        <v>Do#</v>
      </c>
      <c r="U10" s="2" t="str">
        <f t="shared" si="2"/>
        <v>Re</v>
      </c>
      <c r="V10" s="2" t="str">
        <f t="shared" si="2"/>
        <v>Re#</v>
      </c>
      <c r="W10" s="2" t="str">
        <f t="shared" si="2"/>
        <v>Mi</v>
      </c>
      <c r="X10" s="2" t="str">
        <f t="shared" si="2"/>
        <v>Fa</v>
      </c>
      <c r="Y10" s="2" t="str">
        <f t="shared" si="2"/>
        <v>Fa#</v>
      </c>
      <c r="Z10" s="2" t="str">
        <f t="shared" si="2"/>
        <v>Sol</v>
      </c>
      <c r="AC10" t="str">
        <f>'xx7'!B12</f>
        <v>SOL</v>
      </c>
      <c r="AD10" s="2">
        <f t="shared" si="4"/>
        <v>8</v>
      </c>
      <c r="AE10" s="53" t="str">
        <f t="shared" si="5"/>
        <v>SOL</v>
      </c>
      <c r="AF10" s="53">
        <f t="shared" si="9"/>
        <v>41</v>
      </c>
      <c r="AG10" s="53" t="str">
        <f t="shared" si="3"/>
        <v>MI</v>
      </c>
      <c r="AH10" s="53">
        <f t="shared" si="6"/>
        <v>8</v>
      </c>
      <c r="AI10" s="53" t="str">
        <f t="shared" si="7"/>
        <v>MI</v>
      </c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</row>
    <row r="11" spans="1:91" x14ac:dyDescent="0.3">
      <c r="A11">
        <f t="shared" si="8"/>
        <v>9</v>
      </c>
      <c r="B11" s="2" t="s">
        <v>13</v>
      </c>
      <c r="C11" s="2" t="str">
        <f t="shared" si="1"/>
        <v>La</v>
      </c>
      <c r="D11" s="2" t="str">
        <f t="shared" si="1"/>
        <v>La#</v>
      </c>
      <c r="E11" s="2" t="str">
        <f t="shared" si="1"/>
        <v>Si</v>
      </c>
      <c r="F11" s="2" t="str">
        <f t="shared" si="1"/>
        <v>Do</v>
      </c>
      <c r="G11" s="2" t="str">
        <f t="shared" si="1"/>
        <v>Do#</v>
      </c>
      <c r="H11" s="2" t="str">
        <f t="shared" si="1"/>
        <v>Re</v>
      </c>
      <c r="I11" s="2" t="str">
        <f t="shared" si="1"/>
        <v>Re#</v>
      </c>
      <c r="J11" s="2" t="str">
        <f t="shared" si="1"/>
        <v>Mi</v>
      </c>
      <c r="K11" s="2" t="str">
        <f t="shared" si="1"/>
        <v>Fa</v>
      </c>
      <c r="L11" s="2" t="str">
        <f t="shared" si="1"/>
        <v>Fa#</v>
      </c>
      <c r="M11" s="2" t="str">
        <f t="shared" si="2"/>
        <v>Sol</v>
      </c>
      <c r="N11" s="2" t="str">
        <f t="shared" si="2"/>
        <v>Sol#</v>
      </c>
      <c r="O11" s="2" t="str">
        <f t="shared" si="2"/>
        <v>La</v>
      </c>
      <c r="P11" s="2" t="str">
        <f t="shared" si="2"/>
        <v>La#</v>
      </c>
      <c r="Q11" s="2" t="str">
        <f t="shared" si="2"/>
        <v>Si</v>
      </c>
      <c r="R11" s="2" t="str">
        <f t="shared" si="2"/>
        <v>Do</v>
      </c>
      <c r="S11" s="2" t="str">
        <f t="shared" si="2"/>
        <v>Do#</v>
      </c>
      <c r="T11" s="2" t="str">
        <f t="shared" si="2"/>
        <v>Re</v>
      </c>
      <c r="U11" s="2" t="str">
        <f t="shared" si="2"/>
        <v>Re#</v>
      </c>
      <c r="V11" s="2" t="str">
        <f t="shared" si="2"/>
        <v>Mi</v>
      </c>
      <c r="W11" s="2" t="str">
        <f t="shared" si="2"/>
        <v>Fa</v>
      </c>
      <c r="X11" s="2" t="str">
        <f t="shared" si="2"/>
        <v>Fa#</v>
      </c>
      <c r="Y11" s="2" t="str">
        <f t="shared" si="2"/>
        <v>Sol</v>
      </c>
      <c r="Z11" s="2" t="str">
        <f t="shared" si="2"/>
        <v>Sol#</v>
      </c>
      <c r="AC11" t="str">
        <f>'xx7'!B13</f>
        <v>Lab</v>
      </c>
      <c r="AD11" s="2">
        <f t="shared" si="4"/>
        <v>9</v>
      </c>
      <c r="AE11" s="53" t="str">
        <f t="shared" si="5"/>
        <v>Lab</v>
      </c>
      <c r="AF11" s="53">
        <f t="shared" si="9"/>
        <v>40</v>
      </c>
      <c r="AG11" s="53" t="str">
        <f t="shared" si="3"/>
        <v>Mib</v>
      </c>
      <c r="AH11" s="53">
        <f t="shared" si="6"/>
        <v>9</v>
      </c>
      <c r="AI11" s="53" t="str">
        <f t="shared" si="7"/>
        <v>Mib</v>
      </c>
      <c r="AJ11" s="180"/>
      <c r="AK11" s="180"/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</row>
    <row r="12" spans="1:91" x14ac:dyDescent="0.3">
      <c r="A12">
        <f t="shared" si="8"/>
        <v>10</v>
      </c>
      <c r="B12" s="2" t="s">
        <v>14</v>
      </c>
      <c r="C12" s="2" t="str">
        <f t="shared" si="1"/>
        <v>La#</v>
      </c>
      <c r="D12" s="2" t="str">
        <f t="shared" si="1"/>
        <v>Si</v>
      </c>
      <c r="E12" s="2" t="str">
        <f t="shared" si="1"/>
        <v>Do</v>
      </c>
      <c r="F12" s="2" t="str">
        <f t="shared" si="1"/>
        <v>Do#</v>
      </c>
      <c r="G12" s="2" t="str">
        <f t="shared" si="1"/>
        <v>Re</v>
      </c>
      <c r="H12" s="2" t="str">
        <f t="shared" si="1"/>
        <v>Re#</v>
      </c>
      <c r="I12" s="2" t="str">
        <f t="shared" si="1"/>
        <v>Mi</v>
      </c>
      <c r="J12" s="2" t="str">
        <f t="shared" si="1"/>
        <v>Fa</v>
      </c>
      <c r="K12" s="2" t="str">
        <f t="shared" si="1"/>
        <v>Fa#</v>
      </c>
      <c r="L12" s="2" t="str">
        <f t="shared" si="1"/>
        <v>Sol</v>
      </c>
      <c r="M12" s="2" t="str">
        <f t="shared" si="2"/>
        <v>Sol#</v>
      </c>
      <c r="N12" s="2" t="str">
        <f t="shared" si="2"/>
        <v>La</v>
      </c>
      <c r="O12" s="2" t="str">
        <f t="shared" si="2"/>
        <v>La#</v>
      </c>
      <c r="P12" s="2" t="str">
        <f t="shared" si="2"/>
        <v>Si</v>
      </c>
      <c r="Q12" s="2" t="str">
        <f t="shared" si="2"/>
        <v>Do</v>
      </c>
      <c r="R12" s="2" t="str">
        <f t="shared" si="2"/>
        <v>Do#</v>
      </c>
      <c r="S12" s="2" t="str">
        <f t="shared" si="2"/>
        <v>Re</v>
      </c>
      <c r="T12" s="2" t="str">
        <f t="shared" si="2"/>
        <v>Re#</v>
      </c>
      <c r="U12" s="2" t="str">
        <f t="shared" si="2"/>
        <v>Mi</v>
      </c>
      <c r="V12" s="2" t="str">
        <f t="shared" si="2"/>
        <v>Fa</v>
      </c>
      <c r="W12" s="2" t="str">
        <f t="shared" si="2"/>
        <v>Fa#</v>
      </c>
      <c r="X12" s="2" t="str">
        <f t="shared" si="2"/>
        <v>Sol</v>
      </c>
      <c r="Y12" s="2" t="str">
        <f t="shared" si="2"/>
        <v>Sol#</v>
      </c>
      <c r="Z12" s="2" t="str">
        <f t="shared" si="2"/>
        <v>La</v>
      </c>
      <c r="AC12" t="str">
        <f>'xx7'!B14</f>
        <v>LA</v>
      </c>
      <c r="AD12" s="2">
        <f t="shared" si="4"/>
        <v>10</v>
      </c>
      <c r="AE12" s="53" t="str">
        <f t="shared" si="5"/>
        <v>LA</v>
      </c>
      <c r="AF12" s="53">
        <f t="shared" si="9"/>
        <v>39</v>
      </c>
      <c r="AG12" s="53" t="str">
        <f t="shared" si="3"/>
        <v>RE</v>
      </c>
      <c r="AH12" s="53">
        <f t="shared" si="6"/>
        <v>10</v>
      </c>
      <c r="AI12" s="53" t="str">
        <f t="shared" si="7"/>
        <v>RE</v>
      </c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</row>
    <row r="13" spans="1:91" x14ac:dyDescent="0.3">
      <c r="A13">
        <f t="shared" si="8"/>
        <v>11</v>
      </c>
      <c r="B13" s="2" t="s">
        <v>15</v>
      </c>
      <c r="C13" s="2" t="str">
        <f t="shared" ref="C13:L27" si="10">VLOOKUP($A13+C$1,ARMO,2,FALSE)</f>
        <v>Si</v>
      </c>
      <c r="D13" s="2" t="str">
        <f t="shared" si="10"/>
        <v>Do</v>
      </c>
      <c r="E13" s="2" t="str">
        <f t="shared" si="10"/>
        <v>Do#</v>
      </c>
      <c r="F13" s="2" t="str">
        <f t="shared" si="10"/>
        <v>Re</v>
      </c>
      <c r="G13" s="2" t="str">
        <f t="shared" si="10"/>
        <v>Re#</v>
      </c>
      <c r="H13" s="2" t="str">
        <f t="shared" si="10"/>
        <v>Mi</v>
      </c>
      <c r="I13" s="2" t="str">
        <f t="shared" si="10"/>
        <v>Fa</v>
      </c>
      <c r="J13" s="2" t="str">
        <f t="shared" si="10"/>
        <v>Fa#</v>
      </c>
      <c r="K13" s="2" t="str">
        <f t="shared" si="10"/>
        <v>Sol</v>
      </c>
      <c r="L13" s="2" t="str">
        <f t="shared" si="10"/>
        <v>Sol#</v>
      </c>
      <c r="M13" s="2" t="str">
        <f t="shared" ref="M13:Z27" si="11">VLOOKUP($A13+M$1,ARMO,2,FALSE)</f>
        <v>La</v>
      </c>
      <c r="N13" s="2" t="str">
        <f t="shared" si="11"/>
        <v>La#</v>
      </c>
      <c r="O13" s="2" t="str">
        <f t="shared" si="11"/>
        <v>Si</v>
      </c>
      <c r="P13" s="2" t="str">
        <f t="shared" si="11"/>
        <v>Do</v>
      </c>
      <c r="Q13" s="2" t="str">
        <f t="shared" si="11"/>
        <v>Do#</v>
      </c>
      <c r="R13" s="2" t="str">
        <f t="shared" si="11"/>
        <v>Re</v>
      </c>
      <c r="S13" s="2" t="str">
        <f t="shared" si="11"/>
        <v>Re#</v>
      </c>
      <c r="T13" s="2" t="str">
        <f t="shared" si="11"/>
        <v>Mi</v>
      </c>
      <c r="U13" s="2" t="str">
        <f t="shared" si="11"/>
        <v>Fa</v>
      </c>
      <c r="V13" s="2" t="str">
        <f t="shared" si="11"/>
        <v>Fa#</v>
      </c>
      <c r="W13" s="2" t="str">
        <f t="shared" si="11"/>
        <v>Sol</v>
      </c>
      <c r="X13" s="2" t="str">
        <f t="shared" si="11"/>
        <v>Sol#</v>
      </c>
      <c r="Y13" s="2" t="str">
        <f t="shared" si="11"/>
        <v>La</v>
      </c>
      <c r="Z13" s="2" t="str">
        <f t="shared" si="11"/>
        <v>La#</v>
      </c>
      <c r="AC13" t="str">
        <f>'xx7'!B15</f>
        <v>Sib</v>
      </c>
      <c r="AD13" s="2">
        <f t="shared" si="4"/>
        <v>11</v>
      </c>
      <c r="AE13" s="53" t="str">
        <f t="shared" si="5"/>
        <v>Sib</v>
      </c>
      <c r="AF13" s="53">
        <f t="shared" si="9"/>
        <v>38</v>
      </c>
      <c r="AG13" s="53" t="str">
        <f t="shared" si="3"/>
        <v>DO#</v>
      </c>
      <c r="AH13" s="53">
        <f t="shared" si="6"/>
        <v>11</v>
      </c>
      <c r="AI13" s="53" t="str">
        <f t="shared" si="7"/>
        <v>DO#</v>
      </c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</row>
    <row r="14" spans="1:91" x14ac:dyDescent="0.3">
      <c r="A14">
        <f t="shared" si="8"/>
        <v>12</v>
      </c>
      <c r="B14" s="2" t="s">
        <v>16</v>
      </c>
      <c r="C14" s="2" t="str">
        <f t="shared" si="10"/>
        <v>Do</v>
      </c>
      <c r="D14" s="2" t="str">
        <f t="shared" si="10"/>
        <v>Do#</v>
      </c>
      <c r="E14" s="2" t="str">
        <f t="shared" si="10"/>
        <v>Re</v>
      </c>
      <c r="F14" s="2" t="str">
        <f t="shared" si="10"/>
        <v>Re#</v>
      </c>
      <c r="G14" s="2" t="str">
        <f t="shared" si="10"/>
        <v>Mi</v>
      </c>
      <c r="H14" s="2" t="str">
        <f t="shared" si="10"/>
        <v>Fa</v>
      </c>
      <c r="I14" s="2" t="str">
        <f t="shared" si="10"/>
        <v>Fa#</v>
      </c>
      <c r="J14" s="2" t="str">
        <f t="shared" si="10"/>
        <v>Sol</v>
      </c>
      <c r="K14" s="2" t="str">
        <f t="shared" si="10"/>
        <v>Sol#</v>
      </c>
      <c r="L14" s="2" t="str">
        <f t="shared" si="10"/>
        <v>La</v>
      </c>
      <c r="M14" s="2" t="str">
        <f t="shared" si="11"/>
        <v>La#</v>
      </c>
      <c r="N14" s="2" t="str">
        <f t="shared" si="11"/>
        <v>Si</v>
      </c>
      <c r="O14" s="2" t="str">
        <f t="shared" si="11"/>
        <v>Do</v>
      </c>
      <c r="P14" s="2" t="str">
        <f t="shared" si="11"/>
        <v>Do#</v>
      </c>
      <c r="Q14" s="2" t="str">
        <f t="shared" si="11"/>
        <v>Re</v>
      </c>
      <c r="R14" s="2" t="str">
        <f t="shared" si="11"/>
        <v>Re#</v>
      </c>
      <c r="S14" s="2" t="str">
        <f t="shared" si="11"/>
        <v>Mi</v>
      </c>
      <c r="T14" s="2" t="str">
        <f t="shared" si="11"/>
        <v>Fa</v>
      </c>
      <c r="U14" s="2" t="str">
        <f t="shared" si="11"/>
        <v>Fa#</v>
      </c>
      <c r="V14" s="2" t="str">
        <f t="shared" si="11"/>
        <v>Sol</v>
      </c>
      <c r="W14" s="2" t="str">
        <f t="shared" si="11"/>
        <v>Sol#</v>
      </c>
      <c r="X14" s="2" t="str">
        <f t="shared" si="11"/>
        <v>La</v>
      </c>
      <c r="Y14" s="2" t="str">
        <f t="shared" si="11"/>
        <v>La#</v>
      </c>
      <c r="Z14" s="2" t="str">
        <f t="shared" si="11"/>
        <v>Si</v>
      </c>
      <c r="AC14" t="str">
        <f>'xx7'!B16</f>
        <v>SI</v>
      </c>
      <c r="AD14" s="2">
        <f t="shared" si="4"/>
        <v>12</v>
      </c>
      <c r="AE14" s="53" t="str">
        <f t="shared" si="5"/>
        <v>SI</v>
      </c>
      <c r="AF14" s="53">
        <f t="shared" si="9"/>
        <v>37</v>
      </c>
      <c r="AG14" s="53" t="str">
        <f t="shared" si="3"/>
        <v>DO</v>
      </c>
      <c r="AH14" s="53">
        <f t="shared" si="6"/>
        <v>12</v>
      </c>
      <c r="AI14" s="53" t="str">
        <f t="shared" si="7"/>
        <v>DO</v>
      </c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</row>
    <row r="15" spans="1:91" x14ac:dyDescent="0.3">
      <c r="A15">
        <f t="shared" si="8"/>
        <v>13</v>
      </c>
      <c r="B15" s="2" t="str">
        <f>B3</f>
        <v>Do</v>
      </c>
      <c r="C15" s="2" t="str">
        <f t="shared" si="10"/>
        <v>Do#</v>
      </c>
      <c r="D15" s="2" t="str">
        <f t="shared" si="10"/>
        <v>Re</v>
      </c>
      <c r="E15" s="2" t="str">
        <f t="shared" si="10"/>
        <v>Re#</v>
      </c>
      <c r="F15" s="2" t="str">
        <f t="shared" si="10"/>
        <v>Mi</v>
      </c>
      <c r="G15" s="2" t="str">
        <f t="shared" si="10"/>
        <v>Fa</v>
      </c>
      <c r="H15" s="2" t="str">
        <f t="shared" si="10"/>
        <v>Fa#</v>
      </c>
      <c r="I15" s="2" t="str">
        <f t="shared" si="10"/>
        <v>Sol</v>
      </c>
      <c r="J15" s="2" t="str">
        <f t="shared" si="10"/>
        <v>Sol#</v>
      </c>
      <c r="K15" s="2" t="str">
        <f t="shared" si="10"/>
        <v>La</v>
      </c>
      <c r="L15" s="2" t="str">
        <f t="shared" si="10"/>
        <v>La#</v>
      </c>
      <c r="M15" s="2" t="str">
        <f t="shared" si="11"/>
        <v>Si</v>
      </c>
      <c r="N15" s="2" t="str">
        <f t="shared" si="11"/>
        <v>Do</v>
      </c>
      <c r="O15" s="2" t="str">
        <f t="shared" si="11"/>
        <v>Do#</v>
      </c>
      <c r="P15" s="2" t="str">
        <f t="shared" si="11"/>
        <v>Re</v>
      </c>
      <c r="Q15" s="2" t="str">
        <f t="shared" si="11"/>
        <v>Re#</v>
      </c>
      <c r="R15" s="2" t="str">
        <f t="shared" si="11"/>
        <v>Mi</v>
      </c>
      <c r="S15" s="2" t="str">
        <f t="shared" si="11"/>
        <v>Fa</v>
      </c>
      <c r="T15" s="2" t="str">
        <f t="shared" si="11"/>
        <v>Fa#</v>
      </c>
      <c r="U15" s="2" t="str">
        <f t="shared" si="11"/>
        <v>Sol</v>
      </c>
      <c r="V15" s="2" t="str">
        <f t="shared" si="11"/>
        <v>Sol#</v>
      </c>
      <c r="W15" s="2" t="str">
        <f t="shared" si="11"/>
        <v>La</v>
      </c>
      <c r="X15" s="2" t="str">
        <f t="shared" si="11"/>
        <v>La#</v>
      </c>
      <c r="Y15" s="2" t="str">
        <f t="shared" si="11"/>
        <v>Si</v>
      </c>
      <c r="Z15" s="2" t="str">
        <f t="shared" si="11"/>
        <v>Do</v>
      </c>
      <c r="AC15" t="str">
        <f>AC3</f>
        <v>DO</v>
      </c>
      <c r="AD15" s="2">
        <f t="shared" si="4"/>
        <v>13</v>
      </c>
      <c r="AE15" s="53" t="str">
        <f t="shared" si="5"/>
        <v>DO</v>
      </c>
      <c r="AF15" s="53">
        <f t="shared" si="9"/>
        <v>36</v>
      </c>
      <c r="AG15" s="53" t="str">
        <f t="shared" si="3"/>
        <v>SI</v>
      </c>
      <c r="AH15" s="53">
        <f t="shared" si="6"/>
        <v>13</v>
      </c>
      <c r="AI15" s="53" t="str">
        <f t="shared" si="7"/>
        <v>SI</v>
      </c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</row>
    <row r="16" spans="1:91" x14ac:dyDescent="0.3">
      <c r="A16">
        <f t="shared" si="8"/>
        <v>14</v>
      </c>
      <c r="B16" s="2" t="str">
        <f t="shared" ref="B16:B51" si="12">B4</f>
        <v>Do#</v>
      </c>
      <c r="C16" s="2" t="str">
        <f t="shared" si="10"/>
        <v>Re</v>
      </c>
      <c r="D16" s="2" t="str">
        <f t="shared" si="10"/>
        <v>Re#</v>
      </c>
      <c r="E16" s="2" t="str">
        <f t="shared" si="10"/>
        <v>Mi</v>
      </c>
      <c r="F16" s="2" t="str">
        <f t="shared" si="10"/>
        <v>Fa</v>
      </c>
      <c r="G16" s="2" t="str">
        <f t="shared" si="10"/>
        <v>Fa#</v>
      </c>
      <c r="H16" s="2" t="str">
        <f t="shared" si="10"/>
        <v>Sol</v>
      </c>
      <c r="I16" s="2" t="str">
        <f t="shared" si="10"/>
        <v>Sol#</v>
      </c>
      <c r="J16" s="2" t="str">
        <f t="shared" si="10"/>
        <v>La</v>
      </c>
      <c r="K16" s="2" t="str">
        <f t="shared" si="10"/>
        <v>La#</v>
      </c>
      <c r="L16" s="2" t="str">
        <f t="shared" si="10"/>
        <v>Si</v>
      </c>
      <c r="M16" s="2" t="str">
        <f t="shared" si="11"/>
        <v>Do</v>
      </c>
      <c r="N16" s="2" t="str">
        <f t="shared" si="11"/>
        <v>Do#</v>
      </c>
      <c r="O16" s="2" t="str">
        <f t="shared" si="11"/>
        <v>Re</v>
      </c>
      <c r="P16" s="2" t="str">
        <f t="shared" si="11"/>
        <v>Re#</v>
      </c>
      <c r="Q16" s="2" t="str">
        <f t="shared" si="11"/>
        <v>Mi</v>
      </c>
      <c r="R16" s="2" t="str">
        <f t="shared" si="11"/>
        <v>Fa</v>
      </c>
      <c r="S16" s="2" t="str">
        <f t="shared" si="11"/>
        <v>Fa#</v>
      </c>
      <c r="T16" s="2" t="str">
        <f t="shared" si="11"/>
        <v>Sol</v>
      </c>
      <c r="U16" s="2" t="str">
        <f t="shared" si="11"/>
        <v>Sol#</v>
      </c>
      <c r="V16" s="2" t="str">
        <f t="shared" si="11"/>
        <v>La</v>
      </c>
      <c r="W16" s="2" t="str">
        <f t="shared" si="11"/>
        <v>La#</v>
      </c>
      <c r="X16" s="2" t="str">
        <f t="shared" si="11"/>
        <v>Si</v>
      </c>
      <c r="Y16" s="2" t="str">
        <f t="shared" si="11"/>
        <v>Do</v>
      </c>
      <c r="Z16" s="2" t="str">
        <f t="shared" si="11"/>
        <v>Do#</v>
      </c>
      <c r="AC16" t="str">
        <f t="shared" ref="AC16:AC51" si="13">AC4</f>
        <v>DO#</v>
      </c>
      <c r="AD16" s="2">
        <f t="shared" si="4"/>
        <v>14</v>
      </c>
      <c r="AE16" s="53" t="str">
        <f t="shared" si="5"/>
        <v>DO#</v>
      </c>
      <c r="AF16" s="53">
        <f t="shared" si="9"/>
        <v>35</v>
      </c>
      <c r="AG16" s="53" t="str">
        <f t="shared" si="3"/>
        <v>Sib</v>
      </c>
      <c r="AH16" s="53">
        <f t="shared" si="6"/>
        <v>14</v>
      </c>
      <c r="AI16" s="53" t="str">
        <f t="shared" si="7"/>
        <v>Sib</v>
      </c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</row>
    <row r="17" spans="1:91" x14ac:dyDescent="0.3">
      <c r="A17">
        <f t="shared" si="8"/>
        <v>15</v>
      </c>
      <c r="B17" s="2" t="str">
        <f t="shared" si="12"/>
        <v>Re</v>
      </c>
      <c r="C17" s="2" t="str">
        <f t="shared" si="10"/>
        <v>Re#</v>
      </c>
      <c r="D17" s="2" t="str">
        <f t="shared" si="10"/>
        <v>Mi</v>
      </c>
      <c r="E17" s="2" t="str">
        <f t="shared" si="10"/>
        <v>Fa</v>
      </c>
      <c r="F17" s="2" t="str">
        <f t="shared" si="10"/>
        <v>Fa#</v>
      </c>
      <c r="G17" s="2" t="str">
        <f t="shared" si="10"/>
        <v>Sol</v>
      </c>
      <c r="H17" s="2" t="str">
        <f t="shared" si="10"/>
        <v>Sol#</v>
      </c>
      <c r="I17" s="2" t="str">
        <f t="shared" si="10"/>
        <v>La</v>
      </c>
      <c r="J17" s="2" t="str">
        <f t="shared" si="10"/>
        <v>La#</v>
      </c>
      <c r="K17" s="2" t="str">
        <f t="shared" si="10"/>
        <v>Si</v>
      </c>
      <c r="L17" s="2" t="str">
        <f t="shared" si="10"/>
        <v>Do</v>
      </c>
      <c r="M17" s="2" t="str">
        <f t="shared" si="11"/>
        <v>Do#</v>
      </c>
      <c r="N17" s="2" t="str">
        <f t="shared" si="11"/>
        <v>Re</v>
      </c>
      <c r="O17" s="2" t="str">
        <f t="shared" si="11"/>
        <v>Re#</v>
      </c>
      <c r="P17" s="2" t="str">
        <f t="shared" si="11"/>
        <v>Mi</v>
      </c>
      <c r="Q17" s="2" t="str">
        <f t="shared" si="11"/>
        <v>Fa</v>
      </c>
      <c r="R17" s="2" t="str">
        <f t="shared" si="11"/>
        <v>Fa#</v>
      </c>
      <c r="S17" s="2" t="str">
        <f t="shared" si="11"/>
        <v>Sol</v>
      </c>
      <c r="T17" s="2" t="str">
        <f t="shared" si="11"/>
        <v>Sol#</v>
      </c>
      <c r="U17" s="2" t="str">
        <f t="shared" si="11"/>
        <v>La</v>
      </c>
      <c r="V17" s="2" t="str">
        <f t="shared" si="11"/>
        <v>La#</v>
      </c>
      <c r="W17" s="2" t="str">
        <f t="shared" si="11"/>
        <v>Si</v>
      </c>
      <c r="X17" s="2" t="str">
        <f t="shared" si="11"/>
        <v>Do</v>
      </c>
      <c r="Y17" s="2" t="str">
        <f t="shared" si="11"/>
        <v>Do#</v>
      </c>
      <c r="Z17" s="2" t="str">
        <f t="shared" si="11"/>
        <v>Re</v>
      </c>
      <c r="AC17" t="str">
        <f t="shared" si="13"/>
        <v>RE</v>
      </c>
      <c r="AD17" s="2">
        <f t="shared" si="4"/>
        <v>15</v>
      </c>
      <c r="AE17" s="53" t="str">
        <f t="shared" si="5"/>
        <v>RE</v>
      </c>
      <c r="AF17" s="53">
        <f t="shared" si="9"/>
        <v>34</v>
      </c>
      <c r="AG17" s="53" t="str">
        <f t="shared" si="3"/>
        <v>LA</v>
      </c>
      <c r="AH17" s="53">
        <f t="shared" si="6"/>
        <v>15</v>
      </c>
      <c r="AI17" s="53" t="str">
        <f t="shared" si="7"/>
        <v>LA</v>
      </c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</row>
    <row r="18" spans="1:91" x14ac:dyDescent="0.3">
      <c r="A18">
        <f t="shared" si="8"/>
        <v>16</v>
      </c>
      <c r="B18" s="2" t="str">
        <f t="shared" si="12"/>
        <v>Re#</v>
      </c>
      <c r="C18" s="2" t="str">
        <f t="shared" si="10"/>
        <v>Mi</v>
      </c>
      <c r="D18" s="2" t="str">
        <f t="shared" si="10"/>
        <v>Fa</v>
      </c>
      <c r="E18" s="2" t="str">
        <f t="shared" si="10"/>
        <v>Fa#</v>
      </c>
      <c r="F18" s="2" t="str">
        <f t="shared" si="10"/>
        <v>Sol</v>
      </c>
      <c r="G18" s="2" t="str">
        <f t="shared" si="10"/>
        <v>Sol#</v>
      </c>
      <c r="H18" s="2" t="str">
        <f t="shared" si="10"/>
        <v>La</v>
      </c>
      <c r="I18" s="2" t="str">
        <f t="shared" si="10"/>
        <v>La#</v>
      </c>
      <c r="J18" s="2" t="str">
        <f t="shared" si="10"/>
        <v>Si</v>
      </c>
      <c r="K18" s="2" t="str">
        <f t="shared" si="10"/>
        <v>Do</v>
      </c>
      <c r="L18" s="2" t="str">
        <f t="shared" si="10"/>
        <v>Do#</v>
      </c>
      <c r="M18" s="2" t="str">
        <f t="shared" si="11"/>
        <v>Re</v>
      </c>
      <c r="N18" s="2" t="str">
        <f t="shared" si="11"/>
        <v>Re#</v>
      </c>
      <c r="O18" s="2" t="str">
        <f t="shared" si="11"/>
        <v>Mi</v>
      </c>
      <c r="P18" s="2" t="str">
        <f t="shared" si="11"/>
        <v>Fa</v>
      </c>
      <c r="Q18" s="2" t="str">
        <f t="shared" si="11"/>
        <v>Fa#</v>
      </c>
      <c r="R18" s="2" t="str">
        <f t="shared" si="11"/>
        <v>Sol</v>
      </c>
      <c r="S18" s="2" t="str">
        <f t="shared" si="11"/>
        <v>Sol#</v>
      </c>
      <c r="T18" s="2" t="str">
        <f t="shared" si="11"/>
        <v>La</v>
      </c>
      <c r="U18" s="2" t="str">
        <f t="shared" si="11"/>
        <v>La#</v>
      </c>
      <c r="V18" s="2" t="str">
        <f t="shared" si="11"/>
        <v>Si</v>
      </c>
      <c r="W18" s="2" t="str">
        <f t="shared" si="11"/>
        <v>Do</v>
      </c>
      <c r="X18" s="2" t="str">
        <f t="shared" si="11"/>
        <v>Do#</v>
      </c>
      <c r="Y18" s="2" t="str">
        <f t="shared" si="11"/>
        <v>Re</v>
      </c>
      <c r="Z18" s="2" t="str">
        <f t="shared" si="11"/>
        <v>Re#</v>
      </c>
      <c r="AC18" t="str">
        <f t="shared" si="13"/>
        <v>Mib</v>
      </c>
      <c r="AD18" s="2">
        <f t="shared" si="4"/>
        <v>16</v>
      </c>
      <c r="AE18" s="53" t="str">
        <f t="shared" si="5"/>
        <v>Mib</v>
      </c>
      <c r="AF18" s="53">
        <f t="shared" si="9"/>
        <v>33</v>
      </c>
      <c r="AG18" s="53" t="str">
        <f t="shared" si="3"/>
        <v>Lab</v>
      </c>
      <c r="AH18" s="53">
        <f t="shared" si="6"/>
        <v>16</v>
      </c>
      <c r="AI18" s="53" t="str">
        <f t="shared" si="7"/>
        <v>Lab</v>
      </c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</row>
    <row r="19" spans="1:91" x14ac:dyDescent="0.3">
      <c r="A19">
        <f t="shared" si="8"/>
        <v>17</v>
      </c>
      <c r="B19" s="2" t="str">
        <f t="shared" si="12"/>
        <v>Mi</v>
      </c>
      <c r="C19" s="2" t="str">
        <f t="shared" si="10"/>
        <v>Fa</v>
      </c>
      <c r="D19" s="2" t="str">
        <f t="shared" si="10"/>
        <v>Fa#</v>
      </c>
      <c r="E19" s="2" t="str">
        <f t="shared" si="10"/>
        <v>Sol</v>
      </c>
      <c r="F19" s="2" t="str">
        <f t="shared" si="10"/>
        <v>Sol#</v>
      </c>
      <c r="G19" s="2" t="str">
        <f t="shared" si="10"/>
        <v>La</v>
      </c>
      <c r="H19" s="2" t="str">
        <f t="shared" si="10"/>
        <v>La#</v>
      </c>
      <c r="I19" s="2" t="str">
        <f t="shared" si="10"/>
        <v>Si</v>
      </c>
      <c r="J19" s="2" t="str">
        <f t="shared" si="10"/>
        <v>Do</v>
      </c>
      <c r="K19" s="2" t="str">
        <f t="shared" si="10"/>
        <v>Do#</v>
      </c>
      <c r="L19" s="2" t="str">
        <f t="shared" si="10"/>
        <v>Re</v>
      </c>
      <c r="M19" s="2" t="str">
        <f t="shared" si="11"/>
        <v>Re#</v>
      </c>
      <c r="N19" s="2" t="str">
        <f t="shared" si="11"/>
        <v>Mi</v>
      </c>
      <c r="O19" s="2" t="str">
        <f t="shared" si="11"/>
        <v>Fa</v>
      </c>
      <c r="P19" s="2" t="str">
        <f t="shared" si="11"/>
        <v>Fa#</v>
      </c>
      <c r="Q19" s="2" t="str">
        <f t="shared" si="11"/>
        <v>Sol</v>
      </c>
      <c r="R19" s="2" t="str">
        <f t="shared" si="11"/>
        <v>Sol#</v>
      </c>
      <c r="S19" s="2" t="str">
        <f t="shared" si="11"/>
        <v>La</v>
      </c>
      <c r="T19" s="2" t="str">
        <f t="shared" si="11"/>
        <v>La#</v>
      </c>
      <c r="U19" s="2" t="str">
        <f t="shared" si="11"/>
        <v>Si</v>
      </c>
      <c r="V19" s="2" t="str">
        <f t="shared" si="11"/>
        <v>Do</v>
      </c>
      <c r="W19" s="2" t="str">
        <f t="shared" si="11"/>
        <v>Do#</v>
      </c>
      <c r="X19" s="2" t="str">
        <f t="shared" si="11"/>
        <v>Re</v>
      </c>
      <c r="Y19" s="2" t="str">
        <f t="shared" si="11"/>
        <v>Re#</v>
      </c>
      <c r="Z19" s="2" t="str">
        <f t="shared" si="11"/>
        <v>Mi</v>
      </c>
      <c r="AC19" t="str">
        <f t="shared" si="13"/>
        <v>MI</v>
      </c>
      <c r="AD19" s="2">
        <f t="shared" si="4"/>
        <v>17</v>
      </c>
      <c r="AE19" s="53" t="str">
        <f t="shared" si="5"/>
        <v>MI</v>
      </c>
      <c r="AF19" s="53">
        <f t="shared" si="9"/>
        <v>32</v>
      </c>
      <c r="AG19" s="53" t="str">
        <f t="shared" si="3"/>
        <v>SOL</v>
      </c>
      <c r="AH19" s="53">
        <f t="shared" si="6"/>
        <v>17</v>
      </c>
      <c r="AI19" s="53" t="str">
        <f t="shared" si="7"/>
        <v>SOL</v>
      </c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</row>
    <row r="20" spans="1:91" x14ac:dyDescent="0.3">
      <c r="A20">
        <f t="shared" si="8"/>
        <v>18</v>
      </c>
      <c r="B20" s="2" t="str">
        <f t="shared" si="12"/>
        <v>Fa</v>
      </c>
      <c r="C20" s="2" t="str">
        <f t="shared" si="10"/>
        <v>Fa#</v>
      </c>
      <c r="D20" s="2" t="str">
        <f t="shared" si="10"/>
        <v>Sol</v>
      </c>
      <c r="E20" s="2" t="str">
        <f t="shared" si="10"/>
        <v>Sol#</v>
      </c>
      <c r="F20" s="2" t="str">
        <f t="shared" si="10"/>
        <v>La</v>
      </c>
      <c r="G20" s="2" t="str">
        <f t="shared" si="10"/>
        <v>La#</v>
      </c>
      <c r="H20" s="2" t="str">
        <f t="shared" si="10"/>
        <v>Si</v>
      </c>
      <c r="I20" s="2" t="str">
        <f t="shared" si="10"/>
        <v>Do</v>
      </c>
      <c r="J20" s="2" t="str">
        <f t="shared" si="10"/>
        <v>Do#</v>
      </c>
      <c r="K20" s="2" t="str">
        <f t="shared" si="10"/>
        <v>Re</v>
      </c>
      <c r="L20" s="2" t="str">
        <f t="shared" si="10"/>
        <v>Re#</v>
      </c>
      <c r="M20" s="2" t="str">
        <f t="shared" si="11"/>
        <v>Mi</v>
      </c>
      <c r="N20" s="2" t="str">
        <f t="shared" si="11"/>
        <v>Fa</v>
      </c>
      <c r="O20" s="2" t="str">
        <f t="shared" si="11"/>
        <v>Fa#</v>
      </c>
      <c r="P20" s="2" t="str">
        <f t="shared" si="11"/>
        <v>Sol</v>
      </c>
      <c r="Q20" s="2" t="str">
        <f t="shared" si="11"/>
        <v>Sol#</v>
      </c>
      <c r="R20" s="2" t="str">
        <f t="shared" si="11"/>
        <v>La</v>
      </c>
      <c r="S20" s="2" t="str">
        <f t="shared" si="11"/>
        <v>La#</v>
      </c>
      <c r="T20" s="2" t="str">
        <f t="shared" si="11"/>
        <v>Si</v>
      </c>
      <c r="U20" s="2" t="str">
        <f t="shared" si="11"/>
        <v>Do</v>
      </c>
      <c r="V20" s="2" t="str">
        <f t="shared" si="11"/>
        <v>Do#</v>
      </c>
      <c r="W20" s="2" t="str">
        <f t="shared" si="11"/>
        <v>Re</v>
      </c>
      <c r="X20" s="2" t="str">
        <f t="shared" si="11"/>
        <v>Re#</v>
      </c>
      <c r="Y20" s="2" t="str">
        <f t="shared" si="11"/>
        <v>Mi</v>
      </c>
      <c r="Z20" s="2" t="str">
        <f t="shared" si="11"/>
        <v>Fa</v>
      </c>
      <c r="AC20" t="str">
        <f t="shared" si="13"/>
        <v>FA</v>
      </c>
      <c r="AD20" s="2">
        <f t="shared" si="4"/>
        <v>18</v>
      </c>
      <c r="AE20" s="53" t="str">
        <f t="shared" si="5"/>
        <v>FA</v>
      </c>
      <c r="AF20" s="53">
        <f t="shared" si="9"/>
        <v>31</v>
      </c>
      <c r="AG20" s="53" t="str">
        <f t="shared" si="3"/>
        <v>FA#</v>
      </c>
      <c r="AH20" s="53">
        <f t="shared" si="6"/>
        <v>18</v>
      </c>
      <c r="AI20" s="53" t="str">
        <f t="shared" si="7"/>
        <v>FA#</v>
      </c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</row>
    <row r="21" spans="1:91" x14ac:dyDescent="0.3">
      <c r="A21">
        <f t="shared" si="8"/>
        <v>19</v>
      </c>
      <c r="B21" s="2" t="str">
        <f t="shared" si="12"/>
        <v>Fa#</v>
      </c>
      <c r="C21" s="2" t="str">
        <f t="shared" si="10"/>
        <v>Sol</v>
      </c>
      <c r="D21" s="2" t="str">
        <f t="shared" si="10"/>
        <v>Sol#</v>
      </c>
      <c r="E21" s="2" t="str">
        <f t="shared" si="10"/>
        <v>La</v>
      </c>
      <c r="F21" s="2" t="str">
        <f t="shared" si="10"/>
        <v>La#</v>
      </c>
      <c r="G21" s="2" t="str">
        <f t="shared" si="10"/>
        <v>Si</v>
      </c>
      <c r="H21" s="2" t="str">
        <f t="shared" si="10"/>
        <v>Do</v>
      </c>
      <c r="I21" s="2" t="str">
        <f t="shared" si="10"/>
        <v>Do#</v>
      </c>
      <c r="J21" s="2" t="str">
        <f t="shared" si="10"/>
        <v>Re</v>
      </c>
      <c r="K21" s="2" t="str">
        <f t="shared" si="10"/>
        <v>Re#</v>
      </c>
      <c r="L21" s="2" t="str">
        <f t="shared" si="10"/>
        <v>Mi</v>
      </c>
      <c r="M21" s="2" t="str">
        <f t="shared" si="11"/>
        <v>Fa</v>
      </c>
      <c r="N21" s="2" t="str">
        <f t="shared" si="11"/>
        <v>Fa#</v>
      </c>
      <c r="O21" s="2" t="str">
        <f t="shared" si="11"/>
        <v>Sol</v>
      </c>
      <c r="P21" s="2" t="str">
        <f t="shared" si="11"/>
        <v>Sol#</v>
      </c>
      <c r="Q21" s="2" t="str">
        <f t="shared" si="11"/>
        <v>La</v>
      </c>
      <c r="R21" s="2" t="str">
        <f t="shared" si="11"/>
        <v>La#</v>
      </c>
      <c r="S21" s="2" t="str">
        <f t="shared" si="11"/>
        <v>Si</v>
      </c>
      <c r="T21" s="2" t="str">
        <f t="shared" si="11"/>
        <v>Do</v>
      </c>
      <c r="U21" s="2" t="str">
        <f t="shared" si="11"/>
        <v>Do#</v>
      </c>
      <c r="V21" s="2" t="str">
        <f t="shared" si="11"/>
        <v>Re</v>
      </c>
      <c r="W21" s="2" t="str">
        <f t="shared" si="11"/>
        <v>Re#</v>
      </c>
      <c r="X21" s="2" t="str">
        <f t="shared" si="11"/>
        <v>Mi</v>
      </c>
      <c r="Y21" s="2" t="str">
        <f t="shared" si="11"/>
        <v>Fa</v>
      </c>
      <c r="Z21" s="2" t="str">
        <f t="shared" si="11"/>
        <v>Fa#</v>
      </c>
      <c r="AC21" t="str">
        <f t="shared" si="13"/>
        <v>FA#</v>
      </c>
      <c r="AD21" s="2">
        <f t="shared" si="4"/>
        <v>19</v>
      </c>
      <c r="AE21" s="53" t="str">
        <f t="shared" si="5"/>
        <v>FA#</v>
      </c>
      <c r="AF21" s="53">
        <f t="shared" si="9"/>
        <v>30</v>
      </c>
      <c r="AG21" s="53" t="str">
        <f t="shared" si="3"/>
        <v>FA</v>
      </c>
      <c r="AH21" s="53">
        <f t="shared" si="6"/>
        <v>19</v>
      </c>
      <c r="AI21" s="53" t="str">
        <f t="shared" si="7"/>
        <v>FA</v>
      </c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</row>
    <row r="22" spans="1:91" x14ac:dyDescent="0.3">
      <c r="A22">
        <f t="shared" si="8"/>
        <v>20</v>
      </c>
      <c r="B22" s="2" t="str">
        <f t="shared" si="12"/>
        <v>Sol</v>
      </c>
      <c r="C22" s="2" t="str">
        <f t="shared" si="10"/>
        <v>Sol#</v>
      </c>
      <c r="D22" s="2" t="str">
        <f t="shared" si="10"/>
        <v>La</v>
      </c>
      <c r="E22" s="2" t="str">
        <f t="shared" si="10"/>
        <v>La#</v>
      </c>
      <c r="F22" s="2" t="str">
        <f t="shared" si="10"/>
        <v>Si</v>
      </c>
      <c r="G22" s="2" t="str">
        <f t="shared" si="10"/>
        <v>Do</v>
      </c>
      <c r="H22" s="2" t="str">
        <f t="shared" si="10"/>
        <v>Do#</v>
      </c>
      <c r="I22" s="2" t="str">
        <f t="shared" si="10"/>
        <v>Re</v>
      </c>
      <c r="J22" s="2" t="str">
        <f t="shared" si="10"/>
        <v>Re#</v>
      </c>
      <c r="K22" s="2" t="str">
        <f t="shared" si="10"/>
        <v>Mi</v>
      </c>
      <c r="L22" s="2" t="str">
        <f t="shared" si="10"/>
        <v>Fa</v>
      </c>
      <c r="M22" s="2" t="str">
        <f t="shared" si="11"/>
        <v>Fa#</v>
      </c>
      <c r="N22" s="2" t="str">
        <f t="shared" si="11"/>
        <v>Sol</v>
      </c>
      <c r="O22" s="2" t="str">
        <f t="shared" si="11"/>
        <v>Sol#</v>
      </c>
      <c r="P22" s="2" t="str">
        <f t="shared" si="11"/>
        <v>La</v>
      </c>
      <c r="Q22" s="2" t="str">
        <f t="shared" si="11"/>
        <v>La#</v>
      </c>
      <c r="R22" s="2" t="str">
        <f t="shared" si="11"/>
        <v>Si</v>
      </c>
      <c r="S22" s="2" t="str">
        <f t="shared" si="11"/>
        <v>Do</v>
      </c>
      <c r="T22" s="2" t="str">
        <f t="shared" si="11"/>
        <v>Do#</v>
      </c>
      <c r="U22" s="2" t="str">
        <f t="shared" si="11"/>
        <v>Re</v>
      </c>
      <c r="V22" s="2" t="str">
        <f t="shared" si="11"/>
        <v>Re#</v>
      </c>
      <c r="W22" s="2" t="str">
        <f t="shared" si="11"/>
        <v>Mi</v>
      </c>
      <c r="X22" s="2" t="str">
        <f t="shared" si="11"/>
        <v>Fa</v>
      </c>
      <c r="Y22" s="2" t="str">
        <f t="shared" si="11"/>
        <v>Fa#</v>
      </c>
      <c r="Z22" s="2" t="str">
        <f t="shared" si="11"/>
        <v>Sol</v>
      </c>
      <c r="AC22" t="str">
        <f t="shared" si="13"/>
        <v>SOL</v>
      </c>
      <c r="AD22" s="2">
        <f t="shared" si="4"/>
        <v>20</v>
      </c>
      <c r="AE22" s="53" t="str">
        <f t="shared" si="5"/>
        <v>SOL</v>
      </c>
      <c r="AF22" s="53">
        <f t="shared" si="9"/>
        <v>29</v>
      </c>
      <c r="AG22" s="53" t="str">
        <f t="shared" si="3"/>
        <v>MI</v>
      </c>
      <c r="AH22" s="53">
        <f t="shared" si="6"/>
        <v>20</v>
      </c>
      <c r="AI22" s="53" t="str">
        <f t="shared" si="7"/>
        <v>MI</v>
      </c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</row>
    <row r="23" spans="1:91" x14ac:dyDescent="0.3">
      <c r="A23">
        <f t="shared" si="8"/>
        <v>21</v>
      </c>
      <c r="B23" s="2" t="str">
        <f t="shared" si="12"/>
        <v>Sol#</v>
      </c>
      <c r="C23" s="2" t="str">
        <f t="shared" si="10"/>
        <v>La</v>
      </c>
      <c r="D23" s="2" t="str">
        <f t="shared" si="10"/>
        <v>La#</v>
      </c>
      <c r="E23" s="2" t="str">
        <f t="shared" si="10"/>
        <v>Si</v>
      </c>
      <c r="F23" s="2" t="str">
        <f t="shared" si="10"/>
        <v>Do</v>
      </c>
      <c r="G23" s="2" t="str">
        <f t="shared" si="10"/>
        <v>Do#</v>
      </c>
      <c r="H23" s="2" t="str">
        <f t="shared" si="10"/>
        <v>Re</v>
      </c>
      <c r="I23" s="2" t="str">
        <f t="shared" si="10"/>
        <v>Re#</v>
      </c>
      <c r="J23" s="2" t="str">
        <f t="shared" si="10"/>
        <v>Mi</v>
      </c>
      <c r="K23" s="2" t="str">
        <f t="shared" si="10"/>
        <v>Fa</v>
      </c>
      <c r="L23" s="2" t="str">
        <f t="shared" si="10"/>
        <v>Fa#</v>
      </c>
      <c r="M23" s="2" t="str">
        <f t="shared" si="11"/>
        <v>Sol</v>
      </c>
      <c r="N23" s="2" t="str">
        <f t="shared" si="11"/>
        <v>Sol#</v>
      </c>
      <c r="O23" s="2" t="str">
        <f t="shared" si="11"/>
        <v>La</v>
      </c>
      <c r="P23" s="2" t="str">
        <f t="shared" si="11"/>
        <v>La#</v>
      </c>
      <c r="Q23" s="2" t="str">
        <f t="shared" si="11"/>
        <v>Si</v>
      </c>
      <c r="R23" s="2" t="str">
        <f t="shared" si="11"/>
        <v>Do</v>
      </c>
      <c r="S23" s="2" t="str">
        <f t="shared" si="11"/>
        <v>Do#</v>
      </c>
      <c r="T23" s="2" t="str">
        <f t="shared" si="11"/>
        <v>Re</v>
      </c>
      <c r="U23" s="2" t="str">
        <f t="shared" si="11"/>
        <v>Re#</v>
      </c>
      <c r="V23" s="2" t="str">
        <f t="shared" si="11"/>
        <v>Mi</v>
      </c>
      <c r="W23" s="2" t="str">
        <f t="shared" si="11"/>
        <v>Fa</v>
      </c>
      <c r="X23" s="2" t="str">
        <f t="shared" si="11"/>
        <v>Fa#</v>
      </c>
      <c r="Y23" s="2" t="str">
        <f t="shared" si="11"/>
        <v>Sol</v>
      </c>
      <c r="Z23" s="2" t="str">
        <f t="shared" si="11"/>
        <v>Sol#</v>
      </c>
      <c r="AC23" t="str">
        <f t="shared" si="13"/>
        <v>Lab</v>
      </c>
      <c r="AD23" s="2">
        <f t="shared" si="4"/>
        <v>21</v>
      </c>
      <c r="AE23" s="53" t="str">
        <f t="shared" si="5"/>
        <v>Lab</v>
      </c>
      <c r="AF23" s="53">
        <f t="shared" si="9"/>
        <v>28</v>
      </c>
      <c r="AG23" s="53" t="str">
        <f t="shared" si="3"/>
        <v>Mib</v>
      </c>
      <c r="AH23" s="53">
        <f t="shared" si="6"/>
        <v>21</v>
      </c>
      <c r="AI23" s="53" t="str">
        <f t="shared" si="7"/>
        <v>Mib</v>
      </c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</row>
    <row r="24" spans="1:91" x14ac:dyDescent="0.3">
      <c r="A24">
        <f t="shared" si="8"/>
        <v>22</v>
      </c>
      <c r="B24" s="2" t="str">
        <f t="shared" si="12"/>
        <v>La</v>
      </c>
      <c r="C24" s="2" t="str">
        <f t="shared" si="10"/>
        <v>La#</v>
      </c>
      <c r="D24" s="2" t="str">
        <f t="shared" si="10"/>
        <v>Si</v>
      </c>
      <c r="E24" s="2" t="str">
        <f t="shared" si="10"/>
        <v>Do</v>
      </c>
      <c r="F24" s="2" t="str">
        <f t="shared" si="10"/>
        <v>Do#</v>
      </c>
      <c r="G24" s="2" t="str">
        <f t="shared" si="10"/>
        <v>Re</v>
      </c>
      <c r="H24" s="2" t="str">
        <f t="shared" si="10"/>
        <v>Re#</v>
      </c>
      <c r="I24" s="2" t="str">
        <f t="shared" si="10"/>
        <v>Mi</v>
      </c>
      <c r="J24" s="2" t="str">
        <f t="shared" si="10"/>
        <v>Fa</v>
      </c>
      <c r="K24" s="2" t="str">
        <f t="shared" si="10"/>
        <v>Fa#</v>
      </c>
      <c r="L24" s="2" t="str">
        <f t="shared" si="10"/>
        <v>Sol</v>
      </c>
      <c r="M24" s="2" t="str">
        <f t="shared" si="11"/>
        <v>Sol#</v>
      </c>
      <c r="N24" s="2" t="str">
        <f t="shared" si="11"/>
        <v>La</v>
      </c>
      <c r="O24" s="2" t="str">
        <f t="shared" si="11"/>
        <v>La#</v>
      </c>
      <c r="P24" s="2" t="str">
        <f t="shared" si="11"/>
        <v>Si</v>
      </c>
      <c r="Q24" s="2" t="str">
        <f t="shared" si="11"/>
        <v>Do</v>
      </c>
      <c r="R24" s="2" t="str">
        <f t="shared" si="11"/>
        <v>Do#</v>
      </c>
      <c r="S24" s="2" t="str">
        <f t="shared" si="11"/>
        <v>Re</v>
      </c>
      <c r="T24" s="2" t="str">
        <f t="shared" si="11"/>
        <v>Re#</v>
      </c>
      <c r="U24" s="2" t="str">
        <f t="shared" si="11"/>
        <v>Mi</v>
      </c>
      <c r="V24" s="2" t="str">
        <f t="shared" si="11"/>
        <v>Fa</v>
      </c>
      <c r="W24" s="2" t="str">
        <f t="shared" si="11"/>
        <v>Fa#</v>
      </c>
      <c r="X24" s="2" t="str">
        <f t="shared" si="11"/>
        <v>Sol</v>
      </c>
      <c r="Y24" s="2" t="str">
        <f t="shared" si="11"/>
        <v>Sol#</v>
      </c>
      <c r="Z24" s="2" t="str">
        <f t="shared" si="11"/>
        <v>La</v>
      </c>
      <c r="AC24" t="str">
        <f t="shared" si="13"/>
        <v>LA</v>
      </c>
      <c r="AD24" s="2">
        <f t="shared" si="4"/>
        <v>22</v>
      </c>
      <c r="AE24" s="53" t="str">
        <f t="shared" si="5"/>
        <v>LA</v>
      </c>
      <c r="AF24" s="53">
        <f t="shared" si="9"/>
        <v>27</v>
      </c>
      <c r="AG24" s="53" t="str">
        <f t="shared" si="3"/>
        <v>RE</v>
      </c>
      <c r="AH24" s="53">
        <f t="shared" si="6"/>
        <v>22</v>
      </c>
      <c r="AI24" s="53" t="str">
        <f t="shared" si="7"/>
        <v>RE</v>
      </c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</row>
    <row r="25" spans="1:91" x14ac:dyDescent="0.3">
      <c r="A25">
        <f t="shared" si="8"/>
        <v>23</v>
      </c>
      <c r="B25" s="2" t="str">
        <f t="shared" si="12"/>
        <v>La#</v>
      </c>
      <c r="C25" s="2" t="str">
        <f t="shared" si="10"/>
        <v>Si</v>
      </c>
      <c r="D25" s="2" t="str">
        <f t="shared" si="10"/>
        <v>Do</v>
      </c>
      <c r="E25" s="2" t="str">
        <f t="shared" si="10"/>
        <v>Do#</v>
      </c>
      <c r="F25" s="2" t="str">
        <f t="shared" si="10"/>
        <v>Re</v>
      </c>
      <c r="G25" s="2" t="str">
        <f t="shared" si="10"/>
        <v>Re#</v>
      </c>
      <c r="H25" s="2" t="str">
        <f t="shared" si="10"/>
        <v>Mi</v>
      </c>
      <c r="I25" s="2" t="str">
        <f t="shared" si="10"/>
        <v>Fa</v>
      </c>
      <c r="J25" s="2" t="str">
        <f t="shared" si="10"/>
        <v>Fa#</v>
      </c>
      <c r="K25" s="2" t="str">
        <f t="shared" si="10"/>
        <v>Sol</v>
      </c>
      <c r="L25" s="2" t="str">
        <f t="shared" si="10"/>
        <v>Sol#</v>
      </c>
      <c r="M25" s="2" t="str">
        <f t="shared" si="11"/>
        <v>La</v>
      </c>
      <c r="N25" s="2" t="str">
        <f t="shared" si="11"/>
        <v>La#</v>
      </c>
      <c r="O25" s="2" t="str">
        <f t="shared" si="11"/>
        <v>Si</v>
      </c>
      <c r="P25" s="2" t="str">
        <f t="shared" si="11"/>
        <v>Do</v>
      </c>
      <c r="Q25" s="2" t="str">
        <f t="shared" si="11"/>
        <v>Do#</v>
      </c>
      <c r="R25" s="2" t="str">
        <f t="shared" si="11"/>
        <v>Re</v>
      </c>
      <c r="S25" s="2" t="str">
        <f t="shared" si="11"/>
        <v>Re#</v>
      </c>
      <c r="T25" s="2" t="str">
        <f t="shared" si="11"/>
        <v>Mi</v>
      </c>
      <c r="U25" s="2" t="str">
        <f t="shared" si="11"/>
        <v>Fa</v>
      </c>
      <c r="V25" s="2" t="str">
        <f t="shared" si="11"/>
        <v>Fa#</v>
      </c>
      <c r="W25" s="2" t="str">
        <f t="shared" si="11"/>
        <v>Sol</v>
      </c>
      <c r="X25" s="2" t="str">
        <f t="shared" si="11"/>
        <v>Sol#</v>
      </c>
      <c r="Y25" s="2" t="str">
        <f t="shared" si="11"/>
        <v>La</v>
      </c>
      <c r="Z25" s="2" t="str">
        <f t="shared" si="11"/>
        <v>La#</v>
      </c>
      <c r="AC25" t="str">
        <f t="shared" si="13"/>
        <v>Sib</v>
      </c>
      <c r="AD25" s="2">
        <f t="shared" si="4"/>
        <v>23</v>
      </c>
      <c r="AE25" s="53" t="str">
        <f t="shared" si="5"/>
        <v>Sib</v>
      </c>
      <c r="AF25" s="53">
        <f t="shared" si="9"/>
        <v>26</v>
      </c>
      <c r="AG25" s="53" t="str">
        <f t="shared" si="3"/>
        <v>DO#</v>
      </c>
      <c r="AH25" s="53">
        <f t="shared" si="6"/>
        <v>23</v>
      </c>
      <c r="AI25" s="53" t="str">
        <f t="shared" si="7"/>
        <v>DO#</v>
      </c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</row>
    <row r="26" spans="1:91" x14ac:dyDescent="0.3">
      <c r="A26">
        <f t="shared" si="8"/>
        <v>24</v>
      </c>
      <c r="B26" s="2" t="str">
        <f t="shared" si="12"/>
        <v>Si</v>
      </c>
      <c r="C26" s="2" t="str">
        <f t="shared" si="10"/>
        <v>Do</v>
      </c>
      <c r="D26" s="2" t="str">
        <f t="shared" si="10"/>
        <v>Do#</v>
      </c>
      <c r="E26" s="2" t="str">
        <f t="shared" si="10"/>
        <v>Re</v>
      </c>
      <c r="F26" s="2" t="str">
        <f t="shared" si="10"/>
        <v>Re#</v>
      </c>
      <c r="G26" s="2" t="str">
        <f t="shared" si="10"/>
        <v>Mi</v>
      </c>
      <c r="H26" s="2" t="str">
        <f t="shared" si="10"/>
        <v>Fa</v>
      </c>
      <c r="I26" s="2" t="str">
        <f t="shared" si="10"/>
        <v>Fa#</v>
      </c>
      <c r="J26" s="2" t="str">
        <f t="shared" si="10"/>
        <v>Sol</v>
      </c>
      <c r="K26" s="2" t="str">
        <f t="shared" si="10"/>
        <v>Sol#</v>
      </c>
      <c r="L26" s="2" t="str">
        <f t="shared" si="10"/>
        <v>La</v>
      </c>
      <c r="M26" s="2" t="str">
        <f t="shared" si="11"/>
        <v>La#</v>
      </c>
      <c r="N26" s="2" t="str">
        <f t="shared" si="11"/>
        <v>Si</v>
      </c>
      <c r="O26" s="2" t="str">
        <f t="shared" si="11"/>
        <v>Do</v>
      </c>
      <c r="P26" s="2" t="str">
        <f t="shared" si="11"/>
        <v>Do#</v>
      </c>
      <c r="Q26" s="2" t="str">
        <f t="shared" si="11"/>
        <v>Re</v>
      </c>
      <c r="R26" s="2" t="str">
        <f t="shared" si="11"/>
        <v>Re#</v>
      </c>
      <c r="S26" s="2" t="str">
        <f t="shared" si="11"/>
        <v>Mi</v>
      </c>
      <c r="T26" s="2" t="str">
        <f t="shared" si="11"/>
        <v>Fa</v>
      </c>
      <c r="U26" s="2" t="str">
        <f t="shared" si="11"/>
        <v>Fa#</v>
      </c>
      <c r="V26" s="2" t="str">
        <f t="shared" si="11"/>
        <v>Sol</v>
      </c>
      <c r="W26" s="2" t="str">
        <f t="shared" si="11"/>
        <v>Sol#</v>
      </c>
      <c r="X26" s="2" t="str">
        <f t="shared" si="11"/>
        <v>La</v>
      </c>
      <c r="Y26" s="2" t="str">
        <f t="shared" si="11"/>
        <v>La#</v>
      </c>
      <c r="Z26" s="2" t="str">
        <f t="shared" si="11"/>
        <v>Si</v>
      </c>
      <c r="AC26" t="str">
        <f t="shared" si="13"/>
        <v>SI</v>
      </c>
      <c r="AD26" s="2">
        <f t="shared" si="4"/>
        <v>24</v>
      </c>
      <c r="AE26" s="53" t="str">
        <f t="shared" si="5"/>
        <v>SI</v>
      </c>
      <c r="AF26" s="53">
        <f t="shared" si="9"/>
        <v>25</v>
      </c>
      <c r="AG26" s="53" t="str">
        <f t="shared" si="3"/>
        <v>DO</v>
      </c>
      <c r="AH26" s="53">
        <f t="shared" si="6"/>
        <v>24</v>
      </c>
      <c r="AI26" s="53" t="str">
        <f t="shared" si="7"/>
        <v>DO</v>
      </c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</row>
    <row r="27" spans="1:91" x14ac:dyDescent="0.3">
      <c r="A27">
        <f t="shared" si="8"/>
        <v>25</v>
      </c>
      <c r="B27" s="2" t="str">
        <f t="shared" si="12"/>
        <v>Do</v>
      </c>
      <c r="C27" s="2" t="str">
        <f t="shared" si="10"/>
        <v>Do#</v>
      </c>
      <c r="D27" s="2" t="str">
        <f t="shared" si="10"/>
        <v>Re</v>
      </c>
      <c r="E27" s="2" t="str">
        <f t="shared" si="10"/>
        <v>Re#</v>
      </c>
      <c r="F27" s="2" t="str">
        <f t="shared" si="10"/>
        <v>Mi</v>
      </c>
      <c r="G27" s="2" t="str">
        <f t="shared" si="10"/>
        <v>Fa</v>
      </c>
      <c r="H27" s="2" t="str">
        <f t="shared" si="10"/>
        <v>Fa#</v>
      </c>
      <c r="I27" s="2" t="str">
        <f t="shared" si="10"/>
        <v>Sol</v>
      </c>
      <c r="J27" s="2" t="str">
        <f t="shared" si="10"/>
        <v>Sol#</v>
      </c>
      <c r="K27" s="2" t="str">
        <f t="shared" si="10"/>
        <v>La</v>
      </c>
      <c r="L27" s="2" t="str">
        <f t="shared" si="10"/>
        <v>La#</v>
      </c>
      <c r="M27" s="2" t="str">
        <f t="shared" si="11"/>
        <v>Si</v>
      </c>
      <c r="N27" s="2" t="str">
        <f t="shared" si="11"/>
        <v>Do</v>
      </c>
      <c r="O27" s="2" t="str">
        <f t="shared" si="11"/>
        <v>Do#</v>
      </c>
      <c r="P27" s="2" t="str">
        <f t="shared" si="11"/>
        <v>Re</v>
      </c>
      <c r="Q27" s="2" t="str">
        <f t="shared" si="11"/>
        <v>Re#</v>
      </c>
      <c r="R27" s="2" t="str">
        <f t="shared" si="11"/>
        <v>Mi</v>
      </c>
      <c r="S27" s="2" t="str">
        <f t="shared" si="11"/>
        <v>Fa</v>
      </c>
      <c r="T27" s="2" t="str">
        <f t="shared" si="11"/>
        <v>Fa#</v>
      </c>
      <c r="U27" s="2" t="str">
        <f t="shared" si="11"/>
        <v>Sol</v>
      </c>
      <c r="V27" s="2" t="str">
        <f t="shared" si="11"/>
        <v>Sol#</v>
      </c>
      <c r="W27" s="2" t="str">
        <f t="shared" si="11"/>
        <v>La</v>
      </c>
      <c r="X27" s="2" t="str">
        <f t="shared" si="11"/>
        <v>La#</v>
      </c>
      <c r="Y27" s="2" t="str">
        <f t="shared" si="11"/>
        <v>Si</v>
      </c>
      <c r="Z27" s="2" t="str">
        <f t="shared" si="11"/>
        <v>Do</v>
      </c>
      <c r="AC27" t="str">
        <f t="shared" si="13"/>
        <v>DO</v>
      </c>
      <c r="AD27" s="2">
        <f t="shared" si="4"/>
        <v>25</v>
      </c>
      <c r="AE27" s="53" t="str">
        <f t="shared" si="5"/>
        <v>DO</v>
      </c>
      <c r="AF27" s="53">
        <f t="shared" si="9"/>
        <v>24</v>
      </c>
      <c r="AG27" s="53" t="str">
        <f t="shared" si="3"/>
        <v>SI</v>
      </c>
      <c r="AH27" s="53">
        <f t="shared" si="6"/>
        <v>25</v>
      </c>
      <c r="AI27" s="53" t="str">
        <f t="shared" si="7"/>
        <v>SI</v>
      </c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</row>
    <row r="28" spans="1:91" x14ac:dyDescent="0.3">
      <c r="A28">
        <f t="shared" si="8"/>
        <v>26</v>
      </c>
      <c r="B28" s="2" t="str">
        <f t="shared" si="12"/>
        <v>Do#</v>
      </c>
      <c r="AC28" t="str">
        <f t="shared" si="13"/>
        <v>DO#</v>
      </c>
      <c r="AD28" s="2">
        <f t="shared" si="4"/>
        <v>26</v>
      </c>
      <c r="AE28" s="53" t="str">
        <f t="shared" si="5"/>
        <v>DO#</v>
      </c>
      <c r="AF28" s="53">
        <f t="shared" si="9"/>
        <v>23</v>
      </c>
      <c r="AG28" s="53" t="str">
        <f t="shared" si="3"/>
        <v>Sib</v>
      </c>
      <c r="AH28" s="53">
        <f t="shared" si="6"/>
        <v>26</v>
      </c>
      <c r="AI28" s="53" t="str">
        <f t="shared" si="7"/>
        <v>Sib</v>
      </c>
      <c r="AJ28" s="87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</row>
    <row r="29" spans="1:91" x14ac:dyDescent="0.3">
      <c r="A29">
        <f t="shared" si="8"/>
        <v>27</v>
      </c>
      <c r="B29" s="2" t="str">
        <f t="shared" si="12"/>
        <v>Re</v>
      </c>
      <c r="AC29" t="str">
        <f t="shared" si="13"/>
        <v>RE</v>
      </c>
      <c r="AD29" s="2">
        <f t="shared" si="4"/>
        <v>27</v>
      </c>
      <c r="AE29" s="53" t="str">
        <f t="shared" si="5"/>
        <v>RE</v>
      </c>
      <c r="AF29" s="53">
        <f t="shared" si="9"/>
        <v>22</v>
      </c>
      <c r="AG29" s="53" t="str">
        <f t="shared" si="3"/>
        <v>LA</v>
      </c>
      <c r="AH29" s="53">
        <f t="shared" si="6"/>
        <v>27</v>
      </c>
      <c r="AI29" s="53" t="str">
        <f t="shared" si="7"/>
        <v>LA</v>
      </c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</row>
    <row r="30" spans="1:91" x14ac:dyDescent="0.3">
      <c r="A30">
        <f t="shared" si="8"/>
        <v>28</v>
      </c>
      <c r="B30" s="2" t="str">
        <f t="shared" si="12"/>
        <v>Re#</v>
      </c>
      <c r="AC30" t="str">
        <f t="shared" si="13"/>
        <v>Mib</v>
      </c>
      <c r="AD30" s="2">
        <f t="shared" si="4"/>
        <v>28</v>
      </c>
      <c r="AE30" s="53" t="str">
        <f t="shared" si="5"/>
        <v>Mib</v>
      </c>
      <c r="AF30" s="53">
        <f t="shared" si="9"/>
        <v>21</v>
      </c>
      <c r="AG30" s="53" t="str">
        <f t="shared" si="3"/>
        <v>Lab</v>
      </c>
      <c r="AH30" s="53">
        <f t="shared" si="6"/>
        <v>28</v>
      </c>
      <c r="AI30" s="53" t="str">
        <f t="shared" si="7"/>
        <v>Lab</v>
      </c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</row>
    <row r="31" spans="1:91" x14ac:dyDescent="0.3">
      <c r="A31">
        <f t="shared" si="8"/>
        <v>29</v>
      </c>
      <c r="B31" s="2" t="str">
        <f t="shared" si="12"/>
        <v>Mi</v>
      </c>
      <c r="AC31" t="str">
        <f t="shared" si="13"/>
        <v>MI</v>
      </c>
      <c r="AD31" s="2">
        <f t="shared" si="4"/>
        <v>29</v>
      </c>
      <c r="AE31" s="53" t="str">
        <f t="shared" si="5"/>
        <v>MI</v>
      </c>
      <c r="AF31" s="53">
        <f t="shared" si="9"/>
        <v>20</v>
      </c>
      <c r="AG31" s="53" t="str">
        <f t="shared" si="3"/>
        <v>SOL</v>
      </c>
      <c r="AH31" s="53">
        <f t="shared" si="6"/>
        <v>29</v>
      </c>
      <c r="AI31" s="53" t="str">
        <f t="shared" si="7"/>
        <v>SOL</v>
      </c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</row>
    <row r="32" spans="1:91" x14ac:dyDescent="0.3">
      <c r="A32">
        <f t="shared" si="8"/>
        <v>30</v>
      </c>
      <c r="B32" s="2" t="str">
        <f t="shared" si="12"/>
        <v>Fa</v>
      </c>
      <c r="AC32" t="str">
        <f t="shared" si="13"/>
        <v>FA</v>
      </c>
      <c r="AD32" s="2">
        <f t="shared" si="4"/>
        <v>30</v>
      </c>
      <c r="AE32" s="53" t="str">
        <f t="shared" si="5"/>
        <v>FA</v>
      </c>
      <c r="AF32" s="53">
        <f t="shared" si="9"/>
        <v>19</v>
      </c>
      <c r="AG32" s="53" t="str">
        <f t="shared" si="3"/>
        <v>FA#</v>
      </c>
      <c r="AH32" s="53">
        <f t="shared" si="6"/>
        <v>30</v>
      </c>
      <c r="AI32" s="53" t="str">
        <f t="shared" si="7"/>
        <v>FA#</v>
      </c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</row>
    <row r="33" spans="1:91" x14ac:dyDescent="0.3">
      <c r="A33">
        <f t="shared" si="8"/>
        <v>31</v>
      </c>
      <c r="B33" s="2" t="str">
        <f t="shared" si="12"/>
        <v>Fa#</v>
      </c>
      <c r="AC33" t="str">
        <f t="shared" si="13"/>
        <v>FA#</v>
      </c>
      <c r="AD33" s="2">
        <f t="shared" si="4"/>
        <v>31</v>
      </c>
      <c r="AE33" s="53" t="str">
        <f t="shared" si="5"/>
        <v>FA#</v>
      </c>
      <c r="AF33" s="53">
        <f t="shared" si="9"/>
        <v>18</v>
      </c>
      <c r="AG33" s="53" t="str">
        <f t="shared" si="3"/>
        <v>FA</v>
      </c>
      <c r="AH33" s="53">
        <f t="shared" si="6"/>
        <v>31</v>
      </c>
      <c r="AI33" s="53" t="str">
        <f t="shared" si="7"/>
        <v>FA</v>
      </c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</row>
    <row r="34" spans="1:91" x14ac:dyDescent="0.3">
      <c r="A34">
        <f t="shared" si="8"/>
        <v>32</v>
      </c>
      <c r="B34" s="2" t="str">
        <f t="shared" si="12"/>
        <v>Sol</v>
      </c>
      <c r="AC34" t="str">
        <f t="shared" si="13"/>
        <v>SOL</v>
      </c>
      <c r="AD34" s="2">
        <f t="shared" si="4"/>
        <v>32</v>
      </c>
      <c r="AE34" s="53" t="str">
        <f t="shared" si="5"/>
        <v>SOL</v>
      </c>
      <c r="AF34" s="53">
        <f t="shared" si="9"/>
        <v>17</v>
      </c>
      <c r="AG34" s="53" t="str">
        <f t="shared" si="3"/>
        <v>MI</v>
      </c>
      <c r="AH34" s="53">
        <f t="shared" si="6"/>
        <v>32</v>
      </c>
      <c r="AI34" s="53" t="str">
        <f t="shared" si="7"/>
        <v>MI</v>
      </c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</row>
    <row r="35" spans="1:91" x14ac:dyDescent="0.3">
      <c r="A35">
        <f t="shared" si="8"/>
        <v>33</v>
      </c>
      <c r="B35" s="2" t="str">
        <f t="shared" si="12"/>
        <v>Sol#</v>
      </c>
      <c r="AC35" t="str">
        <f t="shared" si="13"/>
        <v>Lab</v>
      </c>
      <c r="AD35" s="2">
        <f t="shared" si="4"/>
        <v>33</v>
      </c>
      <c r="AE35" s="53" t="str">
        <f t="shared" si="5"/>
        <v>Lab</v>
      </c>
      <c r="AF35" s="53">
        <f t="shared" si="9"/>
        <v>16</v>
      </c>
      <c r="AG35" s="53" t="str">
        <f t="shared" ref="AG35:AG50" si="14">VLOOKUP(AF35,contrario,2,FALSE)</f>
        <v>Mib</v>
      </c>
      <c r="AH35" s="53">
        <f t="shared" si="6"/>
        <v>33</v>
      </c>
      <c r="AI35" s="53" t="str">
        <f t="shared" si="7"/>
        <v>Mib</v>
      </c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</row>
    <row r="36" spans="1:91" x14ac:dyDescent="0.3">
      <c r="A36">
        <f t="shared" si="8"/>
        <v>34</v>
      </c>
      <c r="B36" s="2" t="str">
        <f t="shared" si="12"/>
        <v>La</v>
      </c>
      <c r="AC36" t="str">
        <f t="shared" si="13"/>
        <v>LA</v>
      </c>
      <c r="AD36" s="2">
        <f t="shared" si="4"/>
        <v>34</v>
      </c>
      <c r="AE36" s="53" t="str">
        <f t="shared" si="5"/>
        <v>LA</v>
      </c>
      <c r="AF36" s="53">
        <f t="shared" si="9"/>
        <v>15</v>
      </c>
      <c r="AG36" s="53" t="str">
        <f t="shared" si="14"/>
        <v>RE</v>
      </c>
      <c r="AH36" s="53">
        <f t="shared" si="6"/>
        <v>34</v>
      </c>
      <c r="AI36" s="53" t="str">
        <f t="shared" si="7"/>
        <v>RE</v>
      </c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</row>
    <row r="37" spans="1:91" x14ac:dyDescent="0.3">
      <c r="A37">
        <f t="shared" si="8"/>
        <v>35</v>
      </c>
      <c r="B37" s="2" t="str">
        <f t="shared" si="12"/>
        <v>La#</v>
      </c>
      <c r="AC37" t="str">
        <f t="shared" si="13"/>
        <v>Sib</v>
      </c>
      <c r="AD37" s="2">
        <f t="shared" si="4"/>
        <v>35</v>
      </c>
      <c r="AE37" s="53" t="str">
        <f t="shared" si="5"/>
        <v>Sib</v>
      </c>
      <c r="AF37" s="53">
        <f t="shared" si="9"/>
        <v>14</v>
      </c>
      <c r="AG37" s="53" t="str">
        <f t="shared" si="14"/>
        <v>DO#</v>
      </c>
      <c r="AH37" s="53">
        <f t="shared" si="6"/>
        <v>35</v>
      </c>
      <c r="AI37" s="53" t="str">
        <f t="shared" si="7"/>
        <v>DO#</v>
      </c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</row>
    <row r="38" spans="1:91" x14ac:dyDescent="0.3">
      <c r="A38">
        <f t="shared" si="8"/>
        <v>36</v>
      </c>
      <c r="B38" s="2" t="str">
        <f t="shared" si="12"/>
        <v>Si</v>
      </c>
      <c r="AC38" t="str">
        <f t="shared" si="13"/>
        <v>SI</v>
      </c>
      <c r="AD38" s="2">
        <f t="shared" si="4"/>
        <v>36</v>
      </c>
      <c r="AE38" s="53" t="str">
        <f t="shared" si="5"/>
        <v>SI</v>
      </c>
      <c r="AF38" s="53">
        <f t="shared" si="9"/>
        <v>13</v>
      </c>
      <c r="AG38" s="53" t="str">
        <f t="shared" si="14"/>
        <v>DO</v>
      </c>
      <c r="AH38" s="53">
        <f t="shared" si="6"/>
        <v>36</v>
      </c>
      <c r="AI38" s="53" t="str">
        <f t="shared" si="7"/>
        <v>DO</v>
      </c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</row>
    <row r="39" spans="1:91" x14ac:dyDescent="0.3">
      <c r="A39">
        <f t="shared" si="8"/>
        <v>37</v>
      </c>
      <c r="B39" s="2" t="str">
        <f t="shared" si="12"/>
        <v>Do</v>
      </c>
      <c r="AC39" t="str">
        <f t="shared" si="13"/>
        <v>DO</v>
      </c>
      <c r="AD39" s="2">
        <f t="shared" si="4"/>
        <v>37</v>
      </c>
      <c r="AE39" s="53" t="str">
        <f t="shared" si="5"/>
        <v>DO</v>
      </c>
      <c r="AF39" s="53">
        <f t="shared" si="9"/>
        <v>12</v>
      </c>
      <c r="AG39" s="53" t="str">
        <f t="shared" si="14"/>
        <v>SI</v>
      </c>
      <c r="AH39" s="53">
        <f t="shared" si="6"/>
        <v>37</v>
      </c>
      <c r="AI39" s="53" t="str">
        <f t="shared" si="7"/>
        <v>SI</v>
      </c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</row>
    <row r="40" spans="1:91" x14ac:dyDescent="0.3">
      <c r="A40">
        <f t="shared" si="8"/>
        <v>38</v>
      </c>
      <c r="B40" s="2" t="str">
        <f t="shared" si="12"/>
        <v>Do#</v>
      </c>
      <c r="AC40" t="str">
        <f t="shared" si="13"/>
        <v>DO#</v>
      </c>
      <c r="AD40" s="2">
        <f t="shared" si="4"/>
        <v>38</v>
      </c>
      <c r="AE40" s="53" t="str">
        <f t="shared" si="5"/>
        <v>DO#</v>
      </c>
      <c r="AF40" s="53">
        <f t="shared" si="9"/>
        <v>11</v>
      </c>
      <c r="AG40" s="53" t="str">
        <f t="shared" si="14"/>
        <v>Sib</v>
      </c>
      <c r="AH40" s="53">
        <f t="shared" si="6"/>
        <v>38</v>
      </c>
      <c r="AI40" s="53" t="str">
        <f t="shared" si="7"/>
        <v>Sib</v>
      </c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</row>
    <row r="41" spans="1:91" x14ac:dyDescent="0.3">
      <c r="A41">
        <f t="shared" si="8"/>
        <v>39</v>
      </c>
      <c r="B41" s="2" t="str">
        <f t="shared" si="12"/>
        <v>Re</v>
      </c>
      <c r="AC41" t="str">
        <f t="shared" si="13"/>
        <v>RE</v>
      </c>
      <c r="AD41" s="2">
        <f t="shared" si="4"/>
        <v>39</v>
      </c>
      <c r="AE41" s="53" t="str">
        <f t="shared" si="5"/>
        <v>RE</v>
      </c>
      <c r="AF41" s="53">
        <f t="shared" si="9"/>
        <v>10</v>
      </c>
      <c r="AG41" s="53" t="str">
        <f t="shared" si="14"/>
        <v>LA</v>
      </c>
      <c r="AH41" s="53">
        <f t="shared" si="6"/>
        <v>39</v>
      </c>
      <c r="AI41" s="53" t="str">
        <f t="shared" si="7"/>
        <v>LA</v>
      </c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</row>
    <row r="42" spans="1:91" x14ac:dyDescent="0.3">
      <c r="A42">
        <f t="shared" si="8"/>
        <v>40</v>
      </c>
      <c r="B42" s="2" t="str">
        <f t="shared" si="12"/>
        <v>Re#</v>
      </c>
      <c r="AC42" t="str">
        <f t="shared" si="13"/>
        <v>Mib</v>
      </c>
      <c r="AD42" s="2">
        <f t="shared" si="4"/>
        <v>40</v>
      </c>
      <c r="AE42" s="53" t="str">
        <f t="shared" si="5"/>
        <v>Mib</v>
      </c>
      <c r="AF42" s="53">
        <f t="shared" si="9"/>
        <v>9</v>
      </c>
      <c r="AG42" s="53" t="str">
        <f t="shared" si="14"/>
        <v>Lab</v>
      </c>
      <c r="AH42" s="53">
        <f t="shared" si="6"/>
        <v>40</v>
      </c>
      <c r="AI42" s="53" t="str">
        <f t="shared" si="7"/>
        <v>Lab</v>
      </c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</row>
    <row r="43" spans="1:91" x14ac:dyDescent="0.3">
      <c r="A43">
        <f t="shared" si="8"/>
        <v>41</v>
      </c>
      <c r="B43" s="2" t="str">
        <f t="shared" si="12"/>
        <v>Mi</v>
      </c>
      <c r="AC43" t="str">
        <f t="shared" si="13"/>
        <v>MI</v>
      </c>
      <c r="AD43" s="2">
        <f t="shared" si="4"/>
        <v>41</v>
      </c>
      <c r="AE43" s="53" t="str">
        <f t="shared" si="5"/>
        <v>MI</v>
      </c>
      <c r="AF43" s="53">
        <f t="shared" si="9"/>
        <v>8</v>
      </c>
      <c r="AG43" s="53" t="str">
        <f t="shared" si="14"/>
        <v>SOL</v>
      </c>
      <c r="AH43" s="53">
        <f t="shared" si="6"/>
        <v>41</v>
      </c>
      <c r="AI43" s="53" t="str">
        <f t="shared" si="7"/>
        <v>SOL</v>
      </c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</row>
    <row r="44" spans="1:91" x14ac:dyDescent="0.3">
      <c r="A44">
        <f t="shared" si="8"/>
        <v>42</v>
      </c>
      <c r="B44" s="2" t="str">
        <f t="shared" si="12"/>
        <v>Fa</v>
      </c>
      <c r="AC44" t="str">
        <f t="shared" si="13"/>
        <v>FA</v>
      </c>
      <c r="AD44" s="2">
        <f t="shared" si="4"/>
        <v>42</v>
      </c>
      <c r="AE44" s="53" t="str">
        <f t="shared" si="5"/>
        <v>FA</v>
      </c>
      <c r="AF44" s="53">
        <f t="shared" si="9"/>
        <v>7</v>
      </c>
      <c r="AG44" s="53" t="str">
        <f t="shared" si="14"/>
        <v>FA#</v>
      </c>
      <c r="AH44" s="53">
        <f t="shared" si="6"/>
        <v>42</v>
      </c>
      <c r="AI44" s="53" t="str">
        <f t="shared" si="7"/>
        <v>FA#</v>
      </c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</row>
    <row r="45" spans="1:91" x14ac:dyDescent="0.3">
      <c r="A45">
        <f t="shared" si="8"/>
        <v>43</v>
      </c>
      <c r="B45" s="2" t="str">
        <f t="shared" si="12"/>
        <v>Fa#</v>
      </c>
      <c r="AC45" t="str">
        <f t="shared" si="13"/>
        <v>FA#</v>
      </c>
      <c r="AD45" s="2">
        <f t="shared" si="4"/>
        <v>43</v>
      </c>
      <c r="AE45" s="53" t="str">
        <f t="shared" si="5"/>
        <v>FA#</v>
      </c>
      <c r="AF45" s="53">
        <f t="shared" si="9"/>
        <v>6</v>
      </c>
      <c r="AG45" s="53" t="str">
        <f t="shared" si="14"/>
        <v>FA</v>
      </c>
      <c r="AH45" s="53">
        <f t="shared" si="6"/>
        <v>43</v>
      </c>
      <c r="AI45" s="53" t="str">
        <f t="shared" si="7"/>
        <v>FA</v>
      </c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</row>
    <row r="46" spans="1:91" x14ac:dyDescent="0.3">
      <c r="A46">
        <f t="shared" si="8"/>
        <v>44</v>
      </c>
      <c r="B46" s="2" t="str">
        <f t="shared" si="12"/>
        <v>Sol</v>
      </c>
      <c r="AC46" t="str">
        <f t="shared" si="13"/>
        <v>SOL</v>
      </c>
      <c r="AD46" s="2">
        <f t="shared" si="4"/>
        <v>44</v>
      </c>
      <c r="AE46" s="53" t="str">
        <f t="shared" si="5"/>
        <v>SOL</v>
      </c>
      <c r="AF46" s="53">
        <f t="shared" si="9"/>
        <v>5</v>
      </c>
      <c r="AG46" s="53" t="str">
        <f t="shared" si="14"/>
        <v>MI</v>
      </c>
      <c r="AH46" s="53">
        <f t="shared" si="6"/>
        <v>44</v>
      </c>
      <c r="AI46" s="53" t="str">
        <f t="shared" si="7"/>
        <v>MI</v>
      </c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</row>
    <row r="47" spans="1:91" x14ac:dyDescent="0.3">
      <c r="A47">
        <f t="shared" si="8"/>
        <v>45</v>
      </c>
      <c r="B47" s="2" t="str">
        <f t="shared" si="12"/>
        <v>Sol#</v>
      </c>
      <c r="AC47" t="str">
        <f t="shared" si="13"/>
        <v>Lab</v>
      </c>
      <c r="AD47" s="2">
        <f t="shared" si="4"/>
        <v>45</v>
      </c>
      <c r="AE47" s="53" t="str">
        <f t="shared" si="5"/>
        <v>Lab</v>
      </c>
      <c r="AF47" s="53">
        <f t="shared" si="9"/>
        <v>4</v>
      </c>
      <c r="AG47" s="53" t="str">
        <f t="shared" si="14"/>
        <v>Mib</v>
      </c>
      <c r="AH47" s="53">
        <f t="shared" si="6"/>
        <v>45</v>
      </c>
      <c r="AI47" s="53" t="str">
        <f t="shared" si="7"/>
        <v>Mib</v>
      </c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</row>
    <row r="48" spans="1:91" x14ac:dyDescent="0.3">
      <c r="A48">
        <f t="shared" si="8"/>
        <v>46</v>
      </c>
      <c r="B48" s="2" t="str">
        <f t="shared" si="12"/>
        <v>La</v>
      </c>
      <c r="AC48" t="str">
        <f t="shared" si="13"/>
        <v>LA</v>
      </c>
      <c r="AD48" s="2">
        <f t="shared" si="4"/>
        <v>46</v>
      </c>
      <c r="AE48" s="53" t="str">
        <f t="shared" si="5"/>
        <v>LA</v>
      </c>
      <c r="AF48" s="53">
        <f t="shared" si="9"/>
        <v>3</v>
      </c>
      <c r="AG48" s="53" t="str">
        <f t="shared" si="14"/>
        <v>RE</v>
      </c>
      <c r="AH48" s="53">
        <f t="shared" si="6"/>
        <v>46</v>
      </c>
      <c r="AI48" s="53" t="str">
        <f t="shared" si="7"/>
        <v>RE</v>
      </c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</row>
    <row r="49" spans="1:91" x14ac:dyDescent="0.3">
      <c r="A49">
        <f t="shared" si="8"/>
        <v>47</v>
      </c>
      <c r="B49" s="2" t="str">
        <f t="shared" si="12"/>
        <v>La#</v>
      </c>
      <c r="AC49" t="str">
        <f t="shared" si="13"/>
        <v>Sib</v>
      </c>
      <c r="AD49" s="2">
        <f t="shared" si="4"/>
        <v>47</v>
      </c>
      <c r="AE49" s="53" t="str">
        <f t="shared" si="5"/>
        <v>Sib</v>
      </c>
      <c r="AF49" s="53">
        <f t="shared" si="9"/>
        <v>2</v>
      </c>
      <c r="AG49" s="53" t="str">
        <f t="shared" si="14"/>
        <v>DO#</v>
      </c>
      <c r="AH49" s="53">
        <f t="shared" si="6"/>
        <v>47</v>
      </c>
      <c r="AI49" s="53" t="str">
        <f t="shared" si="7"/>
        <v>DO#</v>
      </c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</row>
    <row r="50" spans="1:91" x14ac:dyDescent="0.3">
      <c r="A50">
        <f t="shared" si="8"/>
        <v>48</v>
      </c>
      <c r="B50" s="2" t="str">
        <f t="shared" si="12"/>
        <v>Si</v>
      </c>
      <c r="AC50" t="str">
        <f t="shared" si="13"/>
        <v>SI</v>
      </c>
      <c r="AD50" s="2">
        <f t="shared" si="4"/>
        <v>48</v>
      </c>
      <c r="AE50" s="53" t="str">
        <f t="shared" si="5"/>
        <v>SI</v>
      </c>
      <c r="AF50" s="53">
        <f t="shared" si="9"/>
        <v>1</v>
      </c>
      <c r="AG50" s="53" t="str">
        <f t="shared" si="14"/>
        <v>DO</v>
      </c>
      <c r="AH50" s="53">
        <f t="shared" si="6"/>
        <v>48</v>
      </c>
      <c r="AI50" s="53" t="str">
        <f t="shared" si="7"/>
        <v>DO</v>
      </c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</row>
    <row r="51" spans="1:91" x14ac:dyDescent="0.3">
      <c r="A51">
        <f t="shared" si="8"/>
        <v>49</v>
      </c>
      <c r="B51" s="2" t="str">
        <f t="shared" si="12"/>
        <v>Do</v>
      </c>
      <c r="AC51" t="str">
        <f t="shared" si="13"/>
        <v>DO</v>
      </c>
      <c r="AD51" s="2">
        <f t="shared" si="4"/>
        <v>49</v>
      </c>
      <c r="AE51" s="53" t="str">
        <f t="shared" si="5"/>
        <v>DO</v>
      </c>
      <c r="AF51" s="53">
        <f t="shared" si="9"/>
        <v>0</v>
      </c>
      <c r="AG51" s="53"/>
      <c r="AH51" s="53"/>
      <c r="AI51" s="53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</row>
    <row r="52" spans="1:91" x14ac:dyDescent="0.3"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</row>
    <row r="53" spans="1:91" x14ac:dyDescent="0.3"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</row>
    <row r="54" spans="1:91" x14ac:dyDescent="0.3"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</row>
    <row r="55" spans="1:91" x14ac:dyDescent="0.3"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</row>
    <row r="56" spans="1:91" x14ac:dyDescent="0.3"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</row>
    <row r="57" spans="1:91" x14ac:dyDescent="0.3"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</row>
    <row r="58" spans="1:91" x14ac:dyDescent="0.3"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</row>
    <row r="59" spans="1:91" x14ac:dyDescent="0.3"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</row>
    <row r="60" spans="1:91" x14ac:dyDescent="0.3"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</row>
    <row r="61" spans="1:91" x14ac:dyDescent="0.3"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</row>
    <row r="62" spans="1:91" x14ac:dyDescent="0.3"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</row>
    <row r="63" spans="1:91" x14ac:dyDescent="0.3"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</row>
    <row r="64" spans="1:91" x14ac:dyDescent="0.3"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</row>
    <row r="65" spans="31:91" x14ac:dyDescent="0.3"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</row>
    <row r="66" spans="31:91" x14ac:dyDescent="0.3"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</row>
    <row r="67" spans="31:91" x14ac:dyDescent="0.3"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</row>
    <row r="68" spans="31:91" x14ac:dyDescent="0.3"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</row>
    <row r="69" spans="31:91" x14ac:dyDescent="0.3"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</row>
    <row r="70" spans="31:91" x14ac:dyDescent="0.3"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</row>
    <row r="71" spans="31:91" x14ac:dyDescent="0.3"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</row>
    <row r="72" spans="31:91" x14ac:dyDescent="0.3"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</row>
    <row r="73" spans="31:91" x14ac:dyDescent="0.3"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</row>
    <row r="74" spans="31:91" x14ac:dyDescent="0.3"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</row>
    <row r="75" spans="31:91" x14ac:dyDescent="0.3"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</row>
    <row r="76" spans="31:91" x14ac:dyDescent="0.3"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</row>
    <row r="77" spans="31:91" x14ac:dyDescent="0.3"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</row>
    <row r="78" spans="31:91" x14ac:dyDescent="0.3"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</row>
    <row r="79" spans="31:91" x14ac:dyDescent="0.3"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</row>
    <row r="80" spans="31:91" x14ac:dyDescent="0.3"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</row>
    <row r="81" spans="31:91" x14ac:dyDescent="0.3"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</row>
  </sheetData>
  <sheetProtection algorithmName="SHA-512" hashValue="jNQgd+W4AU+TTxwiCm8kOMjPxiE35PMhc8FeHxTfJZAlvI9hmjlffOD6AYLvQfVg+XA23sx5wRms52l+tJMPLQ==" saltValue="nJkpaRcgUfv3ByLzw2vUWw==" spinCount="100000" sheet="1" objects="1" scenarios="1"/>
  <mergeCells count="1">
    <mergeCell ref="AJ2:BF27"/>
  </mergeCells>
  <hyperlinks>
    <hyperlink ref="AJ2" r:id="rId1" display="www.laltromanualedibasso.com" xr:uid="{70A04CBF-4D7D-46A0-A1BF-BD971E3F97E1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1F20A-D3AF-449D-BCC2-216DC64C55FE}">
  <dimension ref="A1:DV163"/>
  <sheetViews>
    <sheetView showGridLines="0" showRowColHeaders="0" topLeftCell="AE6" workbookViewId="0">
      <selection activeCell="AE29" sqref="AE29"/>
    </sheetView>
  </sheetViews>
  <sheetFormatPr defaultRowHeight="14.4" x14ac:dyDescent="0.3"/>
  <cols>
    <col min="1" max="1" width="3" hidden="1" customWidth="1"/>
    <col min="2" max="26" width="4.44140625" hidden="1" customWidth="1"/>
    <col min="27" max="28" width="0" hidden="1" customWidth="1"/>
    <col min="29" max="29" width="4.44140625" hidden="1" customWidth="1"/>
    <col min="30" max="30" width="3" hidden="1" customWidth="1"/>
  </cols>
  <sheetData>
    <row r="1" spans="1:126" hidden="1" x14ac:dyDescent="0.3">
      <c r="C1">
        <v>1</v>
      </c>
      <c r="D1">
        <f t="shared" ref="D1:Z1" si="0">C1+1</f>
        <v>2</v>
      </c>
      <c r="E1">
        <f t="shared" si="0"/>
        <v>3</v>
      </c>
      <c r="F1">
        <f t="shared" si="0"/>
        <v>4</v>
      </c>
      <c r="G1">
        <f t="shared" si="0"/>
        <v>5</v>
      </c>
      <c r="H1">
        <f t="shared" si="0"/>
        <v>6</v>
      </c>
      <c r="I1">
        <f t="shared" si="0"/>
        <v>7</v>
      </c>
      <c r="J1">
        <f t="shared" si="0"/>
        <v>8</v>
      </c>
      <c r="K1">
        <f t="shared" si="0"/>
        <v>9</v>
      </c>
      <c r="L1">
        <f t="shared" si="0"/>
        <v>10</v>
      </c>
      <c r="M1">
        <f t="shared" si="0"/>
        <v>11</v>
      </c>
      <c r="N1">
        <f t="shared" si="0"/>
        <v>12</v>
      </c>
      <c r="O1">
        <f t="shared" si="0"/>
        <v>13</v>
      </c>
      <c r="P1">
        <f t="shared" si="0"/>
        <v>14</v>
      </c>
      <c r="Q1">
        <f t="shared" si="0"/>
        <v>15</v>
      </c>
      <c r="R1">
        <f t="shared" si="0"/>
        <v>16</v>
      </c>
      <c r="S1">
        <f t="shared" si="0"/>
        <v>17</v>
      </c>
      <c r="T1">
        <f t="shared" si="0"/>
        <v>18</v>
      </c>
      <c r="U1">
        <f t="shared" si="0"/>
        <v>19</v>
      </c>
      <c r="V1">
        <f t="shared" si="0"/>
        <v>20</v>
      </c>
      <c r="W1">
        <f t="shared" si="0"/>
        <v>21</v>
      </c>
      <c r="X1">
        <f t="shared" si="0"/>
        <v>22</v>
      </c>
      <c r="Y1">
        <f t="shared" si="0"/>
        <v>23</v>
      </c>
      <c r="Z1">
        <f t="shared" si="0"/>
        <v>24</v>
      </c>
    </row>
    <row r="2" spans="1:126" hidden="1" x14ac:dyDescent="0.3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126" ht="14.85" customHeight="1" x14ac:dyDescent="0.3">
      <c r="A3">
        <v>1</v>
      </c>
      <c r="B3" s="2" t="s">
        <v>5</v>
      </c>
      <c r="C3" s="2" t="str">
        <f t="shared" ref="C3:L12" si="1">VLOOKUP($A3+C$1,ARMOB,2,FALSE)</f>
        <v>Reb</v>
      </c>
      <c r="D3" s="2" t="str">
        <f t="shared" si="1"/>
        <v>Re</v>
      </c>
      <c r="E3" s="2" t="str">
        <f t="shared" si="1"/>
        <v>Mib</v>
      </c>
      <c r="F3" s="2" t="str">
        <f t="shared" si="1"/>
        <v>Mi</v>
      </c>
      <c r="G3" s="2" t="str">
        <f t="shared" si="1"/>
        <v>Fa</v>
      </c>
      <c r="H3" s="2" t="str">
        <f t="shared" si="1"/>
        <v>Solb</v>
      </c>
      <c r="I3" s="2" t="str">
        <f t="shared" si="1"/>
        <v>Sol</v>
      </c>
      <c r="J3" s="2" t="str">
        <f t="shared" si="1"/>
        <v>Lab</v>
      </c>
      <c r="K3" s="2" t="str">
        <f t="shared" si="1"/>
        <v>La</v>
      </c>
      <c r="L3" s="2" t="str">
        <f t="shared" si="1"/>
        <v>Sib</v>
      </c>
      <c r="M3" s="2" t="str">
        <f t="shared" ref="M3:Z12" si="2">VLOOKUP($A3+M$1,ARMOB,2,FALSE)</f>
        <v>Si</v>
      </c>
      <c r="N3" s="2" t="str">
        <f t="shared" si="2"/>
        <v>Do</v>
      </c>
      <c r="O3" s="2" t="str">
        <f t="shared" si="2"/>
        <v>Reb</v>
      </c>
      <c r="P3" s="2" t="str">
        <f t="shared" si="2"/>
        <v>Re</v>
      </c>
      <c r="Q3" s="2" t="str">
        <f t="shared" si="2"/>
        <v>Mib</v>
      </c>
      <c r="R3" s="2" t="str">
        <f t="shared" si="2"/>
        <v>Mi</v>
      </c>
      <c r="S3" s="2" t="str">
        <f t="shared" si="2"/>
        <v>Fa</v>
      </c>
      <c r="T3" s="2" t="str">
        <f t="shared" si="2"/>
        <v>Solb</v>
      </c>
      <c r="U3" s="2" t="str">
        <f t="shared" si="2"/>
        <v>Sol</v>
      </c>
      <c r="V3" s="2" t="str">
        <f t="shared" si="2"/>
        <v>Lab</v>
      </c>
      <c r="W3" s="2" t="str">
        <f t="shared" si="2"/>
        <v>La</v>
      </c>
      <c r="X3" s="2" t="str">
        <f t="shared" si="2"/>
        <v>Sib</v>
      </c>
      <c r="Y3" s="2" t="str">
        <f t="shared" si="2"/>
        <v>Si</v>
      </c>
      <c r="Z3" s="2" t="str">
        <f t="shared" si="2"/>
        <v>Do</v>
      </c>
      <c r="AB3" s="2"/>
      <c r="AC3" t="str">
        <f t="shared" ref="AC3:AC51" si="3">B3</f>
        <v>Do</v>
      </c>
      <c r="AD3" s="2">
        <f>A3</f>
        <v>1</v>
      </c>
      <c r="AE3" s="179" t="s">
        <v>139</v>
      </c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</row>
    <row r="4" spans="1:126" ht="14.85" customHeight="1" x14ac:dyDescent="0.3">
      <c r="A4">
        <f>A3+1</f>
        <v>2</v>
      </c>
      <c r="B4" s="2" t="s">
        <v>17</v>
      </c>
      <c r="C4" s="2" t="str">
        <f t="shared" si="1"/>
        <v>Re</v>
      </c>
      <c r="D4" s="2" t="str">
        <f t="shared" si="1"/>
        <v>Mib</v>
      </c>
      <c r="E4" s="2" t="str">
        <f t="shared" si="1"/>
        <v>Mi</v>
      </c>
      <c r="F4" s="2" t="str">
        <f t="shared" si="1"/>
        <v>Fa</v>
      </c>
      <c r="G4" s="2" t="str">
        <f t="shared" si="1"/>
        <v>Solb</v>
      </c>
      <c r="H4" s="2" t="str">
        <f t="shared" si="1"/>
        <v>Sol</v>
      </c>
      <c r="I4" s="2" t="str">
        <f t="shared" si="1"/>
        <v>Lab</v>
      </c>
      <c r="J4" s="2" t="str">
        <f t="shared" si="1"/>
        <v>La</v>
      </c>
      <c r="K4" s="2" t="str">
        <f t="shared" si="1"/>
        <v>Sib</v>
      </c>
      <c r="L4" s="2" t="str">
        <f t="shared" si="1"/>
        <v>Si</v>
      </c>
      <c r="M4" s="2" t="str">
        <f t="shared" si="2"/>
        <v>Do</v>
      </c>
      <c r="N4" s="2" t="str">
        <f t="shared" si="2"/>
        <v>Reb</v>
      </c>
      <c r="O4" s="2" t="str">
        <f t="shared" si="2"/>
        <v>Re</v>
      </c>
      <c r="P4" s="2" t="str">
        <f t="shared" si="2"/>
        <v>Mib</v>
      </c>
      <c r="Q4" s="2" t="str">
        <f t="shared" si="2"/>
        <v>Mi</v>
      </c>
      <c r="R4" s="2" t="str">
        <f t="shared" si="2"/>
        <v>Fa</v>
      </c>
      <c r="S4" s="2" t="str">
        <f t="shared" si="2"/>
        <v>Solb</v>
      </c>
      <c r="T4" s="2" t="str">
        <f t="shared" si="2"/>
        <v>Sol</v>
      </c>
      <c r="U4" s="2" t="str">
        <f t="shared" si="2"/>
        <v>Lab</v>
      </c>
      <c r="V4" s="2" t="str">
        <f t="shared" si="2"/>
        <v>La</v>
      </c>
      <c r="W4" s="2" t="str">
        <f t="shared" si="2"/>
        <v>Sib</v>
      </c>
      <c r="X4" s="2" t="str">
        <f t="shared" si="2"/>
        <v>Si</v>
      </c>
      <c r="Y4" s="2" t="str">
        <f t="shared" si="2"/>
        <v>Do</v>
      </c>
      <c r="Z4" s="2" t="str">
        <f t="shared" si="2"/>
        <v>Reb</v>
      </c>
      <c r="AC4" t="str">
        <f t="shared" si="3"/>
        <v>Reb</v>
      </c>
      <c r="AD4" s="2">
        <f t="shared" ref="AD4:AD51" si="4">A4</f>
        <v>2</v>
      </c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</row>
    <row r="5" spans="1:126" ht="14.85" customHeight="1" x14ac:dyDescent="0.3">
      <c r="A5">
        <f t="shared" ref="A5:A51" si="5">A4+1</f>
        <v>3</v>
      </c>
      <c r="B5" s="2" t="s">
        <v>7</v>
      </c>
      <c r="C5" s="2" t="str">
        <f t="shared" si="1"/>
        <v>Mib</v>
      </c>
      <c r="D5" s="2" t="str">
        <f t="shared" si="1"/>
        <v>Mi</v>
      </c>
      <c r="E5" s="2" t="str">
        <f t="shared" si="1"/>
        <v>Fa</v>
      </c>
      <c r="F5" s="2" t="str">
        <f t="shared" si="1"/>
        <v>Solb</v>
      </c>
      <c r="G5" s="2" t="str">
        <f t="shared" si="1"/>
        <v>Sol</v>
      </c>
      <c r="H5" s="2" t="str">
        <f t="shared" si="1"/>
        <v>Lab</v>
      </c>
      <c r="I5" s="2" t="str">
        <f t="shared" si="1"/>
        <v>La</v>
      </c>
      <c r="J5" s="2" t="str">
        <f t="shared" si="1"/>
        <v>Sib</v>
      </c>
      <c r="K5" s="2" t="str">
        <f t="shared" si="1"/>
        <v>Si</v>
      </c>
      <c r="L5" s="2" t="str">
        <f t="shared" si="1"/>
        <v>Do</v>
      </c>
      <c r="M5" s="2" t="str">
        <f t="shared" si="2"/>
        <v>Reb</v>
      </c>
      <c r="N5" s="2" t="str">
        <f t="shared" si="2"/>
        <v>Re</v>
      </c>
      <c r="O5" s="2" t="str">
        <f t="shared" si="2"/>
        <v>Mib</v>
      </c>
      <c r="P5" s="2" t="str">
        <f t="shared" si="2"/>
        <v>Mi</v>
      </c>
      <c r="Q5" s="2" t="str">
        <f t="shared" si="2"/>
        <v>Fa</v>
      </c>
      <c r="R5" s="2" t="str">
        <f t="shared" si="2"/>
        <v>Solb</v>
      </c>
      <c r="S5" s="2" t="str">
        <f t="shared" si="2"/>
        <v>Sol</v>
      </c>
      <c r="T5" s="2" t="str">
        <f t="shared" si="2"/>
        <v>Lab</v>
      </c>
      <c r="U5" s="2" t="str">
        <f t="shared" si="2"/>
        <v>La</v>
      </c>
      <c r="V5" s="2" t="str">
        <f t="shared" si="2"/>
        <v>Sib</v>
      </c>
      <c r="W5" s="2" t="str">
        <f t="shared" si="2"/>
        <v>Si</v>
      </c>
      <c r="X5" s="2" t="str">
        <f t="shared" si="2"/>
        <v>Do</v>
      </c>
      <c r="Y5" s="2" t="str">
        <f t="shared" si="2"/>
        <v>Reb</v>
      </c>
      <c r="Z5" s="2" t="str">
        <f t="shared" si="2"/>
        <v>Re</v>
      </c>
      <c r="AC5" t="str">
        <f t="shared" si="3"/>
        <v>Re</v>
      </c>
      <c r="AD5" s="2">
        <f t="shared" si="4"/>
        <v>3</v>
      </c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</row>
    <row r="6" spans="1:126" ht="14.85" customHeight="1" x14ac:dyDescent="0.3">
      <c r="A6">
        <f t="shared" si="5"/>
        <v>4</v>
      </c>
      <c r="B6" s="2" t="s">
        <v>18</v>
      </c>
      <c r="C6" s="2" t="str">
        <f t="shared" si="1"/>
        <v>Mi</v>
      </c>
      <c r="D6" s="2" t="str">
        <f t="shared" si="1"/>
        <v>Fa</v>
      </c>
      <c r="E6" s="2" t="str">
        <f t="shared" si="1"/>
        <v>Solb</v>
      </c>
      <c r="F6" s="2" t="str">
        <f t="shared" si="1"/>
        <v>Sol</v>
      </c>
      <c r="G6" s="2" t="str">
        <f t="shared" si="1"/>
        <v>Lab</v>
      </c>
      <c r="H6" s="2" t="str">
        <f t="shared" si="1"/>
        <v>La</v>
      </c>
      <c r="I6" s="2" t="str">
        <f t="shared" si="1"/>
        <v>Sib</v>
      </c>
      <c r="J6" s="2" t="str">
        <f t="shared" si="1"/>
        <v>Si</v>
      </c>
      <c r="K6" s="2" t="str">
        <f t="shared" si="1"/>
        <v>Do</v>
      </c>
      <c r="L6" s="2" t="str">
        <f t="shared" si="1"/>
        <v>Reb</v>
      </c>
      <c r="M6" s="2" t="str">
        <f t="shared" si="2"/>
        <v>Re</v>
      </c>
      <c r="N6" s="2" t="str">
        <f t="shared" si="2"/>
        <v>Mib</v>
      </c>
      <c r="O6" s="2" t="str">
        <f t="shared" si="2"/>
        <v>Mi</v>
      </c>
      <c r="P6" s="2" t="str">
        <f t="shared" si="2"/>
        <v>Fa</v>
      </c>
      <c r="Q6" s="2" t="str">
        <f t="shared" si="2"/>
        <v>Solb</v>
      </c>
      <c r="R6" s="2" t="str">
        <f t="shared" si="2"/>
        <v>Sol</v>
      </c>
      <c r="S6" s="2" t="str">
        <f t="shared" si="2"/>
        <v>Lab</v>
      </c>
      <c r="T6" s="2" t="str">
        <f t="shared" si="2"/>
        <v>La</v>
      </c>
      <c r="U6" s="2" t="str">
        <f t="shared" si="2"/>
        <v>Sib</v>
      </c>
      <c r="V6" s="2" t="str">
        <f t="shared" si="2"/>
        <v>Si</v>
      </c>
      <c r="W6" s="2" t="str">
        <f t="shared" si="2"/>
        <v>Do</v>
      </c>
      <c r="X6" s="2" t="str">
        <f t="shared" si="2"/>
        <v>Reb</v>
      </c>
      <c r="Y6" s="2" t="str">
        <f t="shared" si="2"/>
        <v>Re</v>
      </c>
      <c r="Z6" s="2" t="str">
        <f t="shared" si="2"/>
        <v>Mib</v>
      </c>
      <c r="AC6" t="str">
        <f t="shared" si="3"/>
        <v>Mib</v>
      </c>
      <c r="AD6" s="2">
        <f t="shared" si="4"/>
        <v>4</v>
      </c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</row>
    <row r="7" spans="1:126" ht="14.85" customHeight="1" x14ac:dyDescent="0.3">
      <c r="A7">
        <f t="shared" si="5"/>
        <v>5</v>
      </c>
      <c r="B7" s="2" t="s">
        <v>9</v>
      </c>
      <c r="C7" s="2" t="str">
        <f t="shared" si="1"/>
        <v>Fa</v>
      </c>
      <c r="D7" s="2" t="str">
        <f t="shared" si="1"/>
        <v>Solb</v>
      </c>
      <c r="E7" s="2" t="str">
        <f t="shared" si="1"/>
        <v>Sol</v>
      </c>
      <c r="F7" s="2" t="str">
        <f t="shared" si="1"/>
        <v>Lab</v>
      </c>
      <c r="G7" s="2" t="str">
        <f t="shared" si="1"/>
        <v>La</v>
      </c>
      <c r="H7" s="2" t="str">
        <f t="shared" si="1"/>
        <v>Sib</v>
      </c>
      <c r="I7" s="2" t="str">
        <f t="shared" si="1"/>
        <v>Si</v>
      </c>
      <c r="J7" s="2" t="str">
        <f t="shared" si="1"/>
        <v>Do</v>
      </c>
      <c r="K7" s="2" t="str">
        <f t="shared" si="1"/>
        <v>Reb</v>
      </c>
      <c r="L7" s="2" t="str">
        <f t="shared" si="1"/>
        <v>Re</v>
      </c>
      <c r="M7" s="2" t="str">
        <f t="shared" si="2"/>
        <v>Mib</v>
      </c>
      <c r="N7" s="2" t="str">
        <f t="shared" si="2"/>
        <v>Mi</v>
      </c>
      <c r="O7" s="2" t="str">
        <f t="shared" si="2"/>
        <v>Fa</v>
      </c>
      <c r="P7" s="2" t="str">
        <f t="shared" si="2"/>
        <v>Solb</v>
      </c>
      <c r="Q7" s="2" t="str">
        <f t="shared" si="2"/>
        <v>Sol</v>
      </c>
      <c r="R7" s="2" t="str">
        <f t="shared" si="2"/>
        <v>Lab</v>
      </c>
      <c r="S7" s="2" t="str">
        <f t="shared" si="2"/>
        <v>La</v>
      </c>
      <c r="T7" s="2" t="str">
        <f t="shared" si="2"/>
        <v>Sib</v>
      </c>
      <c r="U7" s="2" t="str">
        <f t="shared" si="2"/>
        <v>Si</v>
      </c>
      <c r="V7" s="2" t="str">
        <f t="shared" si="2"/>
        <v>Do</v>
      </c>
      <c r="W7" s="2" t="str">
        <f t="shared" si="2"/>
        <v>Reb</v>
      </c>
      <c r="X7" s="2" t="str">
        <f t="shared" si="2"/>
        <v>Re</v>
      </c>
      <c r="Y7" s="2" t="str">
        <f t="shared" si="2"/>
        <v>Mib</v>
      </c>
      <c r="Z7" s="2" t="str">
        <f t="shared" si="2"/>
        <v>Mi</v>
      </c>
      <c r="AC7" t="str">
        <f t="shared" si="3"/>
        <v>Mi</v>
      </c>
      <c r="AD7" s="2">
        <f t="shared" si="4"/>
        <v>5</v>
      </c>
      <c r="AE7" s="180"/>
      <c r="AF7" s="180"/>
      <c r="AG7" s="180"/>
      <c r="AH7" s="180"/>
      <c r="AI7" s="180"/>
      <c r="AJ7" s="180"/>
      <c r="AK7" s="180"/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180"/>
      <c r="AX7" s="180"/>
      <c r="AY7" s="180"/>
      <c r="AZ7" s="180"/>
      <c r="BA7" s="180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</row>
    <row r="8" spans="1:126" ht="14.85" customHeight="1" x14ac:dyDescent="0.3">
      <c r="A8">
        <f t="shared" si="5"/>
        <v>6</v>
      </c>
      <c r="B8" s="2" t="s">
        <v>10</v>
      </c>
      <c r="C8" s="2" t="str">
        <f t="shared" si="1"/>
        <v>Solb</v>
      </c>
      <c r="D8" s="2" t="str">
        <f t="shared" si="1"/>
        <v>Sol</v>
      </c>
      <c r="E8" s="2" t="str">
        <f t="shared" si="1"/>
        <v>Lab</v>
      </c>
      <c r="F8" s="2" t="str">
        <f t="shared" si="1"/>
        <v>La</v>
      </c>
      <c r="G8" s="2" t="str">
        <f t="shared" si="1"/>
        <v>Sib</v>
      </c>
      <c r="H8" s="2" t="str">
        <f t="shared" si="1"/>
        <v>Si</v>
      </c>
      <c r="I8" s="2" t="str">
        <f t="shared" si="1"/>
        <v>Do</v>
      </c>
      <c r="J8" s="2" t="str">
        <f t="shared" si="1"/>
        <v>Reb</v>
      </c>
      <c r="K8" s="2" t="str">
        <f t="shared" si="1"/>
        <v>Re</v>
      </c>
      <c r="L8" s="2" t="str">
        <f t="shared" si="1"/>
        <v>Mib</v>
      </c>
      <c r="M8" s="2" t="str">
        <f t="shared" si="2"/>
        <v>Mi</v>
      </c>
      <c r="N8" s="2" t="str">
        <f t="shared" si="2"/>
        <v>Fa</v>
      </c>
      <c r="O8" s="2" t="str">
        <f t="shared" si="2"/>
        <v>Solb</v>
      </c>
      <c r="P8" s="2" t="str">
        <f t="shared" si="2"/>
        <v>Sol</v>
      </c>
      <c r="Q8" s="2" t="str">
        <f t="shared" si="2"/>
        <v>Lab</v>
      </c>
      <c r="R8" s="2" t="str">
        <f t="shared" si="2"/>
        <v>La</v>
      </c>
      <c r="S8" s="2" t="str">
        <f t="shared" si="2"/>
        <v>Sib</v>
      </c>
      <c r="T8" s="2" t="str">
        <f t="shared" si="2"/>
        <v>Si</v>
      </c>
      <c r="U8" s="2" t="str">
        <f t="shared" si="2"/>
        <v>Do</v>
      </c>
      <c r="V8" s="2" t="str">
        <f t="shared" si="2"/>
        <v>Reb</v>
      </c>
      <c r="W8" s="2" t="str">
        <f t="shared" si="2"/>
        <v>Re</v>
      </c>
      <c r="X8" s="2" t="str">
        <f t="shared" si="2"/>
        <v>Mib</v>
      </c>
      <c r="Y8" s="2" t="str">
        <f t="shared" si="2"/>
        <v>Mi</v>
      </c>
      <c r="Z8" s="2" t="str">
        <f t="shared" si="2"/>
        <v>Fa</v>
      </c>
      <c r="AC8" t="str">
        <f t="shared" si="3"/>
        <v>Fa</v>
      </c>
      <c r="AD8" s="2">
        <f t="shared" si="4"/>
        <v>6</v>
      </c>
      <c r="AE8" s="180"/>
      <c r="AF8" s="180"/>
      <c r="AG8" s="180"/>
      <c r="AH8" s="180"/>
      <c r="AI8" s="180"/>
      <c r="AJ8" s="180"/>
      <c r="AK8" s="180"/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</row>
    <row r="9" spans="1:126" ht="14.85" customHeight="1" x14ac:dyDescent="0.3">
      <c r="A9">
        <f t="shared" si="5"/>
        <v>7</v>
      </c>
      <c r="B9" s="2" t="s">
        <v>19</v>
      </c>
      <c r="C9" s="2" t="str">
        <f t="shared" si="1"/>
        <v>Sol</v>
      </c>
      <c r="D9" s="2" t="str">
        <f t="shared" si="1"/>
        <v>Lab</v>
      </c>
      <c r="E9" s="2" t="str">
        <f t="shared" si="1"/>
        <v>La</v>
      </c>
      <c r="F9" s="2" t="str">
        <f t="shared" si="1"/>
        <v>Sib</v>
      </c>
      <c r="G9" s="2" t="str">
        <f t="shared" si="1"/>
        <v>Si</v>
      </c>
      <c r="H9" s="2" t="str">
        <f t="shared" si="1"/>
        <v>Do</v>
      </c>
      <c r="I9" s="2" t="str">
        <f t="shared" si="1"/>
        <v>Reb</v>
      </c>
      <c r="J9" s="2" t="str">
        <f t="shared" si="1"/>
        <v>Re</v>
      </c>
      <c r="K9" s="2" t="str">
        <f t="shared" si="1"/>
        <v>Mib</v>
      </c>
      <c r="L9" s="2" t="str">
        <f t="shared" si="1"/>
        <v>Mi</v>
      </c>
      <c r="M9" s="2" t="str">
        <f t="shared" si="2"/>
        <v>Fa</v>
      </c>
      <c r="N9" s="2" t="str">
        <f t="shared" si="2"/>
        <v>Solb</v>
      </c>
      <c r="O9" s="2" t="str">
        <f t="shared" si="2"/>
        <v>Sol</v>
      </c>
      <c r="P9" s="2" t="str">
        <f t="shared" si="2"/>
        <v>Lab</v>
      </c>
      <c r="Q9" s="2" t="str">
        <f t="shared" si="2"/>
        <v>La</v>
      </c>
      <c r="R9" s="2" t="str">
        <f t="shared" si="2"/>
        <v>Sib</v>
      </c>
      <c r="S9" s="2" t="str">
        <f t="shared" si="2"/>
        <v>Si</v>
      </c>
      <c r="T9" s="2" t="str">
        <f t="shared" si="2"/>
        <v>Do</v>
      </c>
      <c r="U9" s="2" t="str">
        <f t="shared" si="2"/>
        <v>Reb</v>
      </c>
      <c r="V9" s="2" t="str">
        <f t="shared" si="2"/>
        <v>Re</v>
      </c>
      <c r="W9" s="2" t="str">
        <f t="shared" si="2"/>
        <v>Mib</v>
      </c>
      <c r="X9" s="2" t="str">
        <f t="shared" si="2"/>
        <v>Mi</v>
      </c>
      <c r="Y9" s="2" t="str">
        <f t="shared" si="2"/>
        <v>Fa</v>
      </c>
      <c r="Z9" s="2" t="str">
        <f t="shared" si="2"/>
        <v>Solb</v>
      </c>
      <c r="AC9" t="str">
        <f t="shared" si="3"/>
        <v>Solb</v>
      </c>
      <c r="AD9" s="2">
        <f t="shared" si="4"/>
        <v>7</v>
      </c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</row>
    <row r="10" spans="1:126" ht="14.85" customHeight="1" x14ac:dyDescent="0.3">
      <c r="A10">
        <f t="shared" si="5"/>
        <v>8</v>
      </c>
      <c r="B10" s="2" t="s">
        <v>12</v>
      </c>
      <c r="C10" s="2" t="str">
        <f t="shared" si="1"/>
        <v>Lab</v>
      </c>
      <c r="D10" s="2" t="str">
        <f t="shared" si="1"/>
        <v>La</v>
      </c>
      <c r="E10" s="2" t="str">
        <f t="shared" si="1"/>
        <v>Sib</v>
      </c>
      <c r="F10" s="2" t="str">
        <f t="shared" si="1"/>
        <v>Si</v>
      </c>
      <c r="G10" s="2" t="str">
        <f t="shared" si="1"/>
        <v>Do</v>
      </c>
      <c r="H10" s="2" t="str">
        <f t="shared" si="1"/>
        <v>Reb</v>
      </c>
      <c r="I10" s="2" t="str">
        <f t="shared" si="1"/>
        <v>Re</v>
      </c>
      <c r="J10" s="2" t="str">
        <f t="shared" si="1"/>
        <v>Mib</v>
      </c>
      <c r="K10" s="2" t="str">
        <f t="shared" si="1"/>
        <v>Mi</v>
      </c>
      <c r="L10" s="2" t="str">
        <f t="shared" si="1"/>
        <v>Fa</v>
      </c>
      <c r="M10" s="2" t="str">
        <f t="shared" si="2"/>
        <v>Solb</v>
      </c>
      <c r="N10" s="2" t="str">
        <f t="shared" si="2"/>
        <v>Sol</v>
      </c>
      <c r="O10" s="2" t="str">
        <f t="shared" si="2"/>
        <v>Lab</v>
      </c>
      <c r="P10" s="2" t="str">
        <f t="shared" si="2"/>
        <v>La</v>
      </c>
      <c r="Q10" s="2" t="str">
        <f t="shared" si="2"/>
        <v>Sib</v>
      </c>
      <c r="R10" s="2" t="str">
        <f t="shared" si="2"/>
        <v>Si</v>
      </c>
      <c r="S10" s="2" t="str">
        <f t="shared" si="2"/>
        <v>Do</v>
      </c>
      <c r="T10" s="2" t="str">
        <f t="shared" si="2"/>
        <v>Reb</v>
      </c>
      <c r="U10" s="2" t="str">
        <f t="shared" si="2"/>
        <v>Re</v>
      </c>
      <c r="V10" s="2" t="str">
        <f t="shared" si="2"/>
        <v>Mib</v>
      </c>
      <c r="W10" s="2" t="str">
        <f t="shared" si="2"/>
        <v>Mi</v>
      </c>
      <c r="X10" s="2" t="str">
        <f t="shared" si="2"/>
        <v>Fa</v>
      </c>
      <c r="Y10" s="2" t="str">
        <f t="shared" si="2"/>
        <v>Solb</v>
      </c>
      <c r="Z10" s="2" t="str">
        <f t="shared" si="2"/>
        <v>Sol</v>
      </c>
      <c r="AC10" t="str">
        <f t="shared" si="3"/>
        <v>Sol</v>
      </c>
      <c r="AD10" s="2">
        <f t="shared" si="4"/>
        <v>8</v>
      </c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</row>
    <row r="11" spans="1:126" ht="14.85" customHeight="1" x14ac:dyDescent="0.3">
      <c r="A11">
        <f t="shared" si="5"/>
        <v>9</v>
      </c>
      <c r="B11" s="2" t="s">
        <v>20</v>
      </c>
      <c r="C11" s="2" t="str">
        <f t="shared" si="1"/>
        <v>La</v>
      </c>
      <c r="D11" s="2" t="str">
        <f t="shared" si="1"/>
        <v>Sib</v>
      </c>
      <c r="E11" s="2" t="str">
        <f t="shared" si="1"/>
        <v>Si</v>
      </c>
      <c r="F11" s="2" t="str">
        <f t="shared" si="1"/>
        <v>Do</v>
      </c>
      <c r="G11" s="2" t="str">
        <f t="shared" si="1"/>
        <v>Reb</v>
      </c>
      <c r="H11" s="2" t="str">
        <f t="shared" si="1"/>
        <v>Re</v>
      </c>
      <c r="I11" s="2" t="str">
        <f t="shared" si="1"/>
        <v>Mib</v>
      </c>
      <c r="J11" s="2" t="str">
        <f t="shared" si="1"/>
        <v>Mi</v>
      </c>
      <c r="K11" s="2" t="str">
        <f t="shared" si="1"/>
        <v>Fa</v>
      </c>
      <c r="L11" s="2" t="str">
        <f t="shared" si="1"/>
        <v>Solb</v>
      </c>
      <c r="M11" s="2" t="str">
        <f t="shared" si="2"/>
        <v>Sol</v>
      </c>
      <c r="N11" s="2" t="str">
        <f t="shared" si="2"/>
        <v>Lab</v>
      </c>
      <c r="O11" s="2" t="str">
        <f t="shared" si="2"/>
        <v>La</v>
      </c>
      <c r="P11" s="2" t="str">
        <f t="shared" si="2"/>
        <v>Sib</v>
      </c>
      <c r="Q11" s="2" t="str">
        <f t="shared" si="2"/>
        <v>Si</v>
      </c>
      <c r="R11" s="2" t="str">
        <f t="shared" si="2"/>
        <v>Do</v>
      </c>
      <c r="S11" s="2" t="str">
        <f t="shared" si="2"/>
        <v>Reb</v>
      </c>
      <c r="T11" s="2" t="str">
        <f t="shared" si="2"/>
        <v>Re</v>
      </c>
      <c r="U11" s="2" t="str">
        <f t="shared" si="2"/>
        <v>Mib</v>
      </c>
      <c r="V11" s="2" t="str">
        <f t="shared" si="2"/>
        <v>Mi</v>
      </c>
      <c r="W11" s="2" t="str">
        <f t="shared" si="2"/>
        <v>Fa</v>
      </c>
      <c r="X11" s="2" t="str">
        <f t="shared" si="2"/>
        <v>Solb</v>
      </c>
      <c r="Y11" s="2" t="str">
        <f t="shared" si="2"/>
        <v>Sol</v>
      </c>
      <c r="Z11" s="2" t="str">
        <f t="shared" si="2"/>
        <v>Lab</v>
      </c>
      <c r="AC11" t="str">
        <f t="shared" si="3"/>
        <v>Lab</v>
      </c>
      <c r="AD11" s="2">
        <f t="shared" si="4"/>
        <v>9</v>
      </c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</row>
    <row r="12" spans="1:126" ht="14.85" customHeight="1" x14ac:dyDescent="0.3">
      <c r="A12">
        <f t="shared" si="5"/>
        <v>10</v>
      </c>
      <c r="B12" s="2" t="s">
        <v>14</v>
      </c>
      <c r="C12" s="2" t="str">
        <f t="shared" si="1"/>
        <v>Sib</v>
      </c>
      <c r="D12" s="2" t="str">
        <f t="shared" si="1"/>
        <v>Si</v>
      </c>
      <c r="E12" s="2" t="str">
        <f t="shared" si="1"/>
        <v>Do</v>
      </c>
      <c r="F12" s="2" t="str">
        <f t="shared" si="1"/>
        <v>Reb</v>
      </c>
      <c r="G12" s="2" t="str">
        <f t="shared" si="1"/>
        <v>Re</v>
      </c>
      <c r="H12" s="2" t="str">
        <f t="shared" si="1"/>
        <v>Mib</v>
      </c>
      <c r="I12" s="2" t="str">
        <f t="shared" si="1"/>
        <v>Mi</v>
      </c>
      <c r="J12" s="2" t="str">
        <f t="shared" si="1"/>
        <v>Fa</v>
      </c>
      <c r="K12" s="2" t="str">
        <f t="shared" si="1"/>
        <v>Solb</v>
      </c>
      <c r="L12" s="2" t="str">
        <f t="shared" si="1"/>
        <v>Sol</v>
      </c>
      <c r="M12" s="2" t="str">
        <f t="shared" si="2"/>
        <v>Lab</v>
      </c>
      <c r="N12" s="2" t="str">
        <f t="shared" si="2"/>
        <v>La</v>
      </c>
      <c r="O12" s="2" t="str">
        <f t="shared" si="2"/>
        <v>Sib</v>
      </c>
      <c r="P12" s="2" t="str">
        <f t="shared" si="2"/>
        <v>Si</v>
      </c>
      <c r="Q12" s="2" t="str">
        <f t="shared" si="2"/>
        <v>Do</v>
      </c>
      <c r="R12" s="2" t="str">
        <f t="shared" si="2"/>
        <v>Reb</v>
      </c>
      <c r="S12" s="2" t="str">
        <f t="shared" si="2"/>
        <v>Re</v>
      </c>
      <c r="T12" s="2" t="str">
        <f t="shared" si="2"/>
        <v>Mib</v>
      </c>
      <c r="U12" s="2" t="str">
        <f t="shared" si="2"/>
        <v>Mi</v>
      </c>
      <c r="V12" s="2" t="str">
        <f t="shared" si="2"/>
        <v>Fa</v>
      </c>
      <c r="W12" s="2" t="str">
        <f t="shared" si="2"/>
        <v>Solb</v>
      </c>
      <c r="X12" s="2" t="str">
        <f t="shared" si="2"/>
        <v>Sol</v>
      </c>
      <c r="Y12" s="2" t="str">
        <f t="shared" si="2"/>
        <v>Lab</v>
      </c>
      <c r="Z12" s="2" t="str">
        <f t="shared" si="2"/>
        <v>La</v>
      </c>
      <c r="AC12" t="str">
        <f t="shared" si="3"/>
        <v>La</v>
      </c>
      <c r="AD12" s="2">
        <f t="shared" si="4"/>
        <v>10</v>
      </c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</row>
    <row r="13" spans="1:126" ht="14.85" customHeight="1" x14ac:dyDescent="0.3">
      <c r="A13">
        <f t="shared" si="5"/>
        <v>11</v>
      </c>
      <c r="B13" s="2" t="s">
        <v>21</v>
      </c>
      <c r="C13" s="2" t="str">
        <f t="shared" ref="C13:L27" si="6">VLOOKUP($A13+C$1,ARMOB,2,FALSE)</f>
        <v>Si</v>
      </c>
      <c r="D13" s="2" t="str">
        <f t="shared" si="6"/>
        <v>Do</v>
      </c>
      <c r="E13" s="2" t="str">
        <f t="shared" si="6"/>
        <v>Reb</v>
      </c>
      <c r="F13" s="2" t="str">
        <f t="shared" si="6"/>
        <v>Re</v>
      </c>
      <c r="G13" s="2" t="str">
        <f t="shared" si="6"/>
        <v>Mib</v>
      </c>
      <c r="H13" s="2" t="str">
        <f t="shared" si="6"/>
        <v>Mi</v>
      </c>
      <c r="I13" s="2" t="str">
        <f t="shared" si="6"/>
        <v>Fa</v>
      </c>
      <c r="J13" s="2" t="str">
        <f t="shared" si="6"/>
        <v>Solb</v>
      </c>
      <c r="K13" s="2" t="str">
        <f t="shared" si="6"/>
        <v>Sol</v>
      </c>
      <c r="L13" s="2" t="str">
        <f t="shared" si="6"/>
        <v>Lab</v>
      </c>
      <c r="M13" s="2" t="str">
        <f t="shared" ref="M13:Z27" si="7">VLOOKUP($A13+M$1,ARMOB,2,FALSE)</f>
        <v>La</v>
      </c>
      <c r="N13" s="2" t="str">
        <f t="shared" si="7"/>
        <v>Sib</v>
      </c>
      <c r="O13" s="2" t="str">
        <f t="shared" si="7"/>
        <v>Si</v>
      </c>
      <c r="P13" s="2" t="str">
        <f t="shared" si="7"/>
        <v>Do</v>
      </c>
      <c r="Q13" s="2" t="str">
        <f t="shared" si="7"/>
        <v>Reb</v>
      </c>
      <c r="R13" s="2" t="str">
        <f t="shared" si="7"/>
        <v>Re</v>
      </c>
      <c r="S13" s="2" t="str">
        <f t="shared" si="7"/>
        <v>Mib</v>
      </c>
      <c r="T13" s="2" t="str">
        <f t="shared" si="7"/>
        <v>Mi</v>
      </c>
      <c r="U13" s="2" t="str">
        <f t="shared" si="7"/>
        <v>Fa</v>
      </c>
      <c r="V13" s="2" t="str">
        <f t="shared" si="7"/>
        <v>Solb</v>
      </c>
      <c r="W13" s="2" t="str">
        <f t="shared" si="7"/>
        <v>Sol</v>
      </c>
      <c r="X13" s="2" t="str">
        <f t="shared" si="7"/>
        <v>Lab</v>
      </c>
      <c r="Y13" s="2" t="str">
        <f t="shared" si="7"/>
        <v>La</v>
      </c>
      <c r="Z13" s="2" t="str">
        <f t="shared" si="7"/>
        <v>Sib</v>
      </c>
      <c r="AC13" t="str">
        <f t="shared" si="3"/>
        <v>Sib</v>
      </c>
      <c r="AD13" s="2">
        <f t="shared" si="4"/>
        <v>11</v>
      </c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</row>
    <row r="14" spans="1:126" ht="14.85" customHeight="1" x14ac:dyDescent="0.3">
      <c r="A14">
        <f t="shared" si="5"/>
        <v>12</v>
      </c>
      <c r="B14" s="2" t="s">
        <v>16</v>
      </c>
      <c r="C14" s="2" t="str">
        <f t="shared" si="6"/>
        <v>Do</v>
      </c>
      <c r="D14" s="2" t="str">
        <f t="shared" si="6"/>
        <v>Reb</v>
      </c>
      <c r="E14" s="2" t="str">
        <f t="shared" si="6"/>
        <v>Re</v>
      </c>
      <c r="F14" s="2" t="str">
        <f t="shared" si="6"/>
        <v>Mib</v>
      </c>
      <c r="G14" s="2" t="str">
        <f t="shared" si="6"/>
        <v>Mi</v>
      </c>
      <c r="H14" s="2" t="str">
        <f t="shared" si="6"/>
        <v>Fa</v>
      </c>
      <c r="I14" s="2" t="str">
        <f t="shared" si="6"/>
        <v>Solb</v>
      </c>
      <c r="J14" s="2" t="str">
        <f t="shared" si="6"/>
        <v>Sol</v>
      </c>
      <c r="K14" s="2" t="str">
        <f t="shared" si="6"/>
        <v>Lab</v>
      </c>
      <c r="L14" s="2" t="str">
        <f t="shared" si="6"/>
        <v>La</v>
      </c>
      <c r="M14" s="2" t="str">
        <f t="shared" si="7"/>
        <v>Sib</v>
      </c>
      <c r="N14" s="2" t="str">
        <f t="shared" si="7"/>
        <v>Si</v>
      </c>
      <c r="O14" s="2" t="str">
        <f t="shared" si="7"/>
        <v>Do</v>
      </c>
      <c r="P14" s="2" t="str">
        <f t="shared" si="7"/>
        <v>Reb</v>
      </c>
      <c r="Q14" s="2" t="str">
        <f t="shared" si="7"/>
        <v>Re</v>
      </c>
      <c r="R14" s="2" t="str">
        <f t="shared" si="7"/>
        <v>Mib</v>
      </c>
      <c r="S14" s="2" t="str">
        <f t="shared" si="7"/>
        <v>Mi</v>
      </c>
      <c r="T14" s="2" t="str">
        <f t="shared" si="7"/>
        <v>Fa</v>
      </c>
      <c r="U14" s="2" t="str">
        <f t="shared" si="7"/>
        <v>Solb</v>
      </c>
      <c r="V14" s="2" t="str">
        <f t="shared" si="7"/>
        <v>Sol</v>
      </c>
      <c r="W14" s="2" t="str">
        <f t="shared" si="7"/>
        <v>Lab</v>
      </c>
      <c r="X14" s="2" t="str">
        <f t="shared" si="7"/>
        <v>La</v>
      </c>
      <c r="Y14" s="2" t="str">
        <f t="shared" si="7"/>
        <v>Sib</v>
      </c>
      <c r="Z14" s="2" t="str">
        <f t="shared" si="7"/>
        <v>Si</v>
      </c>
      <c r="AC14" t="str">
        <f t="shared" si="3"/>
        <v>Si</v>
      </c>
      <c r="AD14" s="2">
        <f t="shared" si="4"/>
        <v>12</v>
      </c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</row>
    <row r="15" spans="1:126" ht="14.85" customHeight="1" x14ac:dyDescent="0.3">
      <c r="A15">
        <f t="shared" si="5"/>
        <v>13</v>
      </c>
      <c r="B15" s="2" t="str">
        <f>B3</f>
        <v>Do</v>
      </c>
      <c r="C15" s="2" t="str">
        <f t="shared" si="6"/>
        <v>Reb</v>
      </c>
      <c r="D15" s="2" t="str">
        <f t="shared" si="6"/>
        <v>Re</v>
      </c>
      <c r="E15" s="2" t="str">
        <f t="shared" si="6"/>
        <v>Mib</v>
      </c>
      <c r="F15" s="2" t="str">
        <f t="shared" si="6"/>
        <v>Mi</v>
      </c>
      <c r="G15" s="2" t="str">
        <f t="shared" si="6"/>
        <v>Fa</v>
      </c>
      <c r="H15" s="2" t="str">
        <f t="shared" si="6"/>
        <v>Solb</v>
      </c>
      <c r="I15" s="2" t="str">
        <f t="shared" si="6"/>
        <v>Sol</v>
      </c>
      <c r="J15" s="2" t="str">
        <f t="shared" si="6"/>
        <v>Lab</v>
      </c>
      <c r="K15" s="2" t="str">
        <f t="shared" si="6"/>
        <v>La</v>
      </c>
      <c r="L15" s="2" t="str">
        <f t="shared" si="6"/>
        <v>Sib</v>
      </c>
      <c r="M15" s="2" t="str">
        <f t="shared" si="7"/>
        <v>Si</v>
      </c>
      <c r="N15" s="2" t="str">
        <f t="shared" si="7"/>
        <v>Do</v>
      </c>
      <c r="O15" s="2" t="str">
        <f t="shared" si="7"/>
        <v>Reb</v>
      </c>
      <c r="P15" s="2" t="str">
        <f t="shared" si="7"/>
        <v>Re</v>
      </c>
      <c r="Q15" s="2" t="str">
        <f t="shared" si="7"/>
        <v>Mib</v>
      </c>
      <c r="R15" s="2" t="str">
        <f t="shared" si="7"/>
        <v>Mi</v>
      </c>
      <c r="S15" s="2" t="str">
        <f t="shared" si="7"/>
        <v>Fa</v>
      </c>
      <c r="T15" s="2" t="str">
        <f t="shared" si="7"/>
        <v>Solb</v>
      </c>
      <c r="U15" s="2" t="str">
        <f t="shared" si="7"/>
        <v>Sol</v>
      </c>
      <c r="V15" s="2" t="str">
        <f t="shared" si="7"/>
        <v>Lab</v>
      </c>
      <c r="W15" s="2" t="str">
        <f t="shared" si="7"/>
        <v>La</v>
      </c>
      <c r="X15" s="2" t="str">
        <f t="shared" si="7"/>
        <v>Sib</v>
      </c>
      <c r="Y15" s="2" t="str">
        <f t="shared" si="7"/>
        <v>Si</v>
      </c>
      <c r="Z15" s="2" t="str">
        <f t="shared" si="7"/>
        <v>Do</v>
      </c>
      <c r="AC15" t="str">
        <f t="shared" si="3"/>
        <v>Do</v>
      </c>
      <c r="AD15" s="2">
        <f t="shared" si="4"/>
        <v>13</v>
      </c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</row>
    <row r="16" spans="1:126" ht="14.85" customHeight="1" x14ac:dyDescent="0.3">
      <c r="A16">
        <f t="shared" si="5"/>
        <v>14</v>
      </c>
      <c r="B16" s="2" t="str">
        <f t="shared" ref="B16:B51" si="8">B4</f>
        <v>Reb</v>
      </c>
      <c r="C16" s="2" t="str">
        <f t="shared" si="6"/>
        <v>Re</v>
      </c>
      <c r="D16" s="2" t="str">
        <f t="shared" si="6"/>
        <v>Mib</v>
      </c>
      <c r="E16" s="2" t="str">
        <f t="shared" si="6"/>
        <v>Mi</v>
      </c>
      <c r="F16" s="2" t="str">
        <f t="shared" si="6"/>
        <v>Fa</v>
      </c>
      <c r="G16" s="2" t="str">
        <f t="shared" si="6"/>
        <v>Solb</v>
      </c>
      <c r="H16" s="2" t="str">
        <f t="shared" si="6"/>
        <v>Sol</v>
      </c>
      <c r="I16" s="2" t="str">
        <f t="shared" si="6"/>
        <v>Lab</v>
      </c>
      <c r="J16" s="2" t="str">
        <f t="shared" si="6"/>
        <v>La</v>
      </c>
      <c r="K16" s="2" t="str">
        <f t="shared" si="6"/>
        <v>Sib</v>
      </c>
      <c r="L16" s="2" t="str">
        <f t="shared" si="6"/>
        <v>Si</v>
      </c>
      <c r="M16" s="2" t="str">
        <f t="shared" si="7"/>
        <v>Do</v>
      </c>
      <c r="N16" s="2" t="str">
        <f t="shared" si="7"/>
        <v>Reb</v>
      </c>
      <c r="O16" s="2" t="str">
        <f t="shared" si="7"/>
        <v>Re</v>
      </c>
      <c r="P16" s="2" t="str">
        <f t="shared" si="7"/>
        <v>Mib</v>
      </c>
      <c r="Q16" s="2" t="str">
        <f t="shared" si="7"/>
        <v>Mi</v>
      </c>
      <c r="R16" s="2" t="str">
        <f t="shared" si="7"/>
        <v>Fa</v>
      </c>
      <c r="S16" s="2" t="str">
        <f t="shared" si="7"/>
        <v>Solb</v>
      </c>
      <c r="T16" s="2" t="str">
        <f t="shared" si="7"/>
        <v>Sol</v>
      </c>
      <c r="U16" s="2" t="str">
        <f t="shared" si="7"/>
        <v>Lab</v>
      </c>
      <c r="V16" s="2" t="str">
        <f t="shared" si="7"/>
        <v>La</v>
      </c>
      <c r="W16" s="2" t="str">
        <f t="shared" si="7"/>
        <v>Sib</v>
      </c>
      <c r="X16" s="2" t="str">
        <f t="shared" si="7"/>
        <v>Si</v>
      </c>
      <c r="Y16" s="2" t="str">
        <f t="shared" si="7"/>
        <v>Do</v>
      </c>
      <c r="Z16" s="2" t="str">
        <f t="shared" si="7"/>
        <v>Reb</v>
      </c>
      <c r="AC16" t="str">
        <f t="shared" si="3"/>
        <v>Reb</v>
      </c>
      <c r="AD16" s="2">
        <f t="shared" si="4"/>
        <v>14</v>
      </c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</row>
    <row r="17" spans="1:126" ht="14.85" customHeight="1" x14ac:dyDescent="0.3">
      <c r="A17">
        <f t="shared" si="5"/>
        <v>15</v>
      </c>
      <c r="B17" s="2" t="str">
        <f t="shared" si="8"/>
        <v>Re</v>
      </c>
      <c r="C17" s="2" t="str">
        <f t="shared" si="6"/>
        <v>Mib</v>
      </c>
      <c r="D17" s="2" t="str">
        <f t="shared" si="6"/>
        <v>Mi</v>
      </c>
      <c r="E17" s="2" t="str">
        <f t="shared" si="6"/>
        <v>Fa</v>
      </c>
      <c r="F17" s="2" t="str">
        <f t="shared" si="6"/>
        <v>Solb</v>
      </c>
      <c r="G17" s="2" t="str">
        <f t="shared" si="6"/>
        <v>Sol</v>
      </c>
      <c r="H17" s="2" t="str">
        <f t="shared" si="6"/>
        <v>Lab</v>
      </c>
      <c r="I17" s="2" t="str">
        <f t="shared" si="6"/>
        <v>La</v>
      </c>
      <c r="J17" s="2" t="str">
        <f t="shared" si="6"/>
        <v>Sib</v>
      </c>
      <c r="K17" s="2" t="str">
        <f t="shared" si="6"/>
        <v>Si</v>
      </c>
      <c r="L17" s="2" t="str">
        <f t="shared" si="6"/>
        <v>Do</v>
      </c>
      <c r="M17" s="2" t="str">
        <f t="shared" si="7"/>
        <v>Reb</v>
      </c>
      <c r="N17" s="2" t="str">
        <f t="shared" si="7"/>
        <v>Re</v>
      </c>
      <c r="O17" s="2" t="str">
        <f t="shared" si="7"/>
        <v>Mib</v>
      </c>
      <c r="P17" s="2" t="str">
        <f t="shared" si="7"/>
        <v>Mi</v>
      </c>
      <c r="Q17" s="2" t="str">
        <f t="shared" si="7"/>
        <v>Fa</v>
      </c>
      <c r="R17" s="2" t="str">
        <f t="shared" si="7"/>
        <v>Solb</v>
      </c>
      <c r="S17" s="2" t="str">
        <f t="shared" si="7"/>
        <v>Sol</v>
      </c>
      <c r="T17" s="2" t="str">
        <f t="shared" si="7"/>
        <v>Lab</v>
      </c>
      <c r="U17" s="2" t="str">
        <f t="shared" si="7"/>
        <v>La</v>
      </c>
      <c r="V17" s="2" t="str">
        <f t="shared" si="7"/>
        <v>Sib</v>
      </c>
      <c r="W17" s="2" t="str">
        <f t="shared" si="7"/>
        <v>Si</v>
      </c>
      <c r="X17" s="2" t="str">
        <f t="shared" si="7"/>
        <v>Do</v>
      </c>
      <c r="Y17" s="2" t="str">
        <f t="shared" si="7"/>
        <v>Reb</v>
      </c>
      <c r="Z17" s="2" t="str">
        <f t="shared" si="7"/>
        <v>Re</v>
      </c>
      <c r="AC17" t="str">
        <f t="shared" si="3"/>
        <v>Re</v>
      </c>
      <c r="AD17" s="2">
        <f t="shared" si="4"/>
        <v>15</v>
      </c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</row>
    <row r="18" spans="1:126" ht="14.85" customHeight="1" x14ac:dyDescent="0.3">
      <c r="A18">
        <f t="shared" si="5"/>
        <v>16</v>
      </c>
      <c r="B18" s="2" t="str">
        <f t="shared" si="8"/>
        <v>Mib</v>
      </c>
      <c r="C18" s="2" t="str">
        <f t="shared" si="6"/>
        <v>Mi</v>
      </c>
      <c r="D18" s="2" t="str">
        <f t="shared" si="6"/>
        <v>Fa</v>
      </c>
      <c r="E18" s="2" t="str">
        <f t="shared" si="6"/>
        <v>Solb</v>
      </c>
      <c r="F18" s="2" t="str">
        <f t="shared" si="6"/>
        <v>Sol</v>
      </c>
      <c r="G18" s="2" t="str">
        <f t="shared" si="6"/>
        <v>Lab</v>
      </c>
      <c r="H18" s="2" t="str">
        <f t="shared" si="6"/>
        <v>La</v>
      </c>
      <c r="I18" s="2" t="str">
        <f t="shared" si="6"/>
        <v>Sib</v>
      </c>
      <c r="J18" s="2" t="str">
        <f t="shared" si="6"/>
        <v>Si</v>
      </c>
      <c r="K18" s="2" t="str">
        <f t="shared" si="6"/>
        <v>Do</v>
      </c>
      <c r="L18" s="2" t="str">
        <f t="shared" si="6"/>
        <v>Reb</v>
      </c>
      <c r="M18" s="2" t="str">
        <f t="shared" si="7"/>
        <v>Re</v>
      </c>
      <c r="N18" s="2" t="str">
        <f t="shared" si="7"/>
        <v>Mib</v>
      </c>
      <c r="O18" s="2" t="str">
        <f t="shared" si="7"/>
        <v>Mi</v>
      </c>
      <c r="P18" s="2" t="str">
        <f t="shared" si="7"/>
        <v>Fa</v>
      </c>
      <c r="Q18" s="2" t="str">
        <f t="shared" si="7"/>
        <v>Solb</v>
      </c>
      <c r="R18" s="2" t="str">
        <f t="shared" si="7"/>
        <v>Sol</v>
      </c>
      <c r="S18" s="2" t="str">
        <f t="shared" si="7"/>
        <v>Lab</v>
      </c>
      <c r="T18" s="2" t="str">
        <f t="shared" si="7"/>
        <v>La</v>
      </c>
      <c r="U18" s="2" t="str">
        <f t="shared" si="7"/>
        <v>Sib</v>
      </c>
      <c r="V18" s="2" t="str">
        <f t="shared" si="7"/>
        <v>Si</v>
      </c>
      <c r="W18" s="2" t="str">
        <f t="shared" si="7"/>
        <v>Do</v>
      </c>
      <c r="X18" s="2" t="str">
        <f t="shared" si="7"/>
        <v>Reb</v>
      </c>
      <c r="Y18" s="2" t="str">
        <f t="shared" si="7"/>
        <v>Re</v>
      </c>
      <c r="Z18" s="2" t="str">
        <f t="shared" si="7"/>
        <v>Mib</v>
      </c>
      <c r="AC18" t="str">
        <f t="shared" si="3"/>
        <v>Mib</v>
      </c>
      <c r="AD18" s="2">
        <f t="shared" si="4"/>
        <v>16</v>
      </c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</row>
    <row r="19" spans="1:126" ht="14.85" customHeight="1" x14ac:dyDescent="0.3">
      <c r="A19">
        <f t="shared" si="5"/>
        <v>17</v>
      </c>
      <c r="B19" s="2" t="str">
        <f t="shared" si="8"/>
        <v>Mi</v>
      </c>
      <c r="C19" s="2" t="str">
        <f t="shared" si="6"/>
        <v>Fa</v>
      </c>
      <c r="D19" s="2" t="str">
        <f t="shared" si="6"/>
        <v>Solb</v>
      </c>
      <c r="E19" s="2" t="str">
        <f t="shared" si="6"/>
        <v>Sol</v>
      </c>
      <c r="F19" s="2" t="str">
        <f t="shared" si="6"/>
        <v>Lab</v>
      </c>
      <c r="G19" s="2" t="str">
        <f t="shared" si="6"/>
        <v>La</v>
      </c>
      <c r="H19" s="2" t="str">
        <f t="shared" si="6"/>
        <v>Sib</v>
      </c>
      <c r="I19" s="2" t="str">
        <f t="shared" si="6"/>
        <v>Si</v>
      </c>
      <c r="J19" s="2" t="str">
        <f t="shared" si="6"/>
        <v>Do</v>
      </c>
      <c r="K19" s="2" t="str">
        <f t="shared" si="6"/>
        <v>Reb</v>
      </c>
      <c r="L19" s="2" t="str">
        <f t="shared" si="6"/>
        <v>Re</v>
      </c>
      <c r="M19" s="2" t="str">
        <f t="shared" si="7"/>
        <v>Mib</v>
      </c>
      <c r="N19" s="2" t="str">
        <f t="shared" si="7"/>
        <v>Mi</v>
      </c>
      <c r="O19" s="2" t="str">
        <f t="shared" si="7"/>
        <v>Fa</v>
      </c>
      <c r="P19" s="2" t="str">
        <f t="shared" si="7"/>
        <v>Solb</v>
      </c>
      <c r="Q19" s="2" t="str">
        <f t="shared" si="7"/>
        <v>Sol</v>
      </c>
      <c r="R19" s="2" t="str">
        <f t="shared" si="7"/>
        <v>Lab</v>
      </c>
      <c r="S19" s="2" t="str">
        <f t="shared" si="7"/>
        <v>La</v>
      </c>
      <c r="T19" s="2" t="str">
        <f t="shared" si="7"/>
        <v>Sib</v>
      </c>
      <c r="U19" s="2" t="str">
        <f t="shared" si="7"/>
        <v>Si</v>
      </c>
      <c r="V19" s="2" t="str">
        <f t="shared" si="7"/>
        <v>Do</v>
      </c>
      <c r="W19" s="2" t="str">
        <f t="shared" si="7"/>
        <v>Reb</v>
      </c>
      <c r="X19" s="2" t="str">
        <f t="shared" si="7"/>
        <v>Re</v>
      </c>
      <c r="Y19" s="2" t="str">
        <f t="shared" si="7"/>
        <v>Mib</v>
      </c>
      <c r="Z19" s="2" t="str">
        <f t="shared" si="7"/>
        <v>Mi</v>
      </c>
      <c r="AC19" t="str">
        <f t="shared" si="3"/>
        <v>Mi</v>
      </c>
      <c r="AD19" s="2">
        <f t="shared" si="4"/>
        <v>17</v>
      </c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</row>
    <row r="20" spans="1:126" ht="14.85" customHeight="1" x14ac:dyDescent="0.3">
      <c r="A20">
        <f t="shared" si="5"/>
        <v>18</v>
      </c>
      <c r="B20" s="2" t="str">
        <f t="shared" si="8"/>
        <v>Fa</v>
      </c>
      <c r="C20" s="2" t="str">
        <f t="shared" si="6"/>
        <v>Solb</v>
      </c>
      <c r="D20" s="2" t="str">
        <f t="shared" si="6"/>
        <v>Sol</v>
      </c>
      <c r="E20" s="2" t="str">
        <f t="shared" si="6"/>
        <v>Lab</v>
      </c>
      <c r="F20" s="2" t="str">
        <f t="shared" si="6"/>
        <v>La</v>
      </c>
      <c r="G20" s="2" t="str">
        <f t="shared" si="6"/>
        <v>Sib</v>
      </c>
      <c r="H20" s="2" t="str">
        <f t="shared" si="6"/>
        <v>Si</v>
      </c>
      <c r="I20" s="2" t="str">
        <f t="shared" si="6"/>
        <v>Do</v>
      </c>
      <c r="J20" s="2" t="str">
        <f t="shared" si="6"/>
        <v>Reb</v>
      </c>
      <c r="K20" s="2" t="str">
        <f t="shared" si="6"/>
        <v>Re</v>
      </c>
      <c r="L20" s="2" t="str">
        <f t="shared" si="6"/>
        <v>Mib</v>
      </c>
      <c r="M20" s="2" t="str">
        <f t="shared" si="7"/>
        <v>Mi</v>
      </c>
      <c r="N20" s="2" t="str">
        <f t="shared" si="7"/>
        <v>Fa</v>
      </c>
      <c r="O20" s="2" t="str">
        <f t="shared" si="7"/>
        <v>Solb</v>
      </c>
      <c r="P20" s="2" t="str">
        <f t="shared" si="7"/>
        <v>Sol</v>
      </c>
      <c r="Q20" s="2" t="str">
        <f t="shared" si="7"/>
        <v>Lab</v>
      </c>
      <c r="R20" s="2" t="str">
        <f t="shared" si="7"/>
        <v>La</v>
      </c>
      <c r="S20" s="2" t="str">
        <f t="shared" si="7"/>
        <v>Sib</v>
      </c>
      <c r="T20" s="2" t="str">
        <f t="shared" si="7"/>
        <v>Si</v>
      </c>
      <c r="U20" s="2" t="str">
        <f t="shared" si="7"/>
        <v>Do</v>
      </c>
      <c r="V20" s="2" t="str">
        <f t="shared" si="7"/>
        <v>Reb</v>
      </c>
      <c r="W20" s="2" t="str">
        <f t="shared" si="7"/>
        <v>Re</v>
      </c>
      <c r="X20" s="2" t="str">
        <f t="shared" si="7"/>
        <v>Mib</v>
      </c>
      <c r="Y20" s="2" t="str">
        <f t="shared" si="7"/>
        <v>Mi</v>
      </c>
      <c r="Z20" s="2" t="str">
        <f t="shared" si="7"/>
        <v>Fa</v>
      </c>
      <c r="AC20" t="str">
        <f t="shared" si="3"/>
        <v>Fa</v>
      </c>
      <c r="AD20" s="2">
        <f t="shared" si="4"/>
        <v>18</v>
      </c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</row>
    <row r="21" spans="1:126" ht="14.85" customHeight="1" x14ac:dyDescent="0.3">
      <c r="A21">
        <f t="shared" si="5"/>
        <v>19</v>
      </c>
      <c r="B21" s="2" t="str">
        <f t="shared" si="8"/>
        <v>Solb</v>
      </c>
      <c r="C21" s="2" t="str">
        <f t="shared" si="6"/>
        <v>Sol</v>
      </c>
      <c r="D21" s="2" t="str">
        <f t="shared" si="6"/>
        <v>Lab</v>
      </c>
      <c r="E21" s="2" t="str">
        <f t="shared" si="6"/>
        <v>La</v>
      </c>
      <c r="F21" s="2" t="str">
        <f t="shared" si="6"/>
        <v>Sib</v>
      </c>
      <c r="G21" s="2" t="str">
        <f t="shared" si="6"/>
        <v>Si</v>
      </c>
      <c r="H21" s="2" t="str">
        <f t="shared" si="6"/>
        <v>Do</v>
      </c>
      <c r="I21" s="2" t="str">
        <f t="shared" si="6"/>
        <v>Reb</v>
      </c>
      <c r="J21" s="2" t="str">
        <f t="shared" si="6"/>
        <v>Re</v>
      </c>
      <c r="K21" s="2" t="str">
        <f t="shared" si="6"/>
        <v>Mib</v>
      </c>
      <c r="L21" s="2" t="str">
        <f t="shared" si="6"/>
        <v>Mi</v>
      </c>
      <c r="M21" s="2" t="str">
        <f t="shared" si="7"/>
        <v>Fa</v>
      </c>
      <c r="N21" s="2" t="str">
        <f t="shared" si="7"/>
        <v>Solb</v>
      </c>
      <c r="O21" s="2" t="str">
        <f t="shared" si="7"/>
        <v>Sol</v>
      </c>
      <c r="P21" s="2" t="str">
        <f t="shared" si="7"/>
        <v>Lab</v>
      </c>
      <c r="Q21" s="2" t="str">
        <f t="shared" si="7"/>
        <v>La</v>
      </c>
      <c r="R21" s="2" t="str">
        <f t="shared" si="7"/>
        <v>Sib</v>
      </c>
      <c r="S21" s="2" t="str">
        <f t="shared" si="7"/>
        <v>Si</v>
      </c>
      <c r="T21" s="2" t="str">
        <f t="shared" si="7"/>
        <v>Do</v>
      </c>
      <c r="U21" s="2" t="str">
        <f t="shared" si="7"/>
        <v>Reb</v>
      </c>
      <c r="V21" s="2" t="str">
        <f t="shared" si="7"/>
        <v>Re</v>
      </c>
      <c r="W21" s="2" t="str">
        <f t="shared" si="7"/>
        <v>Mib</v>
      </c>
      <c r="X21" s="2" t="str">
        <f t="shared" si="7"/>
        <v>Mi</v>
      </c>
      <c r="Y21" s="2" t="str">
        <f t="shared" si="7"/>
        <v>Fa</v>
      </c>
      <c r="Z21" s="2" t="str">
        <f t="shared" si="7"/>
        <v>Solb</v>
      </c>
      <c r="AC21" t="str">
        <f t="shared" si="3"/>
        <v>Solb</v>
      </c>
      <c r="AD21" s="2">
        <f t="shared" si="4"/>
        <v>19</v>
      </c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</row>
    <row r="22" spans="1:126" ht="14.85" customHeight="1" x14ac:dyDescent="0.3">
      <c r="A22">
        <f t="shared" si="5"/>
        <v>20</v>
      </c>
      <c r="B22" s="2" t="str">
        <f t="shared" si="8"/>
        <v>Sol</v>
      </c>
      <c r="C22" s="2" t="str">
        <f t="shared" si="6"/>
        <v>Lab</v>
      </c>
      <c r="D22" s="2" t="str">
        <f t="shared" si="6"/>
        <v>La</v>
      </c>
      <c r="E22" s="2" t="str">
        <f t="shared" si="6"/>
        <v>Sib</v>
      </c>
      <c r="F22" s="2" t="str">
        <f t="shared" si="6"/>
        <v>Si</v>
      </c>
      <c r="G22" s="2" t="str">
        <f t="shared" si="6"/>
        <v>Do</v>
      </c>
      <c r="H22" s="2" t="str">
        <f t="shared" si="6"/>
        <v>Reb</v>
      </c>
      <c r="I22" s="2" t="str">
        <f t="shared" si="6"/>
        <v>Re</v>
      </c>
      <c r="J22" s="2" t="str">
        <f t="shared" si="6"/>
        <v>Mib</v>
      </c>
      <c r="K22" s="2" t="str">
        <f t="shared" si="6"/>
        <v>Mi</v>
      </c>
      <c r="L22" s="2" t="str">
        <f t="shared" si="6"/>
        <v>Fa</v>
      </c>
      <c r="M22" s="2" t="str">
        <f t="shared" si="7"/>
        <v>Solb</v>
      </c>
      <c r="N22" s="2" t="str">
        <f t="shared" si="7"/>
        <v>Sol</v>
      </c>
      <c r="O22" s="2" t="str">
        <f t="shared" si="7"/>
        <v>Lab</v>
      </c>
      <c r="P22" s="2" t="str">
        <f t="shared" si="7"/>
        <v>La</v>
      </c>
      <c r="Q22" s="2" t="str">
        <f t="shared" si="7"/>
        <v>Sib</v>
      </c>
      <c r="R22" s="2" t="str">
        <f t="shared" si="7"/>
        <v>Si</v>
      </c>
      <c r="S22" s="2" t="str">
        <f t="shared" si="7"/>
        <v>Do</v>
      </c>
      <c r="T22" s="2" t="str">
        <f t="shared" si="7"/>
        <v>Reb</v>
      </c>
      <c r="U22" s="2" t="str">
        <f t="shared" si="7"/>
        <v>Re</v>
      </c>
      <c r="V22" s="2" t="str">
        <f t="shared" si="7"/>
        <v>Mib</v>
      </c>
      <c r="W22" s="2" t="str">
        <f t="shared" si="7"/>
        <v>Mi</v>
      </c>
      <c r="X22" s="2" t="str">
        <f t="shared" si="7"/>
        <v>Fa</v>
      </c>
      <c r="Y22" s="2" t="str">
        <f t="shared" si="7"/>
        <v>Solb</v>
      </c>
      <c r="Z22" s="2" t="str">
        <f t="shared" si="7"/>
        <v>Sol</v>
      </c>
      <c r="AC22" t="str">
        <f t="shared" si="3"/>
        <v>Sol</v>
      </c>
      <c r="AD22" s="2">
        <f t="shared" si="4"/>
        <v>20</v>
      </c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</row>
    <row r="23" spans="1:126" ht="14.85" customHeight="1" x14ac:dyDescent="0.3">
      <c r="A23">
        <f t="shared" si="5"/>
        <v>21</v>
      </c>
      <c r="B23" s="2" t="str">
        <f t="shared" si="8"/>
        <v>Lab</v>
      </c>
      <c r="C23" s="2" t="str">
        <f t="shared" si="6"/>
        <v>La</v>
      </c>
      <c r="D23" s="2" t="str">
        <f t="shared" si="6"/>
        <v>Sib</v>
      </c>
      <c r="E23" s="2" t="str">
        <f t="shared" si="6"/>
        <v>Si</v>
      </c>
      <c r="F23" s="2" t="str">
        <f t="shared" si="6"/>
        <v>Do</v>
      </c>
      <c r="G23" s="2" t="str">
        <f t="shared" si="6"/>
        <v>Reb</v>
      </c>
      <c r="H23" s="2" t="str">
        <f t="shared" si="6"/>
        <v>Re</v>
      </c>
      <c r="I23" s="2" t="str">
        <f t="shared" si="6"/>
        <v>Mib</v>
      </c>
      <c r="J23" s="2" t="str">
        <f t="shared" si="6"/>
        <v>Mi</v>
      </c>
      <c r="K23" s="2" t="str">
        <f t="shared" si="6"/>
        <v>Fa</v>
      </c>
      <c r="L23" s="2" t="str">
        <f t="shared" si="6"/>
        <v>Solb</v>
      </c>
      <c r="M23" s="2" t="str">
        <f t="shared" si="7"/>
        <v>Sol</v>
      </c>
      <c r="N23" s="2" t="str">
        <f t="shared" si="7"/>
        <v>Lab</v>
      </c>
      <c r="O23" s="2" t="str">
        <f t="shared" si="7"/>
        <v>La</v>
      </c>
      <c r="P23" s="2" t="str">
        <f t="shared" si="7"/>
        <v>Sib</v>
      </c>
      <c r="Q23" s="2" t="str">
        <f t="shared" si="7"/>
        <v>Si</v>
      </c>
      <c r="R23" s="2" t="str">
        <f t="shared" si="7"/>
        <v>Do</v>
      </c>
      <c r="S23" s="2" t="str">
        <f t="shared" si="7"/>
        <v>Reb</v>
      </c>
      <c r="T23" s="2" t="str">
        <f t="shared" si="7"/>
        <v>Re</v>
      </c>
      <c r="U23" s="2" t="str">
        <f t="shared" si="7"/>
        <v>Mib</v>
      </c>
      <c r="V23" s="2" t="str">
        <f t="shared" si="7"/>
        <v>Mi</v>
      </c>
      <c r="W23" s="2" t="str">
        <f t="shared" si="7"/>
        <v>Fa</v>
      </c>
      <c r="X23" s="2" t="str">
        <f t="shared" si="7"/>
        <v>Solb</v>
      </c>
      <c r="Y23" s="2" t="str">
        <f t="shared" si="7"/>
        <v>Sol</v>
      </c>
      <c r="Z23" s="2" t="str">
        <f t="shared" si="7"/>
        <v>Lab</v>
      </c>
      <c r="AC23" t="str">
        <f t="shared" si="3"/>
        <v>Lab</v>
      </c>
      <c r="AD23" s="2">
        <f t="shared" si="4"/>
        <v>21</v>
      </c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</row>
    <row r="24" spans="1:126" ht="14.85" customHeight="1" x14ac:dyDescent="0.3">
      <c r="A24">
        <f t="shared" si="5"/>
        <v>22</v>
      </c>
      <c r="B24" s="2" t="str">
        <f t="shared" si="8"/>
        <v>La</v>
      </c>
      <c r="C24" s="2" t="str">
        <f t="shared" si="6"/>
        <v>Sib</v>
      </c>
      <c r="D24" s="2" t="str">
        <f t="shared" si="6"/>
        <v>Si</v>
      </c>
      <c r="E24" s="2" t="str">
        <f t="shared" si="6"/>
        <v>Do</v>
      </c>
      <c r="F24" s="2" t="str">
        <f t="shared" si="6"/>
        <v>Reb</v>
      </c>
      <c r="G24" s="2" t="str">
        <f t="shared" si="6"/>
        <v>Re</v>
      </c>
      <c r="H24" s="2" t="str">
        <f t="shared" si="6"/>
        <v>Mib</v>
      </c>
      <c r="I24" s="2" t="str">
        <f t="shared" si="6"/>
        <v>Mi</v>
      </c>
      <c r="J24" s="2" t="str">
        <f t="shared" si="6"/>
        <v>Fa</v>
      </c>
      <c r="K24" s="2" t="str">
        <f t="shared" si="6"/>
        <v>Solb</v>
      </c>
      <c r="L24" s="2" t="str">
        <f t="shared" si="6"/>
        <v>Sol</v>
      </c>
      <c r="M24" s="2" t="str">
        <f t="shared" si="7"/>
        <v>Lab</v>
      </c>
      <c r="N24" s="2" t="str">
        <f t="shared" si="7"/>
        <v>La</v>
      </c>
      <c r="O24" s="2" t="str">
        <f t="shared" si="7"/>
        <v>Sib</v>
      </c>
      <c r="P24" s="2" t="str">
        <f t="shared" si="7"/>
        <v>Si</v>
      </c>
      <c r="Q24" s="2" t="str">
        <f t="shared" si="7"/>
        <v>Do</v>
      </c>
      <c r="R24" s="2" t="str">
        <f t="shared" si="7"/>
        <v>Reb</v>
      </c>
      <c r="S24" s="2" t="str">
        <f t="shared" si="7"/>
        <v>Re</v>
      </c>
      <c r="T24" s="2" t="str">
        <f t="shared" si="7"/>
        <v>Mib</v>
      </c>
      <c r="U24" s="2" t="str">
        <f t="shared" si="7"/>
        <v>Mi</v>
      </c>
      <c r="V24" s="2" t="str">
        <f t="shared" si="7"/>
        <v>Fa</v>
      </c>
      <c r="W24" s="2" t="str">
        <f t="shared" si="7"/>
        <v>Solb</v>
      </c>
      <c r="X24" s="2" t="str">
        <f t="shared" si="7"/>
        <v>Sol</v>
      </c>
      <c r="Y24" s="2" t="str">
        <f t="shared" si="7"/>
        <v>Lab</v>
      </c>
      <c r="Z24" s="2" t="str">
        <f t="shared" si="7"/>
        <v>La</v>
      </c>
      <c r="AC24" t="str">
        <f t="shared" si="3"/>
        <v>La</v>
      </c>
      <c r="AD24" s="2">
        <f t="shared" si="4"/>
        <v>22</v>
      </c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</row>
    <row r="25" spans="1:126" ht="14.85" customHeight="1" x14ac:dyDescent="0.3">
      <c r="A25">
        <f t="shared" si="5"/>
        <v>23</v>
      </c>
      <c r="B25" s="2" t="str">
        <f t="shared" si="8"/>
        <v>Sib</v>
      </c>
      <c r="C25" s="2" t="str">
        <f t="shared" si="6"/>
        <v>Si</v>
      </c>
      <c r="D25" s="2" t="str">
        <f t="shared" si="6"/>
        <v>Do</v>
      </c>
      <c r="E25" s="2" t="str">
        <f t="shared" si="6"/>
        <v>Reb</v>
      </c>
      <c r="F25" s="2" t="str">
        <f t="shared" si="6"/>
        <v>Re</v>
      </c>
      <c r="G25" s="2" t="str">
        <f t="shared" si="6"/>
        <v>Mib</v>
      </c>
      <c r="H25" s="2" t="str">
        <f t="shared" si="6"/>
        <v>Mi</v>
      </c>
      <c r="I25" s="2" t="str">
        <f t="shared" si="6"/>
        <v>Fa</v>
      </c>
      <c r="J25" s="2" t="str">
        <f t="shared" si="6"/>
        <v>Solb</v>
      </c>
      <c r="K25" s="2" t="str">
        <f t="shared" si="6"/>
        <v>Sol</v>
      </c>
      <c r="L25" s="2" t="str">
        <f t="shared" si="6"/>
        <v>Lab</v>
      </c>
      <c r="M25" s="2" t="str">
        <f t="shared" si="7"/>
        <v>La</v>
      </c>
      <c r="N25" s="2" t="str">
        <f t="shared" si="7"/>
        <v>Sib</v>
      </c>
      <c r="O25" s="2" t="str">
        <f t="shared" si="7"/>
        <v>Si</v>
      </c>
      <c r="P25" s="2" t="str">
        <f t="shared" si="7"/>
        <v>Do</v>
      </c>
      <c r="Q25" s="2" t="str">
        <f t="shared" si="7"/>
        <v>Reb</v>
      </c>
      <c r="R25" s="2" t="str">
        <f t="shared" si="7"/>
        <v>Re</v>
      </c>
      <c r="S25" s="2" t="str">
        <f t="shared" si="7"/>
        <v>Mib</v>
      </c>
      <c r="T25" s="2" t="str">
        <f t="shared" si="7"/>
        <v>Mi</v>
      </c>
      <c r="U25" s="2" t="str">
        <f t="shared" si="7"/>
        <v>Fa</v>
      </c>
      <c r="V25" s="2" t="str">
        <f t="shared" si="7"/>
        <v>Solb</v>
      </c>
      <c r="W25" s="2" t="str">
        <f t="shared" si="7"/>
        <v>Sol</v>
      </c>
      <c r="X25" s="2" t="str">
        <f t="shared" si="7"/>
        <v>Lab</v>
      </c>
      <c r="Y25" s="2" t="str">
        <f t="shared" si="7"/>
        <v>La</v>
      </c>
      <c r="Z25" s="2" t="str">
        <f t="shared" si="7"/>
        <v>Sib</v>
      </c>
      <c r="AC25" t="str">
        <f t="shared" si="3"/>
        <v>Sib</v>
      </c>
      <c r="AD25" s="2">
        <f t="shared" si="4"/>
        <v>23</v>
      </c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</row>
    <row r="26" spans="1:126" ht="14.85" customHeight="1" x14ac:dyDescent="0.3">
      <c r="A26">
        <f t="shared" si="5"/>
        <v>24</v>
      </c>
      <c r="B26" s="2" t="str">
        <f t="shared" si="8"/>
        <v>Si</v>
      </c>
      <c r="C26" s="2" t="str">
        <f t="shared" si="6"/>
        <v>Do</v>
      </c>
      <c r="D26" s="2" t="str">
        <f t="shared" si="6"/>
        <v>Reb</v>
      </c>
      <c r="E26" s="2" t="str">
        <f t="shared" si="6"/>
        <v>Re</v>
      </c>
      <c r="F26" s="2" t="str">
        <f t="shared" si="6"/>
        <v>Mib</v>
      </c>
      <c r="G26" s="2" t="str">
        <f t="shared" si="6"/>
        <v>Mi</v>
      </c>
      <c r="H26" s="2" t="str">
        <f t="shared" si="6"/>
        <v>Fa</v>
      </c>
      <c r="I26" s="2" t="str">
        <f t="shared" si="6"/>
        <v>Solb</v>
      </c>
      <c r="J26" s="2" t="str">
        <f t="shared" si="6"/>
        <v>Sol</v>
      </c>
      <c r="K26" s="2" t="str">
        <f t="shared" si="6"/>
        <v>Lab</v>
      </c>
      <c r="L26" s="2" t="str">
        <f t="shared" si="6"/>
        <v>La</v>
      </c>
      <c r="M26" s="2" t="str">
        <f t="shared" si="7"/>
        <v>Sib</v>
      </c>
      <c r="N26" s="2" t="str">
        <f t="shared" si="7"/>
        <v>Si</v>
      </c>
      <c r="O26" s="2" t="str">
        <f t="shared" si="7"/>
        <v>Do</v>
      </c>
      <c r="P26" s="2" t="str">
        <f t="shared" si="7"/>
        <v>Reb</v>
      </c>
      <c r="Q26" s="2" t="str">
        <f t="shared" si="7"/>
        <v>Re</v>
      </c>
      <c r="R26" s="2" t="str">
        <f t="shared" si="7"/>
        <v>Mib</v>
      </c>
      <c r="S26" s="2" t="str">
        <f t="shared" si="7"/>
        <v>Mi</v>
      </c>
      <c r="T26" s="2" t="str">
        <f t="shared" si="7"/>
        <v>Fa</v>
      </c>
      <c r="U26" s="2" t="str">
        <f t="shared" si="7"/>
        <v>Solb</v>
      </c>
      <c r="V26" s="2" t="str">
        <f t="shared" si="7"/>
        <v>Sol</v>
      </c>
      <c r="W26" s="2" t="str">
        <f t="shared" si="7"/>
        <v>Lab</v>
      </c>
      <c r="X26" s="2" t="str">
        <f t="shared" si="7"/>
        <v>La</v>
      </c>
      <c r="Y26" s="2" t="str">
        <f t="shared" si="7"/>
        <v>Sib</v>
      </c>
      <c r="Z26" s="2" t="str">
        <f t="shared" si="7"/>
        <v>Si</v>
      </c>
      <c r="AC26" t="str">
        <f t="shared" si="3"/>
        <v>Si</v>
      </c>
      <c r="AD26" s="2">
        <f t="shared" si="4"/>
        <v>24</v>
      </c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</row>
    <row r="27" spans="1:126" ht="14.85" customHeight="1" x14ac:dyDescent="0.3">
      <c r="A27">
        <f t="shared" si="5"/>
        <v>25</v>
      </c>
      <c r="B27" s="2" t="str">
        <f t="shared" si="8"/>
        <v>Do</v>
      </c>
      <c r="C27" s="2" t="str">
        <f t="shared" si="6"/>
        <v>Reb</v>
      </c>
      <c r="D27" s="2" t="str">
        <f t="shared" si="6"/>
        <v>Re</v>
      </c>
      <c r="E27" s="2" t="str">
        <f t="shared" si="6"/>
        <v>Mib</v>
      </c>
      <c r="F27" s="2" t="str">
        <f t="shared" si="6"/>
        <v>Mi</v>
      </c>
      <c r="G27" s="2" t="str">
        <f t="shared" si="6"/>
        <v>Fa</v>
      </c>
      <c r="H27" s="2" t="str">
        <f t="shared" si="6"/>
        <v>Solb</v>
      </c>
      <c r="I27" s="2" t="str">
        <f t="shared" si="6"/>
        <v>Sol</v>
      </c>
      <c r="J27" s="2" t="str">
        <f t="shared" si="6"/>
        <v>Lab</v>
      </c>
      <c r="K27" s="2" t="str">
        <f t="shared" si="6"/>
        <v>La</v>
      </c>
      <c r="L27" s="2" t="str">
        <f t="shared" si="6"/>
        <v>Sib</v>
      </c>
      <c r="M27" s="2" t="str">
        <f t="shared" si="7"/>
        <v>Si</v>
      </c>
      <c r="N27" s="2" t="str">
        <f t="shared" si="7"/>
        <v>Do</v>
      </c>
      <c r="O27" s="2" t="str">
        <f t="shared" si="7"/>
        <v>Reb</v>
      </c>
      <c r="P27" s="2" t="str">
        <f t="shared" si="7"/>
        <v>Re</v>
      </c>
      <c r="Q27" s="2" t="str">
        <f t="shared" si="7"/>
        <v>Mib</v>
      </c>
      <c r="R27" s="2" t="str">
        <f t="shared" si="7"/>
        <v>Mi</v>
      </c>
      <c r="S27" s="2" t="str">
        <f t="shared" si="7"/>
        <v>Fa</v>
      </c>
      <c r="T27" s="2" t="str">
        <f t="shared" si="7"/>
        <v>Solb</v>
      </c>
      <c r="U27" s="2" t="str">
        <f t="shared" si="7"/>
        <v>Sol</v>
      </c>
      <c r="V27" s="2" t="str">
        <f t="shared" si="7"/>
        <v>Lab</v>
      </c>
      <c r="W27" s="2" t="str">
        <f t="shared" si="7"/>
        <v>La</v>
      </c>
      <c r="X27" s="2" t="str">
        <f t="shared" si="7"/>
        <v>Sib</v>
      </c>
      <c r="Y27" s="2" t="str">
        <f t="shared" si="7"/>
        <v>Si</v>
      </c>
      <c r="Z27" s="2" t="str">
        <f t="shared" si="7"/>
        <v>Do</v>
      </c>
      <c r="AC27" t="str">
        <f t="shared" si="3"/>
        <v>Do</v>
      </c>
      <c r="AD27" s="2">
        <f t="shared" si="4"/>
        <v>25</v>
      </c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</row>
    <row r="28" spans="1:126" ht="14.85" customHeight="1" x14ac:dyDescent="0.3">
      <c r="A28">
        <f t="shared" si="5"/>
        <v>26</v>
      </c>
      <c r="B28" s="2" t="str">
        <f t="shared" si="8"/>
        <v>Reb</v>
      </c>
      <c r="AC28" t="str">
        <f t="shared" si="3"/>
        <v>Reb</v>
      </c>
      <c r="AD28" s="2">
        <f t="shared" si="4"/>
        <v>26</v>
      </c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</row>
    <row r="29" spans="1:126" x14ac:dyDescent="0.3">
      <c r="A29">
        <f t="shared" si="5"/>
        <v>27</v>
      </c>
      <c r="B29" s="2" t="str">
        <f t="shared" si="8"/>
        <v>Re</v>
      </c>
      <c r="AC29" t="str">
        <f t="shared" si="3"/>
        <v>Re</v>
      </c>
      <c r="AD29" s="2">
        <f t="shared" si="4"/>
        <v>27</v>
      </c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</row>
    <row r="30" spans="1:126" x14ac:dyDescent="0.3">
      <c r="A30">
        <f t="shared" si="5"/>
        <v>28</v>
      </c>
      <c r="B30" s="2" t="str">
        <f t="shared" si="8"/>
        <v>Mib</v>
      </c>
      <c r="AC30" t="str">
        <f t="shared" si="3"/>
        <v>Mib</v>
      </c>
      <c r="AD30" s="2">
        <f t="shared" si="4"/>
        <v>28</v>
      </c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</row>
    <row r="31" spans="1:126" x14ac:dyDescent="0.3">
      <c r="A31">
        <f t="shared" si="5"/>
        <v>29</v>
      </c>
      <c r="B31" s="2" t="str">
        <f t="shared" si="8"/>
        <v>Mi</v>
      </c>
      <c r="AC31" t="str">
        <f t="shared" si="3"/>
        <v>Mi</v>
      </c>
      <c r="AD31" s="2">
        <f t="shared" si="4"/>
        <v>29</v>
      </c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</row>
    <row r="32" spans="1:126" x14ac:dyDescent="0.3">
      <c r="A32">
        <f t="shared" si="5"/>
        <v>30</v>
      </c>
      <c r="B32" s="2" t="str">
        <f t="shared" si="8"/>
        <v>Fa</v>
      </c>
      <c r="AC32" t="str">
        <f t="shared" si="3"/>
        <v>Fa</v>
      </c>
      <c r="AD32" s="2">
        <f t="shared" si="4"/>
        <v>30</v>
      </c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</row>
    <row r="33" spans="1:126" x14ac:dyDescent="0.3">
      <c r="A33">
        <f t="shared" si="5"/>
        <v>31</v>
      </c>
      <c r="B33" s="2" t="str">
        <f t="shared" si="8"/>
        <v>Solb</v>
      </c>
      <c r="AC33" t="str">
        <f t="shared" si="3"/>
        <v>Solb</v>
      </c>
      <c r="AD33" s="2">
        <f t="shared" si="4"/>
        <v>31</v>
      </c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</row>
    <row r="34" spans="1:126" x14ac:dyDescent="0.3">
      <c r="A34">
        <f t="shared" si="5"/>
        <v>32</v>
      </c>
      <c r="B34" s="2" t="str">
        <f t="shared" si="8"/>
        <v>Sol</v>
      </c>
      <c r="AC34" t="str">
        <f t="shared" si="3"/>
        <v>Sol</v>
      </c>
      <c r="AD34" s="2">
        <f t="shared" si="4"/>
        <v>32</v>
      </c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</row>
    <row r="35" spans="1:126" x14ac:dyDescent="0.3">
      <c r="A35">
        <f t="shared" si="5"/>
        <v>33</v>
      </c>
      <c r="B35" s="2" t="str">
        <f t="shared" si="8"/>
        <v>Lab</v>
      </c>
      <c r="AC35" t="str">
        <f t="shared" si="3"/>
        <v>Lab</v>
      </c>
      <c r="AD35" s="2">
        <f t="shared" si="4"/>
        <v>33</v>
      </c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</row>
    <row r="36" spans="1:126" x14ac:dyDescent="0.3">
      <c r="A36">
        <f t="shared" si="5"/>
        <v>34</v>
      </c>
      <c r="B36" s="2" t="str">
        <f t="shared" si="8"/>
        <v>La</v>
      </c>
      <c r="AC36" t="str">
        <f t="shared" si="3"/>
        <v>La</v>
      </c>
      <c r="AD36" s="2">
        <f t="shared" si="4"/>
        <v>34</v>
      </c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</row>
    <row r="37" spans="1:126" x14ac:dyDescent="0.3">
      <c r="A37">
        <f t="shared" si="5"/>
        <v>35</v>
      </c>
      <c r="B37" s="2" t="str">
        <f t="shared" si="8"/>
        <v>Sib</v>
      </c>
      <c r="AC37" t="str">
        <f t="shared" si="3"/>
        <v>Sib</v>
      </c>
      <c r="AD37" s="2">
        <f t="shared" si="4"/>
        <v>35</v>
      </c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</row>
    <row r="38" spans="1:126" x14ac:dyDescent="0.3">
      <c r="A38">
        <f t="shared" si="5"/>
        <v>36</v>
      </c>
      <c r="B38" s="2" t="str">
        <f t="shared" si="8"/>
        <v>Si</v>
      </c>
      <c r="AC38" t="str">
        <f t="shared" si="3"/>
        <v>Si</v>
      </c>
      <c r="AD38" s="2">
        <f t="shared" si="4"/>
        <v>36</v>
      </c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</row>
    <row r="39" spans="1:126" x14ac:dyDescent="0.3">
      <c r="A39">
        <f t="shared" si="5"/>
        <v>37</v>
      </c>
      <c r="B39" s="2" t="str">
        <f t="shared" si="8"/>
        <v>Do</v>
      </c>
      <c r="AC39" t="str">
        <f t="shared" si="3"/>
        <v>Do</v>
      </c>
      <c r="AD39" s="2">
        <f t="shared" si="4"/>
        <v>37</v>
      </c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</row>
    <row r="40" spans="1:126" x14ac:dyDescent="0.3">
      <c r="A40">
        <f t="shared" si="5"/>
        <v>38</v>
      </c>
      <c r="B40" s="2" t="str">
        <f t="shared" si="8"/>
        <v>Reb</v>
      </c>
      <c r="AC40" t="str">
        <f t="shared" si="3"/>
        <v>Reb</v>
      </c>
      <c r="AD40" s="2">
        <f t="shared" si="4"/>
        <v>38</v>
      </c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</row>
    <row r="41" spans="1:126" x14ac:dyDescent="0.3">
      <c r="A41">
        <f t="shared" si="5"/>
        <v>39</v>
      </c>
      <c r="B41" s="2" t="str">
        <f t="shared" si="8"/>
        <v>Re</v>
      </c>
      <c r="AC41" t="str">
        <f t="shared" si="3"/>
        <v>Re</v>
      </c>
      <c r="AD41" s="2">
        <f t="shared" si="4"/>
        <v>39</v>
      </c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</row>
    <row r="42" spans="1:126" x14ac:dyDescent="0.3">
      <c r="A42">
        <f t="shared" si="5"/>
        <v>40</v>
      </c>
      <c r="B42" s="2" t="str">
        <f t="shared" si="8"/>
        <v>Mib</v>
      </c>
      <c r="AC42" t="str">
        <f t="shared" si="3"/>
        <v>Mib</v>
      </c>
      <c r="AD42" s="2">
        <f t="shared" si="4"/>
        <v>40</v>
      </c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</row>
    <row r="43" spans="1:126" x14ac:dyDescent="0.3">
      <c r="A43">
        <f t="shared" si="5"/>
        <v>41</v>
      </c>
      <c r="B43" s="2" t="str">
        <f t="shared" si="8"/>
        <v>Mi</v>
      </c>
      <c r="AC43" t="str">
        <f t="shared" si="3"/>
        <v>Mi</v>
      </c>
      <c r="AD43" s="2">
        <f t="shared" si="4"/>
        <v>41</v>
      </c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</row>
    <row r="44" spans="1:126" x14ac:dyDescent="0.3">
      <c r="A44">
        <f t="shared" si="5"/>
        <v>42</v>
      </c>
      <c r="B44" s="2" t="str">
        <f t="shared" si="8"/>
        <v>Fa</v>
      </c>
      <c r="AC44" t="str">
        <f t="shared" si="3"/>
        <v>Fa</v>
      </c>
      <c r="AD44" s="2">
        <f t="shared" si="4"/>
        <v>42</v>
      </c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</row>
    <row r="45" spans="1:126" x14ac:dyDescent="0.3">
      <c r="A45">
        <f t="shared" si="5"/>
        <v>43</v>
      </c>
      <c r="B45" s="2" t="str">
        <f t="shared" si="8"/>
        <v>Solb</v>
      </c>
      <c r="AC45" t="str">
        <f t="shared" si="3"/>
        <v>Solb</v>
      </c>
      <c r="AD45" s="2">
        <f t="shared" si="4"/>
        <v>43</v>
      </c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</row>
    <row r="46" spans="1:126" x14ac:dyDescent="0.3">
      <c r="A46">
        <f t="shared" si="5"/>
        <v>44</v>
      </c>
      <c r="B46" s="2" t="str">
        <f t="shared" si="8"/>
        <v>Sol</v>
      </c>
      <c r="AC46" t="str">
        <f t="shared" si="3"/>
        <v>Sol</v>
      </c>
      <c r="AD46" s="2">
        <f t="shared" si="4"/>
        <v>44</v>
      </c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</row>
    <row r="47" spans="1:126" x14ac:dyDescent="0.3">
      <c r="A47">
        <f t="shared" si="5"/>
        <v>45</v>
      </c>
      <c r="B47" s="2" t="str">
        <f t="shared" si="8"/>
        <v>Lab</v>
      </c>
      <c r="AC47" t="str">
        <f t="shared" si="3"/>
        <v>Lab</v>
      </c>
      <c r="AD47" s="2">
        <f t="shared" si="4"/>
        <v>45</v>
      </c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</row>
    <row r="48" spans="1:126" x14ac:dyDescent="0.3">
      <c r="A48">
        <f t="shared" si="5"/>
        <v>46</v>
      </c>
      <c r="B48" s="2" t="str">
        <f t="shared" si="8"/>
        <v>La</v>
      </c>
      <c r="AC48" t="str">
        <f t="shared" si="3"/>
        <v>La</v>
      </c>
      <c r="AD48" s="2">
        <f t="shared" si="4"/>
        <v>46</v>
      </c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</row>
    <row r="49" spans="1:126" x14ac:dyDescent="0.3">
      <c r="A49">
        <f t="shared" si="5"/>
        <v>47</v>
      </c>
      <c r="B49" s="2" t="str">
        <f t="shared" si="8"/>
        <v>Sib</v>
      </c>
      <c r="AC49" t="str">
        <f t="shared" si="3"/>
        <v>Sib</v>
      </c>
      <c r="AD49" s="2">
        <f t="shared" si="4"/>
        <v>47</v>
      </c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</row>
    <row r="50" spans="1:126" x14ac:dyDescent="0.3">
      <c r="A50">
        <f t="shared" si="5"/>
        <v>48</v>
      </c>
      <c r="B50" s="2" t="str">
        <f t="shared" si="8"/>
        <v>Si</v>
      </c>
      <c r="AC50" t="str">
        <f t="shared" si="3"/>
        <v>Si</v>
      </c>
      <c r="AD50" s="2">
        <f t="shared" si="4"/>
        <v>48</v>
      </c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</row>
    <row r="51" spans="1:126" x14ac:dyDescent="0.3">
      <c r="A51">
        <f t="shared" si="5"/>
        <v>49</v>
      </c>
      <c r="B51" s="2" t="str">
        <f t="shared" si="8"/>
        <v>Do</v>
      </c>
      <c r="AC51" t="str">
        <f t="shared" si="3"/>
        <v>Do</v>
      </c>
      <c r="AD51" s="2">
        <f t="shared" si="4"/>
        <v>49</v>
      </c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</row>
    <row r="52" spans="1:126" x14ac:dyDescent="0.3"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</row>
    <row r="53" spans="1:126" x14ac:dyDescent="0.3"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</row>
    <row r="54" spans="1:126" x14ac:dyDescent="0.3"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</row>
    <row r="55" spans="1:126" x14ac:dyDescent="0.3"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</row>
    <row r="56" spans="1:126" x14ac:dyDescent="0.3"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</row>
    <row r="57" spans="1:126" x14ac:dyDescent="0.3"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</row>
    <row r="58" spans="1:126" x14ac:dyDescent="0.3"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</row>
    <row r="59" spans="1:126" x14ac:dyDescent="0.3"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</row>
    <row r="60" spans="1:126" x14ac:dyDescent="0.3"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</row>
    <row r="61" spans="1:126" x14ac:dyDescent="0.3"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</row>
    <row r="62" spans="1:126" x14ac:dyDescent="0.3"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</row>
    <row r="63" spans="1:126" x14ac:dyDescent="0.3"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</row>
    <row r="64" spans="1:126" x14ac:dyDescent="0.3"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</row>
    <row r="65" spans="31:126" x14ac:dyDescent="0.3"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</row>
    <row r="66" spans="31:126" x14ac:dyDescent="0.3"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</row>
    <row r="67" spans="31:126" x14ac:dyDescent="0.3"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</row>
    <row r="68" spans="31:126" x14ac:dyDescent="0.3"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</row>
    <row r="69" spans="31:126" x14ac:dyDescent="0.3"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</row>
    <row r="70" spans="31:126" x14ac:dyDescent="0.3"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</row>
    <row r="71" spans="31:126" x14ac:dyDescent="0.3"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</row>
    <row r="72" spans="31:126" x14ac:dyDescent="0.3"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</row>
    <row r="73" spans="31:126" x14ac:dyDescent="0.3"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</row>
    <row r="74" spans="31:126" x14ac:dyDescent="0.3"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</row>
    <row r="75" spans="31:126" x14ac:dyDescent="0.3"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</row>
    <row r="76" spans="31:126" x14ac:dyDescent="0.3"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  <c r="DQ76" s="51"/>
      <c r="DR76" s="51"/>
      <c r="DS76" s="51"/>
      <c r="DT76" s="51"/>
      <c r="DU76" s="51"/>
      <c r="DV76" s="51"/>
    </row>
    <row r="77" spans="31:126" x14ac:dyDescent="0.3"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</row>
    <row r="78" spans="31:126" x14ac:dyDescent="0.3"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</row>
    <row r="79" spans="31:126" x14ac:dyDescent="0.3"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</row>
    <row r="80" spans="31:126" x14ac:dyDescent="0.3"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</row>
    <row r="81" spans="31:126" x14ac:dyDescent="0.3"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</row>
    <row r="82" spans="31:126" x14ac:dyDescent="0.3"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</row>
    <row r="83" spans="31:126" x14ac:dyDescent="0.3"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</row>
    <row r="84" spans="31:126" x14ac:dyDescent="0.3"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  <c r="DQ84" s="51"/>
      <c r="DR84" s="51"/>
      <c r="DS84" s="51"/>
      <c r="DT84" s="51"/>
      <c r="DU84" s="51"/>
      <c r="DV84" s="51"/>
    </row>
    <row r="85" spans="31:126" x14ac:dyDescent="0.3"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</row>
    <row r="86" spans="31:126" x14ac:dyDescent="0.3"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</row>
    <row r="87" spans="31:126" x14ac:dyDescent="0.3"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</row>
    <row r="88" spans="31:126" x14ac:dyDescent="0.3"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</row>
    <row r="89" spans="31:126" x14ac:dyDescent="0.3"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</row>
    <row r="90" spans="31:126" x14ac:dyDescent="0.3"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</row>
    <row r="91" spans="31:126" x14ac:dyDescent="0.3"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</row>
    <row r="92" spans="31:126" x14ac:dyDescent="0.3"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</row>
    <row r="93" spans="31:126" x14ac:dyDescent="0.3"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</row>
    <row r="94" spans="31:126" x14ac:dyDescent="0.3"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</row>
    <row r="95" spans="31:126" x14ac:dyDescent="0.3"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</row>
    <row r="96" spans="31:126" x14ac:dyDescent="0.3"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</row>
    <row r="97" spans="31:126" x14ac:dyDescent="0.3"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</row>
    <row r="98" spans="31:126" x14ac:dyDescent="0.3"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</row>
    <row r="99" spans="31:126" x14ac:dyDescent="0.3"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</row>
    <row r="100" spans="31:126" x14ac:dyDescent="0.3"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</row>
    <row r="101" spans="31:126" x14ac:dyDescent="0.3"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</row>
    <row r="102" spans="31:126" x14ac:dyDescent="0.3"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</row>
    <row r="103" spans="31:126" x14ac:dyDescent="0.3"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</row>
    <row r="104" spans="31:126" x14ac:dyDescent="0.3"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</row>
    <row r="105" spans="31:126" x14ac:dyDescent="0.3"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</row>
    <row r="106" spans="31:126" x14ac:dyDescent="0.3"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</row>
    <row r="107" spans="31:126" x14ac:dyDescent="0.3"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</row>
    <row r="108" spans="31:126" x14ac:dyDescent="0.3"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</row>
    <row r="109" spans="31:126" x14ac:dyDescent="0.3"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</row>
    <row r="110" spans="31:126" x14ac:dyDescent="0.3"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</row>
    <row r="111" spans="31:126" x14ac:dyDescent="0.3"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</row>
    <row r="112" spans="31:126" x14ac:dyDescent="0.3"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</row>
    <row r="113" spans="31:126" x14ac:dyDescent="0.3"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</row>
    <row r="114" spans="31:126" x14ac:dyDescent="0.3"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</row>
    <row r="115" spans="31:126" x14ac:dyDescent="0.3"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</row>
    <row r="116" spans="31:126" x14ac:dyDescent="0.3"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</row>
    <row r="117" spans="31:126" x14ac:dyDescent="0.3"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</row>
    <row r="118" spans="31:126" x14ac:dyDescent="0.3"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</row>
    <row r="119" spans="31:126" x14ac:dyDescent="0.3"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</row>
    <row r="120" spans="31:126" x14ac:dyDescent="0.3"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</row>
    <row r="121" spans="31:126" x14ac:dyDescent="0.3"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</row>
    <row r="122" spans="31:126" x14ac:dyDescent="0.3"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</row>
    <row r="123" spans="31:126" x14ac:dyDescent="0.3"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</row>
    <row r="124" spans="31:126" x14ac:dyDescent="0.3"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</row>
    <row r="125" spans="31:126" x14ac:dyDescent="0.3"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</row>
    <row r="126" spans="31:126" x14ac:dyDescent="0.3"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</row>
    <row r="127" spans="31:126" x14ac:dyDescent="0.3"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</row>
    <row r="128" spans="31:126" x14ac:dyDescent="0.3"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</row>
    <row r="129" spans="31:126" x14ac:dyDescent="0.3"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</row>
    <row r="130" spans="31:126" x14ac:dyDescent="0.3"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</row>
    <row r="131" spans="31:126" x14ac:dyDescent="0.3"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</row>
    <row r="132" spans="31:126" x14ac:dyDescent="0.3"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</row>
    <row r="133" spans="31:126" x14ac:dyDescent="0.3"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</row>
    <row r="134" spans="31:126" x14ac:dyDescent="0.3"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</row>
    <row r="135" spans="31:126" x14ac:dyDescent="0.3"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</row>
    <row r="136" spans="31:126" x14ac:dyDescent="0.3"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</row>
    <row r="137" spans="31:126" x14ac:dyDescent="0.3"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</row>
    <row r="138" spans="31:126" x14ac:dyDescent="0.3"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</row>
    <row r="139" spans="31:126" x14ac:dyDescent="0.3"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</row>
    <row r="140" spans="31:126" x14ac:dyDescent="0.3"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</row>
    <row r="141" spans="31:126" x14ac:dyDescent="0.3"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</row>
    <row r="142" spans="31:126" x14ac:dyDescent="0.3"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</row>
    <row r="143" spans="31:126" x14ac:dyDescent="0.3"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</row>
    <row r="144" spans="31:126" x14ac:dyDescent="0.3"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</row>
    <row r="145" spans="31:126" x14ac:dyDescent="0.3"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</row>
    <row r="146" spans="31:126" x14ac:dyDescent="0.3"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</row>
    <row r="147" spans="31:126" x14ac:dyDescent="0.3"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</row>
    <row r="148" spans="31:126" x14ac:dyDescent="0.3"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</row>
    <row r="149" spans="31:126" x14ac:dyDescent="0.3"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</row>
    <row r="150" spans="31:126" x14ac:dyDescent="0.3"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</row>
    <row r="151" spans="31:126" x14ac:dyDescent="0.3"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</row>
    <row r="152" spans="31:126" x14ac:dyDescent="0.3"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</row>
    <row r="153" spans="31:126" x14ac:dyDescent="0.3"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</row>
    <row r="154" spans="31:126" x14ac:dyDescent="0.3"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</row>
    <row r="155" spans="31:126" x14ac:dyDescent="0.3"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</row>
    <row r="156" spans="31:126" x14ac:dyDescent="0.3"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</row>
    <row r="157" spans="31:126" x14ac:dyDescent="0.3"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</row>
    <row r="158" spans="31:126" x14ac:dyDescent="0.3"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</row>
    <row r="159" spans="31:126" x14ac:dyDescent="0.3"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</row>
    <row r="160" spans="31:126" x14ac:dyDescent="0.3"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</row>
    <row r="161" spans="31:126" x14ac:dyDescent="0.3"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</row>
    <row r="162" spans="31:126" x14ac:dyDescent="0.3"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</row>
    <row r="163" spans="31:126" x14ac:dyDescent="0.3"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</row>
  </sheetData>
  <sheetProtection algorithmName="SHA-512" hashValue="fh6h3JrqhoPdOEwW70Tcv3wiODtJYAzXVDMUG3dsX0CgTrnzJKXG/Q0i27dPqHEEf7t5S3rN+I0OakgANNELOw==" saltValue="8unEuKa17Pi9WSmdffd7lw==" spinCount="100000" sheet="1" objects="1" scenarios="1"/>
  <mergeCells count="1">
    <mergeCell ref="AE3:BA28"/>
  </mergeCells>
  <hyperlinks>
    <hyperlink ref="AE3" r:id="rId1" display="www.laltromanualedibasso.com" xr:uid="{0BCA5F92-D347-4D3F-8AFF-B07D9239B46A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A9F90-878B-4D91-8ED6-61AD60DDF60E}">
  <dimension ref="A1:IZ182"/>
  <sheetViews>
    <sheetView showGridLines="0" showRowColHeaders="0" showZeros="0" topLeftCell="GA34" workbookViewId="0">
      <selection activeCell="GA27" sqref="A1:GA1048576"/>
    </sheetView>
  </sheetViews>
  <sheetFormatPr defaultRowHeight="14.4" x14ac:dyDescent="0.3"/>
  <cols>
    <col min="1" max="1" width="9.5546875" hidden="1" customWidth="1"/>
    <col min="2" max="2" width="7.44140625" hidden="1" customWidth="1"/>
    <col min="3" max="3" width="5" style="2" hidden="1" customWidth="1"/>
    <col min="4" max="4" width="8.5546875" style="2" hidden="1" customWidth="1"/>
    <col min="5" max="5" width="10.5546875" hidden="1" customWidth="1"/>
    <col min="6" max="6" width="4.5546875" hidden="1" customWidth="1"/>
    <col min="7" max="7" width="38.5546875" hidden="1" customWidth="1"/>
    <col min="8" max="8" width="22" hidden="1" customWidth="1"/>
    <col min="9" max="9" width="21.5546875" hidden="1" customWidth="1"/>
    <col min="10" max="10" width="22.109375" hidden="1" customWidth="1"/>
    <col min="11" max="11" width="4.5546875" hidden="1" customWidth="1"/>
    <col min="12" max="12" width="3.5546875" hidden="1" customWidth="1"/>
    <col min="13" max="13" width="22.44140625" hidden="1" customWidth="1"/>
    <col min="14" max="14" width="22" hidden="1" customWidth="1"/>
    <col min="15" max="15" width="12.44140625" hidden="1" customWidth="1"/>
    <col min="16" max="16" width="12.5546875" hidden="1" customWidth="1"/>
    <col min="17" max="22" width="5" hidden="1" customWidth="1"/>
    <col min="23" max="23" width="3" hidden="1" customWidth="1"/>
    <col min="24" max="25" width="2.5546875" hidden="1" customWidth="1"/>
    <col min="26" max="26" width="9.44140625" hidden="1" customWidth="1"/>
    <col min="27" max="28" width="3.5546875" hidden="1" customWidth="1"/>
    <col min="29" max="34" width="2" hidden="1" customWidth="1"/>
    <col min="35" max="36" width="3.5546875" hidden="1" customWidth="1"/>
    <col min="37" max="37" width="9.44140625" hidden="1" customWidth="1"/>
    <col min="38" max="39" width="3.5546875" hidden="1" customWidth="1"/>
    <col min="40" max="44" width="2" hidden="1" customWidth="1"/>
    <col min="45" max="47" width="3.5546875" hidden="1" customWidth="1"/>
    <col min="48" max="48" width="9.44140625" hidden="1" customWidth="1"/>
    <col min="49" max="50" width="3.5546875" hidden="1" customWidth="1"/>
    <col min="51" max="56" width="2" hidden="1" customWidth="1"/>
    <col min="57" max="58" width="3.5546875" hidden="1" customWidth="1"/>
    <col min="59" max="59" width="9.44140625" hidden="1" customWidth="1"/>
    <col min="60" max="61" width="3.5546875" hidden="1" customWidth="1"/>
    <col min="62" max="67" width="2" hidden="1" customWidth="1"/>
    <col min="68" max="69" width="3.5546875" hidden="1" customWidth="1"/>
    <col min="70" max="70" width="0" hidden="1" customWidth="1"/>
    <col min="71" max="71" width="9.44140625" hidden="1" customWidth="1"/>
    <col min="72" max="78" width="5.88671875" hidden="1" customWidth="1"/>
    <col min="79" max="79" width="4.44140625" hidden="1" customWidth="1"/>
    <col min="80" max="81" width="3" hidden="1" customWidth="1"/>
    <col min="82" max="82" width="9.44140625" hidden="1" customWidth="1"/>
    <col min="83" max="84" width="2" hidden="1" customWidth="1"/>
    <col min="85" max="85" width="3.44140625" hidden="1" customWidth="1"/>
    <col min="86" max="86" width="3.5546875" hidden="1" customWidth="1"/>
    <col min="87" max="87" width="4.44140625" hidden="1" customWidth="1"/>
    <col min="88" max="88" width="3.5546875" hidden="1" customWidth="1"/>
    <col min="89" max="89" width="4.44140625" hidden="1" customWidth="1"/>
    <col min="90" max="92" width="3" hidden="1" customWidth="1"/>
    <col min="93" max="93" width="9.44140625" hidden="1" customWidth="1"/>
    <col min="94" max="95" width="3" hidden="1" customWidth="1"/>
    <col min="96" max="96" width="3.5546875" hidden="1" customWidth="1"/>
    <col min="97" max="97" width="4.44140625" hidden="1" customWidth="1"/>
    <col min="98" max="99" width="3.5546875" hidden="1" customWidth="1"/>
    <col min="100" max="100" width="4.44140625" hidden="1" customWidth="1"/>
    <col min="101" max="103" width="3" hidden="1" customWidth="1"/>
    <col min="104" max="104" width="9.44140625" hidden="1" customWidth="1"/>
    <col min="105" max="106" width="3" hidden="1" customWidth="1"/>
    <col min="107" max="107" width="3.44140625" hidden="1" customWidth="1"/>
    <col min="108" max="108" width="3.5546875" hidden="1" customWidth="1"/>
    <col min="109" max="109" width="4.44140625" hidden="1" customWidth="1"/>
    <col min="110" max="110" width="3.5546875" hidden="1" customWidth="1"/>
    <col min="111" max="111" width="4.44140625" hidden="1" customWidth="1"/>
    <col min="112" max="114" width="3" hidden="1" customWidth="1"/>
    <col min="115" max="115" width="9.44140625" hidden="1" customWidth="1"/>
    <col min="116" max="117" width="3" hidden="1" customWidth="1"/>
    <col min="118" max="118" width="3.5546875" hidden="1" customWidth="1"/>
    <col min="119" max="123" width="4.44140625" hidden="1" customWidth="1"/>
    <col min="124" max="125" width="3" hidden="1" customWidth="1"/>
    <col min="126" max="126" width="0" hidden="1" customWidth="1"/>
    <col min="127" max="127" width="9.44140625" hidden="1" customWidth="1"/>
    <col min="128" max="129" width="10.44140625" hidden="1" customWidth="1"/>
    <col min="130" max="130" width="11.109375" hidden="1" customWidth="1"/>
    <col min="131" max="132" width="12" hidden="1" customWidth="1"/>
    <col min="133" max="133" width="11.44140625" hidden="1" customWidth="1"/>
    <col min="134" max="135" width="12" hidden="1" customWidth="1"/>
    <col min="136" max="137" width="11.44140625" hidden="1" customWidth="1"/>
    <col min="138" max="138" width="9.44140625" hidden="1" customWidth="1"/>
    <col min="139" max="140" width="10.44140625" hidden="1" customWidth="1"/>
    <col min="141" max="141" width="11" hidden="1" customWidth="1"/>
    <col min="142" max="142" width="11.44140625" hidden="1" customWidth="1"/>
    <col min="143" max="143" width="12" hidden="1" customWidth="1"/>
    <col min="144" max="144" width="11.44140625" hidden="1" customWidth="1"/>
    <col min="145" max="145" width="12" hidden="1" customWidth="1"/>
    <col min="146" max="148" width="11.44140625" hidden="1" customWidth="1"/>
    <col min="149" max="149" width="9.44140625" hidden="1" customWidth="1"/>
    <col min="150" max="152" width="11.44140625" hidden="1" customWidth="1"/>
    <col min="153" max="153" width="12" hidden="1" customWidth="1"/>
    <col min="154" max="155" width="11.44140625" hidden="1" customWidth="1"/>
    <col min="156" max="156" width="12" hidden="1" customWidth="1"/>
    <col min="157" max="159" width="11.44140625" hidden="1" customWidth="1"/>
    <col min="160" max="160" width="9.44140625" hidden="1" customWidth="1"/>
    <col min="161" max="164" width="11.44140625" hidden="1" customWidth="1"/>
    <col min="165" max="165" width="12" hidden="1" customWidth="1"/>
    <col min="166" max="166" width="11.44140625" hidden="1" customWidth="1"/>
    <col min="167" max="167" width="12" hidden="1" customWidth="1"/>
    <col min="168" max="170" width="11.44140625" hidden="1" customWidth="1"/>
    <col min="171" max="171" width="9.44140625" hidden="1" customWidth="1"/>
    <col min="172" max="174" width="11.44140625" hidden="1" customWidth="1"/>
    <col min="175" max="179" width="12" hidden="1" customWidth="1"/>
    <col min="180" max="181" width="11.44140625" hidden="1" customWidth="1"/>
    <col min="182" max="182" width="0" hidden="1" customWidth="1"/>
  </cols>
  <sheetData>
    <row r="1" spans="1:260" x14ac:dyDescent="0.3">
      <c r="A1" s="2" t="s">
        <v>5</v>
      </c>
      <c r="B1" s="1"/>
      <c r="C1" s="1" t="str">
        <f>'xx1'!B3</f>
        <v>Do</v>
      </c>
      <c r="D1" s="1" t="str">
        <f>'xx2'!B3</f>
        <v>Do</v>
      </c>
      <c r="E1" s="1"/>
      <c r="F1" s="1" t="str">
        <f>D1</f>
        <v>Do</v>
      </c>
      <c r="G1" s="1" t="str">
        <f>C1</f>
        <v>Do</v>
      </c>
      <c r="H1" s="1"/>
      <c r="I1" s="1"/>
      <c r="J1" s="1" t="str">
        <f t="shared" ref="J1:J12" si="0">A1</f>
        <v>Do</v>
      </c>
      <c r="K1" s="1">
        <f t="shared" ref="K1:K12" si="1">IF(RIGHT(J1,1)="#",INDEX(pazzo,(MATCH(J1,pizzo,0))),0)</f>
        <v>0</v>
      </c>
      <c r="L1" s="1"/>
      <c r="M1" s="1" t="s">
        <v>22</v>
      </c>
      <c r="N1" s="1"/>
      <c r="O1" s="1"/>
      <c r="P1" s="182" t="s">
        <v>23</v>
      </c>
      <c r="Q1" s="182"/>
      <c r="R1" s="182"/>
      <c r="S1" s="182"/>
      <c r="T1" s="182"/>
      <c r="U1" s="182"/>
      <c r="V1" s="182"/>
      <c r="W1" s="182"/>
      <c r="X1" s="182"/>
      <c r="Y1" s="182"/>
      <c r="Z1" s="1"/>
      <c r="AA1" s="182" t="s">
        <v>24</v>
      </c>
      <c r="AB1" s="182"/>
      <c r="AC1" s="182"/>
      <c r="AD1" s="182"/>
      <c r="AE1" s="182"/>
      <c r="AF1" s="182"/>
      <c r="AG1" s="182"/>
      <c r="AH1" s="182"/>
      <c r="AI1" s="182"/>
      <c r="AJ1" s="182"/>
      <c r="AK1" s="1"/>
      <c r="AL1" s="182" t="s">
        <v>33</v>
      </c>
      <c r="AM1" s="182"/>
      <c r="AN1" s="182"/>
      <c r="AO1" s="182"/>
      <c r="AP1" s="182"/>
      <c r="AQ1" s="182"/>
      <c r="AR1" s="182"/>
      <c r="AS1" s="182"/>
      <c r="AT1" s="182"/>
      <c r="AU1" s="182"/>
      <c r="AV1" s="1"/>
      <c r="AW1" s="182" t="s">
        <v>34</v>
      </c>
      <c r="AX1" s="182"/>
      <c r="AY1" s="182"/>
      <c r="AZ1" s="182"/>
      <c r="BA1" s="182"/>
      <c r="BB1" s="182"/>
      <c r="BC1" s="182"/>
      <c r="BD1" s="182"/>
      <c r="BE1" s="182"/>
      <c r="BF1" s="182"/>
      <c r="BG1" s="1"/>
      <c r="BH1" s="182" t="s">
        <v>35</v>
      </c>
      <c r="BI1" s="182"/>
      <c r="BJ1" s="182"/>
      <c r="BK1" s="182"/>
      <c r="BL1" s="182"/>
      <c r="BM1" s="182"/>
      <c r="BN1" s="182"/>
      <c r="BO1" s="182"/>
      <c r="BP1" s="182"/>
      <c r="BQ1" s="182"/>
      <c r="BR1" s="1"/>
      <c r="BS1" s="1"/>
      <c r="BT1" s="183" t="s">
        <v>23</v>
      </c>
      <c r="BU1" s="183"/>
      <c r="BV1" s="183"/>
      <c r="BW1" s="183"/>
      <c r="BX1" s="183"/>
      <c r="BY1" s="183"/>
      <c r="BZ1" s="183"/>
      <c r="CA1" s="183"/>
      <c r="CB1" s="183"/>
      <c r="CC1" s="183"/>
      <c r="CD1" s="13"/>
      <c r="CE1" s="183" t="s">
        <v>24</v>
      </c>
      <c r="CF1" s="183"/>
      <c r="CG1" s="183"/>
      <c r="CH1" s="183"/>
      <c r="CI1" s="183"/>
      <c r="CJ1" s="183"/>
      <c r="CK1" s="183"/>
      <c r="CL1" s="183"/>
      <c r="CM1" s="183"/>
      <c r="CN1" s="183"/>
      <c r="CO1" s="13"/>
      <c r="CP1" s="183" t="s">
        <v>33</v>
      </c>
      <c r="CQ1" s="183"/>
      <c r="CR1" s="183"/>
      <c r="CS1" s="183"/>
      <c r="CT1" s="183"/>
      <c r="CU1" s="183"/>
      <c r="CV1" s="183"/>
      <c r="CW1" s="183"/>
      <c r="CX1" s="183"/>
      <c r="CY1" s="183"/>
      <c r="CZ1" s="13"/>
      <c r="DA1" s="183" t="s">
        <v>34</v>
      </c>
      <c r="DB1" s="183"/>
      <c r="DC1" s="183"/>
      <c r="DD1" s="183"/>
      <c r="DE1" s="183"/>
      <c r="DF1" s="183"/>
      <c r="DG1" s="183"/>
      <c r="DH1" s="183"/>
      <c r="DI1" s="183"/>
      <c r="DJ1" s="183"/>
      <c r="DK1" s="13"/>
      <c r="DL1" s="183" t="s">
        <v>35</v>
      </c>
      <c r="DM1" s="183"/>
      <c r="DN1" s="183"/>
      <c r="DO1" s="183"/>
      <c r="DP1" s="183"/>
      <c r="DQ1" s="183"/>
      <c r="DR1" s="183"/>
      <c r="DS1" s="183"/>
      <c r="DT1" s="183"/>
      <c r="DU1" s="183"/>
      <c r="DV1" s="1"/>
      <c r="DW1" s="1"/>
      <c r="DX1" s="182" t="s">
        <v>23</v>
      </c>
      <c r="DY1" s="182"/>
      <c r="DZ1" s="182"/>
      <c r="EA1" s="182"/>
      <c r="EB1" s="182"/>
      <c r="EC1" s="182"/>
      <c r="ED1" s="182"/>
      <c r="EE1" s="182"/>
      <c r="EF1" s="182"/>
      <c r="EG1" s="182"/>
      <c r="EH1" s="1"/>
      <c r="EI1" s="182" t="s">
        <v>24</v>
      </c>
      <c r="EJ1" s="182"/>
      <c r="EK1" s="182"/>
      <c r="EL1" s="182"/>
      <c r="EM1" s="182"/>
      <c r="EN1" s="182"/>
      <c r="EO1" s="182"/>
      <c r="EP1" s="182"/>
      <c r="EQ1" s="182"/>
      <c r="ER1" s="182"/>
      <c r="ES1" s="1"/>
      <c r="ET1" s="182" t="s">
        <v>33</v>
      </c>
      <c r="EU1" s="182"/>
      <c r="EV1" s="182"/>
      <c r="EW1" s="182"/>
      <c r="EX1" s="182"/>
      <c r="EY1" s="182"/>
      <c r="EZ1" s="182"/>
      <c r="FA1" s="182"/>
      <c r="FB1" s="182"/>
      <c r="FC1" s="182"/>
      <c r="FD1" s="1"/>
      <c r="FE1" s="182" t="s">
        <v>34</v>
      </c>
      <c r="FF1" s="182"/>
      <c r="FG1" s="182"/>
      <c r="FH1" s="182"/>
      <c r="FI1" s="182"/>
      <c r="FJ1" s="182"/>
      <c r="FK1" s="182"/>
      <c r="FL1" s="182"/>
      <c r="FM1" s="182"/>
      <c r="FN1" s="182"/>
      <c r="FO1" s="1"/>
      <c r="FP1" s="182" t="s">
        <v>35</v>
      </c>
      <c r="FQ1" s="182"/>
      <c r="FR1" s="182"/>
      <c r="FS1" s="182"/>
      <c r="FT1" s="182"/>
      <c r="FU1" s="182"/>
      <c r="FV1" s="182"/>
      <c r="FW1" s="182"/>
      <c r="FX1" s="182"/>
      <c r="FY1" s="182"/>
      <c r="GA1" s="179" t="s">
        <v>139</v>
      </c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51"/>
      <c r="GY1" s="51"/>
      <c r="GZ1" s="51"/>
      <c r="HA1" s="51"/>
      <c r="HB1" s="51"/>
      <c r="HC1" s="51"/>
      <c r="HD1" s="51"/>
      <c r="HE1" s="51"/>
      <c r="HF1" s="51"/>
      <c r="HG1" s="51"/>
      <c r="HH1" s="51"/>
      <c r="HI1" s="51"/>
      <c r="HJ1" s="51"/>
      <c r="HK1" s="51"/>
      <c r="HL1" s="51"/>
      <c r="HM1" s="51"/>
      <c r="HN1" s="51"/>
      <c r="HO1" s="51"/>
      <c r="HP1" s="51"/>
      <c r="HQ1" s="51"/>
      <c r="HR1" s="51"/>
      <c r="HS1" s="51"/>
      <c r="HT1" s="51"/>
      <c r="HU1" s="51"/>
      <c r="HV1" s="51"/>
      <c r="HW1" s="51"/>
      <c r="HX1" s="51"/>
      <c r="HY1" s="51"/>
      <c r="HZ1" s="51"/>
      <c r="IA1" s="51"/>
      <c r="IB1" s="51"/>
      <c r="IC1" s="51"/>
      <c r="ID1" s="51"/>
      <c r="IE1" s="51"/>
      <c r="IF1" s="51"/>
      <c r="IG1" s="51"/>
      <c r="IH1" s="51"/>
      <c r="II1" s="51"/>
      <c r="IJ1" s="51"/>
      <c r="IK1" s="51"/>
      <c r="IL1" s="51"/>
      <c r="IM1" s="51"/>
      <c r="IN1" s="51"/>
      <c r="IO1" s="51"/>
      <c r="IP1" s="51"/>
      <c r="IQ1" s="51"/>
      <c r="IR1" s="51"/>
      <c r="IS1" s="51"/>
      <c r="IT1" s="51"/>
      <c r="IU1" s="51"/>
      <c r="IV1" s="51"/>
      <c r="IW1" s="51"/>
      <c r="IX1" s="51"/>
      <c r="IY1" s="51"/>
      <c r="IZ1" s="51"/>
    </row>
    <row r="2" spans="1:260" x14ac:dyDescent="0.3">
      <c r="A2" s="2" t="s">
        <v>6</v>
      </c>
      <c r="B2" s="1"/>
      <c r="C2" s="1" t="str">
        <f>'xx1'!B4</f>
        <v>Do#</v>
      </c>
      <c r="D2" s="1" t="str">
        <f>'xx2'!B4</f>
        <v>Reb</v>
      </c>
      <c r="E2" s="1"/>
      <c r="F2" s="1" t="str">
        <f t="shared" ref="F2:F49" si="2">D2</f>
        <v>Reb</v>
      </c>
      <c r="G2" s="1" t="str">
        <f t="shared" ref="G2:G49" si="3">C2</f>
        <v>Do#</v>
      </c>
      <c r="H2" s="1"/>
      <c r="I2" s="1"/>
      <c r="J2" s="1" t="str">
        <f t="shared" si="0"/>
        <v>Do#</v>
      </c>
      <c r="K2" s="1" t="str">
        <f t="shared" si="1"/>
        <v>Reb</v>
      </c>
      <c r="L2" s="1"/>
      <c r="M2" s="1" t="s">
        <v>25</v>
      </c>
      <c r="N2" s="1"/>
      <c r="O2" s="1" t="s">
        <v>26</v>
      </c>
      <c r="P2" s="3"/>
      <c r="Q2" s="3"/>
      <c r="R2" s="3"/>
      <c r="S2" s="3">
        <v>7</v>
      </c>
      <c r="T2" s="3">
        <v>1</v>
      </c>
      <c r="U2" s="3"/>
      <c r="V2" s="3">
        <v>2</v>
      </c>
      <c r="W2" s="3"/>
      <c r="X2" s="3"/>
      <c r="Y2" s="3"/>
      <c r="Z2" s="1" t="s">
        <v>26</v>
      </c>
      <c r="AA2" s="3"/>
      <c r="AB2" s="3"/>
      <c r="AC2" s="3"/>
      <c r="AD2" s="3">
        <v>2</v>
      </c>
      <c r="AE2" s="3"/>
      <c r="AF2" s="3">
        <v>3</v>
      </c>
      <c r="AG2" s="3">
        <v>4</v>
      </c>
      <c r="AH2" s="3"/>
      <c r="AI2" s="3"/>
      <c r="AJ2" s="3"/>
      <c r="AK2" s="1" t="s">
        <v>26</v>
      </c>
      <c r="AL2" s="3"/>
      <c r="AM2" s="3"/>
      <c r="AN2" s="3"/>
      <c r="AO2" s="3">
        <v>3</v>
      </c>
      <c r="AP2" s="3">
        <v>4</v>
      </c>
      <c r="AQ2" s="3"/>
      <c r="AR2" s="3">
        <v>5</v>
      </c>
      <c r="AS2" s="3"/>
      <c r="AT2" s="3"/>
      <c r="AU2" s="3"/>
      <c r="AV2" s="1" t="s">
        <v>26</v>
      </c>
      <c r="AW2" s="3"/>
      <c r="AX2" s="3"/>
      <c r="AY2" s="3"/>
      <c r="AZ2" s="3">
        <v>5</v>
      </c>
      <c r="BA2" s="3"/>
      <c r="BB2" s="3">
        <v>6</v>
      </c>
      <c r="BC2" s="3"/>
      <c r="BD2" s="3"/>
      <c r="BE2" s="3"/>
      <c r="BF2" s="3"/>
      <c r="BG2" s="1" t="s">
        <v>26</v>
      </c>
      <c r="BH2" s="3"/>
      <c r="BI2" s="3"/>
      <c r="BJ2" s="3"/>
      <c r="BK2" s="3">
        <v>6</v>
      </c>
      <c r="BL2" s="3"/>
      <c r="BM2" s="3">
        <v>7</v>
      </c>
      <c r="BN2" s="3">
        <v>1</v>
      </c>
      <c r="BO2" s="3"/>
      <c r="BP2" s="3"/>
      <c r="BQ2" s="3"/>
      <c r="BR2" s="1"/>
      <c r="BS2" s="1" t="s">
        <v>26</v>
      </c>
      <c r="BT2" s="3">
        <f t="shared" ref="BT2:CC7" si="4">IF(TYPE(VLOOKUP(P2,lescale,2,FALSE))=16,0,VLOOKUP(P2,lescale,2,FALSE))</f>
        <v>0</v>
      </c>
      <c r="BU2" s="3">
        <f t="shared" si="4"/>
        <v>0</v>
      </c>
      <c r="BV2" s="3">
        <f t="shared" si="4"/>
        <v>0</v>
      </c>
      <c r="BW2" s="3" t="str">
        <f t="shared" si="4"/>
        <v>Si</v>
      </c>
      <c r="BX2" s="3" t="str">
        <f t="shared" si="4"/>
        <v>Do</v>
      </c>
      <c r="BY2" s="3">
        <f t="shared" si="4"/>
        <v>0</v>
      </c>
      <c r="BZ2" s="3" t="str">
        <f t="shared" si="4"/>
        <v>Re</v>
      </c>
      <c r="CA2" s="3">
        <f t="shared" si="4"/>
        <v>0</v>
      </c>
      <c r="CB2" s="3">
        <f t="shared" si="4"/>
        <v>0</v>
      </c>
      <c r="CC2" s="3">
        <f t="shared" si="4"/>
        <v>0</v>
      </c>
      <c r="CD2" s="1" t="s">
        <v>26</v>
      </c>
      <c r="CE2" s="3">
        <f t="shared" ref="CE2:CN7" si="5">IF(TYPE(VLOOKUP(AA2,lescale,2,FALSE))=16,0,VLOOKUP(AA2,lescale,2,FALSE))</f>
        <v>0</v>
      </c>
      <c r="CF2" s="3">
        <f>IF(TYPE(VLOOKUP(AB2,lescale,2,FALSE))=16,0,VLOOKUP(AB2,lescale,2,FALSE))</f>
        <v>0</v>
      </c>
      <c r="CG2" s="3">
        <f t="shared" si="5"/>
        <v>0</v>
      </c>
      <c r="CH2" s="3" t="str">
        <f t="shared" si="5"/>
        <v>Re</v>
      </c>
      <c r="CI2" s="3">
        <f t="shared" si="5"/>
        <v>0</v>
      </c>
      <c r="CJ2" s="3" t="str">
        <f t="shared" si="5"/>
        <v>Mi</v>
      </c>
      <c r="CK2" s="3" t="str">
        <f t="shared" si="5"/>
        <v>Fa</v>
      </c>
      <c r="CL2" s="3">
        <f t="shared" si="5"/>
        <v>0</v>
      </c>
      <c r="CM2" s="3">
        <f t="shared" si="5"/>
        <v>0</v>
      </c>
      <c r="CN2" s="3">
        <f t="shared" si="5"/>
        <v>0</v>
      </c>
      <c r="CO2" s="1" t="s">
        <v>26</v>
      </c>
      <c r="CP2" s="3">
        <f t="shared" ref="CP2:CY7" si="6">IF(TYPE(VLOOKUP(AL2,lescale,2,FALSE))=16,0,VLOOKUP(AL2,lescale,2,FALSE))</f>
        <v>0</v>
      </c>
      <c r="CQ2" s="3">
        <f t="shared" si="6"/>
        <v>0</v>
      </c>
      <c r="CR2" s="3">
        <f t="shared" si="6"/>
        <v>0</v>
      </c>
      <c r="CS2" s="3" t="str">
        <f t="shared" si="6"/>
        <v>Mi</v>
      </c>
      <c r="CT2" s="3" t="str">
        <f t="shared" si="6"/>
        <v>Fa</v>
      </c>
      <c r="CU2" s="3">
        <f t="shared" si="6"/>
        <v>0</v>
      </c>
      <c r="CV2" s="3" t="str">
        <f t="shared" si="6"/>
        <v>Sol</v>
      </c>
      <c r="CW2" s="3">
        <f t="shared" si="6"/>
        <v>0</v>
      </c>
      <c r="CX2" s="3">
        <f t="shared" si="6"/>
        <v>0</v>
      </c>
      <c r="CY2" s="3">
        <f t="shared" si="6"/>
        <v>0</v>
      </c>
      <c r="CZ2" s="1" t="s">
        <v>26</v>
      </c>
      <c r="DA2" s="3">
        <f t="shared" ref="DA2:DJ7" si="7">IF(TYPE(VLOOKUP(AW2,lescale,2,FALSE))=16,0,VLOOKUP(AW2,lescale,2,FALSE))</f>
        <v>0</v>
      </c>
      <c r="DB2" s="3">
        <f t="shared" si="7"/>
        <v>0</v>
      </c>
      <c r="DC2" s="3">
        <f t="shared" si="7"/>
        <v>0</v>
      </c>
      <c r="DD2" s="3" t="str">
        <f t="shared" si="7"/>
        <v>Sol</v>
      </c>
      <c r="DE2" s="3">
        <f t="shared" si="7"/>
        <v>0</v>
      </c>
      <c r="DF2" s="3" t="str">
        <f t="shared" si="7"/>
        <v>La</v>
      </c>
      <c r="DG2" s="3">
        <f t="shared" si="7"/>
        <v>0</v>
      </c>
      <c r="DH2" s="3">
        <f t="shared" si="7"/>
        <v>0</v>
      </c>
      <c r="DI2" s="3">
        <f t="shared" si="7"/>
        <v>0</v>
      </c>
      <c r="DJ2" s="3">
        <f t="shared" si="7"/>
        <v>0</v>
      </c>
      <c r="DK2" s="1" t="s">
        <v>26</v>
      </c>
      <c r="DL2" s="3">
        <f t="shared" ref="DL2:DU7" si="8">IF(TYPE(VLOOKUP(BH2,lescale,2,FALSE))=16,0,VLOOKUP(BH2,lescale,2,FALSE))</f>
        <v>0</v>
      </c>
      <c r="DM2" s="3">
        <f t="shared" si="8"/>
        <v>0</v>
      </c>
      <c r="DN2" s="3">
        <f t="shared" si="8"/>
        <v>0</v>
      </c>
      <c r="DO2" s="3" t="str">
        <f t="shared" si="8"/>
        <v>La</v>
      </c>
      <c r="DP2" s="3">
        <f t="shared" si="8"/>
        <v>0</v>
      </c>
      <c r="DQ2" s="3" t="str">
        <f t="shared" si="8"/>
        <v>Si</v>
      </c>
      <c r="DR2" s="3" t="str">
        <f t="shared" si="8"/>
        <v>Do</v>
      </c>
      <c r="DS2" s="3">
        <f t="shared" si="8"/>
        <v>0</v>
      </c>
      <c r="DT2" s="3">
        <f t="shared" si="8"/>
        <v>0</v>
      </c>
      <c r="DU2" s="3">
        <f t="shared" si="8"/>
        <v>0</v>
      </c>
      <c r="DV2" s="1"/>
      <c r="DW2" s="1" t="s">
        <v>26</v>
      </c>
      <c r="DX2" s="3">
        <f>IF(BT2=0,0,CONCATENATE(P2,"° grado ",BT2))</f>
        <v>0</v>
      </c>
      <c r="DY2" s="3">
        <f t="shared" ref="DY2:DY7" si="9">IF(BU2=0,0,CONCATENATE(Q2,"° grado ",BU2))</f>
        <v>0</v>
      </c>
      <c r="DZ2" s="3">
        <f t="shared" ref="DZ2:DZ7" si="10">IF(BV2=0,0,CONCATENATE(R2,"° grado ",BV2))</f>
        <v>0</v>
      </c>
      <c r="EA2" s="3" t="str">
        <f t="shared" ref="EA2:EA7" si="11">IF(BW2=0,0,CONCATENATE(S2,"° grado ",BW2))</f>
        <v>7° grado Si</v>
      </c>
      <c r="EB2" s="3" t="str">
        <f t="shared" ref="EB2:EB7" si="12">IF(BX2=0,0,CONCATENATE(T2,"° grado ",BX2))</f>
        <v>1° grado Do</v>
      </c>
      <c r="EC2" s="3">
        <f t="shared" ref="EC2:EC7" si="13">IF(BY2=0,0,CONCATENATE(U2,"° grado ",BY2))</f>
        <v>0</v>
      </c>
      <c r="ED2" s="3" t="str">
        <f t="shared" ref="ED2:ED7" si="14">IF(BZ2=0,0,CONCATENATE(V2,"° grado ",BZ2))</f>
        <v>2° grado Re</v>
      </c>
      <c r="EE2" s="3">
        <f t="shared" ref="EE2:EE7" si="15">IF(CA2=0,0,CONCATENATE(W2,"° grado ",CA2))</f>
        <v>0</v>
      </c>
      <c r="EF2" s="3">
        <f t="shared" ref="EF2:EF7" si="16">IF(CB2=0,0,CONCATENATE(X2,"° grado ",CB2))</f>
        <v>0</v>
      </c>
      <c r="EG2" s="3">
        <f t="shared" ref="EG2:EG7" si="17">IF(CC2=0,0,CONCATENATE(Y2,"° grado ",CC2))</f>
        <v>0</v>
      </c>
      <c r="EH2" s="1" t="s">
        <v>61</v>
      </c>
      <c r="EI2" s="3">
        <f>IF(CE2=0,0,CONCATENATE(AA2,"° grado ",CE2))</f>
        <v>0</v>
      </c>
      <c r="EJ2" s="3">
        <f t="shared" ref="EJ2:EJ7" si="18">IF(CF2=0,0,CONCATENATE(AB2,"° grado ",CF2))</f>
        <v>0</v>
      </c>
      <c r="EK2" s="3">
        <f t="shared" ref="EK2:EK7" si="19">IF(CG2=0,0,CONCATENATE(AC2,"° grado ",CG2))</f>
        <v>0</v>
      </c>
      <c r="EL2" s="3" t="str">
        <f t="shared" ref="EL2:EL7" si="20">IF(CH2=0,0,CONCATENATE(AD2,"° grado ",CH2))</f>
        <v>2° grado Re</v>
      </c>
      <c r="EM2" s="3">
        <f t="shared" ref="EM2:EM7" si="21">IF(CI2=0,0,CONCATENATE(AE2,"° grado ",CI2))</f>
        <v>0</v>
      </c>
      <c r="EN2" s="3" t="str">
        <f t="shared" ref="EN2:EN7" si="22">IF(CJ2=0,0,CONCATENATE(AF2,"° grado ",CJ2))</f>
        <v>3° grado Mi</v>
      </c>
      <c r="EO2" s="3" t="str">
        <f t="shared" ref="EO2:EO7" si="23">IF(CK2=0,0,CONCATENATE(AG2,"° grado ",CK2))</f>
        <v>4° grado Fa</v>
      </c>
      <c r="EP2" s="3">
        <f t="shared" ref="EP2:EP7" si="24">IF(CL2=0,0,CONCATENATE(AH2,"° grado ",CL2))</f>
        <v>0</v>
      </c>
      <c r="EQ2" s="3">
        <f t="shared" ref="EQ2:EQ7" si="25">IF(CM2=0,0,CONCATENATE(AI2,"° grado ",CM2))</f>
        <v>0</v>
      </c>
      <c r="ER2" s="3">
        <f t="shared" ref="ER2:ER7" si="26">IF(CN2=0,0,CONCATENATE(AJ2,"° grado ",CN2))</f>
        <v>0</v>
      </c>
      <c r="ES2" s="1" t="s">
        <v>26</v>
      </c>
      <c r="ET2" s="3">
        <f>IF(CP2=0,0,CONCATENATE(AL2,"° grado ",CP2))</f>
        <v>0</v>
      </c>
      <c r="EU2" s="3">
        <f t="shared" ref="EU2:EU7" si="27">IF(CQ2=0,0,CONCATENATE(AM2,"° grado ",CQ2))</f>
        <v>0</v>
      </c>
      <c r="EV2" s="3">
        <f t="shared" ref="EV2:EV7" si="28">IF(CR2=0,0,CONCATENATE(AN2,"° grado ",CR2))</f>
        <v>0</v>
      </c>
      <c r="EW2" s="3" t="str">
        <f t="shared" ref="EW2:EW7" si="29">IF(CS2=0,0,CONCATENATE(AO2,"° grado ",CS2))</f>
        <v>3° grado Mi</v>
      </c>
      <c r="EX2" s="3" t="str">
        <f t="shared" ref="EX2:EX7" si="30">IF(CT2=0,0,CONCATENATE(AP2,"° grado ",CT2))</f>
        <v>4° grado Fa</v>
      </c>
      <c r="EY2" s="3">
        <f t="shared" ref="EY2:EY7" si="31">IF(CU2=0,0,CONCATENATE(AQ2,"° grado ",CU2))</f>
        <v>0</v>
      </c>
      <c r="EZ2" s="3" t="str">
        <f t="shared" ref="EZ2:EZ7" si="32">IF(CV2=0,0,CONCATENATE(AR2,"° grado ",CV2))</f>
        <v>5° grado Sol</v>
      </c>
      <c r="FA2" s="3">
        <f t="shared" ref="FA2:FA7" si="33">IF(CW2=0,0,CONCATENATE(AS2,"° grado ",CW2))</f>
        <v>0</v>
      </c>
      <c r="FB2" s="3">
        <f t="shared" ref="FB2:FB7" si="34">IF(CX2=0,0,CONCATENATE(AT2,"° grado ",CX2))</f>
        <v>0</v>
      </c>
      <c r="FC2" s="3">
        <f t="shared" ref="FC2:FC7" si="35">IF(CY2=0,0,CONCATENATE(AU2,"° grado ",CY2))</f>
        <v>0</v>
      </c>
      <c r="FD2" s="1" t="s">
        <v>26</v>
      </c>
      <c r="FE2" s="3">
        <f>IF(DA2=0,0,CONCATENATE(AW2,"° grado ",DA2))</f>
        <v>0</v>
      </c>
      <c r="FF2" s="3">
        <f t="shared" ref="FF2:FF7" si="36">IF(DB2=0,0,CONCATENATE(AX2,"° grado ",DB2))</f>
        <v>0</v>
      </c>
      <c r="FG2" s="3">
        <f t="shared" ref="FG2:FG7" si="37">IF(DC2=0,0,CONCATENATE(AY2,"° grado ",DC2))</f>
        <v>0</v>
      </c>
      <c r="FH2" s="3" t="str">
        <f t="shared" ref="FH2:FH7" si="38">IF(DD2=0,0,CONCATENATE(AZ2,"° grado ",DD2))</f>
        <v>5° grado Sol</v>
      </c>
      <c r="FI2" s="3">
        <f t="shared" ref="FI2:FI7" si="39">IF(DE2=0,0,CONCATENATE(BA2,"° grado ",DE2))</f>
        <v>0</v>
      </c>
      <c r="FJ2" s="3" t="str">
        <f t="shared" ref="FJ2:FJ7" si="40">IF(DF2=0,0,CONCATENATE(BB2,"° grado ",DF2))</f>
        <v>6° grado La</v>
      </c>
      <c r="FK2" s="3">
        <f t="shared" ref="FK2:FK7" si="41">IF(DG2=0,0,CONCATENATE(BC2,"° grado ",DG2))</f>
        <v>0</v>
      </c>
      <c r="FL2" s="3">
        <f t="shared" ref="FL2:FL7" si="42">IF(DH2=0,0,CONCATENATE(BD2,"° grado ",DH2))</f>
        <v>0</v>
      </c>
      <c r="FM2" s="3">
        <f t="shared" ref="FM2:FM7" si="43">IF(DI2=0,0,CONCATENATE(BE2,"° grado ",DI2))</f>
        <v>0</v>
      </c>
      <c r="FN2" s="3">
        <f t="shared" ref="FN2:FN7" si="44">IF(DJ2=0,0,CONCATENATE(BF2,"° grado ",DJ2))</f>
        <v>0</v>
      </c>
      <c r="FO2" s="1" t="s">
        <v>26</v>
      </c>
      <c r="FP2" s="3">
        <f>IF(DL2=0,0,CONCATENATE(BH2,"° grado ",DL2))</f>
        <v>0</v>
      </c>
      <c r="FQ2" s="3">
        <f t="shared" ref="FQ2:FQ7" si="45">IF(DM2=0,0,CONCATENATE(BI2,"° grado ",DM2))</f>
        <v>0</v>
      </c>
      <c r="FR2" s="3">
        <f t="shared" ref="FR2:FR7" si="46">IF(DN2=0,0,CONCATENATE(BJ2,"° grado ",DN2))</f>
        <v>0</v>
      </c>
      <c r="FS2" s="3" t="str">
        <f t="shared" ref="FS2:FS7" si="47">IF(DO2=0,0,CONCATENATE(BK2,"° grado ",DO2))</f>
        <v>6° grado La</v>
      </c>
      <c r="FT2" s="3">
        <f t="shared" ref="FT2:FT7" si="48">IF(DP2=0,0,CONCATENATE(BL2,"° grado ",DP2))</f>
        <v>0</v>
      </c>
      <c r="FU2" s="3" t="str">
        <f t="shared" ref="FU2:FU7" si="49">IF(DQ2=0,0,CONCATENATE(BM2,"° grado ",DQ2))</f>
        <v>7° grado Si</v>
      </c>
      <c r="FV2" s="3" t="str">
        <f t="shared" ref="FV2:FV7" si="50">IF(DR2=0,0,CONCATENATE(BN2,"° grado ",DR2))</f>
        <v>1° grado Do</v>
      </c>
      <c r="FW2" s="3">
        <f t="shared" ref="FW2:FW7" si="51">IF(DS2=0,0,CONCATENATE(BO2,"° grado ",DS2))</f>
        <v>0</v>
      </c>
      <c r="FX2" s="3">
        <f t="shared" ref="FX2:FX7" si="52">IF(DT2=0,0,CONCATENATE(BP2,"° grado ",DT2))</f>
        <v>0</v>
      </c>
      <c r="FY2" s="3">
        <f t="shared" ref="FY2:FY7" si="53">IF(DU2=0,0,CONCATENATE(BQ2,"° grado ",DU2))</f>
        <v>0</v>
      </c>
      <c r="GA2" s="180"/>
      <c r="GB2" s="180"/>
      <c r="GC2" s="180"/>
      <c r="GD2" s="180"/>
      <c r="GE2" s="180"/>
      <c r="GF2" s="180"/>
      <c r="GG2" s="180"/>
      <c r="GH2" s="180"/>
      <c r="GI2" s="180"/>
      <c r="GJ2" s="180"/>
      <c r="GK2" s="180"/>
      <c r="GL2" s="180"/>
      <c r="GM2" s="180"/>
      <c r="GN2" s="180"/>
      <c r="GO2" s="180"/>
      <c r="GP2" s="180"/>
      <c r="GQ2" s="180"/>
      <c r="GR2" s="180"/>
      <c r="GS2" s="180"/>
      <c r="GT2" s="180"/>
      <c r="GU2" s="180"/>
      <c r="GV2" s="180"/>
      <c r="GW2" s="180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1"/>
      <c r="IV2" s="51"/>
      <c r="IW2" s="51"/>
      <c r="IX2" s="51"/>
      <c r="IY2" s="51"/>
      <c r="IZ2" s="51"/>
    </row>
    <row r="3" spans="1:260" x14ac:dyDescent="0.3">
      <c r="A3" s="2" t="s">
        <v>7</v>
      </c>
      <c r="B3" s="1"/>
      <c r="C3" s="1" t="str">
        <f>'xx1'!B5</f>
        <v>Re</v>
      </c>
      <c r="D3" s="1" t="str">
        <f>'xx2'!B5</f>
        <v>Re</v>
      </c>
      <c r="E3" s="1"/>
      <c r="F3" s="1" t="str">
        <f t="shared" si="2"/>
        <v>Re</v>
      </c>
      <c r="G3" s="1" t="str">
        <f t="shared" si="3"/>
        <v>Re</v>
      </c>
      <c r="H3" s="1"/>
      <c r="I3" s="1"/>
      <c r="J3" s="1" t="str">
        <f t="shared" si="0"/>
        <v>Re</v>
      </c>
      <c r="K3" s="1">
        <f t="shared" si="1"/>
        <v>0</v>
      </c>
      <c r="L3" s="1"/>
      <c r="M3" s="1" t="s">
        <v>27</v>
      </c>
      <c r="N3" s="1"/>
      <c r="O3" s="1"/>
      <c r="P3" s="3"/>
      <c r="Q3" s="3"/>
      <c r="R3" s="3"/>
      <c r="S3" s="3"/>
      <c r="T3" s="3">
        <v>5</v>
      </c>
      <c r="U3" s="3"/>
      <c r="V3" s="3">
        <v>6</v>
      </c>
      <c r="W3" s="3"/>
      <c r="X3" s="3"/>
      <c r="Y3" s="3"/>
      <c r="Z3" s="1"/>
      <c r="AA3" s="3"/>
      <c r="AB3" s="3"/>
      <c r="AC3" s="3"/>
      <c r="AD3" s="3">
        <v>6</v>
      </c>
      <c r="AE3" s="3"/>
      <c r="AF3" s="3">
        <v>7</v>
      </c>
      <c r="AG3" s="3">
        <v>1</v>
      </c>
      <c r="AH3" s="3"/>
      <c r="AI3" s="3"/>
      <c r="AJ3" s="3"/>
      <c r="AK3" s="1"/>
      <c r="AL3" s="3"/>
      <c r="AM3" s="3"/>
      <c r="AN3" s="3"/>
      <c r="AO3" s="3">
        <v>7</v>
      </c>
      <c r="AP3" s="3">
        <v>1</v>
      </c>
      <c r="AQ3" s="3"/>
      <c r="AR3" s="3">
        <v>2</v>
      </c>
      <c r="AS3" s="3"/>
      <c r="AT3" s="3"/>
      <c r="AU3" s="3"/>
      <c r="AV3" s="1"/>
      <c r="AW3" s="3"/>
      <c r="AX3" s="3"/>
      <c r="AY3" s="3"/>
      <c r="AZ3" s="3">
        <v>2</v>
      </c>
      <c r="BA3" s="3"/>
      <c r="BB3" s="3">
        <v>3</v>
      </c>
      <c r="BC3" s="3">
        <v>4</v>
      </c>
      <c r="BD3" s="3"/>
      <c r="BE3" s="3"/>
      <c r="BF3" s="3"/>
      <c r="BG3" s="1"/>
      <c r="BH3" s="3"/>
      <c r="BI3" s="3"/>
      <c r="BJ3" s="3"/>
      <c r="BK3" s="3">
        <v>3</v>
      </c>
      <c r="BL3" s="3">
        <v>4</v>
      </c>
      <c r="BM3" s="3"/>
      <c r="BN3" s="3">
        <v>5</v>
      </c>
      <c r="BO3" s="3"/>
      <c r="BP3" s="3"/>
      <c r="BQ3" s="3"/>
      <c r="BR3" s="1"/>
      <c r="BS3" s="1"/>
      <c r="BT3" s="3">
        <f t="shared" si="4"/>
        <v>0</v>
      </c>
      <c r="BU3" s="3">
        <f t="shared" si="4"/>
        <v>0</v>
      </c>
      <c r="BV3" s="3">
        <f t="shared" si="4"/>
        <v>0</v>
      </c>
      <c r="BW3" s="3">
        <f t="shared" si="4"/>
        <v>0</v>
      </c>
      <c r="BX3" s="3" t="str">
        <f t="shared" si="4"/>
        <v>Sol</v>
      </c>
      <c r="BY3" s="3">
        <f t="shared" si="4"/>
        <v>0</v>
      </c>
      <c r="BZ3" s="3" t="str">
        <f t="shared" si="4"/>
        <v>La</v>
      </c>
      <c r="CA3" s="3">
        <f t="shared" si="4"/>
        <v>0</v>
      </c>
      <c r="CB3" s="3">
        <f t="shared" si="4"/>
        <v>0</v>
      </c>
      <c r="CC3" s="3">
        <f t="shared" si="4"/>
        <v>0</v>
      </c>
      <c r="CD3" s="1"/>
      <c r="CE3" s="3">
        <f t="shared" si="5"/>
        <v>0</v>
      </c>
      <c r="CF3" s="3">
        <f t="shared" si="5"/>
        <v>0</v>
      </c>
      <c r="CG3" s="3">
        <f t="shared" si="5"/>
        <v>0</v>
      </c>
      <c r="CH3" s="3" t="str">
        <f t="shared" si="5"/>
        <v>La</v>
      </c>
      <c r="CI3" s="3">
        <f t="shared" si="5"/>
        <v>0</v>
      </c>
      <c r="CJ3" s="3" t="str">
        <f t="shared" si="5"/>
        <v>Si</v>
      </c>
      <c r="CK3" s="3" t="str">
        <f t="shared" si="5"/>
        <v>Do</v>
      </c>
      <c r="CL3" s="3">
        <f t="shared" si="5"/>
        <v>0</v>
      </c>
      <c r="CM3" s="3">
        <f t="shared" si="5"/>
        <v>0</v>
      </c>
      <c r="CN3" s="3">
        <f t="shared" si="5"/>
        <v>0</v>
      </c>
      <c r="CO3" s="1"/>
      <c r="CP3" s="3">
        <f t="shared" si="6"/>
        <v>0</v>
      </c>
      <c r="CQ3" s="3">
        <f t="shared" si="6"/>
        <v>0</v>
      </c>
      <c r="CR3" s="3">
        <f t="shared" si="6"/>
        <v>0</v>
      </c>
      <c r="CS3" s="3" t="str">
        <f t="shared" si="6"/>
        <v>Si</v>
      </c>
      <c r="CT3" s="3" t="str">
        <f t="shared" si="6"/>
        <v>Do</v>
      </c>
      <c r="CU3" s="3">
        <f t="shared" si="6"/>
        <v>0</v>
      </c>
      <c r="CV3" s="3" t="str">
        <f t="shared" si="6"/>
        <v>Re</v>
      </c>
      <c r="CW3" s="3">
        <f t="shared" si="6"/>
        <v>0</v>
      </c>
      <c r="CX3" s="3">
        <f t="shared" si="6"/>
        <v>0</v>
      </c>
      <c r="CY3" s="3">
        <f t="shared" si="6"/>
        <v>0</v>
      </c>
      <c r="CZ3" s="1"/>
      <c r="DA3" s="3">
        <f t="shared" si="7"/>
        <v>0</v>
      </c>
      <c r="DB3" s="3">
        <f t="shared" si="7"/>
        <v>0</v>
      </c>
      <c r="DC3" s="3">
        <f t="shared" si="7"/>
        <v>0</v>
      </c>
      <c r="DD3" s="3" t="str">
        <f t="shared" si="7"/>
        <v>Re</v>
      </c>
      <c r="DE3" s="3">
        <f t="shared" si="7"/>
        <v>0</v>
      </c>
      <c r="DF3" s="3" t="str">
        <f t="shared" si="7"/>
        <v>Mi</v>
      </c>
      <c r="DG3" s="3" t="str">
        <f t="shared" si="7"/>
        <v>Fa</v>
      </c>
      <c r="DH3" s="3">
        <f t="shared" si="7"/>
        <v>0</v>
      </c>
      <c r="DI3" s="3">
        <f t="shared" si="7"/>
        <v>0</v>
      </c>
      <c r="DJ3" s="3">
        <f t="shared" si="7"/>
        <v>0</v>
      </c>
      <c r="DK3" s="1"/>
      <c r="DL3" s="3">
        <f t="shared" si="8"/>
        <v>0</v>
      </c>
      <c r="DM3" s="3">
        <f t="shared" si="8"/>
        <v>0</v>
      </c>
      <c r="DN3" s="3">
        <f t="shared" si="8"/>
        <v>0</v>
      </c>
      <c r="DO3" s="3" t="str">
        <f t="shared" si="8"/>
        <v>Mi</v>
      </c>
      <c r="DP3" s="3" t="str">
        <f t="shared" si="8"/>
        <v>Fa</v>
      </c>
      <c r="DQ3" s="3">
        <f t="shared" si="8"/>
        <v>0</v>
      </c>
      <c r="DR3" s="3" t="str">
        <f t="shared" si="8"/>
        <v>Sol</v>
      </c>
      <c r="DS3" s="3">
        <f t="shared" si="8"/>
        <v>0</v>
      </c>
      <c r="DT3" s="3">
        <f t="shared" si="8"/>
        <v>0</v>
      </c>
      <c r="DU3" s="3">
        <f t="shared" si="8"/>
        <v>0</v>
      </c>
      <c r="DV3" s="1"/>
      <c r="DW3" s="1"/>
      <c r="DX3" s="3">
        <f t="shared" ref="DX3:DX7" si="54">IF(BT3=0,0,CONCATENATE(P3,"° grado ",BT3))</f>
        <v>0</v>
      </c>
      <c r="DY3" s="3">
        <f t="shared" si="9"/>
        <v>0</v>
      </c>
      <c r="DZ3" s="3">
        <f t="shared" si="10"/>
        <v>0</v>
      </c>
      <c r="EA3" s="3">
        <f t="shared" si="11"/>
        <v>0</v>
      </c>
      <c r="EB3" s="3" t="str">
        <f t="shared" si="12"/>
        <v>5° grado Sol</v>
      </c>
      <c r="EC3" s="3">
        <f t="shared" si="13"/>
        <v>0</v>
      </c>
      <c r="ED3" s="3" t="str">
        <f t="shared" si="14"/>
        <v>6° grado La</v>
      </c>
      <c r="EE3" s="3">
        <f t="shared" si="15"/>
        <v>0</v>
      </c>
      <c r="EF3" s="3">
        <f t="shared" si="16"/>
        <v>0</v>
      </c>
      <c r="EG3" s="3">
        <f t="shared" si="17"/>
        <v>0</v>
      </c>
      <c r="EH3" s="1"/>
      <c r="EI3" s="3">
        <f t="shared" ref="EI3:EI7" si="55">IF(CE3=0,0,CONCATENATE(AA3,"° grado ",CE3))</f>
        <v>0</v>
      </c>
      <c r="EJ3" s="3">
        <f t="shared" si="18"/>
        <v>0</v>
      </c>
      <c r="EK3" s="3">
        <f t="shared" si="19"/>
        <v>0</v>
      </c>
      <c r="EL3" s="3" t="str">
        <f t="shared" si="20"/>
        <v>6° grado La</v>
      </c>
      <c r="EM3" s="3">
        <f t="shared" si="21"/>
        <v>0</v>
      </c>
      <c r="EN3" s="3" t="str">
        <f t="shared" si="22"/>
        <v>7° grado Si</v>
      </c>
      <c r="EO3" s="3" t="str">
        <f t="shared" si="23"/>
        <v>1° grado Do</v>
      </c>
      <c r="EP3" s="3">
        <f t="shared" si="24"/>
        <v>0</v>
      </c>
      <c r="EQ3" s="3">
        <f t="shared" si="25"/>
        <v>0</v>
      </c>
      <c r="ER3" s="3">
        <f t="shared" si="26"/>
        <v>0</v>
      </c>
      <c r="ES3" s="1"/>
      <c r="ET3" s="3">
        <f t="shared" ref="ET3:ET7" si="56">IF(CP3=0,0,CONCATENATE(AL3,"° grado ",CP3))</f>
        <v>0</v>
      </c>
      <c r="EU3" s="3">
        <f t="shared" si="27"/>
        <v>0</v>
      </c>
      <c r="EV3" s="3">
        <f t="shared" si="28"/>
        <v>0</v>
      </c>
      <c r="EW3" s="3" t="str">
        <f t="shared" si="29"/>
        <v>7° grado Si</v>
      </c>
      <c r="EX3" s="3" t="str">
        <f t="shared" si="30"/>
        <v>1° grado Do</v>
      </c>
      <c r="EY3" s="3">
        <f t="shared" si="31"/>
        <v>0</v>
      </c>
      <c r="EZ3" s="3" t="str">
        <f t="shared" si="32"/>
        <v>2° grado Re</v>
      </c>
      <c r="FA3" s="3">
        <f t="shared" si="33"/>
        <v>0</v>
      </c>
      <c r="FB3" s="3">
        <f t="shared" si="34"/>
        <v>0</v>
      </c>
      <c r="FC3" s="3">
        <f t="shared" si="35"/>
        <v>0</v>
      </c>
      <c r="FD3" s="1"/>
      <c r="FE3" s="3">
        <f t="shared" ref="FE3:FE7" si="57">IF(DA3=0,0,CONCATENATE(AW3,"° grado ",DA3))</f>
        <v>0</v>
      </c>
      <c r="FF3" s="3">
        <f t="shared" si="36"/>
        <v>0</v>
      </c>
      <c r="FG3" s="3">
        <f t="shared" si="37"/>
        <v>0</v>
      </c>
      <c r="FH3" s="3" t="str">
        <f t="shared" si="38"/>
        <v>2° grado Re</v>
      </c>
      <c r="FI3" s="3">
        <f t="shared" si="39"/>
        <v>0</v>
      </c>
      <c r="FJ3" s="3" t="str">
        <f t="shared" si="40"/>
        <v>3° grado Mi</v>
      </c>
      <c r="FK3" s="3" t="str">
        <f t="shared" si="41"/>
        <v>4° grado Fa</v>
      </c>
      <c r="FL3" s="3">
        <f t="shared" si="42"/>
        <v>0</v>
      </c>
      <c r="FM3" s="3">
        <f t="shared" si="43"/>
        <v>0</v>
      </c>
      <c r="FN3" s="3">
        <f t="shared" si="44"/>
        <v>0</v>
      </c>
      <c r="FO3" s="1"/>
      <c r="FP3" s="3">
        <f t="shared" ref="FP3:FP7" si="58">IF(DL3=0,0,CONCATENATE(BH3,"° grado ",DL3))</f>
        <v>0</v>
      </c>
      <c r="FQ3" s="3">
        <f t="shared" si="45"/>
        <v>0</v>
      </c>
      <c r="FR3" s="3">
        <f t="shared" si="46"/>
        <v>0</v>
      </c>
      <c r="FS3" s="3" t="str">
        <f t="shared" si="47"/>
        <v>3° grado Mi</v>
      </c>
      <c r="FT3" s="3" t="str">
        <f t="shared" si="48"/>
        <v>4° grado Fa</v>
      </c>
      <c r="FU3" s="3">
        <f t="shared" si="49"/>
        <v>0</v>
      </c>
      <c r="FV3" s="3" t="str">
        <f t="shared" si="50"/>
        <v>5° grado Sol</v>
      </c>
      <c r="FW3" s="3">
        <f t="shared" si="51"/>
        <v>0</v>
      </c>
      <c r="FX3" s="3">
        <f t="shared" si="52"/>
        <v>0</v>
      </c>
      <c r="FY3" s="3">
        <f t="shared" si="53"/>
        <v>0</v>
      </c>
      <c r="GA3" s="180"/>
      <c r="GB3" s="180"/>
      <c r="GC3" s="180"/>
      <c r="GD3" s="180"/>
      <c r="GE3" s="180"/>
      <c r="GF3" s="180"/>
      <c r="GG3" s="180"/>
      <c r="GH3" s="180"/>
      <c r="GI3" s="180"/>
      <c r="GJ3" s="180"/>
      <c r="GK3" s="180"/>
      <c r="GL3" s="180"/>
      <c r="GM3" s="180"/>
      <c r="GN3" s="180"/>
      <c r="GO3" s="180"/>
      <c r="GP3" s="180"/>
      <c r="GQ3" s="180"/>
      <c r="GR3" s="180"/>
      <c r="GS3" s="180"/>
      <c r="GT3" s="180"/>
      <c r="GU3" s="180"/>
      <c r="GV3" s="180"/>
      <c r="GW3" s="180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1"/>
      <c r="IV3" s="51"/>
      <c r="IW3" s="51"/>
      <c r="IX3" s="51"/>
      <c r="IY3" s="51"/>
      <c r="IZ3" s="51"/>
    </row>
    <row r="4" spans="1:260" x14ac:dyDescent="0.3">
      <c r="A4" s="2" t="s">
        <v>8</v>
      </c>
      <c r="B4" s="1"/>
      <c r="C4" s="1" t="str">
        <f>'xx1'!B6</f>
        <v>Re#</v>
      </c>
      <c r="D4" s="1" t="str">
        <f>'xx2'!B6</f>
        <v>Mib</v>
      </c>
      <c r="E4" s="1"/>
      <c r="F4" s="1" t="str">
        <f t="shared" si="2"/>
        <v>Mib</v>
      </c>
      <c r="G4" s="1" t="str">
        <f t="shared" si="3"/>
        <v>Re#</v>
      </c>
      <c r="H4" s="1"/>
      <c r="I4" s="1"/>
      <c r="J4" s="1" t="str">
        <f t="shared" si="0"/>
        <v>Re#</v>
      </c>
      <c r="K4" s="1" t="str">
        <f t="shared" si="1"/>
        <v>Mib</v>
      </c>
      <c r="L4" s="1"/>
      <c r="M4" s="1"/>
      <c r="N4" s="1"/>
      <c r="O4" s="1"/>
      <c r="P4" s="3"/>
      <c r="Q4" s="3"/>
      <c r="R4" s="3"/>
      <c r="S4" s="3">
        <v>2</v>
      </c>
      <c r="T4" s="3"/>
      <c r="U4" s="3">
        <v>3</v>
      </c>
      <c r="V4" s="3">
        <v>4</v>
      </c>
      <c r="W4" s="3"/>
      <c r="X4" s="3"/>
      <c r="Y4" s="3"/>
      <c r="Z4" s="1"/>
      <c r="AA4" s="3"/>
      <c r="AB4" s="3"/>
      <c r="AC4" s="3">
        <v>3</v>
      </c>
      <c r="AD4" s="3">
        <v>4</v>
      </c>
      <c r="AE4" s="3"/>
      <c r="AF4" s="3">
        <v>5</v>
      </c>
      <c r="AG4" s="3"/>
      <c r="AH4" s="3"/>
      <c r="AI4" s="3"/>
      <c r="AJ4" s="3"/>
      <c r="AK4" s="1"/>
      <c r="AL4" s="3"/>
      <c r="AM4" s="3"/>
      <c r="AN4" s="3"/>
      <c r="AO4" s="3">
        <v>5</v>
      </c>
      <c r="AP4" s="3"/>
      <c r="AQ4" s="3">
        <v>6</v>
      </c>
      <c r="AR4" s="3"/>
      <c r="AS4" s="3"/>
      <c r="AT4" s="3"/>
      <c r="AU4" s="3"/>
      <c r="AV4" s="1"/>
      <c r="AW4" s="3"/>
      <c r="AX4" s="3"/>
      <c r="AY4" s="3">
        <v>6</v>
      </c>
      <c r="AZ4" s="3"/>
      <c r="BA4" s="3">
        <v>7</v>
      </c>
      <c r="BB4" s="3">
        <v>1</v>
      </c>
      <c r="BC4" s="3"/>
      <c r="BD4" s="3"/>
      <c r="BE4" s="3"/>
      <c r="BF4" s="3"/>
      <c r="BG4" s="1"/>
      <c r="BH4" s="3"/>
      <c r="BI4" s="3"/>
      <c r="BJ4" s="3">
        <v>7</v>
      </c>
      <c r="BK4" s="3">
        <v>1</v>
      </c>
      <c r="BL4" s="3"/>
      <c r="BM4" s="3">
        <v>2</v>
      </c>
      <c r="BN4" s="3"/>
      <c r="BO4" s="3"/>
      <c r="BP4" s="3"/>
      <c r="BQ4" s="3"/>
      <c r="BR4" s="1"/>
      <c r="BS4" s="1"/>
      <c r="BT4" s="3">
        <f t="shared" si="4"/>
        <v>0</v>
      </c>
      <c r="BU4" s="3">
        <f t="shared" si="4"/>
        <v>0</v>
      </c>
      <c r="BV4" s="3">
        <f t="shared" si="4"/>
        <v>0</v>
      </c>
      <c r="BW4" s="3" t="str">
        <f t="shared" si="4"/>
        <v>Re</v>
      </c>
      <c r="BX4" s="3">
        <f t="shared" si="4"/>
        <v>0</v>
      </c>
      <c r="BY4" s="3" t="str">
        <f t="shared" si="4"/>
        <v>Mi</v>
      </c>
      <c r="BZ4" s="3" t="str">
        <f t="shared" si="4"/>
        <v>Fa</v>
      </c>
      <c r="CA4" s="3">
        <f t="shared" si="4"/>
        <v>0</v>
      </c>
      <c r="CB4" s="3">
        <f t="shared" si="4"/>
        <v>0</v>
      </c>
      <c r="CC4" s="3">
        <f t="shared" si="4"/>
        <v>0</v>
      </c>
      <c r="CD4" s="1"/>
      <c r="CE4" s="3">
        <f t="shared" si="5"/>
        <v>0</v>
      </c>
      <c r="CF4" s="3">
        <f t="shared" si="5"/>
        <v>0</v>
      </c>
      <c r="CG4" s="3" t="str">
        <f t="shared" si="5"/>
        <v>Mi</v>
      </c>
      <c r="CH4" s="3" t="str">
        <f t="shared" si="5"/>
        <v>Fa</v>
      </c>
      <c r="CI4" s="3">
        <f t="shared" si="5"/>
        <v>0</v>
      </c>
      <c r="CJ4" s="3" t="str">
        <f t="shared" si="5"/>
        <v>Sol</v>
      </c>
      <c r="CK4" s="3">
        <f t="shared" si="5"/>
        <v>0</v>
      </c>
      <c r="CL4" s="3">
        <f t="shared" si="5"/>
        <v>0</v>
      </c>
      <c r="CM4" s="3">
        <f t="shared" si="5"/>
        <v>0</v>
      </c>
      <c r="CN4" s="3">
        <f t="shared" si="5"/>
        <v>0</v>
      </c>
      <c r="CO4" s="1"/>
      <c r="CP4" s="3">
        <f t="shared" si="6"/>
        <v>0</v>
      </c>
      <c r="CQ4" s="3">
        <f t="shared" si="6"/>
        <v>0</v>
      </c>
      <c r="CR4" s="3">
        <f t="shared" si="6"/>
        <v>0</v>
      </c>
      <c r="CS4" s="3" t="str">
        <f t="shared" si="6"/>
        <v>Sol</v>
      </c>
      <c r="CT4" s="3">
        <f t="shared" si="6"/>
        <v>0</v>
      </c>
      <c r="CU4" s="3" t="str">
        <f t="shared" si="6"/>
        <v>La</v>
      </c>
      <c r="CV4" s="3">
        <f t="shared" si="6"/>
        <v>0</v>
      </c>
      <c r="CW4" s="3">
        <f t="shared" si="6"/>
        <v>0</v>
      </c>
      <c r="CX4" s="3">
        <f t="shared" si="6"/>
        <v>0</v>
      </c>
      <c r="CY4" s="3">
        <f t="shared" si="6"/>
        <v>0</v>
      </c>
      <c r="CZ4" s="1"/>
      <c r="DA4" s="3">
        <f t="shared" si="7"/>
        <v>0</v>
      </c>
      <c r="DB4" s="3">
        <f t="shared" si="7"/>
        <v>0</v>
      </c>
      <c r="DC4" s="3" t="str">
        <f t="shared" si="7"/>
        <v>La</v>
      </c>
      <c r="DD4" s="3">
        <f t="shared" si="7"/>
        <v>0</v>
      </c>
      <c r="DE4" s="3" t="str">
        <f t="shared" si="7"/>
        <v>Si</v>
      </c>
      <c r="DF4" s="3" t="str">
        <f t="shared" si="7"/>
        <v>Do</v>
      </c>
      <c r="DG4" s="3">
        <f t="shared" si="7"/>
        <v>0</v>
      </c>
      <c r="DH4" s="3">
        <f t="shared" si="7"/>
        <v>0</v>
      </c>
      <c r="DI4" s="3">
        <f t="shared" si="7"/>
        <v>0</v>
      </c>
      <c r="DJ4" s="3">
        <f t="shared" si="7"/>
        <v>0</v>
      </c>
      <c r="DK4" s="1"/>
      <c r="DL4" s="3">
        <f t="shared" si="8"/>
        <v>0</v>
      </c>
      <c r="DM4" s="3">
        <f t="shared" si="8"/>
        <v>0</v>
      </c>
      <c r="DN4" s="3" t="str">
        <f t="shared" si="8"/>
        <v>Si</v>
      </c>
      <c r="DO4" s="3" t="str">
        <f t="shared" si="8"/>
        <v>Do</v>
      </c>
      <c r="DP4" s="3">
        <f t="shared" si="8"/>
        <v>0</v>
      </c>
      <c r="DQ4" s="3" t="str">
        <f t="shared" si="8"/>
        <v>Re</v>
      </c>
      <c r="DR4" s="3">
        <f t="shared" si="8"/>
        <v>0</v>
      </c>
      <c r="DS4" s="3">
        <f t="shared" si="8"/>
        <v>0</v>
      </c>
      <c r="DT4" s="3">
        <f t="shared" si="8"/>
        <v>0</v>
      </c>
      <c r="DU4" s="3">
        <f t="shared" si="8"/>
        <v>0</v>
      </c>
      <c r="DV4" s="1"/>
      <c r="DW4" s="1"/>
      <c r="DX4" s="3">
        <f t="shared" si="54"/>
        <v>0</v>
      </c>
      <c r="DY4" s="3">
        <f t="shared" si="9"/>
        <v>0</v>
      </c>
      <c r="DZ4" s="3">
        <f t="shared" si="10"/>
        <v>0</v>
      </c>
      <c r="EA4" s="3" t="str">
        <f t="shared" si="11"/>
        <v>2° grado Re</v>
      </c>
      <c r="EB4" s="3">
        <f t="shared" si="12"/>
        <v>0</v>
      </c>
      <c r="EC4" s="3" t="str">
        <f t="shared" si="13"/>
        <v>3° grado Mi</v>
      </c>
      <c r="ED4" s="3" t="str">
        <f t="shared" si="14"/>
        <v>4° grado Fa</v>
      </c>
      <c r="EE4" s="3">
        <f t="shared" si="15"/>
        <v>0</v>
      </c>
      <c r="EF4" s="3">
        <f t="shared" si="16"/>
        <v>0</v>
      </c>
      <c r="EG4" s="3">
        <f t="shared" si="17"/>
        <v>0</v>
      </c>
      <c r="EH4" s="1"/>
      <c r="EI4" s="3">
        <f t="shared" si="55"/>
        <v>0</v>
      </c>
      <c r="EJ4" s="3">
        <f t="shared" si="18"/>
        <v>0</v>
      </c>
      <c r="EK4" s="3" t="str">
        <f t="shared" si="19"/>
        <v>3° grado Mi</v>
      </c>
      <c r="EL4" s="3" t="str">
        <f t="shared" si="20"/>
        <v>4° grado Fa</v>
      </c>
      <c r="EM4" s="3">
        <f t="shared" si="21"/>
        <v>0</v>
      </c>
      <c r="EN4" s="3" t="str">
        <f t="shared" si="22"/>
        <v>5° grado Sol</v>
      </c>
      <c r="EO4" s="3">
        <f t="shared" si="23"/>
        <v>0</v>
      </c>
      <c r="EP4" s="3">
        <f t="shared" si="24"/>
        <v>0</v>
      </c>
      <c r="EQ4" s="3">
        <f t="shared" si="25"/>
        <v>0</v>
      </c>
      <c r="ER4" s="3">
        <f t="shared" si="26"/>
        <v>0</v>
      </c>
      <c r="ES4" s="1"/>
      <c r="ET4" s="3">
        <f t="shared" si="56"/>
        <v>0</v>
      </c>
      <c r="EU4" s="3">
        <f t="shared" si="27"/>
        <v>0</v>
      </c>
      <c r="EV4" s="3">
        <f t="shared" si="28"/>
        <v>0</v>
      </c>
      <c r="EW4" s="3" t="str">
        <f t="shared" si="29"/>
        <v>5° grado Sol</v>
      </c>
      <c r="EX4" s="3">
        <f t="shared" si="30"/>
        <v>0</v>
      </c>
      <c r="EY4" s="3" t="str">
        <f t="shared" si="31"/>
        <v>6° grado La</v>
      </c>
      <c r="EZ4" s="3">
        <f t="shared" si="32"/>
        <v>0</v>
      </c>
      <c r="FA4" s="3">
        <f t="shared" si="33"/>
        <v>0</v>
      </c>
      <c r="FB4" s="3">
        <f t="shared" si="34"/>
        <v>0</v>
      </c>
      <c r="FC4" s="3">
        <f t="shared" si="35"/>
        <v>0</v>
      </c>
      <c r="FD4" s="1"/>
      <c r="FE4" s="3">
        <f t="shared" si="57"/>
        <v>0</v>
      </c>
      <c r="FF4" s="3">
        <f t="shared" si="36"/>
        <v>0</v>
      </c>
      <c r="FG4" s="3" t="str">
        <f t="shared" si="37"/>
        <v>6° grado La</v>
      </c>
      <c r="FH4" s="3">
        <f t="shared" si="38"/>
        <v>0</v>
      </c>
      <c r="FI4" s="3" t="str">
        <f t="shared" si="39"/>
        <v>7° grado Si</v>
      </c>
      <c r="FJ4" s="3" t="str">
        <f t="shared" si="40"/>
        <v>1° grado Do</v>
      </c>
      <c r="FK4" s="3">
        <f t="shared" si="41"/>
        <v>0</v>
      </c>
      <c r="FL4" s="3">
        <f t="shared" si="42"/>
        <v>0</v>
      </c>
      <c r="FM4" s="3">
        <f t="shared" si="43"/>
        <v>0</v>
      </c>
      <c r="FN4" s="3">
        <f t="shared" si="44"/>
        <v>0</v>
      </c>
      <c r="FO4" s="1"/>
      <c r="FP4" s="3">
        <f t="shared" si="58"/>
        <v>0</v>
      </c>
      <c r="FQ4" s="3">
        <f t="shared" si="45"/>
        <v>0</v>
      </c>
      <c r="FR4" s="3" t="str">
        <f t="shared" si="46"/>
        <v>7° grado Si</v>
      </c>
      <c r="FS4" s="3" t="str">
        <f t="shared" si="47"/>
        <v>1° grado Do</v>
      </c>
      <c r="FT4" s="3">
        <f t="shared" si="48"/>
        <v>0</v>
      </c>
      <c r="FU4" s="3" t="str">
        <f t="shared" si="49"/>
        <v>2° grado Re</v>
      </c>
      <c r="FV4" s="3">
        <f t="shared" si="50"/>
        <v>0</v>
      </c>
      <c r="FW4" s="3">
        <f t="shared" si="51"/>
        <v>0</v>
      </c>
      <c r="FX4" s="3">
        <f t="shared" si="52"/>
        <v>0</v>
      </c>
      <c r="FY4" s="3">
        <f t="shared" si="53"/>
        <v>0</v>
      </c>
      <c r="GA4" s="180"/>
      <c r="GB4" s="180"/>
      <c r="GC4" s="180"/>
      <c r="GD4" s="180"/>
      <c r="GE4" s="180"/>
      <c r="GF4" s="180"/>
      <c r="GG4" s="180"/>
      <c r="GH4" s="180"/>
      <c r="GI4" s="180"/>
      <c r="GJ4" s="180"/>
      <c r="GK4" s="180"/>
      <c r="GL4" s="180"/>
      <c r="GM4" s="180"/>
      <c r="GN4" s="180"/>
      <c r="GO4" s="180"/>
      <c r="GP4" s="180"/>
      <c r="GQ4" s="180"/>
      <c r="GR4" s="180"/>
      <c r="GS4" s="180"/>
      <c r="GT4" s="180"/>
      <c r="GU4" s="180"/>
      <c r="GV4" s="180"/>
      <c r="GW4" s="180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</row>
    <row r="5" spans="1:260" x14ac:dyDescent="0.3">
      <c r="A5" s="2" t="s">
        <v>9</v>
      </c>
      <c r="B5" s="1"/>
      <c r="C5" s="1" t="str">
        <f>'xx1'!B7</f>
        <v>Mi</v>
      </c>
      <c r="D5" s="1" t="str">
        <f>'xx2'!B7</f>
        <v>Mi</v>
      </c>
      <c r="E5" s="1"/>
      <c r="F5" s="1" t="str">
        <f t="shared" si="2"/>
        <v>Mi</v>
      </c>
      <c r="G5" s="1" t="str">
        <f t="shared" si="3"/>
        <v>Mi</v>
      </c>
      <c r="H5" s="1"/>
      <c r="I5" s="1"/>
      <c r="J5" s="1" t="str">
        <f t="shared" si="0"/>
        <v>Mi</v>
      </c>
      <c r="K5" s="1">
        <f t="shared" si="1"/>
        <v>0</v>
      </c>
      <c r="L5" s="1"/>
      <c r="M5" s="1" t="s">
        <v>36</v>
      </c>
      <c r="N5" s="1"/>
      <c r="O5" s="1"/>
      <c r="P5" s="3"/>
      <c r="Q5" s="3"/>
      <c r="R5" s="3"/>
      <c r="S5" s="3">
        <v>6</v>
      </c>
      <c r="T5" s="3"/>
      <c r="U5" s="3">
        <v>7</v>
      </c>
      <c r="V5" s="3">
        <v>1</v>
      </c>
      <c r="W5" s="3"/>
      <c r="X5" s="3"/>
      <c r="Y5" s="3"/>
      <c r="Z5" s="1"/>
      <c r="AA5" s="3"/>
      <c r="AB5" s="3"/>
      <c r="AC5" s="3">
        <v>7</v>
      </c>
      <c r="AD5" s="3">
        <v>1</v>
      </c>
      <c r="AE5" s="3"/>
      <c r="AF5" s="3">
        <v>2</v>
      </c>
      <c r="AG5" s="3"/>
      <c r="AH5" s="3"/>
      <c r="AI5" s="3"/>
      <c r="AJ5" s="3"/>
      <c r="AK5" s="1"/>
      <c r="AL5" s="3"/>
      <c r="AM5" s="3"/>
      <c r="AN5" s="3"/>
      <c r="AO5" s="3">
        <v>2</v>
      </c>
      <c r="AP5" s="3"/>
      <c r="AQ5" s="3">
        <v>3</v>
      </c>
      <c r="AR5" s="3">
        <v>4</v>
      </c>
      <c r="AS5" s="3"/>
      <c r="AT5" s="3"/>
      <c r="AU5" s="3"/>
      <c r="AV5" s="1"/>
      <c r="AW5" s="3"/>
      <c r="AX5" s="3"/>
      <c r="AY5" s="3">
        <v>3</v>
      </c>
      <c r="AZ5" s="3">
        <v>4</v>
      </c>
      <c r="BA5" s="3"/>
      <c r="BB5" s="3">
        <v>5</v>
      </c>
      <c r="BC5" s="3"/>
      <c r="BD5" s="3"/>
      <c r="BE5" s="3"/>
      <c r="BF5" s="3"/>
      <c r="BG5" s="1"/>
      <c r="BH5" s="3"/>
      <c r="BI5" s="3"/>
      <c r="BJ5" s="3"/>
      <c r="BK5" s="3">
        <v>5</v>
      </c>
      <c r="BL5" s="3"/>
      <c r="BM5" s="3">
        <v>6</v>
      </c>
      <c r="BN5" s="3"/>
      <c r="BO5" s="3"/>
      <c r="BP5" s="3"/>
      <c r="BQ5" s="3"/>
      <c r="BR5" s="1"/>
      <c r="BS5" s="1"/>
      <c r="BT5" s="3">
        <f t="shared" si="4"/>
        <v>0</v>
      </c>
      <c r="BU5" s="3">
        <f t="shared" si="4"/>
        <v>0</v>
      </c>
      <c r="BV5" s="3">
        <f t="shared" si="4"/>
        <v>0</v>
      </c>
      <c r="BW5" s="3" t="str">
        <f t="shared" si="4"/>
        <v>La</v>
      </c>
      <c r="BX5" s="3">
        <f t="shared" si="4"/>
        <v>0</v>
      </c>
      <c r="BY5" s="3" t="str">
        <f t="shared" si="4"/>
        <v>Si</v>
      </c>
      <c r="BZ5" s="3" t="str">
        <f t="shared" si="4"/>
        <v>Do</v>
      </c>
      <c r="CA5" s="3">
        <f t="shared" si="4"/>
        <v>0</v>
      </c>
      <c r="CB5" s="3">
        <f t="shared" si="4"/>
        <v>0</v>
      </c>
      <c r="CC5" s="3">
        <f t="shared" si="4"/>
        <v>0</v>
      </c>
      <c r="CD5" s="1"/>
      <c r="CE5" s="3">
        <f t="shared" si="5"/>
        <v>0</v>
      </c>
      <c r="CF5" s="3">
        <f t="shared" si="5"/>
        <v>0</v>
      </c>
      <c r="CG5" s="3" t="str">
        <f t="shared" si="5"/>
        <v>Si</v>
      </c>
      <c r="CH5" s="3" t="str">
        <f t="shared" si="5"/>
        <v>Do</v>
      </c>
      <c r="CI5" s="3">
        <f t="shared" si="5"/>
        <v>0</v>
      </c>
      <c r="CJ5" s="3" t="str">
        <f t="shared" si="5"/>
        <v>Re</v>
      </c>
      <c r="CK5" s="3">
        <f t="shared" si="5"/>
        <v>0</v>
      </c>
      <c r="CL5" s="3">
        <f t="shared" si="5"/>
        <v>0</v>
      </c>
      <c r="CM5" s="3">
        <f t="shared" si="5"/>
        <v>0</v>
      </c>
      <c r="CN5" s="3">
        <f t="shared" si="5"/>
        <v>0</v>
      </c>
      <c r="CO5" s="1"/>
      <c r="CP5" s="3">
        <f t="shared" si="6"/>
        <v>0</v>
      </c>
      <c r="CQ5" s="3">
        <f t="shared" si="6"/>
        <v>0</v>
      </c>
      <c r="CR5" s="3">
        <f t="shared" si="6"/>
        <v>0</v>
      </c>
      <c r="CS5" s="3" t="str">
        <f t="shared" si="6"/>
        <v>Re</v>
      </c>
      <c r="CT5" s="3">
        <f t="shared" si="6"/>
        <v>0</v>
      </c>
      <c r="CU5" s="3" t="str">
        <f t="shared" si="6"/>
        <v>Mi</v>
      </c>
      <c r="CV5" s="3" t="str">
        <f t="shared" si="6"/>
        <v>Fa</v>
      </c>
      <c r="CW5" s="3">
        <f t="shared" si="6"/>
        <v>0</v>
      </c>
      <c r="CX5" s="3">
        <f t="shared" si="6"/>
        <v>0</v>
      </c>
      <c r="CY5" s="3">
        <f t="shared" si="6"/>
        <v>0</v>
      </c>
      <c r="CZ5" s="1"/>
      <c r="DA5" s="3">
        <f t="shared" si="7"/>
        <v>0</v>
      </c>
      <c r="DB5" s="3">
        <f t="shared" si="7"/>
        <v>0</v>
      </c>
      <c r="DC5" s="3" t="str">
        <f t="shared" si="7"/>
        <v>Mi</v>
      </c>
      <c r="DD5" s="3" t="str">
        <f t="shared" si="7"/>
        <v>Fa</v>
      </c>
      <c r="DE5" s="3">
        <f t="shared" si="7"/>
        <v>0</v>
      </c>
      <c r="DF5" s="3" t="str">
        <f t="shared" si="7"/>
        <v>Sol</v>
      </c>
      <c r="DG5" s="3">
        <f t="shared" si="7"/>
        <v>0</v>
      </c>
      <c r="DH5" s="3">
        <f t="shared" si="7"/>
        <v>0</v>
      </c>
      <c r="DI5" s="3">
        <f t="shared" si="7"/>
        <v>0</v>
      </c>
      <c r="DJ5" s="3">
        <f t="shared" si="7"/>
        <v>0</v>
      </c>
      <c r="DK5" s="1"/>
      <c r="DL5" s="3">
        <f t="shared" si="8"/>
        <v>0</v>
      </c>
      <c r="DM5" s="3">
        <f t="shared" si="8"/>
        <v>0</v>
      </c>
      <c r="DN5" s="3">
        <f t="shared" si="8"/>
        <v>0</v>
      </c>
      <c r="DO5" s="3" t="str">
        <f t="shared" si="8"/>
        <v>Sol</v>
      </c>
      <c r="DP5" s="3">
        <f t="shared" si="8"/>
        <v>0</v>
      </c>
      <c r="DQ5" s="3" t="str">
        <f t="shared" si="8"/>
        <v>La</v>
      </c>
      <c r="DR5" s="3">
        <f t="shared" si="8"/>
        <v>0</v>
      </c>
      <c r="DS5" s="3">
        <f t="shared" si="8"/>
        <v>0</v>
      </c>
      <c r="DT5" s="3">
        <f t="shared" si="8"/>
        <v>0</v>
      </c>
      <c r="DU5" s="3">
        <f t="shared" si="8"/>
        <v>0</v>
      </c>
      <c r="DV5" s="1"/>
      <c r="DW5" s="1"/>
      <c r="DX5" s="3">
        <f t="shared" si="54"/>
        <v>0</v>
      </c>
      <c r="DY5" s="3">
        <f t="shared" si="9"/>
        <v>0</v>
      </c>
      <c r="DZ5" s="3">
        <f t="shared" si="10"/>
        <v>0</v>
      </c>
      <c r="EA5" s="3" t="str">
        <f t="shared" si="11"/>
        <v>6° grado La</v>
      </c>
      <c r="EB5" s="3">
        <f t="shared" si="12"/>
        <v>0</v>
      </c>
      <c r="EC5" s="3" t="str">
        <f t="shared" si="13"/>
        <v>7° grado Si</v>
      </c>
      <c r="ED5" s="3" t="str">
        <f t="shared" si="14"/>
        <v>1° grado Do</v>
      </c>
      <c r="EE5" s="3">
        <f t="shared" si="15"/>
        <v>0</v>
      </c>
      <c r="EF5" s="3">
        <f t="shared" si="16"/>
        <v>0</v>
      </c>
      <c r="EG5" s="3">
        <f t="shared" si="17"/>
        <v>0</v>
      </c>
      <c r="EH5" s="1"/>
      <c r="EI5" s="3">
        <f t="shared" si="55"/>
        <v>0</v>
      </c>
      <c r="EJ5" s="3">
        <f t="shared" si="18"/>
        <v>0</v>
      </c>
      <c r="EK5" s="3" t="str">
        <f t="shared" si="19"/>
        <v>7° grado Si</v>
      </c>
      <c r="EL5" s="3" t="str">
        <f t="shared" si="20"/>
        <v>1° grado Do</v>
      </c>
      <c r="EM5" s="3">
        <f t="shared" si="21"/>
        <v>0</v>
      </c>
      <c r="EN5" s="3" t="str">
        <f t="shared" si="22"/>
        <v>2° grado Re</v>
      </c>
      <c r="EO5" s="3">
        <f t="shared" si="23"/>
        <v>0</v>
      </c>
      <c r="EP5" s="3">
        <f t="shared" si="24"/>
        <v>0</v>
      </c>
      <c r="EQ5" s="3">
        <f t="shared" si="25"/>
        <v>0</v>
      </c>
      <c r="ER5" s="3">
        <f t="shared" si="26"/>
        <v>0</v>
      </c>
      <c r="ES5" s="1"/>
      <c r="ET5" s="3">
        <f t="shared" si="56"/>
        <v>0</v>
      </c>
      <c r="EU5" s="3">
        <f t="shared" si="27"/>
        <v>0</v>
      </c>
      <c r="EV5" s="3">
        <f t="shared" si="28"/>
        <v>0</v>
      </c>
      <c r="EW5" s="3" t="str">
        <f t="shared" si="29"/>
        <v>2° grado Re</v>
      </c>
      <c r="EX5" s="3">
        <f t="shared" si="30"/>
        <v>0</v>
      </c>
      <c r="EY5" s="3" t="str">
        <f t="shared" si="31"/>
        <v>3° grado Mi</v>
      </c>
      <c r="EZ5" s="3" t="str">
        <f t="shared" si="32"/>
        <v>4° grado Fa</v>
      </c>
      <c r="FA5" s="3">
        <f t="shared" si="33"/>
        <v>0</v>
      </c>
      <c r="FB5" s="3">
        <f t="shared" si="34"/>
        <v>0</v>
      </c>
      <c r="FC5" s="3">
        <f t="shared" si="35"/>
        <v>0</v>
      </c>
      <c r="FD5" s="1"/>
      <c r="FE5" s="3">
        <f t="shared" si="57"/>
        <v>0</v>
      </c>
      <c r="FF5" s="3">
        <f t="shared" si="36"/>
        <v>0</v>
      </c>
      <c r="FG5" s="3" t="str">
        <f t="shared" si="37"/>
        <v>3° grado Mi</v>
      </c>
      <c r="FH5" s="3" t="str">
        <f t="shared" si="38"/>
        <v>4° grado Fa</v>
      </c>
      <c r="FI5" s="3">
        <f t="shared" si="39"/>
        <v>0</v>
      </c>
      <c r="FJ5" s="3" t="str">
        <f t="shared" si="40"/>
        <v>5° grado Sol</v>
      </c>
      <c r="FK5" s="3">
        <f t="shared" si="41"/>
        <v>0</v>
      </c>
      <c r="FL5" s="3">
        <f t="shared" si="42"/>
        <v>0</v>
      </c>
      <c r="FM5" s="3">
        <f t="shared" si="43"/>
        <v>0</v>
      </c>
      <c r="FN5" s="3">
        <f t="shared" si="44"/>
        <v>0</v>
      </c>
      <c r="FO5" s="1"/>
      <c r="FP5" s="3">
        <f t="shared" si="58"/>
        <v>0</v>
      </c>
      <c r="FQ5" s="3">
        <f t="shared" si="45"/>
        <v>0</v>
      </c>
      <c r="FR5" s="3">
        <f t="shared" si="46"/>
        <v>0</v>
      </c>
      <c r="FS5" s="3" t="str">
        <f t="shared" si="47"/>
        <v>5° grado Sol</v>
      </c>
      <c r="FT5" s="3">
        <f t="shared" si="48"/>
        <v>0</v>
      </c>
      <c r="FU5" s="3" t="str">
        <f t="shared" si="49"/>
        <v>6° grado La</v>
      </c>
      <c r="FV5" s="3">
        <f t="shared" si="50"/>
        <v>0</v>
      </c>
      <c r="FW5" s="3">
        <f t="shared" si="51"/>
        <v>0</v>
      </c>
      <c r="FX5" s="3">
        <f t="shared" si="52"/>
        <v>0</v>
      </c>
      <c r="FY5" s="3">
        <f t="shared" si="53"/>
        <v>0</v>
      </c>
      <c r="GA5" s="180"/>
      <c r="GB5" s="180"/>
      <c r="GC5" s="180"/>
      <c r="GD5" s="180"/>
      <c r="GE5" s="180"/>
      <c r="GF5" s="180"/>
      <c r="GG5" s="180"/>
      <c r="GH5" s="180"/>
      <c r="GI5" s="180"/>
      <c r="GJ5" s="180"/>
      <c r="GK5" s="180"/>
      <c r="GL5" s="180"/>
      <c r="GM5" s="180"/>
      <c r="GN5" s="180"/>
      <c r="GO5" s="180"/>
      <c r="GP5" s="180"/>
      <c r="GQ5" s="180"/>
      <c r="GR5" s="180"/>
      <c r="GS5" s="180"/>
      <c r="GT5" s="180"/>
      <c r="GU5" s="180"/>
      <c r="GV5" s="180"/>
      <c r="GW5" s="180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</row>
    <row r="6" spans="1:260" x14ac:dyDescent="0.3">
      <c r="A6" s="2" t="s">
        <v>10</v>
      </c>
      <c r="B6" s="1"/>
      <c r="C6" s="1" t="str">
        <f>'xx1'!B8</f>
        <v>Fa</v>
      </c>
      <c r="D6" s="1" t="str">
        <f>'xx2'!B8</f>
        <v>Fa</v>
      </c>
      <c r="E6" s="1"/>
      <c r="F6" s="1" t="str">
        <f t="shared" si="2"/>
        <v>Fa</v>
      </c>
      <c r="G6" s="1" t="str">
        <f t="shared" si="3"/>
        <v>Fa</v>
      </c>
      <c r="H6" s="1"/>
      <c r="I6" s="1"/>
      <c r="J6" s="1" t="str">
        <f t="shared" si="0"/>
        <v>Fa</v>
      </c>
      <c r="K6" s="1">
        <f t="shared" si="1"/>
        <v>0</v>
      </c>
      <c r="L6" s="1"/>
      <c r="M6" s="1" t="s">
        <v>62</v>
      </c>
      <c r="N6" s="1"/>
      <c r="O6" s="1"/>
      <c r="P6" s="3"/>
      <c r="Q6" s="3"/>
      <c r="R6" s="3"/>
      <c r="S6" s="3">
        <v>3</v>
      </c>
      <c r="T6" s="3">
        <v>4</v>
      </c>
      <c r="U6" s="3"/>
      <c r="V6" s="3">
        <v>5</v>
      </c>
      <c r="W6" s="3"/>
      <c r="X6" s="3"/>
      <c r="Y6" s="3"/>
      <c r="Z6" s="1"/>
      <c r="AA6" s="3"/>
      <c r="AB6" s="3"/>
      <c r="AC6" s="3"/>
      <c r="AD6" s="3">
        <v>5</v>
      </c>
      <c r="AE6" s="3"/>
      <c r="AF6" s="3">
        <v>6</v>
      </c>
      <c r="AG6" s="3"/>
      <c r="AH6" s="3"/>
      <c r="AI6" s="3"/>
      <c r="AJ6" s="3"/>
      <c r="AK6" s="1"/>
      <c r="AL6" s="3"/>
      <c r="AM6" s="3"/>
      <c r="AN6" s="3"/>
      <c r="AO6" s="3">
        <v>6</v>
      </c>
      <c r="AP6" s="3"/>
      <c r="AQ6" s="3">
        <v>7</v>
      </c>
      <c r="AR6" s="3">
        <v>1</v>
      </c>
      <c r="AS6" s="3"/>
      <c r="AT6" s="3"/>
      <c r="AU6" s="3"/>
      <c r="AV6" s="1"/>
      <c r="AW6" s="3"/>
      <c r="AX6" s="3"/>
      <c r="AY6" s="3">
        <v>7</v>
      </c>
      <c r="AZ6" s="3">
        <v>1</v>
      </c>
      <c r="BA6" s="3"/>
      <c r="BB6" s="3">
        <v>2</v>
      </c>
      <c r="BC6" s="3"/>
      <c r="BD6" s="3"/>
      <c r="BE6" s="3"/>
      <c r="BF6" s="3"/>
      <c r="BG6" s="1"/>
      <c r="BH6" s="3"/>
      <c r="BI6" s="3"/>
      <c r="BJ6" s="3"/>
      <c r="BK6" s="3">
        <v>2</v>
      </c>
      <c r="BL6" s="3"/>
      <c r="BM6" s="3">
        <v>3</v>
      </c>
      <c r="BN6" s="3">
        <v>4</v>
      </c>
      <c r="BO6" s="3"/>
      <c r="BP6" s="3"/>
      <c r="BQ6" s="3"/>
      <c r="BR6" s="1"/>
      <c r="BS6" s="1"/>
      <c r="BT6" s="3">
        <f t="shared" si="4"/>
        <v>0</v>
      </c>
      <c r="BU6" s="3">
        <f t="shared" si="4"/>
        <v>0</v>
      </c>
      <c r="BV6" s="3">
        <f t="shared" si="4"/>
        <v>0</v>
      </c>
      <c r="BW6" s="3" t="str">
        <f t="shared" si="4"/>
        <v>Mi</v>
      </c>
      <c r="BX6" s="3" t="str">
        <f t="shared" si="4"/>
        <v>Fa</v>
      </c>
      <c r="BY6" s="3">
        <f t="shared" si="4"/>
        <v>0</v>
      </c>
      <c r="BZ6" s="3" t="str">
        <f t="shared" si="4"/>
        <v>Sol</v>
      </c>
      <c r="CA6" s="3">
        <f t="shared" si="4"/>
        <v>0</v>
      </c>
      <c r="CB6" s="3">
        <f t="shared" si="4"/>
        <v>0</v>
      </c>
      <c r="CC6" s="3">
        <f t="shared" si="4"/>
        <v>0</v>
      </c>
      <c r="CD6" s="1"/>
      <c r="CE6" s="3">
        <f t="shared" si="5"/>
        <v>0</v>
      </c>
      <c r="CF6" s="3">
        <f t="shared" si="5"/>
        <v>0</v>
      </c>
      <c r="CG6" s="3">
        <f t="shared" si="5"/>
        <v>0</v>
      </c>
      <c r="CH6" s="3" t="str">
        <f t="shared" si="5"/>
        <v>Sol</v>
      </c>
      <c r="CI6" s="3">
        <f t="shared" si="5"/>
        <v>0</v>
      </c>
      <c r="CJ6" s="3" t="str">
        <f t="shared" si="5"/>
        <v>La</v>
      </c>
      <c r="CK6" s="3">
        <f t="shared" si="5"/>
        <v>0</v>
      </c>
      <c r="CL6" s="3">
        <f t="shared" si="5"/>
        <v>0</v>
      </c>
      <c r="CM6" s="3">
        <f t="shared" si="5"/>
        <v>0</v>
      </c>
      <c r="CN6" s="3">
        <f t="shared" si="5"/>
        <v>0</v>
      </c>
      <c r="CO6" s="1"/>
      <c r="CP6" s="3">
        <f t="shared" si="6"/>
        <v>0</v>
      </c>
      <c r="CQ6" s="3">
        <f t="shared" si="6"/>
        <v>0</v>
      </c>
      <c r="CR6" s="3">
        <f t="shared" si="6"/>
        <v>0</v>
      </c>
      <c r="CS6" s="3" t="str">
        <f t="shared" si="6"/>
        <v>La</v>
      </c>
      <c r="CT6" s="3">
        <f t="shared" si="6"/>
        <v>0</v>
      </c>
      <c r="CU6" s="3" t="str">
        <f t="shared" si="6"/>
        <v>Si</v>
      </c>
      <c r="CV6" s="3" t="str">
        <f t="shared" si="6"/>
        <v>Do</v>
      </c>
      <c r="CW6" s="3">
        <f t="shared" si="6"/>
        <v>0</v>
      </c>
      <c r="CX6" s="3">
        <f t="shared" si="6"/>
        <v>0</v>
      </c>
      <c r="CY6" s="3">
        <f t="shared" si="6"/>
        <v>0</v>
      </c>
      <c r="CZ6" s="1"/>
      <c r="DA6" s="3">
        <f t="shared" si="7"/>
        <v>0</v>
      </c>
      <c r="DB6" s="3">
        <f t="shared" si="7"/>
        <v>0</v>
      </c>
      <c r="DC6" s="3" t="str">
        <f t="shared" si="7"/>
        <v>Si</v>
      </c>
      <c r="DD6" s="3" t="str">
        <f t="shared" si="7"/>
        <v>Do</v>
      </c>
      <c r="DE6" s="3">
        <f t="shared" si="7"/>
        <v>0</v>
      </c>
      <c r="DF6" s="3" t="str">
        <f t="shared" si="7"/>
        <v>Re</v>
      </c>
      <c r="DG6" s="3">
        <f t="shared" si="7"/>
        <v>0</v>
      </c>
      <c r="DH6" s="3">
        <f t="shared" si="7"/>
        <v>0</v>
      </c>
      <c r="DI6" s="3">
        <f t="shared" si="7"/>
        <v>0</v>
      </c>
      <c r="DJ6" s="3">
        <f t="shared" si="7"/>
        <v>0</v>
      </c>
      <c r="DK6" s="1"/>
      <c r="DL6" s="3">
        <f t="shared" si="8"/>
        <v>0</v>
      </c>
      <c r="DM6" s="3">
        <f t="shared" si="8"/>
        <v>0</v>
      </c>
      <c r="DN6" s="3">
        <f t="shared" si="8"/>
        <v>0</v>
      </c>
      <c r="DO6" s="3" t="str">
        <f t="shared" si="8"/>
        <v>Re</v>
      </c>
      <c r="DP6" s="3">
        <f t="shared" si="8"/>
        <v>0</v>
      </c>
      <c r="DQ6" s="3" t="str">
        <f t="shared" si="8"/>
        <v>Mi</v>
      </c>
      <c r="DR6" s="3" t="str">
        <f t="shared" si="8"/>
        <v>Fa</v>
      </c>
      <c r="DS6" s="3">
        <f t="shared" si="8"/>
        <v>0</v>
      </c>
      <c r="DT6" s="3">
        <f t="shared" si="8"/>
        <v>0</v>
      </c>
      <c r="DU6" s="3">
        <f t="shared" si="8"/>
        <v>0</v>
      </c>
      <c r="DV6" s="1"/>
      <c r="DW6" s="1"/>
      <c r="DX6" s="3">
        <f t="shared" si="54"/>
        <v>0</v>
      </c>
      <c r="DY6" s="3">
        <f t="shared" si="9"/>
        <v>0</v>
      </c>
      <c r="DZ6" s="3">
        <f t="shared" si="10"/>
        <v>0</v>
      </c>
      <c r="EA6" s="3" t="str">
        <f t="shared" si="11"/>
        <v>3° grado Mi</v>
      </c>
      <c r="EB6" s="3" t="str">
        <f t="shared" si="12"/>
        <v>4° grado Fa</v>
      </c>
      <c r="EC6" s="3">
        <f t="shared" si="13"/>
        <v>0</v>
      </c>
      <c r="ED6" s="3" t="str">
        <f t="shared" si="14"/>
        <v>5° grado Sol</v>
      </c>
      <c r="EE6" s="3">
        <f t="shared" si="15"/>
        <v>0</v>
      </c>
      <c r="EF6" s="3">
        <f t="shared" si="16"/>
        <v>0</v>
      </c>
      <c r="EG6" s="3">
        <f t="shared" si="17"/>
        <v>0</v>
      </c>
      <c r="EH6" s="1"/>
      <c r="EI6" s="3">
        <f t="shared" si="55"/>
        <v>0</v>
      </c>
      <c r="EJ6" s="3">
        <f t="shared" si="18"/>
        <v>0</v>
      </c>
      <c r="EK6" s="3">
        <f t="shared" si="19"/>
        <v>0</v>
      </c>
      <c r="EL6" s="3" t="str">
        <f t="shared" si="20"/>
        <v>5° grado Sol</v>
      </c>
      <c r="EM6" s="3">
        <f t="shared" si="21"/>
        <v>0</v>
      </c>
      <c r="EN6" s="3" t="str">
        <f t="shared" si="22"/>
        <v>6° grado La</v>
      </c>
      <c r="EO6" s="3">
        <f t="shared" si="23"/>
        <v>0</v>
      </c>
      <c r="EP6" s="3">
        <f t="shared" si="24"/>
        <v>0</v>
      </c>
      <c r="EQ6" s="3">
        <f t="shared" si="25"/>
        <v>0</v>
      </c>
      <c r="ER6" s="3">
        <f t="shared" si="26"/>
        <v>0</v>
      </c>
      <c r="ES6" s="1"/>
      <c r="ET6" s="3">
        <f t="shared" si="56"/>
        <v>0</v>
      </c>
      <c r="EU6" s="3">
        <f t="shared" si="27"/>
        <v>0</v>
      </c>
      <c r="EV6" s="3">
        <f t="shared" si="28"/>
        <v>0</v>
      </c>
      <c r="EW6" s="3" t="str">
        <f t="shared" si="29"/>
        <v>6° grado La</v>
      </c>
      <c r="EX6" s="3">
        <f t="shared" si="30"/>
        <v>0</v>
      </c>
      <c r="EY6" s="3" t="str">
        <f t="shared" si="31"/>
        <v>7° grado Si</v>
      </c>
      <c r="EZ6" s="3" t="str">
        <f t="shared" si="32"/>
        <v>1° grado Do</v>
      </c>
      <c r="FA6" s="3">
        <f t="shared" si="33"/>
        <v>0</v>
      </c>
      <c r="FB6" s="3">
        <f t="shared" si="34"/>
        <v>0</v>
      </c>
      <c r="FC6" s="3">
        <f t="shared" si="35"/>
        <v>0</v>
      </c>
      <c r="FD6" s="1"/>
      <c r="FE6" s="3">
        <f t="shared" si="57"/>
        <v>0</v>
      </c>
      <c r="FF6" s="3">
        <f t="shared" si="36"/>
        <v>0</v>
      </c>
      <c r="FG6" s="3" t="str">
        <f t="shared" si="37"/>
        <v>7° grado Si</v>
      </c>
      <c r="FH6" s="3" t="str">
        <f t="shared" si="38"/>
        <v>1° grado Do</v>
      </c>
      <c r="FI6" s="3">
        <f t="shared" si="39"/>
        <v>0</v>
      </c>
      <c r="FJ6" s="3" t="str">
        <f t="shared" si="40"/>
        <v>2° grado Re</v>
      </c>
      <c r="FK6" s="3">
        <f t="shared" si="41"/>
        <v>0</v>
      </c>
      <c r="FL6" s="3">
        <f t="shared" si="42"/>
        <v>0</v>
      </c>
      <c r="FM6" s="3">
        <f t="shared" si="43"/>
        <v>0</v>
      </c>
      <c r="FN6" s="3">
        <f t="shared" si="44"/>
        <v>0</v>
      </c>
      <c r="FO6" s="1"/>
      <c r="FP6" s="3">
        <f t="shared" si="58"/>
        <v>0</v>
      </c>
      <c r="FQ6" s="3">
        <f t="shared" si="45"/>
        <v>0</v>
      </c>
      <c r="FR6" s="3">
        <f t="shared" si="46"/>
        <v>0</v>
      </c>
      <c r="FS6" s="3" t="str">
        <f t="shared" si="47"/>
        <v>2° grado Re</v>
      </c>
      <c r="FT6" s="3">
        <f t="shared" si="48"/>
        <v>0</v>
      </c>
      <c r="FU6" s="3" t="str">
        <f t="shared" si="49"/>
        <v>3° grado Mi</v>
      </c>
      <c r="FV6" s="3" t="str">
        <f t="shared" si="50"/>
        <v>4° grado Fa</v>
      </c>
      <c r="FW6" s="3">
        <f t="shared" si="51"/>
        <v>0</v>
      </c>
      <c r="FX6" s="3">
        <f t="shared" si="52"/>
        <v>0</v>
      </c>
      <c r="FY6" s="3">
        <f t="shared" si="53"/>
        <v>0</v>
      </c>
      <c r="GA6" s="180"/>
      <c r="GB6" s="180"/>
      <c r="GC6" s="180"/>
      <c r="GD6" s="180"/>
      <c r="GE6" s="180"/>
      <c r="GF6" s="180"/>
      <c r="GG6" s="180"/>
      <c r="GH6" s="180"/>
      <c r="GI6" s="180"/>
      <c r="GJ6" s="180"/>
      <c r="GK6" s="180"/>
      <c r="GL6" s="180"/>
      <c r="GM6" s="180"/>
      <c r="GN6" s="180"/>
      <c r="GO6" s="180"/>
      <c r="GP6" s="180"/>
      <c r="GQ6" s="180"/>
      <c r="GR6" s="180"/>
      <c r="GS6" s="180"/>
      <c r="GT6" s="180"/>
      <c r="GU6" s="180"/>
      <c r="GV6" s="180"/>
      <c r="GW6" s="180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  <c r="IV6" s="51"/>
      <c r="IW6" s="51"/>
      <c r="IX6" s="51"/>
      <c r="IY6" s="51"/>
      <c r="IZ6" s="51"/>
    </row>
    <row r="7" spans="1:260" x14ac:dyDescent="0.3">
      <c r="A7" s="2" t="s">
        <v>11</v>
      </c>
      <c r="B7" s="1"/>
      <c r="C7" s="1" t="str">
        <f>'xx1'!B9</f>
        <v>Fa#</v>
      </c>
      <c r="D7" s="1" t="str">
        <f>'xx2'!B9</f>
        <v>Solb</v>
      </c>
      <c r="E7" s="1"/>
      <c r="F7" s="1" t="str">
        <f t="shared" si="2"/>
        <v>Solb</v>
      </c>
      <c r="G7" s="1" t="str">
        <f t="shared" si="3"/>
        <v>Fa#</v>
      </c>
      <c r="H7" s="1"/>
      <c r="I7" s="1"/>
      <c r="J7" s="1" t="str">
        <f t="shared" si="0"/>
        <v>Fa#</v>
      </c>
      <c r="K7" s="1" t="str">
        <f t="shared" si="1"/>
        <v>Solb</v>
      </c>
      <c r="L7" s="1"/>
      <c r="M7" s="1" t="s">
        <v>63</v>
      </c>
      <c r="N7" s="1"/>
      <c r="O7" s="1"/>
      <c r="P7" s="3"/>
      <c r="Q7" s="3"/>
      <c r="R7" s="3"/>
      <c r="S7" s="3">
        <v>7</v>
      </c>
      <c r="T7" s="3">
        <v>1</v>
      </c>
      <c r="U7" s="3"/>
      <c r="V7" s="3">
        <v>2</v>
      </c>
      <c r="W7" s="3"/>
      <c r="X7" s="3"/>
      <c r="Y7" s="3"/>
      <c r="Z7" s="1"/>
      <c r="AA7" s="3"/>
      <c r="AB7" s="3"/>
      <c r="AC7" s="3"/>
      <c r="AD7" s="3">
        <v>2</v>
      </c>
      <c r="AE7" s="3"/>
      <c r="AF7" s="3">
        <v>3</v>
      </c>
      <c r="AG7" s="3">
        <v>4</v>
      </c>
      <c r="AH7" s="3"/>
      <c r="AI7" s="3"/>
      <c r="AJ7" s="3"/>
      <c r="AK7" s="1"/>
      <c r="AL7" s="3"/>
      <c r="AM7" s="3"/>
      <c r="AN7" s="3"/>
      <c r="AO7" s="3">
        <v>3</v>
      </c>
      <c r="AP7" s="3">
        <v>4</v>
      </c>
      <c r="AQ7" s="3"/>
      <c r="AR7" s="3">
        <v>5</v>
      </c>
      <c r="AS7" s="3"/>
      <c r="AT7" s="3"/>
      <c r="AU7" s="3"/>
      <c r="AV7" s="1"/>
      <c r="AW7" s="3"/>
      <c r="AX7" s="3"/>
      <c r="AY7" s="3"/>
      <c r="AZ7" s="3">
        <v>5</v>
      </c>
      <c r="BA7" s="3"/>
      <c r="BB7" s="3">
        <v>6</v>
      </c>
      <c r="BC7" s="3"/>
      <c r="BD7" s="3"/>
      <c r="BE7" s="3"/>
      <c r="BF7" s="3"/>
      <c r="BG7" s="1"/>
      <c r="BH7" s="3"/>
      <c r="BI7" s="3"/>
      <c r="BJ7" s="3"/>
      <c r="BK7" s="3">
        <v>6</v>
      </c>
      <c r="BL7" s="3"/>
      <c r="BM7" s="3">
        <v>7</v>
      </c>
      <c r="BN7" s="3">
        <v>1</v>
      </c>
      <c r="BO7" s="3"/>
      <c r="BP7" s="3"/>
      <c r="BQ7" s="3"/>
      <c r="BR7" s="1"/>
      <c r="BS7" s="1"/>
      <c r="BT7" s="3">
        <f t="shared" si="4"/>
        <v>0</v>
      </c>
      <c r="BU7" s="3">
        <f t="shared" si="4"/>
        <v>0</v>
      </c>
      <c r="BV7" s="3">
        <f t="shared" si="4"/>
        <v>0</v>
      </c>
      <c r="BW7" s="3" t="str">
        <f t="shared" si="4"/>
        <v>Si</v>
      </c>
      <c r="BX7" s="3" t="str">
        <f t="shared" si="4"/>
        <v>Do</v>
      </c>
      <c r="BY7" s="3">
        <f t="shared" si="4"/>
        <v>0</v>
      </c>
      <c r="BZ7" s="3" t="str">
        <f t="shared" si="4"/>
        <v>Re</v>
      </c>
      <c r="CA7" s="3">
        <f t="shared" si="4"/>
        <v>0</v>
      </c>
      <c r="CB7" s="3">
        <f t="shared" si="4"/>
        <v>0</v>
      </c>
      <c r="CC7" s="3">
        <f t="shared" si="4"/>
        <v>0</v>
      </c>
      <c r="CD7" s="1"/>
      <c r="CE7" s="3">
        <f t="shared" si="5"/>
        <v>0</v>
      </c>
      <c r="CF7" s="3">
        <f t="shared" si="5"/>
        <v>0</v>
      </c>
      <c r="CG7" s="3">
        <f t="shared" si="5"/>
        <v>0</v>
      </c>
      <c r="CH7" s="3" t="str">
        <f t="shared" si="5"/>
        <v>Re</v>
      </c>
      <c r="CI7" s="3">
        <f t="shared" si="5"/>
        <v>0</v>
      </c>
      <c r="CJ7" s="3" t="str">
        <f t="shared" si="5"/>
        <v>Mi</v>
      </c>
      <c r="CK7" s="3" t="str">
        <f t="shared" si="5"/>
        <v>Fa</v>
      </c>
      <c r="CL7" s="3">
        <f t="shared" si="5"/>
        <v>0</v>
      </c>
      <c r="CM7" s="3">
        <f t="shared" si="5"/>
        <v>0</v>
      </c>
      <c r="CN7" s="3">
        <f t="shared" si="5"/>
        <v>0</v>
      </c>
      <c r="CO7" s="1"/>
      <c r="CP7" s="3">
        <f t="shared" si="6"/>
        <v>0</v>
      </c>
      <c r="CQ7" s="3">
        <f t="shared" si="6"/>
        <v>0</v>
      </c>
      <c r="CR7" s="3">
        <f t="shared" si="6"/>
        <v>0</v>
      </c>
      <c r="CS7" s="3" t="str">
        <f t="shared" si="6"/>
        <v>Mi</v>
      </c>
      <c r="CT7" s="3" t="str">
        <f t="shared" si="6"/>
        <v>Fa</v>
      </c>
      <c r="CU7" s="3">
        <f t="shared" si="6"/>
        <v>0</v>
      </c>
      <c r="CV7" s="3" t="str">
        <f t="shared" si="6"/>
        <v>Sol</v>
      </c>
      <c r="CW7" s="3">
        <f t="shared" si="6"/>
        <v>0</v>
      </c>
      <c r="CX7" s="3">
        <f t="shared" si="6"/>
        <v>0</v>
      </c>
      <c r="CY7" s="3">
        <f t="shared" si="6"/>
        <v>0</v>
      </c>
      <c r="CZ7" s="1"/>
      <c r="DA7" s="3">
        <f t="shared" si="7"/>
        <v>0</v>
      </c>
      <c r="DB7" s="3">
        <f t="shared" si="7"/>
        <v>0</v>
      </c>
      <c r="DC7" s="3">
        <f t="shared" si="7"/>
        <v>0</v>
      </c>
      <c r="DD7" s="3" t="str">
        <f t="shared" si="7"/>
        <v>Sol</v>
      </c>
      <c r="DE7" s="3">
        <f t="shared" si="7"/>
        <v>0</v>
      </c>
      <c r="DF7" s="3" t="str">
        <f t="shared" si="7"/>
        <v>La</v>
      </c>
      <c r="DG7" s="3">
        <f t="shared" si="7"/>
        <v>0</v>
      </c>
      <c r="DH7" s="3">
        <f t="shared" si="7"/>
        <v>0</v>
      </c>
      <c r="DI7" s="3">
        <f t="shared" si="7"/>
        <v>0</v>
      </c>
      <c r="DJ7" s="3">
        <f t="shared" si="7"/>
        <v>0</v>
      </c>
      <c r="DK7" s="1"/>
      <c r="DL7" s="3">
        <f t="shared" si="8"/>
        <v>0</v>
      </c>
      <c r="DM7" s="3">
        <f t="shared" si="8"/>
        <v>0</v>
      </c>
      <c r="DN7" s="3">
        <f t="shared" si="8"/>
        <v>0</v>
      </c>
      <c r="DO7" s="3" t="str">
        <f t="shared" si="8"/>
        <v>La</v>
      </c>
      <c r="DP7" s="3">
        <f t="shared" si="8"/>
        <v>0</v>
      </c>
      <c r="DQ7" s="3" t="str">
        <f t="shared" si="8"/>
        <v>Si</v>
      </c>
      <c r="DR7" s="3" t="str">
        <f t="shared" si="8"/>
        <v>Do</v>
      </c>
      <c r="DS7" s="3">
        <f t="shared" si="8"/>
        <v>0</v>
      </c>
      <c r="DT7" s="3">
        <f t="shared" si="8"/>
        <v>0</v>
      </c>
      <c r="DU7" s="3">
        <f t="shared" si="8"/>
        <v>0</v>
      </c>
      <c r="DV7" s="1"/>
      <c r="DW7" s="1"/>
      <c r="DX7" s="3">
        <f t="shared" si="54"/>
        <v>0</v>
      </c>
      <c r="DY7" s="3">
        <f t="shared" si="9"/>
        <v>0</v>
      </c>
      <c r="DZ7" s="3">
        <f t="shared" si="10"/>
        <v>0</v>
      </c>
      <c r="EA7" s="3" t="str">
        <f t="shared" si="11"/>
        <v>7° grado Si</v>
      </c>
      <c r="EB7" s="3" t="str">
        <f t="shared" si="12"/>
        <v>1° grado Do</v>
      </c>
      <c r="EC7" s="3">
        <f t="shared" si="13"/>
        <v>0</v>
      </c>
      <c r="ED7" s="3" t="str">
        <f t="shared" si="14"/>
        <v>2° grado Re</v>
      </c>
      <c r="EE7" s="3">
        <f t="shared" si="15"/>
        <v>0</v>
      </c>
      <c r="EF7" s="3">
        <f t="shared" si="16"/>
        <v>0</v>
      </c>
      <c r="EG7" s="3">
        <f t="shared" si="17"/>
        <v>0</v>
      </c>
      <c r="EH7" s="1"/>
      <c r="EI7" s="3">
        <f t="shared" si="55"/>
        <v>0</v>
      </c>
      <c r="EJ7" s="3">
        <f t="shared" si="18"/>
        <v>0</v>
      </c>
      <c r="EK7" s="3">
        <f t="shared" si="19"/>
        <v>0</v>
      </c>
      <c r="EL7" s="3" t="str">
        <f t="shared" si="20"/>
        <v>2° grado Re</v>
      </c>
      <c r="EM7" s="3">
        <f t="shared" si="21"/>
        <v>0</v>
      </c>
      <c r="EN7" s="3" t="str">
        <f t="shared" si="22"/>
        <v>3° grado Mi</v>
      </c>
      <c r="EO7" s="3" t="str">
        <f t="shared" si="23"/>
        <v>4° grado Fa</v>
      </c>
      <c r="EP7" s="3">
        <f t="shared" si="24"/>
        <v>0</v>
      </c>
      <c r="EQ7" s="3">
        <f t="shared" si="25"/>
        <v>0</v>
      </c>
      <c r="ER7" s="3">
        <f t="shared" si="26"/>
        <v>0</v>
      </c>
      <c r="ES7" s="1"/>
      <c r="ET7" s="3">
        <f t="shared" si="56"/>
        <v>0</v>
      </c>
      <c r="EU7" s="3">
        <f t="shared" si="27"/>
        <v>0</v>
      </c>
      <c r="EV7" s="3">
        <f t="shared" si="28"/>
        <v>0</v>
      </c>
      <c r="EW7" s="3" t="str">
        <f t="shared" si="29"/>
        <v>3° grado Mi</v>
      </c>
      <c r="EX7" s="3" t="str">
        <f t="shared" si="30"/>
        <v>4° grado Fa</v>
      </c>
      <c r="EY7" s="3">
        <f t="shared" si="31"/>
        <v>0</v>
      </c>
      <c r="EZ7" s="3" t="str">
        <f t="shared" si="32"/>
        <v>5° grado Sol</v>
      </c>
      <c r="FA7" s="3">
        <f t="shared" si="33"/>
        <v>0</v>
      </c>
      <c r="FB7" s="3">
        <f t="shared" si="34"/>
        <v>0</v>
      </c>
      <c r="FC7" s="3">
        <f t="shared" si="35"/>
        <v>0</v>
      </c>
      <c r="FD7" s="1"/>
      <c r="FE7" s="3">
        <f t="shared" si="57"/>
        <v>0</v>
      </c>
      <c r="FF7" s="3">
        <f t="shared" si="36"/>
        <v>0</v>
      </c>
      <c r="FG7" s="3">
        <f t="shared" si="37"/>
        <v>0</v>
      </c>
      <c r="FH7" s="3" t="str">
        <f t="shared" si="38"/>
        <v>5° grado Sol</v>
      </c>
      <c r="FI7" s="3">
        <f t="shared" si="39"/>
        <v>0</v>
      </c>
      <c r="FJ7" s="3" t="str">
        <f t="shared" si="40"/>
        <v>6° grado La</v>
      </c>
      <c r="FK7" s="3">
        <f t="shared" si="41"/>
        <v>0</v>
      </c>
      <c r="FL7" s="3">
        <f t="shared" si="42"/>
        <v>0</v>
      </c>
      <c r="FM7" s="3">
        <f t="shared" si="43"/>
        <v>0</v>
      </c>
      <c r="FN7" s="3">
        <f t="shared" si="44"/>
        <v>0</v>
      </c>
      <c r="FO7" s="1"/>
      <c r="FP7" s="3">
        <f t="shared" si="58"/>
        <v>0</v>
      </c>
      <c r="FQ7" s="3">
        <f t="shared" si="45"/>
        <v>0</v>
      </c>
      <c r="FR7" s="3">
        <f t="shared" si="46"/>
        <v>0</v>
      </c>
      <c r="FS7" s="3" t="str">
        <f t="shared" si="47"/>
        <v>6° grado La</v>
      </c>
      <c r="FT7" s="3">
        <f t="shared" si="48"/>
        <v>0</v>
      </c>
      <c r="FU7" s="3" t="str">
        <f t="shared" si="49"/>
        <v>7° grado Si</v>
      </c>
      <c r="FV7" s="3" t="str">
        <f t="shared" si="50"/>
        <v>1° grado Do</v>
      </c>
      <c r="FW7" s="3">
        <f t="shared" si="51"/>
        <v>0</v>
      </c>
      <c r="FX7" s="3">
        <f t="shared" si="52"/>
        <v>0</v>
      </c>
      <c r="FY7" s="3">
        <f t="shared" si="53"/>
        <v>0</v>
      </c>
      <c r="GA7" s="180"/>
      <c r="GB7" s="180"/>
      <c r="GC7" s="180"/>
      <c r="GD7" s="180"/>
      <c r="GE7" s="180"/>
      <c r="GF7" s="180"/>
      <c r="GG7" s="180"/>
      <c r="GH7" s="180"/>
      <c r="GI7" s="180"/>
      <c r="GJ7" s="180"/>
      <c r="GK7" s="180"/>
      <c r="GL7" s="180"/>
      <c r="GM7" s="180"/>
      <c r="GN7" s="180"/>
      <c r="GO7" s="180"/>
      <c r="GP7" s="180"/>
      <c r="GQ7" s="180"/>
      <c r="GR7" s="180"/>
      <c r="GS7" s="180"/>
      <c r="GT7" s="180"/>
      <c r="GU7" s="180"/>
      <c r="GV7" s="180"/>
      <c r="GW7" s="180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</row>
    <row r="8" spans="1:260" x14ac:dyDescent="0.3">
      <c r="A8" s="2" t="s">
        <v>12</v>
      </c>
      <c r="B8" s="1"/>
      <c r="C8" s="1" t="str">
        <f>'xx1'!B10</f>
        <v>Sol</v>
      </c>
      <c r="D8" s="1" t="str">
        <f>'xx2'!B10</f>
        <v>Sol</v>
      </c>
      <c r="E8" s="1"/>
      <c r="F8" s="1" t="str">
        <f t="shared" si="2"/>
        <v>Sol</v>
      </c>
      <c r="G8" s="1" t="str">
        <f t="shared" si="3"/>
        <v>Sol</v>
      </c>
      <c r="H8" s="1"/>
      <c r="I8" s="1"/>
      <c r="J8" s="1" t="str">
        <f t="shared" si="0"/>
        <v>Sol</v>
      </c>
      <c r="K8" s="1">
        <f t="shared" si="1"/>
        <v>0</v>
      </c>
      <c r="L8" s="1"/>
      <c r="M8" s="1" t="s">
        <v>64</v>
      </c>
      <c r="N8" s="1"/>
      <c r="O8" s="1"/>
      <c r="P8" s="1">
        <f t="shared" ref="P8:X8" si="59">IF(RIGHT(BT7,1)="B",(HLOOKUP(BT7,corsab,2,FALSE)),(IF(BT7=0,Q8-1,(HLOOKUP(BT7,corda,2,FALSE)))))</f>
        <v>4</v>
      </c>
      <c r="Q8" s="1">
        <f t="shared" si="59"/>
        <v>5</v>
      </c>
      <c r="R8" s="1">
        <f t="shared" si="59"/>
        <v>6</v>
      </c>
      <c r="S8" s="1">
        <f t="shared" si="59"/>
        <v>7</v>
      </c>
      <c r="T8" s="1">
        <f t="shared" si="59"/>
        <v>8</v>
      </c>
      <c r="U8" s="1">
        <f t="shared" si="59"/>
        <v>9</v>
      </c>
      <c r="V8" s="1">
        <f t="shared" si="59"/>
        <v>10</v>
      </c>
      <c r="W8" s="1">
        <f t="shared" si="59"/>
        <v>-3</v>
      </c>
      <c r="X8" s="1">
        <f t="shared" si="59"/>
        <v>-2</v>
      </c>
      <c r="Y8" s="1">
        <f>IF(RIGHT(CC7,1)="B",(HLOOKUP(CC7,corsab,2,FALSE)),(IF(CC7=0,CD8-1,(HLOOKUP(CC7,corda,2,FALSE)))))</f>
        <v>-1</v>
      </c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5">
        <f>P8</f>
        <v>4</v>
      </c>
      <c r="BU8" s="15">
        <f>BT8+1</f>
        <v>5</v>
      </c>
      <c r="BV8" s="15">
        <f t="shared" ref="BV8:CC8" si="60">BU8+1</f>
        <v>6</v>
      </c>
      <c r="BW8" s="15">
        <f t="shared" si="60"/>
        <v>7</v>
      </c>
      <c r="BX8" s="15">
        <f t="shared" si="60"/>
        <v>8</v>
      </c>
      <c r="BY8" s="15">
        <f t="shared" si="60"/>
        <v>9</v>
      </c>
      <c r="BZ8" s="15">
        <f t="shared" si="60"/>
        <v>10</v>
      </c>
      <c r="CA8" s="15">
        <f t="shared" si="60"/>
        <v>11</v>
      </c>
      <c r="CB8" s="15">
        <f t="shared" si="60"/>
        <v>12</v>
      </c>
      <c r="CC8" s="15">
        <f t="shared" si="60"/>
        <v>13</v>
      </c>
      <c r="CD8" s="1"/>
      <c r="CE8" s="1">
        <f>BW8</f>
        <v>7</v>
      </c>
      <c r="CF8" s="15">
        <f t="shared" ref="CF8:CN8" si="61">CE8+1</f>
        <v>8</v>
      </c>
      <c r="CG8" s="15">
        <f t="shared" si="61"/>
        <v>9</v>
      </c>
      <c r="CH8" s="15">
        <f t="shared" si="61"/>
        <v>10</v>
      </c>
      <c r="CI8" s="15">
        <f t="shared" si="61"/>
        <v>11</v>
      </c>
      <c r="CJ8" s="15">
        <f t="shared" si="61"/>
        <v>12</v>
      </c>
      <c r="CK8" s="15">
        <f t="shared" si="61"/>
        <v>13</v>
      </c>
      <c r="CL8" s="15">
        <f t="shared" si="61"/>
        <v>14</v>
      </c>
      <c r="CM8" s="15">
        <f t="shared" si="61"/>
        <v>15</v>
      </c>
      <c r="CN8" s="15">
        <f t="shared" si="61"/>
        <v>16</v>
      </c>
      <c r="CO8" s="1"/>
      <c r="CP8" s="1">
        <f>CG8</f>
        <v>9</v>
      </c>
      <c r="CQ8" s="15">
        <f t="shared" ref="CQ8:CY8" si="62">CP8+1</f>
        <v>10</v>
      </c>
      <c r="CR8" s="15">
        <f t="shared" si="62"/>
        <v>11</v>
      </c>
      <c r="CS8" s="15">
        <f t="shared" si="62"/>
        <v>12</v>
      </c>
      <c r="CT8" s="15">
        <f t="shared" si="62"/>
        <v>13</v>
      </c>
      <c r="CU8" s="15">
        <f t="shared" si="62"/>
        <v>14</v>
      </c>
      <c r="CV8" s="15">
        <f t="shared" si="62"/>
        <v>15</v>
      </c>
      <c r="CW8" s="15">
        <f t="shared" si="62"/>
        <v>16</v>
      </c>
      <c r="CX8" s="15">
        <f t="shared" si="62"/>
        <v>17</v>
      </c>
      <c r="CY8" s="15">
        <f t="shared" si="62"/>
        <v>18</v>
      </c>
      <c r="CZ8" s="1"/>
      <c r="DA8" s="1">
        <f>CS8</f>
        <v>12</v>
      </c>
      <c r="DB8" s="15">
        <f t="shared" ref="DB8:DJ8" si="63">DA8+1</f>
        <v>13</v>
      </c>
      <c r="DC8" s="15">
        <f t="shared" si="63"/>
        <v>14</v>
      </c>
      <c r="DD8" s="15">
        <f t="shared" si="63"/>
        <v>15</v>
      </c>
      <c r="DE8" s="15">
        <f t="shared" si="63"/>
        <v>16</v>
      </c>
      <c r="DF8" s="15">
        <f t="shared" si="63"/>
        <v>17</v>
      </c>
      <c r="DG8" s="15">
        <f t="shared" si="63"/>
        <v>18</v>
      </c>
      <c r="DH8" s="15">
        <f t="shared" si="63"/>
        <v>19</v>
      </c>
      <c r="DI8" s="15">
        <f t="shared" si="63"/>
        <v>20</v>
      </c>
      <c r="DJ8" s="15">
        <f t="shared" si="63"/>
        <v>21</v>
      </c>
      <c r="DK8" s="1"/>
      <c r="DL8" s="1">
        <f>DC8</f>
        <v>14</v>
      </c>
      <c r="DM8" s="15">
        <f t="shared" ref="DM8:DU8" si="64">DL8+1</f>
        <v>15</v>
      </c>
      <c r="DN8" s="15">
        <f t="shared" si="64"/>
        <v>16</v>
      </c>
      <c r="DO8" s="15">
        <f t="shared" si="64"/>
        <v>17</v>
      </c>
      <c r="DP8" s="15">
        <f t="shared" si="64"/>
        <v>18</v>
      </c>
      <c r="DQ8" s="15">
        <f t="shared" si="64"/>
        <v>19</v>
      </c>
      <c r="DR8" s="15">
        <f t="shared" si="64"/>
        <v>20</v>
      </c>
      <c r="DS8" s="15">
        <f t="shared" si="64"/>
        <v>21</v>
      </c>
      <c r="DT8" s="15">
        <f t="shared" si="64"/>
        <v>22</v>
      </c>
      <c r="DU8" s="15">
        <f t="shared" si="64"/>
        <v>23</v>
      </c>
      <c r="DV8" s="1"/>
      <c r="DW8" s="1"/>
      <c r="DX8" s="1" t="str">
        <f>CONCATENATE(BT8,"° TASTO")</f>
        <v>4° TASTO</v>
      </c>
      <c r="DY8" s="1" t="str">
        <f t="shared" ref="DY8:EG8" si="65">CONCATENATE(BU8,"° TASTO")</f>
        <v>5° TASTO</v>
      </c>
      <c r="DZ8" s="1" t="str">
        <f t="shared" si="65"/>
        <v>6° TASTO</v>
      </c>
      <c r="EA8" s="1" t="str">
        <f t="shared" si="65"/>
        <v>7° TASTO</v>
      </c>
      <c r="EB8" s="1" t="str">
        <f t="shared" si="65"/>
        <v>8° TASTO</v>
      </c>
      <c r="EC8" s="1" t="str">
        <f t="shared" si="65"/>
        <v>9° TASTO</v>
      </c>
      <c r="ED8" s="1" t="str">
        <f t="shared" si="65"/>
        <v>10° TASTO</v>
      </c>
      <c r="EE8" s="1" t="str">
        <f t="shared" si="65"/>
        <v>11° TASTO</v>
      </c>
      <c r="EF8" s="1" t="str">
        <f t="shared" si="65"/>
        <v>12° TASTO</v>
      </c>
      <c r="EG8" s="1" t="str">
        <f t="shared" si="65"/>
        <v>13° TASTO</v>
      </c>
      <c r="EH8" s="1"/>
      <c r="EI8" s="1" t="str">
        <f>CONCATENATE(CE8,"° TASTO")</f>
        <v>7° TASTO</v>
      </c>
      <c r="EJ8" s="1" t="str">
        <f t="shared" ref="EJ8" si="66">CONCATENATE(CF8,"° TASTO")</f>
        <v>8° TASTO</v>
      </c>
      <c r="EK8" s="1" t="str">
        <f t="shared" ref="EK8" si="67">CONCATENATE(CG8,"° TASTO")</f>
        <v>9° TASTO</v>
      </c>
      <c r="EL8" s="1" t="str">
        <f t="shared" ref="EL8" si="68">CONCATENATE(CH8,"° TASTO")</f>
        <v>10° TASTO</v>
      </c>
      <c r="EM8" s="1" t="str">
        <f t="shared" ref="EM8" si="69">CONCATENATE(CI8,"° TASTO")</f>
        <v>11° TASTO</v>
      </c>
      <c r="EN8" s="1" t="str">
        <f t="shared" ref="EN8" si="70">CONCATENATE(CJ8,"° TASTO")</f>
        <v>12° TASTO</v>
      </c>
      <c r="EO8" s="1" t="str">
        <f t="shared" ref="EO8" si="71">CONCATENATE(CK8,"° TASTO")</f>
        <v>13° TASTO</v>
      </c>
      <c r="EP8" s="1" t="str">
        <f t="shared" ref="EP8" si="72">CONCATENATE(CL8,"° TASTO")</f>
        <v>14° TASTO</v>
      </c>
      <c r="EQ8" s="1" t="str">
        <f t="shared" ref="EQ8" si="73">CONCATENATE(CM8,"° TASTO")</f>
        <v>15° TASTO</v>
      </c>
      <c r="ER8" s="1" t="str">
        <f t="shared" ref="ER8" si="74">CONCATENATE(CN8,"° TASTO")</f>
        <v>16° TASTO</v>
      </c>
      <c r="ES8" s="1"/>
      <c r="ET8" s="1" t="str">
        <f>CONCATENATE(CP8,"° TASTO")</f>
        <v>9° TASTO</v>
      </c>
      <c r="EU8" s="1" t="str">
        <f t="shared" ref="EU8" si="75">CONCATENATE(CQ8,"° TASTO")</f>
        <v>10° TASTO</v>
      </c>
      <c r="EV8" s="1" t="str">
        <f t="shared" ref="EV8" si="76">CONCATENATE(CR8,"° TASTO")</f>
        <v>11° TASTO</v>
      </c>
      <c r="EW8" s="1" t="str">
        <f t="shared" ref="EW8" si="77">CONCATENATE(CS8,"° TASTO")</f>
        <v>12° TASTO</v>
      </c>
      <c r="EX8" s="1" t="str">
        <f t="shared" ref="EX8" si="78">CONCATENATE(CT8,"° TASTO")</f>
        <v>13° TASTO</v>
      </c>
      <c r="EY8" s="1" t="str">
        <f t="shared" ref="EY8" si="79">CONCATENATE(CU8,"° TASTO")</f>
        <v>14° TASTO</v>
      </c>
      <c r="EZ8" s="1" t="str">
        <f t="shared" ref="EZ8" si="80">CONCATENATE(CV8,"° TASTO")</f>
        <v>15° TASTO</v>
      </c>
      <c r="FA8" s="1" t="str">
        <f t="shared" ref="FA8" si="81">CONCATENATE(CW8,"° TASTO")</f>
        <v>16° TASTO</v>
      </c>
      <c r="FB8" s="1" t="str">
        <f t="shared" ref="FB8" si="82">CONCATENATE(CX8,"° TASTO")</f>
        <v>17° TASTO</v>
      </c>
      <c r="FC8" s="1" t="str">
        <f t="shared" ref="FC8" si="83">CONCATENATE(CY8,"° TASTO")</f>
        <v>18° TASTO</v>
      </c>
      <c r="FD8" s="1"/>
      <c r="FE8" s="1" t="str">
        <f>CONCATENATE(DA8,"° TASTO")</f>
        <v>12° TASTO</v>
      </c>
      <c r="FF8" s="1" t="str">
        <f t="shared" ref="FF8" si="84">CONCATENATE(DB8,"° TASTO")</f>
        <v>13° TASTO</v>
      </c>
      <c r="FG8" s="1" t="str">
        <f t="shared" ref="FG8" si="85">CONCATENATE(DC8,"° TASTO")</f>
        <v>14° TASTO</v>
      </c>
      <c r="FH8" s="1" t="str">
        <f t="shared" ref="FH8" si="86">CONCATENATE(DD8,"° TASTO")</f>
        <v>15° TASTO</v>
      </c>
      <c r="FI8" s="1" t="str">
        <f t="shared" ref="FI8" si="87">CONCATENATE(DE8,"° TASTO")</f>
        <v>16° TASTO</v>
      </c>
      <c r="FJ8" s="1" t="str">
        <f t="shared" ref="FJ8" si="88">CONCATENATE(DF8,"° TASTO")</f>
        <v>17° TASTO</v>
      </c>
      <c r="FK8" s="1" t="str">
        <f t="shared" ref="FK8" si="89">CONCATENATE(DG8,"° TASTO")</f>
        <v>18° TASTO</v>
      </c>
      <c r="FL8" s="1" t="str">
        <f t="shared" ref="FL8" si="90">CONCATENATE(DH8,"° TASTO")</f>
        <v>19° TASTO</v>
      </c>
      <c r="FM8" s="1" t="str">
        <f t="shared" ref="FM8" si="91">CONCATENATE(DI8,"° TASTO")</f>
        <v>20° TASTO</v>
      </c>
      <c r="FN8" s="1" t="str">
        <f t="shared" ref="FN8" si="92">CONCATENATE(DJ8,"° TASTO")</f>
        <v>21° TASTO</v>
      </c>
      <c r="FO8" s="1"/>
      <c r="FP8" s="1" t="str">
        <f>CONCATENATE(DL8,"° TASTO")</f>
        <v>14° TASTO</v>
      </c>
      <c r="FQ8" s="1" t="str">
        <f t="shared" ref="FQ8" si="93">CONCATENATE(DM8,"° TASTO")</f>
        <v>15° TASTO</v>
      </c>
      <c r="FR8" s="1" t="str">
        <f t="shared" ref="FR8" si="94">CONCATENATE(DN8,"° TASTO")</f>
        <v>16° TASTO</v>
      </c>
      <c r="FS8" s="1" t="str">
        <f t="shared" ref="FS8" si="95">CONCATENATE(DO8,"° TASTO")</f>
        <v>17° TASTO</v>
      </c>
      <c r="FT8" s="1" t="str">
        <f t="shared" ref="FT8" si="96">CONCATENATE(DP8,"° TASTO")</f>
        <v>18° TASTO</v>
      </c>
      <c r="FU8" s="1" t="str">
        <f t="shared" ref="FU8" si="97">CONCATENATE(DQ8,"° TASTO")</f>
        <v>19° TASTO</v>
      </c>
      <c r="FV8" s="1" t="str">
        <f t="shared" ref="FV8" si="98">CONCATENATE(DR8,"° TASTO")</f>
        <v>20° TASTO</v>
      </c>
      <c r="FW8" s="1" t="str">
        <f t="shared" ref="FW8" si="99">CONCATENATE(DS8,"° TASTO")</f>
        <v>21° TASTO</v>
      </c>
      <c r="FX8" s="1" t="str">
        <f t="shared" ref="FX8" si="100">CONCATENATE(DT8,"° TASTO")</f>
        <v>22° TASTO</v>
      </c>
      <c r="FY8" s="1" t="str">
        <f t="shared" ref="FY8" si="101">CONCATENATE(DU8,"° TASTO")</f>
        <v>23° TASTO</v>
      </c>
      <c r="GA8" s="180"/>
      <c r="GB8" s="180"/>
      <c r="GC8" s="180"/>
      <c r="GD8" s="180"/>
      <c r="GE8" s="180"/>
      <c r="GF8" s="180"/>
      <c r="GG8" s="180"/>
      <c r="GH8" s="180"/>
      <c r="GI8" s="180"/>
      <c r="GJ8" s="180"/>
      <c r="GK8" s="180"/>
      <c r="GL8" s="180"/>
      <c r="GM8" s="180"/>
      <c r="GN8" s="180"/>
      <c r="GO8" s="180"/>
      <c r="GP8" s="180"/>
      <c r="GQ8" s="180"/>
      <c r="GR8" s="180"/>
      <c r="GS8" s="180"/>
      <c r="GT8" s="180"/>
      <c r="GU8" s="180"/>
      <c r="GV8" s="180"/>
      <c r="GW8" s="180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</row>
    <row r="9" spans="1:260" x14ac:dyDescent="0.3">
      <c r="A9" s="2" t="s">
        <v>13</v>
      </c>
      <c r="B9" s="1"/>
      <c r="C9" s="1" t="str">
        <f>'xx1'!B11</f>
        <v>Sol#</v>
      </c>
      <c r="D9" s="1" t="str">
        <f>'xx2'!B11</f>
        <v>Lab</v>
      </c>
      <c r="E9" s="1"/>
      <c r="F9" s="1" t="str">
        <f t="shared" si="2"/>
        <v>Lab</v>
      </c>
      <c r="G9" s="1" t="str">
        <f t="shared" si="3"/>
        <v>Sol#</v>
      </c>
      <c r="H9" s="1"/>
      <c r="I9" s="1"/>
      <c r="J9" s="1" t="str">
        <f t="shared" si="0"/>
        <v>Sol#</v>
      </c>
      <c r="K9" s="1" t="str">
        <f t="shared" si="1"/>
        <v>Lab</v>
      </c>
      <c r="L9" s="1"/>
      <c r="M9" s="1"/>
      <c r="N9" s="1"/>
      <c r="O9" s="1" t="s">
        <v>28</v>
      </c>
      <c r="P9" s="3">
        <f>BH2</f>
        <v>0</v>
      </c>
      <c r="Q9" s="3">
        <f t="shared" ref="Q9:Y9" si="102">BI2</f>
        <v>0</v>
      </c>
      <c r="R9" s="3">
        <f t="shared" si="102"/>
        <v>0</v>
      </c>
      <c r="S9" s="3">
        <v>1</v>
      </c>
      <c r="T9" s="3">
        <f t="shared" si="102"/>
        <v>0</v>
      </c>
      <c r="U9" s="3">
        <v>2</v>
      </c>
      <c r="V9" s="3">
        <v>3</v>
      </c>
      <c r="W9" s="3">
        <f t="shared" si="102"/>
        <v>0</v>
      </c>
      <c r="X9" s="3">
        <f t="shared" si="102"/>
        <v>0</v>
      </c>
      <c r="Y9" s="3">
        <f t="shared" si="102"/>
        <v>0</v>
      </c>
      <c r="Z9" s="1" t="s">
        <v>28</v>
      </c>
      <c r="AA9" s="3">
        <f>IF(P2=0,0,P2+2)</f>
        <v>0</v>
      </c>
      <c r="AB9" s="3">
        <f t="shared" ref="AB9:BQ9" si="103">IF(Q2=0,0,Q2+2)</f>
        <v>0</v>
      </c>
      <c r="AC9" s="3">
        <f t="shared" si="103"/>
        <v>0</v>
      </c>
      <c r="AD9" s="3">
        <v>2</v>
      </c>
      <c r="AE9" s="3">
        <f t="shared" si="103"/>
        <v>3</v>
      </c>
      <c r="AF9" s="3">
        <f t="shared" si="103"/>
        <v>0</v>
      </c>
      <c r="AG9" s="3">
        <f t="shared" si="103"/>
        <v>4</v>
      </c>
      <c r="AH9" s="3">
        <f t="shared" si="103"/>
        <v>0</v>
      </c>
      <c r="AI9" s="3">
        <f t="shared" si="103"/>
        <v>0</v>
      </c>
      <c r="AJ9" s="3">
        <f t="shared" si="103"/>
        <v>0</v>
      </c>
      <c r="AK9" s="1" t="str">
        <f>O9</f>
        <v>minore</v>
      </c>
      <c r="AL9" s="3">
        <f t="shared" si="103"/>
        <v>0</v>
      </c>
      <c r="AM9" s="3">
        <f t="shared" si="103"/>
        <v>0</v>
      </c>
      <c r="AN9" s="3">
        <f t="shared" si="103"/>
        <v>0</v>
      </c>
      <c r="AO9" s="3">
        <f t="shared" si="103"/>
        <v>4</v>
      </c>
      <c r="AP9" s="3">
        <f t="shared" si="103"/>
        <v>0</v>
      </c>
      <c r="AQ9" s="3">
        <f t="shared" si="103"/>
        <v>5</v>
      </c>
      <c r="AR9" s="3">
        <f t="shared" si="103"/>
        <v>6</v>
      </c>
      <c r="AS9" s="3">
        <f t="shared" si="103"/>
        <v>0</v>
      </c>
      <c r="AT9" s="3">
        <f t="shared" si="103"/>
        <v>0</v>
      </c>
      <c r="AU9" s="3">
        <f t="shared" si="103"/>
        <v>0</v>
      </c>
      <c r="AV9" s="1" t="str">
        <f>Z9</f>
        <v>minore</v>
      </c>
      <c r="AW9" s="3">
        <f t="shared" si="103"/>
        <v>0</v>
      </c>
      <c r="AX9" s="3">
        <f t="shared" si="103"/>
        <v>0</v>
      </c>
      <c r="AY9" s="3">
        <f t="shared" si="103"/>
        <v>0</v>
      </c>
      <c r="AZ9" s="3">
        <f t="shared" si="103"/>
        <v>5</v>
      </c>
      <c r="BA9" s="3">
        <f t="shared" si="103"/>
        <v>6</v>
      </c>
      <c r="BB9" s="3">
        <f t="shared" si="103"/>
        <v>0</v>
      </c>
      <c r="BC9" s="3">
        <f t="shared" si="103"/>
        <v>7</v>
      </c>
      <c r="BD9" s="3">
        <f t="shared" si="103"/>
        <v>0</v>
      </c>
      <c r="BE9" s="3">
        <f t="shared" si="103"/>
        <v>0</v>
      </c>
      <c r="BF9" s="3">
        <f t="shared" si="103"/>
        <v>0</v>
      </c>
      <c r="BG9" s="1" t="str">
        <f>AK9</f>
        <v>minore</v>
      </c>
      <c r="BH9" s="3">
        <f t="shared" si="103"/>
        <v>0</v>
      </c>
      <c r="BI9" s="3">
        <f t="shared" si="103"/>
        <v>0</v>
      </c>
      <c r="BJ9" s="3">
        <f t="shared" si="103"/>
        <v>0</v>
      </c>
      <c r="BK9" s="3">
        <f t="shared" si="103"/>
        <v>7</v>
      </c>
      <c r="BL9" s="3">
        <f t="shared" si="103"/>
        <v>0</v>
      </c>
      <c r="BM9" s="3">
        <v>1</v>
      </c>
      <c r="BN9" s="3">
        <f t="shared" si="103"/>
        <v>0</v>
      </c>
      <c r="BO9" s="3">
        <f t="shared" si="103"/>
        <v>0</v>
      </c>
      <c r="BP9" s="3">
        <f t="shared" si="103"/>
        <v>0</v>
      </c>
      <c r="BQ9" s="3">
        <f t="shared" si="103"/>
        <v>0</v>
      </c>
      <c r="BR9" s="1"/>
      <c r="BS9" s="1" t="s">
        <v>28</v>
      </c>
      <c r="BT9" s="3">
        <f t="shared" ref="BT9:CC14" si="104">IF(TYPE(VLOOKUP(P9,lescale,3,FALSE))=16,0,VLOOKUP(P9,lescale,3,FALSE))</f>
        <v>0</v>
      </c>
      <c r="BU9" s="3">
        <f t="shared" si="104"/>
        <v>0</v>
      </c>
      <c r="BV9" s="3">
        <f t="shared" si="104"/>
        <v>0</v>
      </c>
      <c r="BW9" s="3" t="str">
        <f t="shared" si="104"/>
        <v>Do</v>
      </c>
      <c r="BX9" s="3">
        <f t="shared" si="104"/>
        <v>0</v>
      </c>
      <c r="BY9" s="3" t="str">
        <f t="shared" si="104"/>
        <v>Re</v>
      </c>
      <c r="BZ9" s="3" t="str">
        <f t="shared" si="104"/>
        <v>Mib</v>
      </c>
      <c r="CA9" s="3">
        <f t="shared" si="104"/>
        <v>0</v>
      </c>
      <c r="CB9" s="3">
        <f t="shared" si="104"/>
        <v>0</v>
      </c>
      <c r="CC9" s="3">
        <f t="shared" si="104"/>
        <v>0</v>
      </c>
      <c r="CD9" s="1" t="s">
        <v>28</v>
      </c>
      <c r="CE9" s="3">
        <f t="shared" ref="CE9:CN14" si="105">IF(TYPE(VLOOKUP(AA9,lescale,3,FALSE))=16,0,VLOOKUP(AA9,lescale,3,FALSE))</f>
        <v>0</v>
      </c>
      <c r="CF9" s="3">
        <f t="shared" si="105"/>
        <v>0</v>
      </c>
      <c r="CG9" s="3">
        <f t="shared" si="105"/>
        <v>0</v>
      </c>
      <c r="CH9" s="3" t="str">
        <f t="shared" si="105"/>
        <v>Re</v>
      </c>
      <c r="CI9" s="3" t="str">
        <f t="shared" si="105"/>
        <v>Mib</v>
      </c>
      <c r="CJ9" s="3">
        <f t="shared" si="105"/>
        <v>0</v>
      </c>
      <c r="CK9" s="3" t="str">
        <f t="shared" si="105"/>
        <v>Fa</v>
      </c>
      <c r="CL9" s="3">
        <f t="shared" si="105"/>
        <v>0</v>
      </c>
      <c r="CM9" s="3">
        <f t="shared" si="105"/>
        <v>0</v>
      </c>
      <c r="CN9" s="3">
        <f t="shared" si="105"/>
        <v>0</v>
      </c>
      <c r="CO9" s="1" t="str">
        <f>BS9</f>
        <v>minore</v>
      </c>
      <c r="CP9" s="3">
        <f t="shared" ref="CP9:CY14" si="106">IF(TYPE(VLOOKUP(AL9,lescale,3,FALSE))=16,0,VLOOKUP(AL9,lescale,3,FALSE))</f>
        <v>0</v>
      </c>
      <c r="CQ9" s="3">
        <f t="shared" si="106"/>
        <v>0</v>
      </c>
      <c r="CR9" s="3">
        <f t="shared" si="106"/>
        <v>0</v>
      </c>
      <c r="CS9" s="3" t="str">
        <f t="shared" si="106"/>
        <v>Fa</v>
      </c>
      <c r="CT9" s="3">
        <f t="shared" si="106"/>
        <v>0</v>
      </c>
      <c r="CU9" s="3" t="str">
        <f t="shared" si="106"/>
        <v>Sol</v>
      </c>
      <c r="CV9" s="3" t="str">
        <f t="shared" si="106"/>
        <v>Lab</v>
      </c>
      <c r="CW9" s="3">
        <f t="shared" si="106"/>
        <v>0</v>
      </c>
      <c r="CX9" s="3">
        <f t="shared" si="106"/>
        <v>0</v>
      </c>
      <c r="CY9" s="3">
        <f t="shared" si="106"/>
        <v>0</v>
      </c>
      <c r="CZ9" s="1" t="str">
        <f>CD9</f>
        <v>minore</v>
      </c>
      <c r="DA9" s="3">
        <f t="shared" ref="DA9:DJ14" si="107">IF(TYPE(VLOOKUP(AW9,lescale,3,FALSE))=16,0,VLOOKUP(AW9,lescale,3,FALSE))</f>
        <v>0</v>
      </c>
      <c r="DB9" s="3">
        <f t="shared" si="107"/>
        <v>0</v>
      </c>
      <c r="DC9" s="3">
        <f t="shared" si="107"/>
        <v>0</v>
      </c>
      <c r="DD9" s="3" t="str">
        <f t="shared" si="107"/>
        <v>Sol</v>
      </c>
      <c r="DE9" s="3" t="str">
        <f t="shared" si="107"/>
        <v>Lab</v>
      </c>
      <c r="DF9" s="3">
        <f t="shared" si="107"/>
        <v>0</v>
      </c>
      <c r="DG9" s="3" t="str">
        <f t="shared" si="107"/>
        <v>Sib</v>
      </c>
      <c r="DH9" s="3">
        <f t="shared" si="107"/>
        <v>0</v>
      </c>
      <c r="DI9" s="3">
        <f t="shared" si="107"/>
        <v>0</v>
      </c>
      <c r="DJ9" s="3">
        <f t="shared" si="107"/>
        <v>0</v>
      </c>
      <c r="DK9" s="1" t="str">
        <f>CO9</f>
        <v>minore</v>
      </c>
      <c r="DL9" s="3">
        <f t="shared" ref="DL9:DU14" si="108">IF(TYPE(VLOOKUP(BH9,lescale,3,FALSE))=16,0,VLOOKUP(BH9,lescale,3,FALSE))</f>
        <v>0</v>
      </c>
      <c r="DM9" s="3">
        <f t="shared" si="108"/>
        <v>0</v>
      </c>
      <c r="DN9" s="3">
        <f t="shared" si="108"/>
        <v>0</v>
      </c>
      <c r="DO9" s="3" t="str">
        <f t="shared" si="108"/>
        <v>Sib</v>
      </c>
      <c r="DP9" s="3">
        <f t="shared" si="108"/>
        <v>0</v>
      </c>
      <c r="DQ9" s="3" t="str">
        <f t="shared" si="108"/>
        <v>Do</v>
      </c>
      <c r="DR9" s="3">
        <f t="shared" si="108"/>
        <v>0</v>
      </c>
      <c r="DS9" s="3">
        <f t="shared" si="108"/>
        <v>0</v>
      </c>
      <c r="DT9" s="3">
        <f t="shared" si="108"/>
        <v>0</v>
      </c>
      <c r="DU9" s="3">
        <f t="shared" si="108"/>
        <v>0</v>
      </c>
      <c r="DV9" s="1"/>
      <c r="DW9" s="1" t="s">
        <v>28</v>
      </c>
      <c r="DX9" s="3">
        <f>IF(BT9=0,0,CONCATENATE(P9,"° grado ",BT9))</f>
        <v>0</v>
      </c>
      <c r="DY9" s="3">
        <f t="shared" ref="DY9:DY14" si="109">IF(BU9=0,0,CONCATENATE(Q9,"° grado ",BU9))</f>
        <v>0</v>
      </c>
      <c r="DZ9" s="3">
        <f t="shared" ref="DZ9:DZ14" si="110">IF(BV9=0,0,CONCATENATE(R9,"° grado ",BV9))</f>
        <v>0</v>
      </c>
      <c r="EA9" s="3" t="str">
        <f t="shared" ref="EA9:EA14" si="111">IF(BW9=0,0,CONCATENATE(S9,"° grado ",BW9))</f>
        <v>1° grado Do</v>
      </c>
      <c r="EB9" s="3">
        <f t="shared" ref="EB9:EB14" si="112">IF(BX9=0,0,CONCATENATE(T9,"° grado ",BX9))</f>
        <v>0</v>
      </c>
      <c r="EC9" s="3" t="str">
        <f t="shared" ref="EC9:EC14" si="113">IF(BY9=0,0,CONCATENATE(U9,"° grado ",BY9))</f>
        <v>2° grado Re</v>
      </c>
      <c r="ED9" s="3" t="str">
        <f t="shared" ref="ED9:ED14" si="114">IF(BZ9=0,0,CONCATENATE(V9,"° grado ",BZ9))</f>
        <v>3° grado Mib</v>
      </c>
      <c r="EE9" s="3">
        <f t="shared" ref="EE9:EE14" si="115">IF(CA9=0,0,CONCATENATE(W9,"° grado ",CA9))</f>
        <v>0</v>
      </c>
      <c r="EF9" s="3">
        <f t="shared" ref="EF9:EF14" si="116">IF(CB9=0,0,CONCATENATE(X9,"° grado ",CB9))</f>
        <v>0</v>
      </c>
      <c r="EG9" s="3">
        <f t="shared" ref="EG9:EG14" si="117">IF(CC9=0,0,CONCATENATE(Y9,"° grado ",CC9))</f>
        <v>0</v>
      </c>
      <c r="EH9" s="1" t="s">
        <v>28</v>
      </c>
      <c r="EI9" s="3">
        <f>IF(CE9=0,0,CONCATENATE(AA9,"° grado ",CE9))</f>
        <v>0</v>
      </c>
      <c r="EJ9" s="3">
        <f t="shared" ref="EJ9:EJ14" si="118">IF(CF9=0,0,CONCATENATE(AB9,"° grado ",CF9))</f>
        <v>0</v>
      </c>
      <c r="EK9" s="3">
        <f t="shared" ref="EK9:EK14" si="119">IF(CG9=0,0,CONCATENATE(AC9,"° grado ",CG9))</f>
        <v>0</v>
      </c>
      <c r="EL9" s="3" t="str">
        <f t="shared" ref="EL9:EL14" si="120">IF(CH9=0,0,CONCATENATE(AD9,"° grado ",CH9))</f>
        <v>2° grado Re</v>
      </c>
      <c r="EM9" s="3" t="str">
        <f t="shared" ref="EM9:EM11" si="121">IF(CI9=0,0,CONCATENATE(AE9,"° grado ",CI9))</f>
        <v>3° grado Mib</v>
      </c>
      <c r="EN9" s="3">
        <f t="shared" ref="EN9:EN14" si="122">IF(CJ9=0,0,CONCATENATE(AF9,"° grado ",CJ9))</f>
        <v>0</v>
      </c>
      <c r="EO9" s="3" t="str">
        <f t="shared" ref="EO9:EO14" si="123">IF(CK9=0,0,CONCATENATE(AG9,"° grado ",CK9))</f>
        <v>4° grado Fa</v>
      </c>
      <c r="EP9" s="3">
        <f t="shared" ref="EP9:EP14" si="124">IF(CL9=0,0,CONCATENATE(AH9,"° grado ",CL9))</f>
        <v>0</v>
      </c>
      <c r="EQ9" s="3">
        <f t="shared" ref="EQ9:EQ14" si="125">IF(CM9=0,0,CONCATENATE(AI9,"° grado ",CM9))</f>
        <v>0</v>
      </c>
      <c r="ER9" s="3">
        <f t="shared" ref="ER9:ER14" si="126">IF(CN9=0,0,CONCATENATE(AJ9,"° grado ",CN9))</f>
        <v>0</v>
      </c>
      <c r="ES9" s="1" t="str">
        <f>DW9</f>
        <v>minore</v>
      </c>
      <c r="ET9" s="3">
        <f>IF(CP9=0,0,CONCATENATE(AL9,"° grado ",CP9))</f>
        <v>0</v>
      </c>
      <c r="EU9" s="3">
        <f t="shared" ref="EU9:EU14" si="127">IF(CQ9=0,0,CONCATENATE(AM9,"° grado ",CQ9))</f>
        <v>0</v>
      </c>
      <c r="EV9" s="3">
        <f t="shared" ref="EV9:EV14" si="128">IF(CR9=0,0,CONCATENATE(AN9,"° grado ",CR9))</f>
        <v>0</v>
      </c>
      <c r="EW9" s="3" t="str">
        <f t="shared" ref="EW9:EW14" si="129">IF(CS9=0,0,CONCATENATE(AO9,"° grado ",CS9))</f>
        <v>4° grado Fa</v>
      </c>
      <c r="EX9" s="3">
        <f t="shared" ref="EX9:EX11" si="130">IF(CT9=0,0,CONCATENATE(AP9,"° grado ",CT9))</f>
        <v>0</v>
      </c>
      <c r="EY9" s="3" t="str">
        <f t="shared" ref="EY9:EY14" si="131">IF(CU9=0,0,CONCATENATE(AQ9,"° grado ",CU9))</f>
        <v>5° grado Sol</v>
      </c>
      <c r="EZ9" s="3" t="str">
        <f t="shared" ref="EZ9:EZ14" si="132">IF(CV9=0,0,CONCATENATE(AR9,"° grado ",CV9))</f>
        <v>6° grado Lab</v>
      </c>
      <c r="FA9" s="3">
        <f t="shared" ref="FA9:FA14" si="133">IF(CW9=0,0,CONCATENATE(AS9,"° grado ",CW9))</f>
        <v>0</v>
      </c>
      <c r="FB9" s="3">
        <f t="shared" ref="FB9:FB14" si="134">IF(CX9=0,0,CONCATENATE(AT9,"° grado ",CX9))</f>
        <v>0</v>
      </c>
      <c r="FC9" s="3">
        <f t="shared" ref="FC9:FC14" si="135">IF(CY9=0,0,CONCATENATE(AU9,"° grado ",CY9))</f>
        <v>0</v>
      </c>
      <c r="FD9" s="1" t="str">
        <f>EH9</f>
        <v>minore</v>
      </c>
      <c r="FE9" s="3">
        <f>IF(DA9=0,0,CONCATENATE(AW9,"° grado ",DA9))</f>
        <v>0</v>
      </c>
      <c r="FF9" s="3">
        <f t="shared" ref="FF9:FF14" si="136">IF(DB9=0,0,CONCATENATE(AX9,"° grado ",DB9))</f>
        <v>0</v>
      </c>
      <c r="FG9" s="3">
        <f t="shared" ref="FG9:FG14" si="137">IF(DC9=0,0,CONCATENATE(AY9,"° grado ",DC9))</f>
        <v>0</v>
      </c>
      <c r="FH9" s="3" t="str">
        <f t="shared" ref="FH9:FH14" si="138">IF(DD9=0,0,CONCATENATE(AZ9,"° grado ",DD9))</f>
        <v>5° grado Sol</v>
      </c>
      <c r="FI9" s="3" t="str">
        <f t="shared" ref="FI9:FI11" si="139">IF(DE9=0,0,CONCATENATE(BA9,"° grado ",DE9))</f>
        <v>6° grado Lab</v>
      </c>
      <c r="FJ9" s="3">
        <f t="shared" ref="FJ9:FJ14" si="140">IF(DF9=0,0,CONCATENATE(BB9,"° grado ",DF9))</f>
        <v>0</v>
      </c>
      <c r="FK9" s="3" t="str">
        <f t="shared" ref="FK9:FK14" si="141">IF(DG9=0,0,CONCATENATE(BC9,"° grado ",DG9))</f>
        <v>7° grado Sib</v>
      </c>
      <c r="FL9" s="3">
        <f t="shared" ref="FL9:FL14" si="142">IF(DH9=0,0,CONCATENATE(BD9,"° grado ",DH9))</f>
        <v>0</v>
      </c>
      <c r="FM9" s="3">
        <f t="shared" ref="FM9:FM14" si="143">IF(DI9=0,0,CONCATENATE(BE9,"° grado ",DI9))</f>
        <v>0</v>
      </c>
      <c r="FN9" s="3">
        <f t="shared" ref="FN9:FN14" si="144">IF(DJ9=0,0,CONCATENATE(BF9,"° grado ",DJ9))</f>
        <v>0</v>
      </c>
      <c r="FO9" s="1" t="str">
        <f>ES9</f>
        <v>minore</v>
      </c>
      <c r="FP9" s="3">
        <f>IF(DL9=0,0,CONCATENATE(BH9,"° grado ",DL9))</f>
        <v>0</v>
      </c>
      <c r="FQ9" s="3">
        <f t="shared" ref="FQ9:FQ14" si="145">IF(DM9=0,0,CONCATENATE(BI9,"° grado ",DM9))</f>
        <v>0</v>
      </c>
      <c r="FR9" s="3">
        <f t="shared" ref="FR9:FR14" si="146">IF(DN9=0,0,CONCATENATE(BJ9,"° grado ",DN9))</f>
        <v>0</v>
      </c>
      <c r="FS9" s="3" t="str">
        <f t="shared" ref="FS9:FS14" si="147">IF(DO9=0,0,CONCATENATE(BK9,"° grado ",DO9))</f>
        <v>7° grado Sib</v>
      </c>
      <c r="FT9" s="3">
        <f t="shared" ref="FT9:FT11" si="148">IF(DP9=0,0,CONCATENATE(BL9,"° grado ",DP9))</f>
        <v>0</v>
      </c>
      <c r="FU9" s="3" t="str">
        <f t="shared" ref="FU9:FU14" si="149">IF(DQ9=0,0,CONCATENATE(BM9,"° grado ",DQ9))</f>
        <v>1° grado Do</v>
      </c>
      <c r="FV9" s="3">
        <f t="shared" ref="FV9:FV14" si="150">IF(DR9=0,0,CONCATENATE(BN9,"° grado ",DR9))</f>
        <v>0</v>
      </c>
      <c r="FW9" s="3">
        <f t="shared" ref="FW9:FW14" si="151">IF(DS9=0,0,CONCATENATE(BO9,"° grado ",DS9))</f>
        <v>0</v>
      </c>
      <c r="FX9" s="3">
        <f t="shared" ref="FX9:FX14" si="152">IF(DT9=0,0,CONCATENATE(BP9,"° grado ",DT9))</f>
        <v>0</v>
      </c>
      <c r="FY9" s="3">
        <f t="shared" ref="FY9:FY14" si="153">IF(DU9=0,0,CONCATENATE(BQ9,"° grado ",DU9))</f>
        <v>0</v>
      </c>
      <c r="GA9" s="180"/>
      <c r="GB9" s="180"/>
      <c r="GC9" s="180"/>
      <c r="GD9" s="180"/>
      <c r="GE9" s="180"/>
      <c r="GF9" s="180"/>
      <c r="GG9" s="180"/>
      <c r="GH9" s="180"/>
      <c r="GI9" s="180"/>
      <c r="GJ9" s="180"/>
      <c r="GK9" s="180"/>
      <c r="GL9" s="180"/>
      <c r="GM9" s="180"/>
      <c r="GN9" s="180"/>
      <c r="GO9" s="180"/>
      <c r="GP9" s="180"/>
      <c r="GQ9" s="180"/>
      <c r="GR9" s="180"/>
      <c r="GS9" s="180"/>
      <c r="GT9" s="180"/>
      <c r="GU9" s="180"/>
      <c r="GV9" s="180"/>
      <c r="GW9" s="180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</row>
    <row r="10" spans="1:260" x14ac:dyDescent="0.3">
      <c r="A10" s="2" t="s">
        <v>14</v>
      </c>
      <c r="B10" s="1"/>
      <c r="C10" s="1" t="str">
        <f>'xx1'!B12</f>
        <v>La</v>
      </c>
      <c r="D10" s="1" t="str">
        <f>'xx2'!B12</f>
        <v>La</v>
      </c>
      <c r="E10" s="1"/>
      <c r="F10" s="1" t="str">
        <f t="shared" si="2"/>
        <v>La</v>
      </c>
      <c r="G10" s="1" t="str">
        <f t="shared" si="3"/>
        <v>La</v>
      </c>
      <c r="H10" s="1"/>
      <c r="I10" s="1"/>
      <c r="J10" s="1" t="str">
        <f t="shared" si="0"/>
        <v>La</v>
      </c>
      <c r="K10" s="1">
        <f t="shared" si="1"/>
        <v>0</v>
      </c>
      <c r="L10" s="1"/>
      <c r="M10" s="1"/>
      <c r="N10" s="1"/>
      <c r="O10" s="1"/>
      <c r="P10" s="3">
        <f t="shared" ref="P10:Y10" si="154">BH3</f>
        <v>0</v>
      </c>
      <c r="Q10" s="3">
        <f t="shared" si="154"/>
        <v>0</v>
      </c>
      <c r="R10" s="3">
        <f t="shared" si="154"/>
        <v>0</v>
      </c>
      <c r="S10" s="3">
        <v>5</v>
      </c>
      <c r="T10" s="3">
        <v>6</v>
      </c>
      <c r="U10" s="3">
        <f t="shared" si="154"/>
        <v>0</v>
      </c>
      <c r="V10" s="3">
        <v>7</v>
      </c>
      <c r="W10" s="3">
        <f t="shared" si="154"/>
        <v>0</v>
      </c>
      <c r="X10" s="3">
        <f t="shared" si="154"/>
        <v>0</v>
      </c>
      <c r="Y10" s="3">
        <f t="shared" si="154"/>
        <v>0</v>
      </c>
      <c r="Z10" s="1"/>
      <c r="AA10" s="3">
        <f t="shared" ref="AA10:BQ10" si="155">IF(P3=0,0,P3+2)</f>
        <v>0</v>
      </c>
      <c r="AB10" s="3">
        <f t="shared" si="155"/>
        <v>0</v>
      </c>
      <c r="AC10" s="3">
        <f t="shared" si="155"/>
        <v>0</v>
      </c>
      <c r="AD10" s="3">
        <f t="shared" si="155"/>
        <v>0</v>
      </c>
      <c r="AE10" s="3">
        <f t="shared" si="155"/>
        <v>7</v>
      </c>
      <c r="AF10" s="3">
        <f t="shared" si="155"/>
        <v>0</v>
      </c>
      <c r="AG10" s="3">
        <v>1</v>
      </c>
      <c r="AH10" s="3">
        <f t="shared" si="155"/>
        <v>0</v>
      </c>
      <c r="AI10" s="3">
        <f t="shared" si="155"/>
        <v>0</v>
      </c>
      <c r="AJ10" s="3">
        <f t="shared" si="155"/>
        <v>0</v>
      </c>
      <c r="AK10" s="1"/>
      <c r="AL10" s="3">
        <f t="shared" si="155"/>
        <v>0</v>
      </c>
      <c r="AM10" s="3">
        <f t="shared" si="155"/>
        <v>0</v>
      </c>
      <c r="AN10" s="3">
        <f t="shared" si="155"/>
        <v>0</v>
      </c>
      <c r="AO10" s="3">
        <v>1</v>
      </c>
      <c r="AP10" s="3">
        <f t="shared" si="155"/>
        <v>0</v>
      </c>
      <c r="AQ10" s="3">
        <v>2</v>
      </c>
      <c r="AR10" s="3">
        <f t="shared" si="155"/>
        <v>3</v>
      </c>
      <c r="AS10" s="3">
        <f t="shared" si="155"/>
        <v>0</v>
      </c>
      <c r="AT10" s="3">
        <f t="shared" si="155"/>
        <v>0</v>
      </c>
      <c r="AU10" s="3">
        <f t="shared" si="155"/>
        <v>0</v>
      </c>
      <c r="AV10" s="1"/>
      <c r="AW10" s="3">
        <f t="shared" si="155"/>
        <v>0</v>
      </c>
      <c r="AX10" s="3">
        <f t="shared" si="155"/>
        <v>0</v>
      </c>
      <c r="AY10" s="3">
        <f t="shared" si="155"/>
        <v>0</v>
      </c>
      <c r="AZ10" s="3">
        <v>2</v>
      </c>
      <c r="BA10" s="3">
        <f t="shared" si="155"/>
        <v>3</v>
      </c>
      <c r="BB10" s="3">
        <f t="shared" si="155"/>
        <v>0</v>
      </c>
      <c r="BC10" s="3">
        <f t="shared" si="155"/>
        <v>4</v>
      </c>
      <c r="BD10" s="3">
        <f t="shared" si="155"/>
        <v>0</v>
      </c>
      <c r="BE10" s="3">
        <f t="shared" si="155"/>
        <v>0</v>
      </c>
      <c r="BF10" s="3">
        <f t="shared" si="155"/>
        <v>0</v>
      </c>
      <c r="BG10" s="1"/>
      <c r="BH10" s="3">
        <f t="shared" si="155"/>
        <v>0</v>
      </c>
      <c r="BI10" s="3">
        <f t="shared" si="155"/>
        <v>0</v>
      </c>
      <c r="BJ10" s="3">
        <f t="shared" si="155"/>
        <v>0</v>
      </c>
      <c r="BK10" s="3">
        <f t="shared" si="155"/>
        <v>4</v>
      </c>
      <c r="BL10" s="3">
        <f t="shared" si="155"/>
        <v>0</v>
      </c>
      <c r="BM10" s="3">
        <f t="shared" si="155"/>
        <v>5</v>
      </c>
      <c r="BN10" s="3">
        <f t="shared" si="155"/>
        <v>6</v>
      </c>
      <c r="BO10" s="3">
        <f t="shared" si="155"/>
        <v>0</v>
      </c>
      <c r="BP10" s="3">
        <f t="shared" si="155"/>
        <v>0</v>
      </c>
      <c r="BQ10" s="3">
        <f t="shared" si="155"/>
        <v>0</v>
      </c>
      <c r="BR10" s="1"/>
      <c r="BS10" s="1"/>
      <c r="BT10" s="3">
        <f t="shared" si="104"/>
        <v>0</v>
      </c>
      <c r="BU10" s="3">
        <f t="shared" si="104"/>
        <v>0</v>
      </c>
      <c r="BV10" s="3">
        <f t="shared" si="104"/>
        <v>0</v>
      </c>
      <c r="BW10" s="3" t="str">
        <f t="shared" si="104"/>
        <v>Sol</v>
      </c>
      <c r="BX10" s="3" t="str">
        <f t="shared" si="104"/>
        <v>Lab</v>
      </c>
      <c r="BY10" s="3">
        <f t="shared" si="104"/>
        <v>0</v>
      </c>
      <c r="BZ10" s="3" t="str">
        <f t="shared" si="104"/>
        <v>Sib</v>
      </c>
      <c r="CA10" s="3">
        <f t="shared" si="104"/>
        <v>0</v>
      </c>
      <c r="CB10" s="3">
        <f t="shared" si="104"/>
        <v>0</v>
      </c>
      <c r="CC10" s="3">
        <f t="shared" si="104"/>
        <v>0</v>
      </c>
      <c r="CD10" s="1"/>
      <c r="CE10" s="3">
        <f t="shared" si="105"/>
        <v>0</v>
      </c>
      <c r="CF10" s="3">
        <f t="shared" si="105"/>
        <v>0</v>
      </c>
      <c r="CG10" s="3">
        <f t="shared" si="105"/>
        <v>0</v>
      </c>
      <c r="CH10" s="3">
        <f t="shared" si="105"/>
        <v>0</v>
      </c>
      <c r="CI10" s="3" t="str">
        <f t="shared" si="105"/>
        <v>Sib</v>
      </c>
      <c r="CJ10" s="3">
        <f t="shared" si="105"/>
        <v>0</v>
      </c>
      <c r="CK10" s="3" t="str">
        <f t="shared" si="105"/>
        <v>Do</v>
      </c>
      <c r="CL10" s="3">
        <f t="shared" si="105"/>
        <v>0</v>
      </c>
      <c r="CM10" s="3">
        <f t="shared" si="105"/>
        <v>0</v>
      </c>
      <c r="CN10" s="3">
        <f t="shared" si="105"/>
        <v>0</v>
      </c>
      <c r="CO10" s="1"/>
      <c r="CP10" s="3">
        <f t="shared" si="106"/>
        <v>0</v>
      </c>
      <c r="CQ10" s="3">
        <f t="shared" si="106"/>
        <v>0</v>
      </c>
      <c r="CR10" s="3">
        <f t="shared" si="106"/>
        <v>0</v>
      </c>
      <c r="CS10" s="3" t="str">
        <f t="shared" si="106"/>
        <v>Do</v>
      </c>
      <c r="CT10" s="3">
        <f t="shared" si="106"/>
        <v>0</v>
      </c>
      <c r="CU10" s="3" t="str">
        <f t="shared" si="106"/>
        <v>Re</v>
      </c>
      <c r="CV10" s="3" t="str">
        <f t="shared" si="106"/>
        <v>Mib</v>
      </c>
      <c r="CW10" s="3">
        <f t="shared" si="106"/>
        <v>0</v>
      </c>
      <c r="CX10" s="3">
        <f t="shared" si="106"/>
        <v>0</v>
      </c>
      <c r="CY10" s="3">
        <f t="shared" si="106"/>
        <v>0</v>
      </c>
      <c r="CZ10" s="1"/>
      <c r="DA10" s="3">
        <f t="shared" si="107"/>
        <v>0</v>
      </c>
      <c r="DB10" s="3">
        <f t="shared" si="107"/>
        <v>0</v>
      </c>
      <c r="DC10" s="3">
        <f t="shared" si="107"/>
        <v>0</v>
      </c>
      <c r="DD10" s="3" t="str">
        <f t="shared" si="107"/>
        <v>Re</v>
      </c>
      <c r="DE10" s="3" t="str">
        <f t="shared" si="107"/>
        <v>Mib</v>
      </c>
      <c r="DF10" s="3">
        <f t="shared" si="107"/>
        <v>0</v>
      </c>
      <c r="DG10" s="3" t="str">
        <f t="shared" si="107"/>
        <v>Fa</v>
      </c>
      <c r="DH10" s="3">
        <f t="shared" si="107"/>
        <v>0</v>
      </c>
      <c r="DI10" s="3">
        <f t="shared" si="107"/>
        <v>0</v>
      </c>
      <c r="DJ10" s="3">
        <f t="shared" si="107"/>
        <v>0</v>
      </c>
      <c r="DK10" s="1"/>
      <c r="DL10" s="3">
        <f t="shared" si="108"/>
        <v>0</v>
      </c>
      <c r="DM10" s="3">
        <f t="shared" si="108"/>
        <v>0</v>
      </c>
      <c r="DN10" s="3">
        <f t="shared" si="108"/>
        <v>0</v>
      </c>
      <c r="DO10" s="3" t="str">
        <f t="shared" si="108"/>
        <v>Fa</v>
      </c>
      <c r="DP10" s="3">
        <f t="shared" si="108"/>
        <v>0</v>
      </c>
      <c r="DQ10" s="3" t="str">
        <f t="shared" si="108"/>
        <v>Sol</v>
      </c>
      <c r="DR10" s="3" t="str">
        <f t="shared" si="108"/>
        <v>Lab</v>
      </c>
      <c r="DS10" s="3">
        <f t="shared" si="108"/>
        <v>0</v>
      </c>
      <c r="DT10" s="3">
        <f t="shared" si="108"/>
        <v>0</v>
      </c>
      <c r="DU10" s="3">
        <f t="shared" si="108"/>
        <v>0</v>
      </c>
      <c r="DV10" s="1"/>
      <c r="DW10" s="1"/>
      <c r="DX10" s="3">
        <f t="shared" ref="DX10:DX14" si="156">IF(BT10=0,0,CONCATENATE(P10,"° grado ",BT10))</f>
        <v>0</v>
      </c>
      <c r="DY10" s="3">
        <f t="shared" si="109"/>
        <v>0</v>
      </c>
      <c r="DZ10" s="3">
        <f t="shared" si="110"/>
        <v>0</v>
      </c>
      <c r="EA10" s="3" t="str">
        <f t="shared" si="111"/>
        <v>5° grado Sol</v>
      </c>
      <c r="EB10" s="3" t="str">
        <f t="shared" si="112"/>
        <v>6° grado Lab</v>
      </c>
      <c r="EC10" s="3">
        <f t="shared" si="113"/>
        <v>0</v>
      </c>
      <c r="ED10" s="3" t="str">
        <f t="shared" si="114"/>
        <v>7° grado Sib</v>
      </c>
      <c r="EE10" s="3">
        <f t="shared" si="115"/>
        <v>0</v>
      </c>
      <c r="EF10" s="3">
        <f t="shared" si="116"/>
        <v>0</v>
      </c>
      <c r="EG10" s="3">
        <f t="shared" si="117"/>
        <v>0</v>
      </c>
      <c r="EH10" s="1"/>
      <c r="EI10" s="3">
        <f t="shared" ref="EI10:EI14" si="157">IF(CE10=0,0,CONCATENATE(AA10,"° grado ",CE10))</f>
        <v>0</v>
      </c>
      <c r="EJ10" s="3">
        <f t="shared" si="118"/>
        <v>0</v>
      </c>
      <c r="EK10" s="3">
        <f t="shared" si="119"/>
        <v>0</v>
      </c>
      <c r="EL10" s="3">
        <f t="shared" si="120"/>
        <v>0</v>
      </c>
      <c r="EM10" s="3" t="str">
        <f t="shared" si="121"/>
        <v>7° grado Sib</v>
      </c>
      <c r="EN10" s="3">
        <f t="shared" si="122"/>
        <v>0</v>
      </c>
      <c r="EO10" s="3" t="str">
        <f t="shared" si="123"/>
        <v>1° grado Do</v>
      </c>
      <c r="EP10" s="3">
        <f t="shared" si="124"/>
        <v>0</v>
      </c>
      <c r="EQ10" s="3">
        <f t="shared" si="125"/>
        <v>0</v>
      </c>
      <c r="ER10" s="3">
        <f t="shared" si="126"/>
        <v>0</v>
      </c>
      <c r="ES10" s="1"/>
      <c r="ET10" s="3">
        <f t="shared" ref="ET10:ET14" si="158">IF(CP10=0,0,CONCATENATE(AL10,"° grado ",CP10))</f>
        <v>0</v>
      </c>
      <c r="EU10" s="3">
        <f t="shared" si="127"/>
        <v>0</v>
      </c>
      <c r="EV10" s="3">
        <f t="shared" si="128"/>
        <v>0</v>
      </c>
      <c r="EW10" s="3" t="str">
        <f t="shared" si="129"/>
        <v>1° grado Do</v>
      </c>
      <c r="EX10" s="3">
        <f t="shared" si="130"/>
        <v>0</v>
      </c>
      <c r="EY10" s="3" t="str">
        <f t="shared" si="131"/>
        <v>2° grado Re</v>
      </c>
      <c r="EZ10" s="3" t="str">
        <f t="shared" si="132"/>
        <v>3° grado Mib</v>
      </c>
      <c r="FA10" s="3">
        <f t="shared" si="133"/>
        <v>0</v>
      </c>
      <c r="FB10" s="3">
        <f t="shared" si="134"/>
        <v>0</v>
      </c>
      <c r="FC10" s="3">
        <f t="shared" si="135"/>
        <v>0</v>
      </c>
      <c r="FD10" s="1"/>
      <c r="FE10" s="3">
        <f t="shared" ref="FE10:FE14" si="159">IF(DA10=0,0,CONCATENATE(AW10,"° grado ",DA10))</f>
        <v>0</v>
      </c>
      <c r="FF10" s="3">
        <f t="shared" si="136"/>
        <v>0</v>
      </c>
      <c r="FG10" s="3">
        <f t="shared" si="137"/>
        <v>0</v>
      </c>
      <c r="FH10" s="3" t="str">
        <f t="shared" si="138"/>
        <v>2° grado Re</v>
      </c>
      <c r="FI10" s="3" t="str">
        <f t="shared" si="139"/>
        <v>3° grado Mib</v>
      </c>
      <c r="FJ10" s="3">
        <f t="shared" si="140"/>
        <v>0</v>
      </c>
      <c r="FK10" s="3" t="str">
        <f t="shared" si="141"/>
        <v>4° grado Fa</v>
      </c>
      <c r="FL10" s="3">
        <f t="shared" si="142"/>
        <v>0</v>
      </c>
      <c r="FM10" s="3">
        <f t="shared" si="143"/>
        <v>0</v>
      </c>
      <c r="FN10" s="3">
        <f t="shared" si="144"/>
        <v>0</v>
      </c>
      <c r="FO10" s="1"/>
      <c r="FP10" s="3">
        <f t="shared" ref="FP10:FP14" si="160">IF(DL10=0,0,CONCATENATE(BH10,"° grado ",DL10))</f>
        <v>0</v>
      </c>
      <c r="FQ10" s="3">
        <f t="shared" si="145"/>
        <v>0</v>
      </c>
      <c r="FR10" s="3">
        <f t="shared" si="146"/>
        <v>0</v>
      </c>
      <c r="FS10" s="3" t="str">
        <f t="shared" si="147"/>
        <v>4° grado Fa</v>
      </c>
      <c r="FT10" s="3">
        <f t="shared" si="148"/>
        <v>0</v>
      </c>
      <c r="FU10" s="3" t="str">
        <f t="shared" si="149"/>
        <v>5° grado Sol</v>
      </c>
      <c r="FV10" s="3" t="str">
        <f t="shared" si="150"/>
        <v>6° grado Lab</v>
      </c>
      <c r="FW10" s="3">
        <f t="shared" si="151"/>
        <v>0</v>
      </c>
      <c r="FX10" s="3">
        <f t="shared" si="152"/>
        <v>0</v>
      </c>
      <c r="FY10" s="3">
        <f t="shared" si="153"/>
        <v>0</v>
      </c>
      <c r="GA10" s="180"/>
      <c r="GB10" s="180"/>
      <c r="GC10" s="180"/>
      <c r="GD10" s="180"/>
      <c r="GE10" s="180"/>
      <c r="GF10" s="180"/>
      <c r="GG10" s="180"/>
      <c r="GH10" s="180"/>
      <c r="GI10" s="180"/>
      <c r="GJ10" s="180"/>
      <c r="GK10" s="180"/>
      <c r="GL10" s="180"/>
      <c r="GM10" s="180"/>
      <c r="GN10" s="180"/>
      <c r="GO10" s="180"/>
      <c r="GP10" s="180"/>
      <c r="GQ10" s="180"/>
      <c r="GR10" s="180"/>
      <c r="GS10" s="180"/>
      <c r="GT10" s="180"/>
      <c r="GU10" s="180"/>
      <c r="GV10" s="180"/>
      <c r="GW10" s="180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</row>
    <row r="11" spans="1:260" x14ac:dyDescent="0.3">
      <c r="A11" s="2" t="s">
        <v>15</v>
      </c>
      <c r="B11" s="1"/>
      <c r="C11" s="1" t="str">
        <f>'xx1'!B13</f>
        <v>La#</v>
      </c>
      <c r="D11" s="1" t="str">
        <f>'xx2'!B13</f>
        <v>Sib</v>
      </c>
      <c r="E11" s="1"/>
      <c r="F11" s="1" t="str">
        <f t="shared" si="2"/>
        <v>Sib</v>
      </c>
      <c r="G11" s="1" t="str">
        <f t="shared" si="3"/>
        <v>La#</v>
      </c>
      <c r="H11" s="1"/>
      <c r="I11" s="1"/>
      <c r="J11" s="1" t="str">
        <f t="shared" si="0"/>
        <v>La#</v>
      </c>
      <c r="K11" s="1" t="str">
        <f t="shared" si="1"/>
        <v>Sib</v>
      </c>
      <c r="L11" s="1"/>
      <c r="M11" s="1"/>
      <c r="N11" s="1"/>
      <c r="O11" s="1"/>
      <c r="P11" s="3">
        <f t="shared" ref="P11:Y11" si="161">BH4</f>
        <v>0</v>
      </c>
      <c r="Q11" s="3">
        <f t="shared" si="161"/>
        <v>0</v>
      </c>
      <c r="R11" s="3">
        <v>2</v>
      </c>
      <c r="S11" s="3">
        <v>3</v>
      </c>
      <c r="T11" s="3">
        <f t="shared" si="161"/>
        <v>0</v>
      </c>
      <c r="U11" s="3">
        <v>4</v>
      </c>
      <c r="V11" s="3">
        <f t="shared" si="161"/>
        <v>0</v>
      </c>
      <c r="W11" s="3">
        <f t="shared" si="161"/>
        <v>0</v>
      </c>
      <c r="X11" s="3">
        <f t="shared" si="161"/>
        <v>0</v>
      </c>
      <c r="Y11" s="3">
        <f t="shared" si="161"/>
        <v>0</v>
      </c>
      <c r="Z11" s="1"/>
      <c r="AA11" s="3">
        <f t="shared" ref="AA11:BQ11" si="162">IF(P4=0,0,P4+2)</f>
        <v>0</v>
      </c>
      <c r="AB11" s="3">
        <f t="shared" si="162"/>
        <v>0</v>
      </c>
      <c r="AC11" s="3">
        <f t="shared" si="162"/>
        <v>0</v>
      </c>
      <c r="AD11" s="3">
        <f t="shared" si="162"/>
        <v>4</v>
      </c>
      <c r="AE11" s="3">
        <f t="shared" si="162"/>
        <v>0</v>
      </c>
      <c r="AF11" s="3">
        <f t="shared" si="162"/>
        <v>5</v>
      </c>
      <c r="AG11" s="3">
        <f t="shared" si="162"/>
        <v>6</v>
      </c>
      <c r="AH11" s="3">
        <f t="shared" si="162"/>
        <v>0</v>
      </c>
      <c r="AI11" s="3">
        <f t="shared" si="162"/>
        <v>0</v>
      </c>
      <c r="AJ11" s="3">
        <f t="shared" si="162"/>
        <v>0</v>
      </c>
      <c r="AK11" s="1"/>
      <c r="AL11" s="3">
        <f t="shared" si="162"/>
        <v>0</v>
      </c>
      <c r="AM11" s="3">
        <f t="shared" si="162"/>
        <v>0</v>
      </c>
      <c r="AN11" s="3">
        <f t="shared" si="162"/>
        <v>5</v>
      </c>
      <c r="AO11" s="3">
        <f t="shared" si="162"/>
        <v>6</v>
      </c>
      <c r="AP11" s="3">
        <f t="shared" si="162"/>
        <v>0</v>
      </c>
      <c r="AQ11" s="3">
        <f t="shared" si="162"/>
        <v>7</v>
      </c>
      <c r="AR11" s="3">
        <f t="shared" si="162"/>
        <v>0</v>
      </c>
      <c r="AS11" s="3">
        <f t="shared" si="162"/>
        <v>0</v>
      </c>
      <c r="AT11" s="3">
        <f t="shared" si="162"/>
        <v>0</v>
      </c>
      <c r="AU11" s="3">
        <f t="shared" si="162"/>
        <v>0</v>
      </c>
      <c r="AV11" s="1"/>
      <c r="AW11" s="3">
        <f t="shared" si="162"/>
        <v>0</v>
      </c>
      <c r="AX11" s="3">
        <f t="shared" si="162"/>
        <v>0</v>
      </c>
      <c r="AY11" s="3">
        <f t="shared" si="162"/>
        <v>0</v>
      </c>
      <c r="AZ11" s="3">
        <f t="shared" si="162"/>
        <v>7</v>
      </c>
      <c r="BA11" s="3">
        <f t="shared" si="162"/>
        <v>0</v>
      </c>
      <c r="BB11" s="3">
        <v>1</v>
      </c>
      <c r="BC11" s="3">
        <f t="shared" si="162"/>
        <v>0</v>
      </c>
      <c r="BD11" s="3">
        <f t="shared" si="162"/>
        <v>0</v>
      </c>
      <c r="BE11" s="3">
        <f t="shared" si="162"/>
        <v>0</v>
      </c>
      <c r="BF11" s="3">
        <f t="shared" si="162"/>
        <v>0</v>
      </c>
      <c r="BG11" s="1"/>
      <c r="BH11" s="3">
        <f t="shared" si="162"/>
        <v>0</v>
      </c>
      <c r="BI11" s="3">
        <f t="shared" si="162"/>
        <v>0</v>
      </c>
      <c r="BJ11" s="3">
        <v>1</v>
      </c>
      <c r="BK11" s="3">
        <f t="shared" si="162"/>
        <v>0</v>
      </c>
      <c r="BL11" s="3">
        <v>2</v>
      </c>
      <c r="BM11" s="3">
        <f t="shared" si="162"/>
        <v>3</v>
      </c>
      <c r="BN11" s="3">
        <f t="shared" si="162"/>
        <v>0</v>
      </c>
      <c r="BO11" s="3">
        <f t="shared" si="162"/>
        <v>0</v>
      </c>
      <c r="BP11" s="3">
        <f t="shared" si="162"/>
        <v>0</v>
      </c>
      <c r="BQ11" s="3">
        <f t="shared" si="162"/>
        <v>0</v>
      </c>
      <c r="BR11" s="1"/>
      <c r="BS11" s="1"/>
      <c r="BT11" s="3">
        <f t="shared" si="104"/>
        <v>0</v>
      </c>
      <c r="BU11" s="3">
        <f t="shared" si="104"/>
        <v>0</v>
      </c>
      <c r="BV11" s="3" t="str">
        <f t="shared" si="104"/>
        <v>Re</v>
      </c>
      <c r="BW11" s="3" t="str">
        <f t="shared" si="104"/>
        <v>Mib</v>
      </c>
      <c r="BX11" s="3">
        <f t="shared" si="104"/>
        <v>0</v>
      </c>
      <c r="BY11" s="3" t="str">
        <f t="shared" si="104"/>
        <v>Fa</v>
      </c>
      <c r="BZ11" s="3">
        <f t="shared" si="104"/>
        <v>0</v>
      </c>
      <c r="CA11" s="3">
        <f t="shared" si="104"/>
        <v>0</v>
      </c>
      <c r="CB11" s="3">
        <f t="shared" si="104"/>
        <v>0</v>
      </c>
      <c r="CC11" s="3">
        <f t="shared" si="104"/>
        <v>0</v>
      </c>
      <c r="CD11" s="1"/>
      <c r="CE11" s="3">
        <f t="shared" si="105"/>
        <v>0</v>
      </c>
      <c r="CF11" s="3">
        <f t="shared" si="105"/>
        <v>0</v>
      </c>
      <c r="CG11" s="3">
        <f t="shared" si="105"/>
        <v>0</v>
      </c>
      <c r="CH11" s="3" t="str">
        <f t="shared" si="105"/>
        <v>Fa</v>
      </c>
      <c r="CI11" s="3">
        <f t="shared" si="105"/>
        <v>0</v>
      </c>
      <c r="CJ11" s="3" t="str">
        <f t="shared" si="105"/>
        <v>Sol</v>
      </c>
      <c r="CK11" s="3" t="str">
        <f t="shared" si="105"/>
        <v>Lab</v>
      </c>
      <c r="CL11" s="3">
        <f t="shared" si="105"/>
        <v>0</v>
      </c>
      <c r="CM11" s="3">
        <f t="shared" si="105"/>
        <v>0</v>
      </c>
      <c r="CN11" s="3">
        <f t="shared" si="105"/>
        <v>0</v>
      </c>
      <c r="CO11" s="1"/>
      <c r="CP11" s="3">
        <f t="shared" si="106"/>
        <v>0</v>
      </c>
      <c r="CQ11" s="3">
        <f t="shared" si="106"/>
        <v>0</v>
      </c>
      <c r="CR11" s="3" t="str">
        <f t="shared" si="106"/>
        <v>Sol</v>
      </c>
      <c r="CS11" s="3" t="str">
        <f t="shared" si="106"/>
        <v>Lab</v>
      </c>
      <c r="CT11" s="3">
        <f t="shared" si="106"/>
        <v>0</v>
      </c>
      <c r="CU11" s="3" t="str">
        <f t="shared" si="106"/>
        <v>Sib</v>
      </c>
      <c r="CV11" s="3">
        <f t="shared" si="106"/>
        <v>0</v>
      </c>
      <c r="CW11" s="3">
        <f t="shared" si="106"/>
        <v>0</v>
      </c>
      <c r="CX11" s="3">
        <f t="shared" si="106"/>
        <v>0</v>
      </c>
      <c r="CY11" s="3">
        <f t="shared" si="106"/>
        <v>0</v>
      </c>
      <c r="CZ11" s="1"/>
      <c r="DA11" s="3">
        <f t="shared" si="107"/>
        <v>0</v>
      </c>
      <c r="DB11" s="3">
        <f t="shared" si="107"/>
        <v>0</v>
      </c>
      <c r="DC11" s="3">
        <f t="shared" si="107"/>
        <v>0</v>
      </c>
      <c r="DD11" s="3" t="str">
        <f t="shared" si="107"/>
        <v>Sib</v>
      </c>
      <c r="DE11" s="3">
        <f t="shared" si="107"/>
        <v>0</v>
      </c>
      <c r="DF11" s="3" t="str">
        <f t="shared" si="107"/>
        <v>Do</v>
      </c>
      <c r="DG11" s="3">
        <f t="shared" si="107"/>
        <v>0</v>
      </c>
      <c r="DH11" s="3">
        <f t="shared" si="107"/>
        <v>0</v>
      </c>
      <c r="DI11" s="3">
        <f t="shared" si="107"/>
        <v>0</v>
      </c>
      <c r="DJ11" s="3">
        <f t="shared" si="107"/>
        <v>0</v>
      </c>
      <c r="DK11" s="1"/>
      <c r="DL11" s="3">
        <f t="shared" si="108"/>
        <v>0</v>
      </c>
      <c r="DM11" s="3">
        <f t="shared" si="108"/>
        <v>0</v>
      </c>
      <c r="DN11" s="3" t="str">
        <f t="shared" si="108"/>
        <v>Do</v>
      </c>
      <c r="DO11" s="3">
        <f t="shared" si="108"/>
        <v>0</v>
      </c>
      <c r="DP11" s="3" t="str">
        <f t="shared" si="108"/>
        <v>Re</v>
      </c>
      <c r="DQ11" s="3" t="str">
        <f t="shared" si="108"/>
        <v>Mib</v>
      </c>
      <c r="DR11" s="3">
        <f t="shared" si="108"/>
        <v>0</v>
      </c>
      <c r="DS11" s="3">
        <f t="shared" si="108"/>
        <v>0</v>
      </c>
      <c r="DT11" s="3">
        <f t="shared" si="108"/>
        <v>0</v>
      </c>
      <c r="DU11" s="3">
        <f t="shared" si="108"/>
        <v>0</v>
      </c>
      <c r="DV11" s="1"/>
      <c r="DW11" s="1"/>
      <c r="DX11" s="3">
        <f t="shared" si="156"/>
        <v>0</v>
      </c>
      <c r="DY11" s="3">
        <f t="shared" si="109"/>
        <v>0</v>
      </c>
      <c r="DZ11" s="3" t="str">
        <f t="shared" si="110"/>
        <v>2° grado Re</v>
      </c>
      <c r="EA11" s="3" t="str">
        <f t="shared" si="111"/>
        <v>3° grado Mib</v>
      </c>
      <c r="EB11" s="3">
        <f t="shared" si="112"/>
        <v>0</v>
      </c>
      <c r="EC11" s="3" t="str">
        <f t="shared" si="113"/>
        <v>4° grado Fa</v>
      </c>
      <c r="ED11" s="3">
        <f t="shared" si="114"/>
        <v>0</v>
      </c>
      <c r="EE11" s="3">
        <f t="shared" si="115"/>
        <v>0</v>
      </c>
      <c r="EF11" s="3">
        <f t="shared" si="116"/>
        <v>0</v>
      </c>
      <c r="EG11" s="3">
        <f t="shared" si="117"/>
        <v>0</v>
      </c>
      <c r="EH11" s="1"/>
      <c r="EI11" s="3">
        <f t="shared" si="157"/>
        <v>0</v>
      </c>
      <c r="EJ11" s="3">
        <f t="shared" si="118"/>
        <v>0</v>
      </c>
      <c r="EK11" s="3">
        <f t="shared" si="119"/>
        <v>0</v>
      </c>
      <c r="EL11" s="3" t="str">
        <f t="shared" si="120"/>
        <v>4° grado Fa</v>
      </c>
      <c r="EM11" s="3">
        <f t="shared" si="121"/>
        <v>0</v>
      </c>
      <c r="EN11" s="3" t="str">
        <f t="shared" si="122"/>
        <v>5° grado Sol</v>
      </c>
      <c r="EO11" s="3" t="str">
        <f t="shared" si="123"/>
        <v>6° grado Lab</v>
      </c>
      <c r="EP11" s="3">
        <f t="shared" si="124"/>
        <v>0</v>
      </c>
      <c r="EQ11" s="3">
        <f t="shared" si="125"/>
        <v>0</v>
      </c>
      <c r="ER11" s="3">
        <f t="shared" si="126"/>
        <v>0</v>
      </c>
      <c r="ES11" s="1"/>
      <c r="ET11" s="3">
        <f t="shared" si="158"/>
        <v>0</v>
      </c>
      <c r="EU11" s="3">
        <f t="shared" si="127"/>
        <v>0</v>
      </c>
      <c r="EV11" s="3" t="str">
        <f t="shared" si="128"/>
        <v>5° grado Sol</v>
      </c>
      <c r="EW11" s="3" t="str">
        <f t="shared" si="129"/>
        <v>6° grado Lab</v>
      </c>
      <c r="EX11" s="3">
        <f t="shared" si="130"/>
        <v>0</v>
      </c>
      <c r="EY11" s="3" t="str">
        <f t="shared" si="131"/>
        <v>7° grado Sib</v>
      </c>
      <c r="EZ11" s="3">
        <f t="shared" si="132"/>
        <v>0</v>
      </c>
      <c r="FA11" s="3">
        <f t="shared" si="133"/>
        <v>0</v>
      </c>
      <c r="FB11" s="3">
        <f t="shared" si="134"/>
        <v>0</v>
      </c>
      <c r="FC11" s="3">
        <f t="shared" si="135"/>
        <v>0</v>
      </c>
      <c r="FD11" s="1"/>
      <c r="FE11" s="3">
        <f t="shared" si="159"/>
        <v>0</v>
      </c>
      <c r="FF11" s="3">
        <f t="shared" si="136"/>
        <v>0</v>
      </c>
      <c r="FG11" s="3">
        <f t="shared" si="137"/>
        <v>0</v>
      </c>
      <c r="FH11" s="3" t="str">
        <f t="shared" si="138"/>
        <v>7° grado Sib</v>
      </c>
      <c r="FI11" s="3">
        <f t="shared" si="139"/>
        <v>0</v>
      </c>
      <c r="FJ11" s="3" t="str">
        <f t="shared" si="140"/>
        <v>1° grado Do</v>
      </c>
      <c r="FK11" s="3">
        <f t="shared" si="141"/>
        <v>0</v>
      </c>
      <c r="FL11" s="3">
        <f t="shared" si="142"/>
        <v>0</v>
      </c>
      <c r="FM11" s="3">
        <f t="shared" si="143"/>
        <v>0</v>
      </c>
      <c r="FN11" s="3">
        <f t="shared" si="144"/>
        <v>0</v>
      </c>
      <c r="FO11" s="1"/>
      <c r="FP11" s="3">
        <f t="shared" si="160"/>
        <v>0</v>
      </c>
      <c r="FQ11" s="3">
        <f t="shared" si="145"/>
        <v>0</v>
      </c>
      <c r="FR11" s="3" t="str">
        <f t="shared" si="146"/>
        <v>1° grado Do</v>
      </c>
      <c r="FS11" s="3">
        <f t="shared" si="147"/>
        <v>0</v>
      </c>
      <c r="FT11" s="3" t="str">
        <f t="shared" si="148"/>
        <v>2° grado Re</v>
      </c>
      <c r="FU11" s="3" t="str">
        <f t="shared" si="149"/>
        <v>3° grado Mib</v>
      </c>
      <c r="FV11" s="3">
        <f t="shared" si="150"/>
        <v>0</v>
      </c>
      <c r="FW11" s="3">
        <f t="shared" si="151"/>
        <v>0</v>
      </c>
      <c r="FX11" s="3">
        <f t="shared" si="152"/>
        <v>0</v>
      </c>
      <c r="FY11" s="3">
        <f t="shared" si="153"/>
        <v>0</v>
      </c>
      <c r="GA11" s="180"/>
      <c r="GB11" s="180"/>
      <c r="GC11" s="180"/>
      <c r="GD11" s="180"/>
      <c r="GE11" s="180"/>
      <c r="GF11" s="180"/>
      <c r="GG11" s="180"/>
      <c r="GH11" s="180"/>
      <c r="GI11" s="180"/>
      <c r="GJ11" s="180"/>
      <c r="GK11" s="180"/>
      <c r="GL11" s="180"/>
      <c r="GM11" s="180"/>
      <c r="GN11" s="180"/>
      <c r="GO11" s="180"/>
      <c r="GP11" s="180"/>
      <c r="GQ11" s="180"/>
      <c r="GR11" s="180"/>
      <c r="GS11" s="180"/>
      <c r="GT11" s="180"/>
      <c r="GU11" s="180"/>
      <c r="GV11" s="180"/>
      <c r="GW11" s="180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</row>
    <row r="12" spans="1:260" x14ac:dyDescent="0.3">
      <c r="A12" s="2" t="s">
        <v>16</v>
      </c>
      <c r="B12" s="1"/>
      <c r="C12" s="1" t="str">
        <f>'xx1'!B14</f>
        <v>Si</v>
      </c>
      <c r="D12" s="1" t="str">
        <f>'xx2'!B14</f>
        <v>Si</v>
      </c>
      <c r="E12" s="1"/>
      <c r="F12" s="1" t="str">
        <f t="shared" si="2"/>
        <v>Si</v>
      </c>
      <c r="G12" s="1" t="str">
        <f t="shared" si="3"/>
        <v>Si</v>
      </c>
      <c r="H12" s="1"/>
      <c r="I12" s="1"/>
      <c r="J12" s="1" t="str">
        <f t="shared" si="0"/>
        <v>Si</v>
      </c>
      <c r="K12" s="1">
        <f t="shared" si="1"/>
        <v>0</v>
      </c>
      <c r="L12" s="1"/>
      <c r="M12" s="1" t="s">
        <v>86</v>
      </c>
      <c r="N12" s="1"/>
      <c r="O12" s="1"/>
      <c r="P12" s="3">
        <f t="shared" ref="P12:Y12" si="163">BH5</f>
        <v>0</v>
      </c>
      <c r="Q12" s="3">
        <f t="shared" si="163"/>
        <v>0</v>
      </c>
      <c r="R12" s="3">
        <f t="shared" si="163"/>
        <v>0</v>
      </c>
      <c r="S12" s="3">
        <v>7</v>
      </c>
      <c r="T12" s="3">
        <f t="shared" si="163"/>
        <v>0</v>
      </c>
      <c r="U12" s="3">
        <v>1</v>
      </c>
      <c r="V12" s="3">
        <f t="shared" si="163"/>
        <v>0</v>
      </c>
      <c r="W12" s="3">
        <f t="shared" si="163"/>
        <v>0</v>
      </c>
      <c r="X12" s="3">
        <f t="shared" si="163"/>
        <v>0</v>
      </c>
      <c r="Y12" s="3">
        <f t="shared" si="163"/>
        <v>0</v>
      </c>
      <c r="Z12" s="1"/>
      <c r="AA12" s="3">
        <f t="shared" ref="AA12:BQ12" si="164">IF(P5=0,0,P5+2)</f>
        <v>0</v>
      </c>
      <c r="AB12" s="3">
        <f t="shared" si="164"/>
        <v>0</v>
      </c>
      <c r="AC12" s="3">
        <f t="shared" si="164"/>
        <v>0</v>
      </c>
      <c r="AD12" s="3">
        <v>1</v>
      </c>
      <c r="AE12" s="3">
        <f t="shared" si="164"/>
        <v>0</v>
      </c>
      <c r="AF12" s="3">
        <v>2</v>
      </c>
      <c r="AG12" s="3">
        <f t="shared" si="164"/>
        <v>3</v>
      </c>
      <c r="AH12" s="3">
        <f t="shared" si="164"/>
        <v>0</v>
      </c>
      <c r="AI12" s="3">
        <f t="shared" si="164"/>
        <v>0</v>
      </c>
      <c r="AJ12" s="3">
        <f t="shared" si="164"/>
        <v>0</v>
      </c>
      <c r="AK12" s="1"/>
      <c r="AL12" s="3">
        <f t="shared" si="164"/>
        <v>0</v>
      </c>
      <c r="AM12" s="3">
        <f t="shared" si="164"/>
        <v>0</v>
      </c>
      <c r="AN12" s="3">
        <v>2</v>
      </c>
      <c r="AO12" s="3">
        <f t="shared" si="164"/>
        <v>3</v>
      </c>
      <c r="AP12" s="3">
        <f t="shared" si="164"/>
        <v>0</v>
      </c>
      <c r="AQ12" s="3">
        <f t="shared" si="164"/>
        <v>4</v>
      </c>
      <c r="AR12" s="3">
        <f t="shared" si="164"/>
        <v>0</v>
      </c>
      <c r="AS12" s="3">
        <f t="shared" si="164"/>
        <v>0</v>
      </c>
      <c r="AT12" s="3">
        <f t="shared" si="164"/>
        <v>0</v>
      </c>
      <c r="AU12" s="3">
        <f t="shared" si="164"/>
        <v>0</v>
      </c>
      <c r="AV12" s="1"/>
      <c r="AW12" s="3">
        <f t="shared" si="164"/>
        <v>0</v>
      </c>
      <c r="AX12" s="3">
        <f t="shared" si="164"/>
        <v>0</v>
      </c>
      <c r="AY12" s="3">
        <f t="shared" si="164"/>
        <v>0</v>
      </c>
      <c r="AZ12" s="3">
        <f t="shared" si="164"/>
        <v>4</v>
      </c>
      <c r="BA12" s="3">
        <f t="shared" si="164"/>
        <v>0</v>
      </c>
      <c r="BB12" s="3">
        <f t="shared" si="164"/>
        <v>5</v>
      </c>
      <c r="BC12" s="3">
        <f t="shared" si="164"/>
        <v>6</v>
      </c>
      <c r="BD12" s="3">
        <f t="shared" si="164"/>
        <v>0</v>
      </c>
      <c r="BE12" s="3">
        <f t="shared" si="164"/>
        <v>0</v>
      </c>
      <c r="BF12" s="3">
        <f t="shared" si="164"/>
        <v>0</v>
      </c>
      <c r="BG12" s="1"/>
      <c r="BH12" s="3">
        <f t="shared" si="164"/>
        <v>0</v>
      </c>
      <c r="BI12" s="3">
        <f t="shared" si="164"/>
        <v>0</v>
      </c>
      <c r="BJ12" s="3">
        <f t="shared" si="164"/>
        <v>5</v>
      </c>
      <c r="BK12" s="3">
        <f t="shared" si="164"/>
        <v>6</v>
      </c>
      <c r="BL12" s="3">
        <f t="shared" si="164"/>
        <v>0</v>
      </c>
      <c r="BM12" s="3">
        <f t="shared" si="164"/>
        <v>7</v>
      </c>
      <c r="BN12" s="3">
        <f t="shared" si="164"/>
        <v>0</v>
      </c>
      <c r="BO12" s="3">
        <f t="shared" si="164"/>
        <v>0</v>
      </c>
      <c r="BP12" s="3">
        <f t="shared" si="164"/>
        <v>0</v>
      </c>
      <c r="BQ12" s="3">
        <f t="shared" si="164"/>
        <v>0</v>
      </c>
      <c r="BR12" s="1"/>
      <c r="BS12" s="1"/>
      <c r="BT12" s="3">
        <f t="shared" si="104"/>
        <v>0</v>
      </c>
      <c r="BU12" s="3">
        <f t="shared" si="104"/>
        <v>0</v>
      </c>
      <c r="BV12" s="3">
        <f t="shared" si="104"/>
        <v>0</v>
      </c>
      <c r="BW12" s="3" t="str">
        <f t="shared" si="104"/>
        <v>Sib</v>
      </c>
      <c r="BX12" s="3">
        <f t="shared" si="104"/>
        <v>0</v>
      </c>
      <c r="BY12" s="3" t="str">
        <f t="shared" si="104"/>
        <v>Do</v>
      </c>
      <c r="BZ12" s="3">
        <f t="shared" si="104"/>
        <v>0</v>
      </c>
      <c r="CA12" s="3">
        <f t="shared" si="104"/>
        <v>0</v>
      </c>
      <c r="CB12" s="3">
        <f t="shared" si="104"/>
        <v>0</v>
      </c>
      <c r="CC12" s="3">
        <f t="shared" si="104"/>
        <v>0</v>
      </c>
      <c r="CD12" s="1"/>
      <c r="CE12" s="3">
        <f t="shared" si="105"/>
        <v>0</v>
      </c>
      <c r="CF12" s="3">
        <f t="shared" si="105"/>
        <v>0</v>
      </c>
      <c r="CG12" s="3">
        <f t="shared" si="105"/>
        <v>0</v>
      </c>
      <c r="CH12" s="3" t="str">
        <f t="shared" si="105"/>
        <v>Do</v>
      </c>
      <c r="CI12" s="3">
        <f t="shared" si="105"/>
        <v>0</v>
      </c>
      <c r="CJ12" s="3" t="str">
        <f t="shared" si="105"/>
        <v>Re</v>
      </c>
      <c r="CK12" s="3" t="str">
        <f t="shared" si="105"/>
        <v>Mib</v>
      </c>
      <c r="CL12" s="3">
        <f t="shared" si="105"/>
        <v>0</v>
      </c>
      <c r="CM12" s="3">
        <f t="shared" si="105"/>
        <v>0</v>
      </c>
      <c r="CN12" s="3">
        <f t="shared" si="105"/>
        <v>0</v>
      </c>
      <c r="CO12" s="1"/>
      <c r="CP12" s="3">
        <f t="shared" si="106"/>
        <v>0</v>
      </c>
      <c r="CQ12" s="3">
        <f t="shared" si="106"/>
        <v>0</v>
      </c>
      <c r="CR12" s="3" t="str">
        <f t="shared" si="106"/>
        <v>Re</v>
      </c>
      <c r="CS12" s="3" t="str">
        <f t="shared" si="106"/>
        <v>Mib</v>
      </c>
      <c r="CT12" s="3">
        <f t="shared" si="106"/>
        <v>0</v>
      </c>
      <c r="CU12" s="3" t="str">
        <f t="shared" si="106"/>
        <v>Fa</v>
      </c>
      <c r="CV12" s="3">
        <f t="shared" si="106"/>
        <v>0</v>
      </c>
      <c r="CW12" s="3">
        <f t="shared" si="106"/>
        <v>0</v>
      </c>
      <c r="CX12" s="3">
        <f t="shared" si="106"/>
        <v>0</v>
      </c>
      <c r="CY12" s="3">
        <f t="shared" si="106"/>
        <v>0</v>
      </c>
      <c r="CZ12" s="1"/>
      <c r="DA12" s="3">
        <f t="shared" si="107"/>
        <v>0</v>
      </c>
      <c r="DB12" s="3">
        <f t="shared" si="107"/>
        <v>0</v>
      </c>
      <c r="DC12" s="3">
        <f t="shared" si="107"/>
        <v>0</v>
      </c>
      <c r="DD12" s="3" t="str">
        <f t="shared" si="107"/>
        <v>Fa</v>
      </c>
      <c r="DE12" s="3">
        <f t="shared" si="107"/>
        <v>0</v>
      </c>
      <c r="DF12" s="3" t="str">
        <f t="shared" si="107"/>
        <v>Sol</v>
      </c>
      <c r="DG12" s="3" t="str">
        <f t="shared" si="107"/>
        <v>Lab</v>
      </c>
      <c r="DH12" s="3">
        <f t="shared" si="107"/>
        <v>0</v>
      </c>
      <c r="DI12" s="3">
        <f t="shared" si="107"/>
        <v>0</v>
      </c>
      <c r="DJ12" s="3">
        <f t="shared" si="107"/>
        <v>0</v>
      </c>
      <c r="DK12" s="1"/>
      <c r="DL12" s="3">
        <f t="shared" si="108"/>
        <v>0</v>
      </c>
      <c r="DM12" s="3">
        <f t="shared" si="108"/>
        <v>0</v>
      </c>
      <c r="DN12" s="3" t="str">
        <f t="shared" si="108"/>
        <v>Sol</v>
      </c>
      <c r="DO12" s="3" t="str">
        <f t="shared" si="108"/>
        <v>Lab</v>
      </c>
      <c r="DP12" s="3">
        <f t="shared" si="108"/>
        <v>0</v>
      </c>
      <c r="DQ12" s="3" t="str">
        <f t="shared" si="108"/>
        <v>Sib</v>
      </c>
      <c r="DR12" s="3">
        <f t="shared" si="108"/>
        <v>0</v>
      </c>
      <c r="DS12" s="3">
        <f t="shared" si="108"/>
        <v>0</v>
      </c>
      <c r="DT12" s="3">
        <f t="shared" si="108"/>
        <v>0</v>
      </c>
      <c r="DU12" s="3">
        <f t="shared" si="108"/>
        <v>0</v>
      </c>
      <c r="DV12" s="1"/>
      <c r="DW12" s="1"/>
      <c r="DX12" s="3">
        <f t="shared" si="156"/>
        <v>0</v>
      </c>
      <c r="DY12" s="3">
        <f t="shared" si="109"/>
        <v>0</v>
      </c>
      <c r="DZ12" s="3">
        <f t="shared" si="110"/>
        <v>0</v>
      </c>
      <c r="EA12" s="3" t="str">
        <f t="shared" si="111"/>
        <v>7° grado Sib</v>
      </c>
      <c r="EB12" s="3">
        <f>IF(BX12=0,0,CONCATENATE(T12,"° grado ",BX12))</f>
        <v>0</v>
      </c>
      <c r="EC12" s="3" t="str">
        <f t="shared" si="113"/>
        <v>1° grado Do</v>
      </c>
      <c r="ED12" s="3">
        <f t="shared" si="114"/>
        <v>0</v>
      </c>
      <c r="EE12" s="3">
        <f t="shared" si="115"/>
        <v>0</v>
      </c>
      <c r="EF12" s="3">
        <f t="shared" si="116"/>
        <v>0</v>
      </c>
      <c r="EG12" s="3">
        <f t="shared" si="117"/>
        <v>0</v>
      </c>
      <c r="EH12" s="1"/>
      <c r="EI12" s="3">
        <f t="shared" si="157"/>
        <v>0</v>
      </c>
      <c r="EJ12" s="3">
        <f t="shared" si="118"/>
        <v>0</v>
      </c>
      <c r="EK12" s="3">
        <f t="shared" si="119"/>
        <v>0</v>
      </c>
      <c r="EL12" s="3" t="str">
        <f t="shared" si="120"/>
        <v>1° grado Do</v>
      </c>
      <c r="EM12" s="3">
        <f>IF(CI12=0,0,CONCATENATE(AE12,"° grado ",CI12))</f>
        <v>0</v>
      </c>
      <c r="EN12" s="3" t="str">
        <f t="shared" si="122"/>
        <v>2° grado Re</v>
      </c>
      <c r="EO12" s="3" t="str">
        <f t="shared" si="123"/>
        <v>3° grado Mib</v>
      </c>
      <c r="EP12" s="3">
        <f t="shared" si="124"/>
        <v>0</v>
      </c>
      <c r="EQ12" s="3">
        <f t="shared" si="125"/>
        <v>0</v>
      </c>
      <c r="ER12" s="3">
        <f t="shared" si="126"/>
        <v>0</v>
      </c>
      <c r="ES12" s="1"/>
      <c r="ET12" s="3">
        <f t="shared" si="158"/>
        <v>0</v>
      </c>
      <c r="EU12" s="3">
        <f t="shared" si="127"/>
        <v>0</v>
      </c>
      <c r="EV12" s="3" t="str">
        <f t="shared" si="128"/>
        <v>2° grado Re</v>
      </c>
      <c r="EW12" s="3" t="str">
        <f t="shared" si="129"/>
        <v>3° grado Mib</v>
      </c>
      <c r="EX12" s="3">
        <f>IF(CT12=0,0,CONCATENATE(AP12,"° grado ",CT12))</f>
        <v>0</v>
      </c>
      <c r="EY12" s="3" t="str">
        <f t="shared" si="131"/>
        <v>4° grado Fa</v>
      </c>
      <c r="EZ12" s="3">
        <f t="shared" si="132"/>
        <v>0</v>
      </c>
      <c r="FA12" s="3">
        <f t="shared" si="133"/>
        <v>0</v>
      </c>
      <c r="FB12" s="3">
        <f t="shared" si="134"/>
        <v>0</v>
      </c>
      <c r="FC12" s="3">
        <f t="shared" si="135"/>
        <v>0</v>
      </c>
      <c r="FD12" s="1"/>
      <c r="FE12" s="3">
        <f t="shared" si="159"/>
        <v>0</v>
      </c>
      <c r="FF12" s="3">
        <f t="shared" si="136"/>
        <v>0</v>
      </c>
      <c r="FG12" s="3">
        <f t="shared" si="137"/>
        <v>0</v>
      </c>
      <c r="FH12" s="3" t="str">
        <f t="shared" si="138"/>
        <v>4° grado Fa</v>
      </c>
      <c r="FI12" s="3">
        <f>IF(DE12=0,0,CONCATENATE(BA12,"° grado ",DE12))</f>
        <v>0</v>
      </c>
      <c r="FJ12" s="3" t="str">
        <f t="shared" si="140"/>
        <v>5° grado Sol</v>
      </c>
      <c r="FK12" s="3" t="str">
        <f t="shared" si="141"/>
        <v>6° grado Lab</v>
      </c>
      <c r="FL12" s="3">
        <f t="shared" si="142"/>
        <v>0</v>
      </c>
      <c r="FM12" s="3">
        <f t="shared" si="143"/>
        <v>0</v>
      </c>
      <c r="FN12" s="3">
        <f t="shared" si="144"/>
        <v>0</v>
      </c>
      <c r="FO12" s="1"/>
      <c r="FP12" s="3">
        <f t="shared" si="160"/>
        <v>0</v>
      </c>
      <c r="FQ12" s="3">
        <f t="shared" si="145"/>
        <v>0</v>
      </c>
      <c r="FR12" s="3" t="str">
        <f t="shared" si="146"/>
        <v>5° grado Sol</v>
      </c>
      <c r="FS12" s="3" t="str">
        <f t="shared" si="147"/>
        <v>6° grado Lab</v>
      </c>
      <c r="FT12" s="3">
        <f>IF(DP12=0,0,CONCATENATE(BL12,"° grado ",DP12))</f>
        <v>0</v>
      </c>
      <c r="FU12" s="3" t="str">
        <f t="shared" si="149"/>
        <v>7° grado Sib</v>
      </c>
      <c r="FV12" s="3">
        <f t="shared" si="150"/>
        <v>0</v>
      </c>
      <c r="FW12" s="3">
        <f t="shared" si="151"/>
        <v>0</v>
      </c>
      <c r="FX12" s="3">
        <f t="shared" si="152"/>
        <v>0</v>
      </c>
      <c r="FY12" s="3">
        <f t="shared" si="153"/>
        <v>0</v>
      </c>
      <c r="GA12" s="180"/>
      <c r="GB12" s="180"/>
      <c r="GC12" s="180"/>
      <c r="GD12" s="180"/>
      <c r="GE12" s="180"/>
      <c r="GF12" s="180"/>
      <c r="GG12" s="180"/>
      <c r="GH12" s="180"/>
      <c r="GI12" s="180"/>
      <c r="GJ12" s="180"/>
      <c r="GK12" s="180"/>
      <c r="GL12" s="180"/>
      <c r="GM12" s="180"/>
      <c r="GN12" s="180"/>
      <c r="GO12" s="180"/>
      <c r="GP12" s="180"/>
      <c r="GQ12" s="180"/>
      <c r="GR12" s="180"/>
      <c r="GS12" s="180"/>
      <c r="GT12" s="180"/>
      <c r="GU12" s="180"/>
      <c r="GV12" s="180"/>
      <c r="GW12" s="180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</row>
    <row r="13" spans="1:260" x14ac:dyDescent="0.3">
      <c r="B13" s="1"/>
      <c r="C13" s="1" t="str">
        <f>'xx1'!B15</f>
        <v>Do</v>
      </c>
      <c r="D13" s="1" t="str">
        <f>'xx2'!B15</f>
        <v>Do</v>
      </c>
      <c r="E13" s="1"/>
      <c r="F13" s="1" t="str">
        <f t="shared" si="2"/>
        <v>Do</v>
      </c>
      <c r="G13" s="1" t="str">
        <f t="shared" si="3"/>
        <v>Do</v>
      </c>
      <c r="H13" s="1"/>
      <c r="I13" s="1"/>
      <c r="J13" s="1"/>
      <c r="K13" s="1"/>
      <c r="L13" s="1"/>
      <c r="M13" s="1" t="s">
        <v>87</v>
      </c>
      <c r="N13" s="1"/>
      <c r="O13" s="1"/>
      <c r="P13" s="3">
        <f t="shared" ref="P13:Y13" si="165">BH6</f>
        <v>0</v>
      </c>
      <c r="Q13" s="3">
        <f t="shared" si="165"/>
        <v>0</v>
      </c>
      <c r="R13" s="3">
        <f t="shared" si="165"/>
        <v>0</v>
      </c>
      <c r="S13" s="3">
        <v>4</v>
      </c>
      <c r="T13" s="3">
        <f t="shared" si="165"/>
        <v>0</v>
      </c>
      <c r="U13" s="3">
        <v>5</v>
      </c>
      <c r="V13" s="3">
        <v>6</v>
      </c>
      <c r="W13" s="3">
        <f t="shared" si="165"/>
        <v>0</v>
      </c>
      <c r="X13" s="3">
        <f t="shared" si="165"/>
        <v>0</v>
      </c>
      <c r="Y13" s="3">
        <f t="shared" si="165"/>
        <v>0</v>
      </c>
      <c r="Z13" s="1"/>
      <c r="AA13" s="3">
        <f t="shared" ref="AA13:BQ13" si="166">IF(P6=0,0,P6+2)</f>
        <v>0</v>
      </c>
      <c r="AB13" s="3">
        <f t="shared" si="166"/>
        <v>0</v>
      </c>
      <c r="AC13" s="3">
        <f t="shared" si="166"/>
        <v>0</v>
      </c>
      <c r="AD13" s="3">
        <f t="shared" si="166"/>
        <v>5</v>
      </c>
      <c r="AE13" s="3">
        <f t="shared" si="166"/>
        <v>6</v>
      </c>
      <c r="AF13" s="3">
        <f t="shared" si="166"/>
        <v>0</v>
      </c>
      <c r="AG13" s="3">
        <f t="shared" si="166"/>
        <v>7</v>
      </c>
      <c r="AH13" s="3">
        <f t="shared" si="166"/>
        <v>0</v>
      </c>
      <c r="AI13" s="3">
        <f t="shared" si="166"/>
        <v>0</v>
      </c>
      <c r="AJ13" s="3">
        <f t="shared" si="166"/>
        <v>0</v>
      </c>
      <c r="AK13" s="1"/>
      <c r="AL13" s="3">
        <f t="shared" si="166"/>
        <v>0</v>
      </c>
      <c r="AM13" s="3">
        <f t="shared" si="166"/>
        <v>0</v>
      </c>
      <c r="AN13" s="3">
        <f t="shared" si="166"/>
        <v>0</v>
      </c>
      <c r="AO13" s="3">
        <f t="shared" si="166"/>
        <v>7</v>
      </c>
      <c r="AP13" s="3">
        <f t="shared" si="166"/>
        <v>0</v>
      </c>
      <c r="AQ13" s="3">
        <v>1</v>
      </c>
      <c r="AR13" s="3">
        <f t="shared" si="166"/>
        <v>0</v>
      </c>
      <c r="AS13" s="3">
        <f t="shared" si="166"/>
        <v>0</v>
      </c>
      <c r="AT13" s="3">
        <f t="shared" si="166"/>
        <v>0</v>
      </c>
      <c r="AU13" s="3">
        <f t="shared" si="166"/>
        <v>0</v>
      </c>
      <c r="AV13" s="1"/>
      <c r="AW13" s="3">
        <f t="shared" si="166"/>
        <v>0</v>
      </c>
      <c r="AX13" s="3">
        <f t="shared" si="166"/>
        <v>0</v>
      </c>
      <c r="AY13" s="3">
        <f t="shared" si="166"/>
        <v>0</v>
      </c>
      <c r="AZ13" s="3">
        <v>1</v>
      </c>
      <c r="BA13" s="3">
        <f t="shared" si="166"/>
        <v>0</v>
      </c>
      <c r="BB13" s="3">
        <v>2</v>
      </c>
      <c r="BC13" s="3">
        <f t="shared" si="166"/>
        <v>3</v>
      </c>
      <c r="BD13" s="3">
        <f t="shared" si="166"/>
        <v>0</v>
      </c>
      <c r="BE13" s="3">
        <f t="shared" si="166"/>
        <v>0</v>
      </c>
      <c r="BF13" s="3">
        <f t="shared" si="166"/>
        <v>0</v>
      </c>
      <c r="BG13" s="1"/>
      <c r="BH13" s="3">
        <f t="shared" si="166"/>
        <v>0</v>
      </c>
      <c r="BI13" s="3">
        <f t="shared" si="166"/>
        <v>0</v>
      </c>
      <c r="BJ13" s="3">
        <v>2</v>
      </c>
      <c r="BK13" s="3">
        <f t="shared" si="166"/>
        <v>3</v>
      </c>
      <c r="BL13" s="3">
        <f t="shared" si="166"/>
        <v>0</v>
      </c>
      <c r="BM13" s="3">
        <f t="shared" si="166"/>
        <v>4</v>
      </c>
      <c r="BN13" s="3">
        <f t="shared" si="166"/>
        <v>0</v>
      </c>
      <c r="BO13" s="3">
        <f t="shared" si="166"/>
        <v>0</v>
      </c>
      <c r="BP13" s="3">
        <f t="shared" si="166"/>
        <v>0</v>
      </c>
      <c r="BQ13" s="3">
        <f t="shared" si="166"/>
        <v>0</v>
      </c>
      <c r="BR13" s="1"/>
      <c r="BS13" s="1"/>
      <c r="BT13" s="3">
        <f t="shared" si="104"/>
        <v>0</v>
      </c>
      <c r="BU13" s="3">
        <f t="shared" si="104"/>
        <v>0</v>
      </c>
      <c r="BV13" s="3">
        <f t="shared" si="104"/>
        <v>0</v>
      </c>
      <c r="BW13" s="3" t="str">
        <f t="shared" si="104"/>
        <v>Fa</v>
      </c>
      <c r="BX13" s="3">
        <f t="shared" si="104"/>
        <v>0</v>
      </c>
      <c r="BY13" s="3" t="str">
        <f t="shared" si="104"/>
        <v>Sol</v>
      </c>
      <c r="BZ13" s="3" t="str">
        <f t="shared" si="104"/>
        <v>Lab</v>
      </c>
      <c r="CA13" s="3">
        <f t="shared" si="104"/>
        <v>0</v>
      </c>
      <c r="CB13" s="3">
        <f t="shared" si="104"/>
        <v>0</v>
      </c>
      <c r="CC13" s="3">
        <f t="shared" si="104"/>
        <v>0</v>
      </c>
      <c r="CD13" s="1"/>
      <c r="CE13" s="3">
        <f t="shared" si="105"/>
        <v>0</v>
      </c>
      <c r="CF13" s="3">
        <f t="shared" si="105"/>
        <v>0</v>
      </c>
      <c r="CG13" s="3">
        <f t="shared" si="105"/>
        <v>0</v>
      </c>
      <c r="CH13" s="3" t="str">
        <f t="shared" si="105"/>
        <v>Sol</v>
      </c>
      <c r="CI13" s="3" t="str">
        <f t="shared" si="105"/>
        <v>Lab</v>
      </c>
      <c r="CJ13" s="3">
        <f t="shared" si="105"/>
        <v>0</v>
      </c>
      <c r="CK13" s="3" t="str">
        <f t="shared" si="105"/>
        <v>Sib</v>
      </c>
      <c r="CL13" s="3">
        <f t="shared" si="105"/>
        <v>0</v>
      </c>
      <c r="CM13" s="3">
        <f t="shared" si="105"/>
        <v>0</v>
      </c>
      <c r="CN13" s="3">
        <f t="shared" si="105"/>
        <v>0</v>
      </c>
      <c r="CO13" s="1"/>
      <c r="CP13" s="3">
        <f t="shared" si="106"/>
        <v>0</v>
      </c>
      <c r="CQ13" s="3">
        <f t="shared" si="106"/>
        <v>0</v>
      </c>
      <c r="CR13" s="3">
        <f t="shared" si="106"/>
        <v>0</v>
      </c>
      <c r="CS13" s="3" t="str">
        <f t="shared" si="106"/>
        <v>Sib</v>
      </c>
      <c r="CT13" s="3">
        <f t="shared" si="106"/>
        <v>0</v>
      </c>
      <c r="CU13" s="3" t="str">
        <f t="shared" si="106"/>
        <v>Do</v>
      </c>
      <c r="CV13" s="3">
        <f t="shared" si="106"/>
        <v>0</v>
      </c>
      <c r="CW13" s="3">
        <f t="shared" si="106"/>
        <v>0</v>
      </c>
      <c r="CX13" s="3">
        <f t="shared" si="106"/>
        <v>0</v>
      </c>
      <c r="CY13" s="3">
        <f t="shared" si="106"/>
        <v>0</v>
      </c>
      <c r="CZ13" s="1"/>
      <c r="DA13" s="3">
        <f t="shared" si="107"/>
        <v>0</v>
      </c>
      <c r="DB13" s="3">
        <f t="shared" si="107"/>
        <v>0</v>
      </c>
      <c r="DC13" s="3">
        <f t="shared" si="107"/>
        <v>0</v>
      </c>
      <c r="DD13" s="3" t="str">
        <f t="shared" si="107"/>
        <v>Do</v>
      </c>
      <c r="DE13" s="3">
        <f t="shared" si="107"/>
        <v>0</v>
      </c>
      <c r="DF13" s="3" t="str">
        <f t="shared" si="107"/>
        <v>Re</v>
      </c>
      <c r="DG13" s="3" t="str">
        <f t="shared" si="107"/>
        <v>Mib</v>
      </c>
      <c r="DH13" s="3">
        <f t="shared" si="107"/>
        <v>0</v>
      </c>
      <c r="DI13" s="3">
        <f t="shared" si="107"/>
        <v>0</v>
      </c>
      <c r="DJ13" s="3">
        <f t="shared" si="107"/>
        <v>0</v>
      </c>
      <c r="DK13" s="1"/>
      <c r="DL13" s="3">
        <f t="shared" si="108"/>
        <v>0</v>
      </c>
      <c r="DM13" s="3">
        <f t="shared" si="108"/>
        <v>0</v>
      </c>
      <c r="DN13" s="3" t="str">
        <f t="shared" si="108"/>
        <v>Re</v>
      </c>
      <c r="DO13" s="3" t="str">
        <f t="shared" si="108"/>
        <v>Mib</v>
      </c>
      <c r="DP13" s="3">
        <f t="shared" si="108"/>
        <v>0</v>
      </c>
      <c r="DQ13" s="3" t="str">
        <f t="shared" si="108"/>
        <v>Fa</v>
      </c>
      <c r="DR13" s="3">
        <f t="shared" si="108"/>
        <v>0</v>
      </c>
      <c r="DS13" s="3">
        <f t="shared" si="108"/>
        <v>0</v>
      </c>
      <c r="DT13" s="3">
        <f t="shared" si="108"/>
        <v>0</v>
      </c>
      <c r="DU13" s="3">
        <f t="shared" si="108"/>
        <v>0</v>
      </c>
      <c r="DV13" s="1"/>
      <c r="DW13" s="1"/>
      <c r="DX13" s="3">
        <f t="shared" si="156"/>
        <v>0</v>
      </c>
      <c r="DY13" s="3">
        <f t="shared" si="109"/>
        <v>0</v>
      </c>
      <c r="DZ13" s="3">
        <f t="shared" si="110"/>
        <v>0</v>
      </c>
      <c r="EA13" s="3" t="str">
        <f t="shared" si="111"/>
        <v>4° grado Fa</v>
      </c>
      <c r="EB13" s="3">
        <f t="shared" si="112"/>
        <v>0</v>
      </c>
      <c r="EC13" s="3" t="str">
        <f t="shared" si="113"/>
        <v>5° grado Sol</v>
      </c>
      <c r="ED13" s="3" t="str">
        <f t="shared" si="114"/>
        <v>6° grado Lab</v>
      </c>
      <c r="EE13" s="3">
        <f t="shared" si="115"/>
        <v>0</v>
      </c>
      <c r="EF13" s="3">
        <f t="shared" si="116"/>
        <v>0</v>
      </c>
      <c r="EG13" s="3">
        <f t="shared" si="117"/>
        <v>0</v>
      </c>
      <c r="EH13" s="1"/>
      <c r="EI13" s="3">
        <f t="shared" si="157"/>
        <v>0</v>
      </c>
      <c r="EJ13" s="3">
        <f t="shared" si="118"/>
        <v>0</v>
      </c>
      <c r="EK13" s="3">
        <f t="shared" si="119"/>
        <v>0</v>
      </c>
      <c r="EL13" s="3" t="str">
        <f t="shared" si="120"/>
        <v>5° grado Sol</v>
      </c>
      <c r="EM13" s="3" t="str">
        <f t="shared" ref="EM13:EM14" si="167">IF(CI13=0,0,CONCATENATE(AE13,"° grado ",CI13))</f>
        <v>6° grado Lab</v>
      </c>
      <c r="EN13" s="3">
        <f t="shared" si="122"/>
        <v>0</v>
      </c>
      <c r="EO13" s="3" t="str">
        <f t="shared" si="123"/>
        <v>7° grado Sib</v>
      </c>
      <c r="EP13" s="3">
        <f t="shared" si="124"/>
        <v>0</v>
      </c>
      <c r="EQ13" s="3">
        <f t="shared" si="125"/>
        <v>0</v>
      </c>
      <c r="ER13" s="3">
        <f t="shared" si="126"/>
        <v>0</v>
      </c>
      <c r="ES13" s="1"/>
      <c r="ET13" s="3">
        <f t="shared" si="158"/>
        <v>0</v>
      </c>
      <c r="EU13" s="3">
        <f t="shared" si="127"/>
        <v>0</v>
      </c>
      <c r="EV13" s="3">
        <f t="shared" si="128"/>
        <v>0</v>
      </c>
      <c r="EW13" s="3" t="str">
        <f t="shared" si="129"/>
        <v>7° grado Sib</v>
      </c>
      <c r="EX13" s="3">
        <f t="shared" ref="EX13:EX14" si="168">IF(CT13=0,0,CONCATENATE(AP13,"° grado ",CT13))</f>
        <v>0</v>
      </c>
      <c r="EY13" s="3" t="str">
        <f t="shared" si="131"/>
        <v>1° grado Do</v>
      </c>
      <c r="EZ13" s="3">
        <f t="shared" si="132"/>
        <v>0</v>
      </c>
      <c r="FA13" s="3">
        <f t="shared" si="133"/>
        <v>0</v>
      </c>
      <c r="FB13" s="3">
        <f t="shared" si="134"/>
        <v>0</v>
      </c>
      <c r="FC13" s="3">
        <f t="shared" si="135"/>
        <v>0</v>
      </c>
      <c r="FD13" s="1"/>
      <c r="FE13" s="3">
        <f t="shared" si="159"/>
        <v>0</v>
      </c>
      <c r="FF13" s="3">
        <f t="shared" si="136"/>
        <v>0</v>
      </c>
      <c r="FG13" s="3">
        <f t="shared" si="137"/>
        <v>0</v>
      </c>
      <c r="FH13" s="3" t="str">
        <f t="shared" si="138"/>
        <v>1° grado Do</v>
      </c>
      <c r="FI13" s="3">
        <f t="shared" ref="FI13:FI14" si="169">IF(DE13=0,0,CONCATENATE(BA13,"° grado ",DE13))</f>
        <v>0</v>
      </c>
      <c r="FJ13" s="3" t="str">
        <f t="shared" si="140"/>
        <v>2° grado Re</v>
      </c>
      <c r="FK13" s="3" t="str">
        <f t="shared" si="141"/>
        <v>3° grado Mib</v>
      </c>
      <c r="FL13" s="3">
        <f t="shared" si="142"/>
        <v>0</v>
      </c>
      <c r="FM13" s="3">
        <f t="shared" si="143"/>
        <v>0</v>
      </c>
      <c r="FN13" s="3">
        <f t="shared" si="144"/>
        <v>0</v>
      </c>
      <c r="FO13" s="1"/>
      <c r="FP13" s="3">
        <f t="shared" si="160"/>
        <v>0</v>
      </c>
      <c r="FQ13" s="3">
        <f t="shared" si="145"/>
        <v>0</v>
      </c>
      <c r="FR13" s="3" t="str">
        <f t="shared" si="146"/>
        <v>2° grado Re</v>
      </c>
      <c r="FS13" s="3" t="str">
        <f t="shared" si="147"/>
        <v>3° grado Mib</v>
      </c>
      <c r="FT13" s="3">
        <f t="shared" ref="FT13:FT14" si="170">IF(DP13=0,0,CONCATENATE(BL13,"° grado ",DP13))</f>
        <v>0</v>
      </c>
      <c r="FU13" s="3" t="str">
        <f t="shared" si="149"/>
        <v>4° grado Fa</v>
      </c>
      <c r="FV13" s="3">
        <f t="shared" si="150"/>
        <v>0</v>
      </c>
      <c r="FW13" s="3">
        <f t="shared" si="151"/>
        <v>0</v>
      </c>
      <c r="FX13" s="3">
        <f t="shared" si="152"/>
        <v>0</v>
      </c>
      <c r="FY13" s="3">
        <f t="shared" si="153"/>
        <v>0</v>
      </c>
      <c r="GA13" s="180"/>
      <c r="GB13" s="180"/>
      <c r="GC13" s="180"/>
      <c r="GD13" s="180"/>
      <c r="GE13" s="180"/>
      <c r="GF13" s="180"/>
      <c r="GG13" s="180"/>
      <c r="GH13" s="180"/>
      <c r="GI13" s="180"/>
      <c r="GJ13" s="180"/>
      <c r="GK13" s="180"/>
      <c r="GL13" s="180"/>
      <c r="GM13" s="180"/>
      <c r="GN13" s="180"/>
      <c r="GO13" s="180"/>
      <c r="GP13" s="180"/>
      <c r="GQ13" s="180"/>
      <c r="GR13" s="180"/>
      <c r="GS13" s="180"/>
      <c r="GT13" s="180"/>
      <c r="GU13" s="180"/>
      <c r="GV13" s="180"/>
      <c r="GW13" s="180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  <c r="IV13" s="51"/>
      <c r="IW13" s="51"/>
      <c r="IX13" s="51"/>
      <c r="IY13" s="51"/>
      <c r="IZ13" s="51"/>
    </row>
    <row r="14" spans="1:260" x14ac:dyDescent="0.3">
      <c r="A14" s="2" t="s">
        <v>5</v>
      </c>
      <c r="B14" s="1"/>
      <c r="C14" s="1" t="str">
        <f>'xx1'!B16</f>
        <v>Do#</v>
      </c>
      <c r="D14" s="1" t="str">
        <f>'xx2'!B16</f>
        <v>Reb</v>
      </c>
      <c r="E14" s="1"/>
      <c r="F14" s="1" t="str">
        <f t="shared" si="2"/>
        <v>Reb</v>
      </c>
      <c r="G14" s="1" t="str">
        <f t="shared" si="3"/>
        <v>Do#</v>
      </c>
      <c r="H14" s="1"/>
      <c r="I14" s="1"/>
      <c r="J14" s="1" t="str">
        <f t="shared" ref="J14:J25" si="171">A14</f>
        <v>Do</v>
      </c>
      <c r="K14" s="1">
        <f t="shared" ref="K14:K25" si="172">IF(RIGHT(J14,1)="b",INDEX(pazzob,(MATCH(J14,pizzob,0))),0)</f>
        <v>0</v>
      </c>
      <c r="L14" s="1"/>
      <c r="M14" s="1" t="s">
        <v>88</v>
      </c>
      <c r="N14" s="1"/>
      <c r="O14" s="1"/>
      <c r="P14" s="3">
        <f t="shared" ref="P14:Y14" si="173">BH7</f>
        <v>0</v>
      </c>
      <c r="Q14" s="3">
        <f t="shared" si="173"/>
        <v>0</v>
      </c>
      <c r="R14" s="3">
        <f t="shared" si="173"/>
        <v>0</v>
      </c>
      <c r="S14" s="3">
        <v>1</v>
      </c>
      <c r="T14" s="3">
        <f t="shared" si="173"/>
        <v>0</v>
      </c>
      <c r="U14" s="3">
        <v>2</v>
      </c>
      <c r="V14" s="3">
        <v>3</v>
      </c>
      <c r="W14" s="3">
        <f t="shared" si="173"/>
        <v>0</v>
      </c>
      <c r="X14" s="3">
        <f t="shared" si="173"/>
        <v>0</v>
      </c>
      <c r="Y14" s="3">
        <f t="shared" si="173"/>
        <v>0</v>
      </c>
      <c r="Z14" s="1"/>
      <c r="AA14" s="3">
        <f t="shared" ref="AA14:BQ14" si="174">IF(P7=0,0,P7+2)</f>
        <v>0</v>
      </c>
      <c r="AB14" s="3">
        <f t="shared" si="174"/>
        <v>0</v>
      </c>
      <c r="AC14" s="3">
        <f t="shared" si="174"/>
        <v>0</v>
      </c>
      <c r="AD14" s="3">
        <v>2</v>
      </c>
      <c r="AE14" s="3">
        <f t="shared" si="174"/>
        <v>3</v>
      </c>
      <c r="AF14" s="3">
        <f t="shared" si="174"/>
        <v>0</v>
      </c>
      <c r="AG14" s="3">
        <f t="shared" si="174"/>
        <v>4</v>
      </c>
      <c r="AH14" s="3">
        <f t="shared" si="174"/>
        <v>0</v>
      </c>
      <c r="AI14" s="3">
        <f t="shared" si="174"/>
        <v>0</v>
      </c>
      <c r="AJ14" s="3">
        <f t="shared" si="174"/>
        <v>0</v>
      </c>
      <c r="AK14" s="1"/>
      <c r="AL14" s="3">
        <f t="shared" si="174"/>
        <v>0</v>
      </c>
      <c r="AM14" s="3">
        <f t="shared" si="174"/>
        <v>0</v>
      </c>
      <c r="AN14" s="3">
        <f t="shared" si="174"/>
        <v>0</v>
      </c>
      <c r="AO14" s="3">
        <f t="shared" si="174"/>
        <v>4</v>
      </c>
      <c r="AP14" s="3">
        <f t="shared" si="174"/>
        <v>0</v>
      </c>
      <c r="AQ14" s="3">
        <f t="shared" si="174"/>
        <v>5</v>
      </c>
      <c r="AR14" s="3">
        <f t="shared" si="174"/>
        <v>6</v>
      </c>
      <c r="AS14" s="3">
        <f t="shared" si="174"/>
        <v>0</v>
      </c>
      <c r="AT14" s="3">
        <f t="shared" si="174"/>
        <v>0</v>
      </c>
      <c r="AU14" s="3">
        <f t="shared" si="174"/>
        <v>0</v>
      </c>
      <c r="AV14" s="1"/>
      <c r="AW14" s="3">
        <f t="shared" si="174"/>
        <v>0</v>
      </c>
      <c r="AX14" s="3">
        <f t="shared" si="174"/>
        <v>0</v>
      </c>
      <c r="AY14" s="3">
        <f t="shared" si="174"/>
        <v>0</v>
      </c>
      <c r="AZ14" s="3">
        <f t="shared" si="174"/>
        <v>5</v>
      </c>
      <c r="BA14" s="3">
        <f t="shared" si="174"/>
        <v>6</v>
      </c>
      <c r="BB14" s="3">
        <f t="shared" si="174"/>
        <v>0</v>
      </c>
      <c r="BC14" s="3">
        <f t="shared" si="174"/>
        <v>7</v>
      </c>
      <c r="BD14" s="3">
        <f t="shared" si="174"/>
        <v>0</v>
      </c>
      <c r="BE14" s="3">
        <f t="shared" si="174"/>
        <v>0</v>
      </c>
      <c r="BF14" s="3">
        <f t="shared" si="174"/>
        <v>0</v>
      </c>
      <c r="BG14" s="1"/>
      <c r="BH14" s="3">
        <f t="shared" si="174"/>
        <v>0</v>
      </c>
      <c r="BI14" s="3">
        <f t="shared" si="174"/>
        <v>0</v>
      </c>
      <c r="BJ14" s="3">
        <f t="shared" si="174"/>
        <v>0</v>
      </c>
      <c r="BK14" s="3">
        <f t="shared" si="174"/>
        <v>7</v>
      </c>
      <c r="BL14" s="3">
        <f t="shared" si="174"/>
        <v>0</v>
      </c>
      <c r="BM14" s="3">
        <v>1</v>
      </c>
      <c r="BN14" s="3">
        <f t="shared" si="174"/>
        <v>0</v>
      </c>
      <c r="BO14" s="3">
        <f t="shared" si="174"/>
        <v>0</v>
      </c>
      <c r="BP14" s="3">
        <f t="shared" si="174"/>
        <v>0</v>
      </c>
      <c r="BQ14" s="3">
        <f t="shared" si="174"/>
        <v>0</v>
      </c>
      <c r="BR14" s="1"/>
      <c r="BS14" s="1"/>
      <c r="BT14" s="3">
        <f t="shared" si="104"/>
        <v>0</v>
      </c>
      <c r="BU14" s="3">
        <f t="shared" si="104"/>
        <v>0</v>
      </c>
      <c r="BV14" s="3">
        <f t="shared" si="104"/>
        <v>0</v>
      </c>
      <c r="BW14" s="3" t="str">
        <f t="shared" si="104"/>
        <v>Do</v>
      </c>
      <c r="BX14" s="3">
        <f t="shared" si="104"/>
        <v>0</v>
      </c>
      <c r="BY14" s="3" t="str">
        <f t="shared" si="104"/>
        <v>Re</v>
      </c>
      <c r="BZ14" s="3" t="str">
        <f t="shared" si="104"/>
        <v>Mib</v>
      </c>
      <c r="CA14" s="3">
        <f t="shared" si="104"/>
        <v>0</v>
      </c>
      <c r="CB14" s="3">
        <f t="shared" si="104"/>
        <v>0</v>
      </c>
      <c r="CC14" s="3">
        <f t="shared" si="104"/>
        <v>0</v>
      </c>
      <c r="CD14" s="1"/>
      <c r="CE14" s="3">
        <f t="shared" si="105"/>
        <v>0</v>
      </c>
      <c r="CF14" s="3">
        <f t="shared" si="105"/>
        <v>0</v>
      </c>
      <c r="CG14" s="3">
        <f t="shared" si="105"/>
        <v>0</v>
      </c>
      <c r="CH14" s="3" t="str">
        <f t="shared" si="105"/>
        <v>Re</v>
      </c>
      <c r="CI14" s="3" t="str">
        <f t="shared" si="105"/>
        <v>Mib</v>
      </c>
      <c r="CJ14" s="3">
        <f t="shared" si="105"/>
        <v>0</v>
      </c>
      <c r="CK14" s="3" t="str">
        <f t="shared" si="105"/>
        <v>Fa</v>
      </c>
      <c r="CL14" s="3">
        <f t="shared" si="105"/>
        <v>0</v>
      </c>
      <c r="CM14" s="3">
        <f t="shared" si="105"/>
        <v>0</v>
      </c>
      <c r="CN14" s="3">
        <f t="shared" si="105"/>
        <v>0</v>
      </c>
      <c r="CO14" s="1"/>
      <c r="CP14" s="3">
        <f t="shared" si="106"/>
        <v>0</v>
      </c>
      <c r="CQ14" s="3">
        <f t="shared" si="106"/>
        <v>0</v>
      </c>
      <c r="CR14" s="3">
        <f t="shared" si="106"/>
        <v>0</v>
      </c>
      <c r="CS14" s="3" t="str">
        <f t="shared" si="106"/>
        <v>Fa</v>
      </c>
      <c r="CT14" s="3">
        <f t="shared" si="106"/>
        <v>0</v>
      </c>
      <c r="CU14" s="3" t="str">
        <f t="shared" si="106"/>
        <v>Sol</v>
      </c>
      <c r="CV14" s="3" t="str">
        <f t="shared" si="106"/>
        <v>Lab</v>
      </c>
      <c r="CW14" s="3">
        <f t="shared" si="106"/>
        <v>0</v>
      </c>
      <c r="CX14" s="3">
        <f t="shared" si="106"/>
        <v>0</v>
      </c>
      <c r="CY14" s="3">
        <f t="shared" si="106"/>
        <v>0</v>
      </c>
      <c r="CZ14" s="1"/>
      <c r="DA14" s="3">
        <f t="shared" si="107"/>
        <v>0</v>
      </c>
      <c r="DB14" s="3">
        <f t="shared" si="107"/>
        <v>0</v>
      </c>
      <c r="DC14" s="3">
        <f t="shared" si="107"/>
        <v>0</v>
      </c>
      <c r="DD14" s="3" t="str">
        <f t="shared" si="107"/>
        <v>Sol</v>
      </c>
      <c r="DE14" s="3" t="str">
        <f t="shared" si="107"/>
        <v>Lab</v>
      </c>
      <c r="DF14" s="3">
        <f t="shared" si="107"/>
        <v>0</v>
      </c>
      <c r="DG14" s="3" t="str">
        <f t="shared" si="107"/>
        <v>Sib</v>
      </c>
      <c r="DH14" s="3">
        <f t="shared" si="107"/>
        <v>0</v>
      </c>
      <c r="DI14" s="3">
        <f t="shared" si="107"/>
        <v>0</v>
      </c>
      <c r="DJ14" s="3">
        <f t="shared" si="107"/>
        <v>0</v>
      </c>
      <c r="DK14" s="1"/>
      <c r="DL14" s="3">
        <f t="shared" si="108"/>
        <v>0</v>
      </c>
      <c r="DM14" s="3">
        <f t="shared" si="108"/>
        <v>0</v>
      </c>
      <c r="DN14" s="3">
        <f t="shared" si="108"/>
        <v>0</v>
      </c>
      <c r="DO14" s="3" t="str">
        <f t="shared" si="108"/>
        <v>Sib</v>
      </c>
      <c r="DP14" s="3">
        <f t="shared" si="108"/>
        <v>0</v>
      </c>
      <c r="DQ14" s="3" t="str">
        <f t="shared" si="108"/>
        <v>Do</v>
      </c>
      <c r="DR14" s="3">
        <f t="shared" si="108"/>
        <v>0</v>
      </c>
      <c r="DS14" s="3">
        <f t="shared" si="108"/>
        <v>0</v>
      </c>
      <c r="DT14" s="3">
        <f t="shared" si="108"/>
        <v>0</v>
      </c>
      <c r="DU14" s="3">
        <f t="shared" si="108"/>
        <v>0</v>
      </c>
      <c r="DV14" s="1"/>
      <c r="DW14" s="1"/>
      <c r="DX14" s="3">
        <f t="shared" si="156"/>
        <v>0</v>
      </c>
      <c r="DY14" s="3">
        <f t="shared" si="109"/>
        <v>0</v>
      </c>
      <c r="DZ14" s="3">
        <f t="shared" si="110"/>
        <v>0</v>
      </c>
      <c r="EA14" s="3" t="str">
        <f t="shared" si="111"/>
        <v>1° grado Do</v>
      </c>
      <c r="EB14" s="3">
        <f t="shared" si="112"/>
        <v>0</v>
      </c>
      <c r="EC14" s="3" t="str">
        <f t="shared" si="113"/>
        <v>2° grado Re</v>
      </c>
      <c r="ED14" s="3" t="str">
        <f t="shared" si="114"/>
        <v>3° grado Mib</v>
      </c>
      <c r="EE14" s="3">
        <f t="shared" si="115"/>
        <v>0</v>
      </c>
      <c r="EF14" s="3">
        <f t="shared" si="116"/>
        <v>0</v>
      </c>
      <c r="EG14" s="3">
        <f t="shared" si="117"/>
        <v>0</v>
      </c>
      <c r="EH14" s="1"/>
      <c r="EI14" s="3">
        <f t="shared" si="157"/>
        <v>0</v>
      </c>
      <c r="EJ14" s="3">
        <f t="shared" si="118"/>
        <v>0</v>
      </c>
      <c r="EK14" s="3">
        <f t="shared" si="119"/>
        <v>0</v>
      </c>
      <c r="EL14" s="3" t="str">
        <f t="shared" si="120"/>
        <v>2° grado Re</v>
      </c>
      <c r="EM14" s="3" t="str">
        <f t="shared" si="167"/>
        <v>3° grado Mib</v>
      </c>
      <c r="EN14" s="3">
        <f t="shared" si="122"/>
        <v>0</v>
      </c>
      <c r="EO14" s="3" t="str">
        <f t="shared" si="123"/>
        <v>4° grado Fa</v>
      </c>
      <c r="EP14" s="3">
        <f t="shared" si="124"/>
        <v>0</v>
      </c>
      <c r="EQ14" s="3">
        <f t="shared" si="125"/>
        <v>0</v>
      </c>
      <c r="ER14" s="3">
        <f t="shared" si="126"/>
        <v>0</v>
      </c>
      <c r="ES14" s="1"/>
      <c r="ET14" s="3">
        <f t="shared" si="158"/>
        <v>0</v>
      </c>
      <c r="EU14" s="3">
        <f t="shared" si="127"/>
        <v>0</v>
      </c>
      <c r="EV14" s="3">
        <f t="shared" si="128"/>
        <v>0</v>
      </c>
      <c r="EW14" s="3" t="str">
        <f t="shared" si="129"/>
        <v>4° grado Fa</v>
      </c>
      <c r="EX14" s="3">
        <f t="shared" si="168"/>
        <v>0</v>
      </c>
      <c r="EY14" s="3" t="str">
        <f t="shared" si="131"/>
        <v>5° grado Sol</v>
      </c>
      <c r="EZ14" s="3" t="str">
        <f t="shared" si="132"/>
        <v>6° grado Lab</v>
      </c>
      <c r="FA14" s="3">
        <f t="shared" si="133"/>
        <v>0</v>
      </c>
      <c r="FB14" s="3">
        <f t="shared" si="134"/>
        <v>0</v>
      </c>
      <c r="FC14" s="3">
        <f t="shared" si="135"/>
        <v>0</v>
      </c>
      <c r="FD14" s="1"/>
      <c r="FE14" s="3">
        <f t="shared" si="159"/>
        <v>0</v>
      </c>
      <c r="FF14" s="3">
        <f t="shared" si="136"/>
        <v>0</v>
      </c>
      <c r="FG14" s="3">
        <f t="shared" si="137"/>
        <v>0</v>
      </c>
      <c r="FH14" s="3" t="str">
        <f t="shared" si="138"/>
        <v>5° grado Sol</v>
      </c>
      <c r="FI14" s="3" t="str">
        <f t="shared" si="169"/>
        <v>6° grado Lab</v>
      </c>
      <c r="FJ14" s="3">
        <f t="shared" si="140"/>
        <v>0</v>
      </c>
      <c r="FK14" s="3" t="str">
        <f t="shared" si="141"/>
        <v>7° grado Sib</v>
      </c>
      <c r="FL14" s="3">
        <f t="shared" si="142"/>
        <v>0</v>
      </c>
      <c r="FM14" s="3">
        <f t="shared" si="143"/>
        <v>0</v>
      </c>
      <c r="FN14" s="3">
        <f t="shared" si="144"/>
        <v>0</v>
      </c>
      <c r="FO14" s="1"/>
      <c r="FP14" s="3">
        <f t="shared" si="160"/>
        <v>0</v>
      </c>
      <c r="FQ14" s="3">
        <f t="shared" si="145"/>
        <v>0</v>
      </c>
      <c r="FR14" s="3">
        <f t="shared" si="146"/>
        <v>0</v>
      </c>
      <c r="FS14" s="3" t="str">
        <f t="shared" si="147"/>
        <v>7° grado Sib</v>
      </c>
      <c r="FT14" s="3">
        <f t="shared" si="170"/>
        <v>0</v>
      </c>
      <c r="FU14" s="3" t="str">
        <f t="shared" si="149"/>
        <v>1° grado Do</v>
      </c>
      <c r="FV14" s="3">
        <f t="shared" si="150"/>
        <v>0</v>
      </c>
      <c r="FW14" s="3">
        <f t="shared" si="151"/>
        <v>0</v>
      </c>
      <c r="FX14" s="3">
        <f t="shared" si="152"/>
        <v>0</v>
      </c>
      <c r="FY14" s="3">
        <f t="shared" si="153"/>
        <v>0</v>
      </c>
      <c r="GA14" s="180"/>
      <c r="GB14" s="180"/>
      <c r="GC14" s="180"/>
      <c r="GD14" s="180"/>
      <c r="GE14" s="180"/>
      <c r="GF14" s="180"/>
      <c r="GG14" s="180"/>
      <c r="GH14" s="180"/>
      <c r="GI14" s="180"/>
      <c r="GJ14" s="180"/>
      <c r="GK14" s="180"/>
      <c r="GL14" s="180"/>
      <c r="GM14" s="180"/>
      <c r="GN14" s="180"/>
      <c r="GO14" s="180"/>
      <c r="GP14" s="180"/>
      <c r="GQ14" s="180"/>
      <c r="GR14" s="180"/>
      <c r="GS14" s="180"/>
      <c r="GT14" s="180"/>
      <c r="GU14" s="180"/>
      <c r="GV14" s="180"/>
      <c r="GW14" s="180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  <c r="IV14" s="51"/>
      <c r="IW14" s="51"/>
      <c r="IX14" s="51"/>
      <c r="IY14" s="51"/>
      <c r="IZ14" s="51"/>
    </row>
    <row r="15" spans="1:260" x14ac:dyDescent="0.3">
      <c r="A15" s="2" t="s">
        <v>17</v>
      </c>
      <c r="B15" s="1"/>
      <c r="C15" s="1" t="str">
        <f>'xx1'!B17</f>
        <v>Re</v>
      </c>
      <c r="D15" s="1" t="str">
        <f>'xx2'!B17</f>
        <v>Re</v>
      </c>
      <c r="E15" s="1"/>
      <c r="F15" s="1" t="str">
        <f t="shared" si="2"/>
        <v>Re</v>
      </c>
      <c r="G15" s="1" t="str">
        <f t="shared" si="3"/>
        <v>Re</v>
      </c>
      <c r="H15" s="1"/>
      <c r="I15" s="1"/>
      <c r="J15" s="1" t="str">
        <f t="shared" si="171"/>
        <v>Reb</v>
      </c>
      <c r="K15" s="1" t="str">
        <f t="shared" si="172"/>
        <v>Do#</v>
      </c>
      <c r="L15" s="1"/>
      <c r="M15" s="1" t="s">
        <v>89</v>
      </c>
      <c r="N15" s="1"/>
      <c r="O15" s="1"/>
      <c r="P15" s="1">
        <f t="shared" ref="P15:X15" si="175">IF(RIGHT(BT14,1)="B",(HLOOKUP(BT14,corsab,2,FALSE)),(IF(BT14=0,Q15-1,(HLOOKUP(BT14,corda,2,FALSE)))))</f>
        <v>5</v>
      </c>
      <c r="Q15" s="1">
        <f t="shared" si="175"/>
        <v>6</v>
      </c>
      <c r="R15" s="1">
        <f t="shared" si="175"/>
        <v>7</v>
      </c>
      <c r="S15" s="1">
        <f t="shared" si="175"/>
        <v>8</v>
      </c>
      <c r="T15" s="1">
        <f t="shared" si="175"/>
        <v>9</v>
      </c>
      <c r="U15" s="1">
        <f t="shared" si="175"/>
        <v>10</v>
      </c>
      <c r="V15" s="1">
        <f t="shared" si="175"/>
        <v>11</v>
      </c>
      <c r="W15" s="1">
        <f t="shared" si="175"/>
        <v>-3</v>
      </c>
      <c r="X15" s="1">
        <f t="shared" si="175"/>
        <v>-2</v>
      </c>
      <c r="Y15" s="1">
        <f>IF(RIGHT(CC14,1)="B",(HLOOKUP(CC14,corsab,2,FALSE)),(IF(CC14=0,CD15-1,(HLOOKUP(CC14,corda,2,FALSE)))))</f>
        <v>-1</v>
      </c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5">
        <f>P15</f>
        <v>5</v>
      </c>
      <c r="BU15" s="15">
        <f>BT15+1</f>
        <v>6</v>
      </c>
      <c r="BV15" s="15">
        <f t="shared" ref="BV15:CC15" si="176">BU15+1</f>
        <v>7</v>
      </c>
      <c r="BW15" s="15">
        <f t="shared" si="176"/>
        <v>8</v>
      </c>
      <c r="BX15" s="15">
        <f t="shared" si="176"/>
        <v>9</v>
      </c>
      <c r="BY15" s="15">
        <f t="shared" si="176"/>
        <v>10</v>
      </c>
      <c r="BZ15" s="15">
        <f t="shared" si="176"/>
        <v>11</v>
      </c>
      <c r="CA15" s="15">
        <f t="shared" si="176"/>
        <v>12</v>
      </c>
      <c r="CB15" s="15">
        <f t="shared" si="176"/>
        <v>13</v>
      </c>
      <c r="CC15" s="15">
        <f t="shared" si="176"/>
        <v>14</v>
      </c>
      <c r="CD15" s="1"/>
      <c r="CE15" s="1">
        <f>BV15</f>
        <v>7</v>
      </c>
      <c r="CF15" s="15">
        <f t="shared" ref="CF15:CN15" si="177">CE15+1</f>
        <v>8</v>
      </c>
      <c r="CG15" s="15">
        <f t="shared" si="177"/>
        <v>9</v>
      </c>
      <c r="CH15" s="15">
        <f t="shared" si="177"/>
        <v>10</v>
      </c>
      <c r="CI15" s="15">
        <f t="shared" si="177"/>
        <v>11</v>
      </c>
      <c r="CJ15" s="15">
        <f t="shared" si="177"/>
        <v>12</v>
      </c>
      <c r="CK15" s="15">
        <f t="shared" si="177"/>
        <v>13</v>
      </c>
      <c r="CL15" s="15">
        <f t="shared" si="177"/>
        <v>14</v>
      </c>
      <c r="CM15" s="15">
        <f t="shared" si="177"/>
        <v>15</v>
      </c>
      <c r="CN15" s="15">
        <f t="shared" si="177"/>
        <v>16</v>
      </c>
      <c r="CO15" s="1"/>
      <c r="CP15" s="1">
        <f>CH15</f>
        <v>10</v>
      </c>
      <c r="CQ15" s="15">
        <f t="shared" ref="CQ15:CY15" si="178">CP15+1</f>
        <v>11</v>
      </c>
      <c r="CR15" s="15">
        <f t="shared" si="178"/>
        <v>12</v>
      </c>
      <c r="CS15" s="15">
        <f t="shared" si="178"/>
        <v>13</v>
      </c>
      <c r="CT15" s="15">
        <f t="shared" si="178"/>
        <v>14</v>
      </c>
      <c r="CU15" s="15">
        <f t="shared" si="178"/>
        <v>15</v>
      </c>
      <c r="CV15" s="15">
        <f t="shared" si="178"/>
        <v>16</v>
      </c>
      <c r="CW15" s="15">
        <f t="shared" si="178"/>
        <v>17</v>
      </c>
      <c r="CX15" s="15">
        <f t="shared" si="178"/>
        <v>18</v>
      </c>
      <c r="CY15" s="15">
        <f t="shared" si="178"/>
        <v>19</v>
      </c>
      <c r="CZ15" s="1"/>
      <c r="DA15" s="1">
        <f>CR15</f>
        <v>12</v>
      </c>
      <c r="DB15" s="15">
        <f t="shared" ref="DB15:DJ15" si="179">DA15+1</f>
        <v>13</v>
      </c>
      <c r="DC15" s="15">
        <f t="shared" si="179"/>
        <v>14</v>
      </c>
      <c r="DD15" s="15">
        <f t="shared" si="179"/>
        <v>15</v>
      </c>
      <c r="DE15" s="15">
        <f t="shared" si="179"/>
        <v>16</v>
      </c>
      <c r="DF15" s="15">
        <f t="shared" si="179"/>
        <v>17</v>
      </c>
      <c r="DG15" s="15">
        <f t="shared" si="179"/>
        <v>18</v>
      </c>
      <c r="DH15" s="15">
        <f t="shared" si="179"/>
        <v>19</v>
      </c>
      <c r="DI15" s="15">
        <f t="shared" si="179"/>
        <v>20</v>
      </c>
      <c r="DJ15" s="15">
        <f t="shared" si="179"/>
        <v>21</v>
      </c>
      <c r="DK15" s="1"/>
      <c r="DL15" s="1">
        <f>DD15</f>
        <v>15</v>
      </c>
      <c r="DM15" s="15">
        <f t="shared" ref="DM15:DU15" si="180">DL15+1</f>
        <v>16</v>
      </c>
      <c r="DN15" s="15">
        <f t="shared" si="180"/>
        <v>17</v>
      </c>
      <c r="DO15" s="15">
        <f t="shared" si="180"/>
        <v>18</v>
      </c>
      <c r="DP15" s="15">
        <f t="shared" si="180"/>
        <v>19</v>
      </c>
      <c r="DQ15" s="15">
        <f t="shared" si="180"/>
        <v>20</v>
      </c>
      <c r="DR15" s="15">
        <f t="shared" si="180"/>
        <v>21</v>
      </c>
      <c r="DS15" s="15">
        <f t="shared" si="180"/>
        <v>22</v>
      </c>
      <c r="DT15" s="15">
        <f t="shared" si="180"/>
        <v>23</v>
      </c>
      <c r="DU15" s="15">
        <f t="shared" si="180"/>
        <v>24</v>
      </c>
      <c r="DV15" s="1"/>
      <c r="DW15" s="1"/>
      <c r="DX15" s="1" t="str">
        <f>CONCATENATE(BT15,"° TASTO")</f>
        <v>5° TASTO</v>
      </c>
      <c r="DY15" s="1" t="str">
        <f t="shared" ref="DY15" si="181">CONCATENATE(BU15,"° TASTO")</f>
        <v>6° TASTO</v>
      </c>
      <c r="DZ15" s="1" t="str">
        <f t="shared" ref="DZ15" si="182">CONCATENATE(BV15,"° TASTO")</f>
        <v>7° TASTO</v>
      </c>
      <c r="EA15" s="1" t="str">
        <f t="shared" ref="EA15" si="183">CONCATENATE(BW15,"° TASTO")</f>
        <v>8° TASTO</v>
      </c>
      <c r="EB15" s="1" t="str">
        <f t="shared" ref="EB15" si="184">CONCATENATE(BX15,"° TASTO")</f>
        <v>9° TASTO</v>
      </c>
      <c r="EC15" s="1" t="str">
        <f t="shared" ref="EC15" si="185">CONCATENATE(BY15,"° TASTO")</f>
        <v>10° TASTO</v>
      </c>
      <c r="ED15" s="1" t="str">
        <f t="shared" ref="ED15" si="186">CONCATENATE(BZ15,"° TASTO")</f>
        <v>11° TASTO</v>
      </c>
      <c r="EE15" s="1" t="str">
        <f t="shared" ref="EE15" si="187">CONCATENATE(CA15,"° TASTO")</f>
        <v>12° TASTO</v>
      </c>
      <c r="EF15" s="1" t="str">
        <f t="shared" ref="EF15" si="188">CONCATENATE(CB15,"° TASTO")</f>
        <v>13° TASTO</v>
      </c>
      <c r="EG15" s="1" t="str">
        <f t="shared" ref="EG15" si="189">CONCATENATE(CC15,"° TASTO")</f>
        <v>14° TASTO</v>
      </c>
      <c r="EH15" s="1"/>
      <c r="EI15" s="1" t="str">
        <f>CONCATENATE(CE15,"° TASTO")</f>
        <v>7° TASTO</v>
      </c>
      <c r="EJ15" s="1" t="str">
        <f t="shared" ref="EJ15" si="190">CONCATENATE(CF15,"° TASTO")</f>
        <v>8° TASTO</v>
      </c>
      <c r="EK15" s="1" t="str">
        <f t="shared" ref="EK15" si="191">CONCATENATE(CG15,"° TASTO")</f>
        <v>9° TASTO</v>
      </c>
      <c r="EL15" s="1" t="str">
        <f t="shared" ref="EL15" si="192">CONCATENATE(CH15,"° TASTO")</f>
        <v>10° TASTO</v>
      </c>
      <c r="EM15" s="1" t="str">
        <f t="shared" ref="EM15" si="193">CONCATENATE(CI15,"° TASTO")</f>
        <v>11° TASTO</v>
      </c>
      <c r="EN15" s="1" t="str">
        <f t="shared" ref="EN15" si="194">CONCATENATE(CJ15,"° TASTO")</f>
        <v>12° TASTO</v>
      </c>
      <c r="EO15" s="1" t="str">
        <f t="shared" ref="EO15" si="195">CONCATENATE(CK15,"° TASTO")</f>
        <v>13° TASTO</v>
      </c>
      <c r="EP15" s="1" t="str">
        <f t="shared" ref="EP15" si="196">CONCATENATE(CL15,"° TASTO")</f>
        <v>14° TASTO</v>
      </c>
      <c r="EQ15" s="1" t="str">
        <f t="shared" ref="EQ15" si="197">CONCATENATE(CM15,"° TASTO")</f>
        <v>15° TASTO</v>
      </c>
      <c r="ER15" s="1" t="str">
        <f t="shared" ref="ER15" si="198">CONCATENATE(CN15,"° TASTO")</f>
        <v>16° TASTO</v>
      </c>
      <c r="ES15" s="1"/>
      <c r="ET15" s="1" t="str">
        <f>CONCATENATE(CP15,"° TASTO")</f>
        <v>10° TASTO</v>
      </c>
      <c r="EU15" s="1" t="str">
        <f t="shared" ref="EU15" si="199">CONCATENATE(CQ15,"° TASTO")</f>
        <v>11° TASTO</v>
      </c>
      <c r="EV15" s="1" t="str">
        <f t="shared" ref="EV15" si="200">CONCATENATE(CR15,"° TASTO")</f>
        <v>12° TASTO</v>
      </c>
      <c r="EW15" s="1" t="str">
        <f t="shared" ref="EW15" si="201">CONCATENATE(CS15,"° TASTO")</f>
        <v>13° TASTO</v>
      </c>
      <c r="EX15" s="1" t="str">
        <f t="shared" ref="EX15" si="202">CONCATENATE(CT15,"° TASTO")</f>
        <v>14° TASTO</v>
      </c>
      <c r="EY15" s="1" t="str">
        <f t="shared" ref="EY15" si="203">CONCATENATE(CU15,"° TASTO")</f>
        <v>15° TASTO</v>
      </c>
      <c r="EZ15" s="1" t="str">
        <f t="shared" ref="EZ15" si="204">CONCATENATE(CV15,"° TASTO")</f>
        <v>16° TASTO</v>
      </c>
      <c r="FA15" s="1" t="str">
        <f t="shared" ref="FA15" si="205">CONCATENATE(CW15,"° TASTO")</f>
        <v>17° TASTO</v>
      </c>
      <c r="FB15" s="1" t="str">
        <f t="shared" ref="FB15" si="206">CONCATENATE(CX15,"° TASTO")</f>
        <v>18° TASTO</v>
      </c>
      <c r="FC15" s="1" t="str">
        <f t="shared" ref="FC15" si="207">CONCATENATE(CY15,"° TASTO")</f>
        <v>19° TASTO</v>
      </c>
      <c r="FD15" s="1"/>
      <c r="FE15" s="1" t="str">
        <f>CONCATENATE(DA15,"° TASTO")</f>
        <v>12° TASTO</v>
      </c>
      <c r="FF15" s="1" t="str">
        <f t="shared" ref="FF15" si="208">CONCATENATE(DB15,"° TASTO")</f>
        <v>13° TASTO</v>
      </c>
      <c r="FG15" s="1" t="str">
        <f t="shared" ref="FG15" si="209">CONCATENATE(DC15,"° TASTO")</f>
        <v>14° TASTO</v>
      </c>
      <c r="FH15" s="1" t="str">
        <f t="shared" ref="FH15" si="210">CONCATENATE(DD15,"° TASTO")</f>
        <v>15° TASTO</v>
      </c>
      <c r="FI15" s="1" t="str">
        <f t="shared" ref="FI15" si="211">CONCATENATE(DE15,"° TASTO")</f>
        <v>16° TASTO</v>
      </c>
      <c r="FJ15" s="1" t="str">
        <f t="shared" ref="FJ15" si="212">CONCATENATE(DF15,"° TASTO")</f>
        <v>17° TASTO</v>
      </c>
      <c r="FK15" s="1" t="str">
        <f t="shared" ref="FK15" si="213">CONCATENATE(DG15,"° TASTO")</f>
        <v>18° TASTO</v>
      </c>
      <c r="FL15" s="1" t="str">
        <f t="shared" ref="FL15" si="214">CONCATENATE(DH15,"° TASTO")</f>
        <v>19° TASTO</v>
      </c>
      <c r="FM15" s="1" t="str">
        <f t="shared" ref="FM15" si="215">CONCATENATE(DI15,"° TASTO")</f>
        <v>20° TASTO</v>
      </c>
      <c r="FN15" s="1" t="str">
        <f t="shared" ref="FN15" si="216">CONCATENATE(DJ15,"° TASTO")</f>
        <v>21° TASTO</v>
      </c>
      <c r="FO15" s="1"/>
      <c r="FP15" s="1" t="str">
        <f>CONCATENATE(DL15,"° TASTO")</f>
        <v>15° TASTO</v>
      </c>
      <c r="FQ15" s="1" t="str">
        <f t="shared" ref="FQ15" si="217">CONCATENATE(DM15,"° TASTO")</f>
        <v>16° TASTO</v>
      </c>
      <c r="FR15" s="1" t="str">
        <f t="shared" ref="FR15" si="218">CONCATENATE(DN15,"° TASTO")</f>
        <v>17° TASTO</v>
      </c>
      <c r="FS15" s="1" t="str">
        <f t="shared" ref="FS15" si="219">CONCATENATE(DO15,"° TASTO")</f>
        <v>18° TASTO</v>
      </c>
      <c r="FT15" s="1" t="str">
        <f t="shared" ref="FT15" si="220">CONCATENATE(DP15,"° TASTO")</f>
        <v>19° TASTO</v>
      </c>
      <c r="FU15" s="1" t="str">
        <f t="shared" ref="FU15" si="221">CONCATENATE(DQ15,"° TASTO")</f>
        <v>20° TASTO</v>
      </c>
      <c r="FV15" s="1" t="str">
        <f t="shared" ref="FV15" si="222">CONCATENATE(DR15,"° TASTO")</f>
        <v>21° TASTO</v>
      </c>
      <c r="FW15" s="1" t="str">
        <f t="shared" ref="FW15" si="223">CONCATENATE(DS15,"° TASTO")</f>
        <v>22° TASTO</v>
      </c>
      <c r="FX15" s="1" t="str">
        <f t="shared" ref="FX15" si="224">CONCATENATE(DT15,"° TASTO")</f>
        <v>23° TASTO</v>
      </c>
      <c r="FY15" s="1" t="str">
        <f t="shared" ref="FY15" si="225">CONCATENATE(DU15,"° TASTO")</f>
        <v>24° TASTO</v>
      </c>
      <c r="GA15" s="180"/>
      <c r="GB15" s="180"/>
      <c r="GC15" s="180"/>
      <c r="GD15" s="180"/>
      <c r="GE15" s="180"/>
      <c r="GF15" s="180"/>
      <c r="GG15" s="180"/>
      <c r="GH15" s="180"/>
      <c r="GI15" s="180"/>
      <c r="GJ15" s="180"/>
      <c r="GK15" s="180"/>
      <c r="GL15" s="180"/>
      <c r="GM15" s="180"/>
      <c r="GN15" s="180"/>
      <c r="GO15" s="180"/>
      <c r="GP15" s="180"/>
      <c r="GQ15" s="180"/>
      <c r="GR15" s="180"/>
      <c r="GS15" s="180"/>
      <c r="GT15" s="180"/>
      <c r="GU15" s="180"/>
      <c r="GV15" s="180"/>
      <c r="GW15" s="180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</row>
    <row r="16" spans="1:260" x14ac:dyDescent="0.3">
      <c r="A16" s="2" t="s">
        <v>7</v>
      </c>
      <c r="B16" s="1"/>
      <c r="C16" s="1" t="str">
        <f>'xx1'!B18</f>
        <v>Re#</v>
      </c>
      <c r="D16" s="1" t="str">
        <f>'xx2'!B18</f>
        <v>Mib</v>
      </c>
      <c r="E16" s="1"/>
      <c r="F16" s="1" t="str">
        <f t="shared" si="2"/>
        <v>Mib</v>
      </c>
      <c r="G16" s="1" t="str">
        <f t="shared" si="3"/>
        <v>Re#</v>
      </c>
      <c r="H16" s="1"/>
      <c r="I16" s="1"/>
      <c r="J16" s="1" t="str">
        <f t="shared" si="171"/>
        <v>Re</v>
      </c>
      <c r="K16" s="1">
        <f t="shared" si="172"/>
        <v>0</v>
      </c>
      <c r="L16" s="1"/>
      <c r="M16" s="1" t="s">
        <v>90</v>
      </c>
      <c r="N16" s="1"/>
      <c r="O16" s="1" t="s">
        <v>29</v>
      </c>
      <c r="P16" s="3"/>
      <c r="Q16" s="3"/>
      <c r="R16" s="3"/>
      <c r="S16" s="3">
        <v>7</v>
      </c>
      <c r="T16" s="3">
        <v>8</v>
      </c>
      <c r="U16" s="3"/>
      <c r="V16" s="3">
        <v>2</v>
      </c>
      <c r="W16" s="3"/>
      <c r="X16" s="3"/>
      <c r="Y16" s="3"/>
      <c r="Z16" s="1" t="s">
        <v>29</v>
      </c>
      <c r="AA16" s="3"/>
      <c r="AB16" s="3"/>
      <c r="AC16" s="3"/>
      <c r="AD16" s="3">
        <v>2</v>
      </c>
      <c r="AE16" s="3">
        <v>3</v>
      </c>
      <c r="AF16" s="3"/>
      <c r="AG16" s="3">
        <v>4</v>
      </c>
      <c r="AH16" s="3"/>
      <c r="AI16" s="3"/>
      <c r="AJ16" s="3"/>
      <c r="AK16" s="1" t="s">
        <v>29</v>
      </c>
      <c r="AL16" s="3"/>
      <c r="AM16" s="3"/>
      <c r="AN16" s="3"/>
      <c r="AO16" s="3">
        <v>4</v>
      </c>
      <c r="AP16" s="3"/>
      <c r="AQ16" s="3">
        <v>5</v>
      </c>
      <c r="AR16" s="3"/>
      <c r="AS16" s="3"/>
      <c r="AT16" s="3"/>
      <c r="AU16" s="3"/>
      <c r="AV16" s="1" t="s">
        <v>29</v>
      </c>
      <c r="AW16" s="3"/>
      <c r="AX16" s="3"/>
      <c r="AY16" s="3"/>
      <c r="AZ16" s="3">
        <v>5</v>
      </c>
      <c r="BA16" s="3"/>
      <c r="BB16" s="3">
        <v>6</v>
      </c>
      <c r="BC16" s="3"/>
      <c r="BD16" s="3"/>
      <c r="BE16" s="3"/>
      <c r="BF16" s="3"/>
      <c r="BG16" s="1" t="s">
        <v>29</v>
      </c>
      <c r="BH16" s="3"/>
      <c r="BI16" s="3"/>
      <c r="BJ16" s="3"/>
      <c r="BK16" s="3">
        <v>6</v>
      </c>
      <c r="BL16" s="3"/>
      <c r="BM16" s="3">
        <v>7</v>
      </c>
      <c r="BN16" s="3">
        <v>1</v>
      </c>
      <c r="BO16" s="3"/>
      <c r="BP16" s="3"/>
      <c r="BQ16" s="3"/>
      <c r="BR16" s="1"/>
      <c r="BS16" s="1" t="s">
        <v>29</v>
      </c>
      <c r="BT16" s="3">
        <f t="shared" ref="BT16" si="226">IF(TYPE(VLOOKUP(P16,lescale,4,FALSE))=16,0,VLOOKUP(P16,lescale,4,FALSE))</f>
        <v>0</v>
      </c>
      <c r="BU16" s="3">
        <f t="shared" ref="BU16:BU21" si="227">IF(TYPE(VLOOKUP(Q16,lescale,4,FALSE))=16,0,VLOOKUP(Q16,lescale,4,FALSE))</f>
        <v>0</v>
      </c>
      <c r="BV16" s="3">
        <f t="shared" ref="BV16:BV21" si="228">IF(TYPE(VLOOKUP(R16,lescale,4,FALSE))=16,0,VLOOKUP(R16,lescale,4,FALSE))</f>
        <v>0</v>
      </c>
      <c r="BW16" s="3" t="str">
        <f t="shared" ref="BW16:BW21" si="229">IF(TYPE(VLOOKUP(S16,lescale,4,FALSE))=16,0,VLOOKUP(S16,lescale,4,FALSE))</f>
        <v>Si</v>
      </c>
      <c r="BX16" s="3" t="str">
        <f t="shared" ref="BX16:BX21" si="230">IF(TYPE(VLOOKUP(T16,lescale,4,FALSE))=16,0,VLOOKUP(T16,lescale,4,FALSE))</f>
        <v>Do</v>
      </c>
      <c r="BY16" s="3">
        <f t="shared" ref="BY16:BY21" si="231">IF(TYPE(VLOOKUP(U16,lescale,4,FALSE))=16,0,VLOOKUP(U16,lescale,4,FALSE))</f>
        <v>0</v>
      </c>
      <c r="BZ16" s="3" t="str">
        <f t="shared" ref="BZ16:BZ21" si="232">IF(TYPE(VLOOKUP(V16,lescale,4,FALSE))=16,0,VLOOKUP(V16,lescale,4,FALSE))</f>
        <v>Re</v>
      </c>
      <c r="CA16" s="3">
        <f t="shared" ref="CA16:CA21" si="233">IF(TYPE(VLOOKUP(W16,lescale,4,FALSE))=16,0,VLOOKUP(W16,lescale,4,FALSE))</f>
        <v>0</v>
      </c>
      <c r="CB16" s="3">
        <f t="shared" ref="CB16:CB21" si="234">IF(TYPE(VLOOKUP(X16,lescale,4,FALSE))=16,0,VLOOKUP(X16,lescale,4,FALSE))</f>
        <v>0</v>
      </c>
      <c r="CC16" s="3">
        <f t="shared" ref="CC16:CC21" si="235">IF(TYPE(VLOOKUP(Y16,lescale,4,FALSE))=16,0,VLOOKUP(Y16,lescale,4,FALSE))</f>
        <v>0</v>
      </c>
      <c r="CD16" s="1" t="s">
        <v>29</v>
      </c>
      <c r="CE16" s="3">
        <f t="shared" ref="CE16:CN21" si="236">IF(TYPE(VLOOKUP(AA16,lescale,4,FALSE))=16,0,VLOOKUP(AA16,lescale,4,FALSE))</f>
        <v>0</v>
      </c>
      <c r="CF16" s="3">
        <f t="shared" si="236"/>
        <v>0</v>
      </c>
      <c r="CG16" s="3">
        <f t="shared" si="236"/>
        <v>0</v>
      </c>
      <c r="CH16" s="3" t="str">
        <f t="shared" si="236"/>
        <v>Re</v>
      </c>
      <c r="CI16" s="3" t="str">
        <f t="shared" si="236"/>
        <v>Mib</v>
      </c>
      <c r="CJ16" s="3">
        <f t="shared" si="236"/>
        <v>0</v>
      </c>
      <c r="CK16" s="3" t="str">
        <f t="shared" si="236"/>
        <v>Fa</v>
      </c>
      <c r="CL16" s="3">
        <f t="shared" si="236"/>
        <v>0</v>
      </c>
      <c r="CM16" s="3">
        <f t="shared" si="236"/>
        <v>0</v>
      </c>
      <c r="CN16" s="3">
        <f t="shared" si="236"/>
        <v>0</v>
      </c>
      <c r="CO16" s="1" t="s">
        <v>29</v>
      </c>
      <c r="CP16" s="3">
        <f t="shared" ref="CP16:CY21" si="237">IF(TYPE(VLOOKUP(AL16,lescale,4,FALSE))=16,0,VLOOKUP(AL16,lescale,4,FALSE))</f>
        <v>0</v>
      </c>
      <c r="CQ16" s="3">
        <f t="shared" si="237"/>
        <v>0</v>
      </c>
      <c r="CR16" s="3">
        <f t="shared" si="237"/>
        <v>0</v>
      </c>
      <c r="CS16" s="3" t="str">
        <f t="shared" si="237"/>
        <v>Fa</v>
      </c>
      <c r="CT16" s="3">
        <f t="shared" si="237"/>
        <v>0</v>
      </c>
      <c r="CU16" s="3" t="str">
        <f t="shared" si="237"/>
        <v>Sol</v>
      </c>
      <c r="CV16" s="3">
        <f t="shared" si="237"/>
        <v>0</v>
      </c>
      <c r="CW16" s="3">
        <f t="shared" si="237"/>
        <v>0</v>
      </c>
      <c r="CX16" s="3">
        <f t="shared" si="237"/>
        <v>0</v>
      </c>
      <c r="CY16" s="3">
        <f t="shared" si="237"/>
        <v>0</v>
      </c>
      <c r="CZ16" s="1" t="s">
        <v>29</v>
      </c>
      <c r="DA16" s="3">
        <f t="shared" ref="DA16:DJ21" si="238">IF(TYPE(VLOOKUP(AW16,lescale,4,FALSE))=16,0,VLOOKUP(AW16,lescale,4,FALSE))</f>
        <v>0</v>
      </c>
      <c r="DB16" s="3">
        <f t="shared" si="238"/>
        <v>0</v>
      </c>
      <c r="DC16" s="3">
        <f t="shared" si="238"/>
        <v>0</v>
      </c>
      <c r="DD16" s="3" t="str">
        <f t="shared" si="238"/>
        <v>Sol</v>
      </c>
      <c r="DE16" s="3">
        <f t="shared" si="238"/>
        <v>0</v>
      </c>
      <c r="DF16" s="3" t="str">
        <f t="shared" si="238"/>
        <v>La</v>
      </c>
      <c r="DG16" s="3">
        <f t="shared" si="238"/>
        <v>0</v>
      </c>
      <c r="DH16" s="3">
        <f t="shared" si="238"/>
        <v>0</v>
      </c>
      <c r="DI16" s="3">
        <f t="shared" si="238"/>
        <v>0</v>
      </c>
      <c r="DJ16" s="3">
        <f t="shared" si="238"/>
        <v>0</v>
      </c>
      <c r="DK16" s="1" t="s">
        <v>29</v>
      </c>
      <c r="DL16" s="3">
        <f t="shared" ref="DL16:DU21" si="239">IF(TYPE(VLOOKUP(BH16,lescale,4,FALSE))=16,0,VLOOKUP(BH16,lescale,4,FALSE))</f>
        <v>0</v>
      </c>
      <c r="DM16" s="3">
        <f t="shared" si="239"/>
        <v>0</v>
      </c>
      <c r="DN16" s="3">
        <f t="shared" si="239"/>
        <v>0</v>
      </c>
      <c r="DO16" s="3" t="str">
        <f t="shared" si="239"/>
        <v>La</v>
      </c>
      <c r="DP16" s="3">
        <f t="shared" si="239"/>
        <v>0</v>
      </c>
      <c r="DQ16" s="3" t="str">
        <f t="shared" si="239"/>
        <v>Si</v>
      </c>
      <c r="DR16" s="3" t="str">
        <f t="shared" si="239"/>
        <v>Do</v>
      </c>
      <c r="DS16" s="3">
        <f t="shared" si="239"/>
        <v>0</v>
      </c>
      <c r="DT16" s="3">
        <f t="shared" si="239"/>
        <v>0</v>
      </c>
      <c r="DU16" s="3">
        <f t="shared" si="239"/>
        <v>0</v>
      </c>
      <c r="DV16" s="1"/>
      <c r="DW16" s="1" t="s">
        <v>29</v>
      </c>
      <c r="DX16" s="3">
        <f>IF(BT16=0,0,CONCATENATE(P16,"° grado ",BT16))</f>
        <v>0</v>
      </c>
      <c r="DY16" s="3">
        <f t="shared" ref="DY16:DY21" si="240">IF(BU16=0,0,CONCATENATE(Q16,"° grado ",BU16))</f>
        <v>0</v>
      </c>
      <c r="DZ16" s="3">
        <f t="shared" ref="DZ16:DZ21" si="241">IF(BV16=0,0,CONCATENATE(R16,"° grado ",BV16))</f>
        <v>0</v>
      </c>
      <c r="EA16" s="3" t="str">
        <f t="shared" ref="EA16:EA21" si="242">IF(BW16=0,0,CONCATENATE(S16,"° grado ",BW16))</f>
        <v>7° grado Si</v>
      </c>
      <c r="EB16" s="3" t="str">
        <f t="shared" ref="EB16:EB21" si="243">IF(BX16=0,0,CONCATENATE(T16,"° grado ",BX16))</f>
        <v>8° grado Do</v>
      </c>
      <c r="EC16" s="3">
        <f t="shared" ref="EC16:EC21" si="244">IF(BY16=0,0,CONCATENATE(U16,"° grado ",BY16))</f>
        <v>0</v>
      </c>
      <c r="ED16" s="3" t="str">
        <f>IF(V15=0,0,CONCATENATE(V16,"° grado ",V15))</f>
        <v>2° grado 11</v>
      </c>
      <c r="EE16" s="3">
        <f t="shared" ref="EE16:EE21" si="245">IF(CA16=0,0,CONCATENATE(W16,"° grado ",CA16))</f>
        <v>0</v>
      </c>
      <c r="EF16" s="3">
        <f t="shared" ref="EF16:EF21" si="246">IF(CB16=0,0,CONCATENATE(X16,"° grado ",CB16))</f>
        <v>0</v>
      </c>
      <c r="EG16" s="3">
        <f t="shared" ref="EG16:EG21" si="247">IF(CC16=0,0,CONCATENATE(Y16,"° grado ",CC16))</f>
        <v>0</v>
      </c>
      <c r="EH16" s="1" t="s">
        <v>29</v>
      </c>
      <c r="EI16" s="3">
        <f>IF(CE16=0,0,CONCATENATE(AA16,"° grado ",CE16))</f>
        <v>0</v>
      </c>
      <c r="EJ16" s="3">
        <f t="shared" ref="EJ16:EJ21" si="248">IF(CF16=0,0,CONCATENATE(AB16,"° grado ",CF16))</f>
        <v>0</v>
      </c>
      <c r="EK16" s="3">
        <f t="shared" ref="EK16:EK21" si="249">IF(CG16=0,0,CONCATENATE(AC16,"° grado ",CG16))</f>
        <v>0</v>
      </c>
      <c r="EL16" s="3" t="str">
        <f t="shared" ref="EL16:EL21" si="250">IF(CH16=0,0,CONCATENATE(AD16,"° grado ",CH16))</f>
        <v>2° grado Re</v>
      </c>
      <c r="EM16" s="3" t="str">
        <f t="shared" ref="EM16:EM21" si="251">IF(CI16=0,0,CONCATENATE(AE16,"° grado ",CI16))</f>
        <v>3° grado Mib</v>
      </c>
      <c r="EN16" s="3">
        <f t="shared" ref="EN16:EN21" si="252">IF(CJ16=0,0,CONCATENATE(AF16,"° grado ",CJ16))</f>
        <v>0</v>
      </c>
      <c r="EO16" s="3" t="str">
        <f t="shared" ref="EO16:EO21" si="253">IF(CK16=0,0,CONCATENATE(AG16,"° grado ",CK16))</f>
        <v>4° grado Fa</v>
      </c>
      <c r="EP16" s="3">
        <f t="shared" ref="EP16:EP21" si="254">IF(CL16=0,0,CONCATENATE(AH16,"° grado ",CL16))</f>
        <v>0</v>
      </c>
      <c r="EQ16" s="3">
        <f t="shared" ref="EQ16:EQ21" si="255">IF(CM16=0,0,CONCATENATE(AI16,"° grado ",CM16))</f>
        <v>0</v>
      </c>
      <c r="ER16" s="3">
        <f t="shared" ref="ER16:ER21" si="256">IF(CN16=0,0,CONCATENATE(AJ16,"° grado ",CN16))</f>
        <v>0</v>
      </c>
      <c r="ES16" s="1" t="s">
        <v>29</v>
      </c>
      <c r="ET16" s="3">
        <f>IF(CP16=0,0,CONCATENATE(AL16,"° grado ",CP16))</f>
        <v>0</v>
      </c>
      <c r="EU16" s="3">
        <f t="shared" ref="EU16:EU21" si="257">IF(CQ16=0,0,CONCATENATE(AM16,"° grado ",CQ16))</f>
        <v>0</v>
      </c>
      <c r="EV16" s="3">
        <f t="shared" ref="EV16:EV21" si="258">IF(CR16=0,0,CONCATENATE(AN16,"° grado ",CR16))</f>
        <v>0</v>
      </c>
      <c r="EW16" s="3" t="str">
        <f t="shared" ref="EW16:EW21" si="259">IF(CS16=0,0,CONCATENATE(AO16,"° grado ",CS16))</f>
        <v>4° grado Fa</v>
      </c>
      <c r="EX16" s="3">
        <f t="shared" ref="EX16:EX21" si="260">IF(CT16=0,0,CONCATENATE(AP16,"° grado ",CT16))</f>
        <v>0</v>
      </c>
      <c r="EY16" s="3" t="str">
        <f t="shared" ref="EY16:EY21" si="261">IF(CU16=0,0,CONCATENATE(AQ16,"° grado ",CU16))</f>
        <v>5° grado Sol</v>
      </c>
      <c r="EZ16" s="3">
        <f t="shared" ref="EZ16:EZ21" si="262">IF(CV16=0,0,CONCATENATE(AR16,"° grado ",CV16))</f>
        <v>0</v>
      </c>
      <c r="FA16" s="3">
        <f t="shared" ref="FA16:FA21" si="263">IF(CW16=0,0,CONCATENATE(AS16,"° grado ",CW16))</f>
        <v>0</v>
      </c>
      <c r="FB16" s="3">
        <f t="shared" ref="FB16:FB21" si="264">IF(CX16=0,0,CONCATENATE(AT16,"° grado ",CX16))</f>
        <v>0</v>
      </c>
      <c r="FC16" s="3">
        <f t="shared" ref="FC16:FC21" si="265">IF(CY16=0,0,CONCATENATE(AU16,"° grado ",CY16))</f>
        <v>0</v>
      </c>
      <c r="FD16" s="1" t="s">
        <v>29</v>
      </c>
      <c r="FE16" s="3">
        <f>IF(DA16=0,0,CONCATENATE(AW16,"° grado ",DA16))</f>
        <v>0</v>
      </c>
      <c r="FF16" s="3">
        <f t="shared" ref="FF16:FF21" si="266">IF(DB16=0,0,CONCATENATE(AX16,"° grado ",DB16))</f>
        <v>0</v>
      </c>
      <c r="FG16" s="3">
        <f t="shared" ref="FG16:FG21" si="267">IF(DC16=0,0,CONCATENATE(AY16,"° grado ",DC16))</f>
        <v>0</v>
      </c>
      <c r="FH16" s="3" t="str">
        <f t="shared" ref="FH16:FH21" si="268">IF(DD16=0,0,CONCATENATE(AZ16,"° grado ",DD16))</f>
        <v>5° grado Sol</v>
      </c>
      <c r="FI16" s="3">
        <f t="shared" ref="FI16:FI21" si="269">IF(DE16=0,0,CONCATENATE(BA16,"° grado ",DE16))</f>
        <v>0</v>
      </c>
      <c r="FJ16" s="3" t="str">
        <f t="shared" ref="FJ16:FJ21" si="270">IF(DF16=0,0,CONCATENATE(BB16,"° grado ",DF16))</f>
        <v>6° grado La</v>
      </c>
      <c r="FK16" s="3">
        <f t="shared" ref="FK16:FK21" si="271">IF(DG16=0,0,CONCATENATE(BC16,"° grado ",DG16))</f>
        <v>0</v>
      </c>
      <c r="FL16" s="3">
        <f t="shared" ref="FL16:FL21" si="272">IF(DH16=0,0,CONCATENATE(BD16,"° grado ",DH16))</f>
        <v>0</v>
      </c>
      <c r="FM16" s="3">
        <f t="shared" ref="FM16:FM21" si="273">IF(DI16=0,0,CONCATENATE(BE16,"° grado ",DI16))</f>
        <v>0</v>
      </c>
      <c r="FN16" s="3">
        <f t="shared" ref="FN16:FN21" si="274">IF(DJ16=0,0,CONCATENATE(BF16,"° grado ",DJ16))</f>
        <v>0</v>
      </c>
      <c r="FO16" s="1" t="s">
        <v>29</v>
      </c>
      <c r="FP16" s="3">
        <f>IF(DL16=0,0,CONCATENATE(BH16,"° grado ",DL16))</f>
        <v>0</v>
      </c>
      <c r="FQ16" s="3">
        <f t="shared" ref="FQ16:FQ21" si="275">IF(DM16=0,0,CONCATENATE(BI16,"° grado ",DM16))</f>
        <v>0</v>
      </c>
      <c r="FR16" s="3">
        <f t="shared" ref="FR16:FR21" si="276">IF(DN16=0,0,CONCATENATE(BJ16,"° grado ",DN16))</f>
        <v>0</v>
      </c>
      <c r="FS16" s="3" t="str">
        <f t="shared" ref="FS16:FS21" si="277">IF(DO16=0,0,CONCATENATE(BK16,"° grado ",DO16))</f>
        <v>6° grado La</v>
      </c>
      <c r="FT16" s="3">
        <f t="shared" ref="FT16:FT21" si="278">IF(DP16=0,0,CONCATENATE(BL16,"° grado ",DP16))</f>
        <v>0</v>
      </c>
      <c r="FU16" s="3" t="str">
        <f t="shared" ref="FU16:FU21" si="279">IF(DQ16=0,0,CONCATENATE(BM16,"° grado ",DQ16))</f>
        <v>7° grado Si</v>
      </c>
      <c r="FV16" s="3" t="str">
        <f t="shared" ref="FV16:FV21" si="280">IF(DR16=0,0,CONCATENATE(BN16,"° grado ",DR16))</f>
        <v>1° grado Do</v>
      </c>
      <c r="FW16" s="3">
        <f t="shared" ref="FW16:FW21" si="281">IF(DS16=0,0,CONCATENATE(BO16,"° grado ",DS16))</f>
        <v>0</v>
      </c>
      <c r="FX16" s="3">
        <f t="shared" ref="FX16:FX21" si="282">IF(DT16=0,0,CONCATENATE(BP16,"° grado ",DT16))</f>
        <v>0</v>
      </c>
      <c r="FY16" s="3">
        <f t="shared" ref="FY16:FY21" si="283">IF(DU16=0,0,CONCATENATE(BQ16,"° grado ",DU16))</f>
        <v>0</v>
      </c>
      <c r="GA16" s="180"/>
      <c r="GB16" s="180"/>
      <c r="GC16" s="180"/>
      <c r="GD16" s="180"/>
      <c r="GE16" s="180"/>
      <c r="GF16" s="180"/>
      <c r="GG16" s="180"/>
      <c r="GH16" s="180"/>
      <c r="GI16" s="180"/>
      <c r="GJ16" s="180"/>
      <c r="GK16" s="180"/>
      <c r="GL16" s="180"/>
      <c r="GM16" s="180"/>
      <c r="GN16" s="180"/>
      <c r="GO16" s="180"/>
      <c r="GP16" s="180"/>
      <c r="GQ16" s="180"/>
      <c r="GR16" s="180"/>
      <c r="GS16" s="180"/>
      <c r="GT16" s="180"/>
      <c r="GU16" s="180"/>
      <c r="GV16" s="180"/>
      <c r="GW16" s="180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</row>
    <row r="17" spans="1:260" x14ac:dyDescent="0.3">
      <c r="A17" s="2" t="s">
        <v>18</v>
      </c>
      <c r="B17" s="1"/>
      <c r="C17" s="1" t="str">
        <f>'xx1'!B19</f>
        <v>Mi</v>
      </c>
      <c r="D17" s="1" t="str">
        <f>'xx2'!B19</f>
        <v>Mi</v>
      </c>
      <c r="E17" s="1"/>
      <c r="F17" s="1" t="str">
        <f t="shared" si="2"/>
        <v>Mi</v>
      </c>
      <c r="G17" s="1" t="str">
        <f t="shared" si="3"/>
        <v>Mi</v>
      </c>
      <c r="H17" s="1"/>
      <c r="I17" s="1"/>
      <c r="J17" s="1" t="str">
        <f t="shared" si="171"/>
        <v>Mib</v>
      </c>
      <c r="K17" s="1" t="str">
        <f t="shared" si="172"/>
        <v>Re#</v>
      </c>
      <c r="L17" s="1"/>
      <c r="M17" s="1"/>
      <c r="N17" s="1"/>
      <c r="O17" s="1"/>
      <c r="P17" s="3"/>
      <c r="Q17" s="3"/>
      <c r="R17" s="3"/>
      <c r="S17" s="3"/>
      <c r="T17" s="3">
        <v>5</v>
      </c>
      <c r="U17" s="3"/>
      <c r="V17" s="3">
        <v>6</v>
      </c>
      <c r="W17" s="3"/>
      <c r="X17" s="3"/>
      <c r="Y17" s="3"/>
      <c r="Z17" s="1"/>
      <c r="AA17" s="3"/>
      <c r="AB17" s="3"/>
      <c r="AC17" s="3"/>
      <c r="AD17" s="3">
        <v>6</v>
      </c>
      <c r="AE17" s="3"/>
      <c r="AF17" s="3">
        <v>7</v>
      </c>
      <c r="AG17" s="3">
        <v>1</v>
      </c>
      <c r="AH17" s="3"/>
      <c r="AI17" s="3"/>
      <c r="AJ17" s="3"/>
      <c r="AK17" s="1"/>
      <c r="AL17" s="3"/>
      <c r="AM17" s="3"/>
      <c r="AN17" s="3">
        <v>7</v>
      </c>
      <c r="AO17" s="3">
        <v>1</v>
      </c>
      <c r="AP17" s="3"/>
      <c r="AQ17" s="3">
        <v>2</v>
      </c>
      <c r="AR17" s="3">
        <v>3</v>
      </c>
      <c r="AS17" s="3"/>
      <c r="AT17" s="3"/>
      <c r="AU17" s="3"/>
      <c r="AV17" s="1"/>
      <c r="AW17" s="3"/>
      <c r="AX17" s="3"/>
      <c r="AY17" s="3"/>
      <c r="AZ17" s="3">
        <v>2</v>
      </c>
      <c r="BA17" s="3">
        <v>3</v>
      </c>
      <c r="BB17" s="3"/>
      <c r="BC17" s="3">
        <v>4</v>
      </c>
      <c r="BD17" s="3"/>
      <c r="BE17" s="3"/>
      <c r="BF17" s="3"/>
      <c r="BG17" s="1"/>
      <c r="BH17" s="3"/>
      <c r="BI17" s="3"/>
      <c r="BJ17" s="3"/>
      <c r="BK17" s="3"/>
      <c r="BL17" s="3">
        <v>4</v>
      </c>
      <c r="BM17" s="3"/>
      <c r="BN17" s="3">
        <v>5</v>
      </c>
      <c r="BO17" s="3"/>
      <c r="BP17" s="3"/>
      <c r="BQ17" s="3"/>
      <c r="BR17" s="1"/>
      <c r="BS17" s="1"/>
      <c r="BT17" s="3">
        <f t="shared" ref="BT17:BT21" si="284">IF(TYPE(VLOOKUP(P17,lescale,4,FALSE))=16,0,VLOOKUP(P17,lescale,4,FALSE))</f>
        <v>0</v>
      </c>
      <c r="BU17" s="3">
        <f t="shared" si="227"/>
        <v>0</v>
      </c>
      <c r="BV17" s="3">
        <f t="shared" si="228"/>
        <v>0</v>
      </c>
      <c r="BW17" s="3">
        <f t="shared" si="229"/>
        <v>0</v>
      </c>
      <c r="BX17" s="3" t="str">
        <f t="shared" si="230"/>
        <v>Sol</v>
      </c>
      <c r="BY17" s="3">
        <f t="shared" si="231"/>
        <v>0</v>
      </c>
      <c r="BZ17" s="3" t="str">
        <f t="shared" si="232"/>
        <v>La</v>
      </c>
      <c r="CA17" s="3">
        <f t="shared" si="233"/>
        <v>0</v>
      </c>
      <c r="CB17" s="3">
        <f t="shared" si="234"/>
        <v>0</v>
      </c>
      <c r="CC17" s="3">
        <f t="shared" si="235"/>
        <v>0</v>
      </c>
      <c r="CD17" s="1"/>
      <c r="CE17" s="3">
        <f t="shared" si="236"/>
        <v>0</v>
      </c>
      <c r="CF17" s="3">
        <f t="shared" si="236"/>
        <v>0</v>
      </c>
      <c r="CG17" s="3">
        <f t="shared" si="236"/>
        <v>0</v>
      </c>
      <c r="CH17" s="3" t="str">
        <f t="shared" si="236"/>
        <v>La</v>
      </c>
      <c r="CI17" s="3">
        <f t="shared" si="236"/>
        <v>0</v>
      </c>
      <c r="CJ17" s="3" t="str">
        <f t="shared" si="236"/>
        <v>Si</v>
      </c>
      <c r="CK17" s="3" t="str">
        <f t="shared" si="236"/>
        <v>Do</v>
      </c>
      <c r="CL17" s="3">
        <f t="shared" si="236"/>
        <v>0</v>
      </c>
      <c r="CM17" s="3">
        <f t="shared" si="236"/>
        <v>0</v>
      </c>
      <c r="CN17" s="3">
        <f t="shared" si="236"/>
        <v>0</v>
      </c>
      <c r="CO17" s="1"/>
      <c r="CP17" s="3">
        <f t="shared" si="237"/>
        <v>0</v>
      </c>
      <c r="CQ17" s="3">
        <f t="shared" si="237"/>
        <v>0</v>
      </c>
      <c r="CR17" s="3" t="str">
        <f t="shared" si="237"/>
        <v>Si</v>
      </c>
      <c r="CS17" s="3" t="str">
        <f t="shared" si="237"/>
        <v>Do</v>
      </c>
      <c r="CT17" s="3">
        <f t="shared" si="237"/>
        <v>0</v>
      </c>
      <c r="CU17" s="3" t="str">
        <f t="shared" si="237"/>
        <v>Re</v>
      </c>
      <c r="CV17" s="3" t="str">
        <f t="shared" si="237"/>
        <v>Mib</v>
      </c>
      <c r="CW17" s="3">
        <f t="shared" si="237"/>
        <v>0</v>
      </c>
      <c r="CX17" s="3">
        <f t="shared" si="237"/>
        <v>0</v>
      </c>
      <c r="CY17" s="3">
        <f t="shared" si="237"/>
        <v>0</v>
      </c>
      <c r="CZ17" s="1"/>
      <c r="DA17" s="3">
        <f t="shared" si="238"/>
        <v>0</v>
      </c>
      <c r="DB17" s="3">
        <f t="shared" si="238"/>
        <v>0</v>
      </c>
      <c r="DC17" s="3">
        <f t="shared" si="238"/>
        <v>0</v>
      </c>
      <c r="DD17" s="3" t="str">
        <f t="shared" si="238"/>
        <v>Re</v>
      </c>
      <c r="DE17" s="3" t="str">
        <f t="shared" si="238"/>
        <v>Mib</v>
      </c>
      <c r="DF17" s="3">
        <f t="shared" si="238"/>
        <v>0</v>
      </c>
      <c r="DG17" s="3" t="str">
        <f t="shared" si="238"/>
        <v>Fa</v>
      </c>
      <c r="DH17" s="3">
        <f t="shared" si="238"/>
        <v>0</v>
      </c>
      <c r="DI17" s="3">
        <f t="shared" si="238"/>
        <v>0</v>
      </c>
      <c r="DJ17" s="3">
        <f t="shared" si="238"/>
        <v>0</v>
      </c>
      <c r="DK17" s="1"/>
      <c r="DL17" s="3">
        <f t="shared" si="239"/>
        <v>0</v>
      </c>
      <c r="DM17" s="3">
        <f t="shared" si="239"/>
        <v>0</v>
      </c>
      <c r="DN17" s="3">
        <f t="shared" si="239"/>
        <v>0</v>
      </c>
      <c r="DO17" s="3">
        <f t="shared" si="239"/>
        <v>0</v>
      </c>
      <c r="DP17" s="3" t="str">
        <f t="shared" si="239"/>
        <v>Fa</v>
      </c>
      <c r="DQ17" s="3">
        <f t="shared" si="239"/>
        <v>0</v>
      </c>
      <c r="DR17" s="3" t="str">
        <f t="shared" si="239"/>
        <v>Sol</v>
      </c>
      <c r="DS17" s="3">
        <f t="shared" si="239"/>
        <v>0</v>
      </c>
      <c r="DT17" s="3">
        <f t="shared" si="239"/>
        <v>0</v>
      </c>
      <c r="DU17" s="3">
        <f t="shared" si="239"/>
        <v>0</v>
      </c>
      <c r="DV17" s="1"/>
      <c r="DW17" s="1"/>
      <c r="DX17" s="3">
        <f t="shared" ref="DX17:DX21" si="285">IF(BT17=0,0,CONCATENATE(P17,"° grado ",BT17))</f>
        <v>0</v>
      </c>
      <c r="DY17" s="3">
        <f t="shared" si="240"/>
        <v>0</v>
      </c>
      <c r="DZ17" s="3">
        <f t="shared" si="241"/>
        <v>0</v>
      </c>
      <c r="EA17" s="3">
        <f t="shared" si="242"/>
        <v>0</v>
      </c>
      <c r="EB17" s="3" t="str">
        <f t="shared" si="243"/>
        <v>5° grado Sol</v>
      </c>
      <c r="EC17" s="3">
        <f t="shared" si="244"/>
        <v>0</v>
      </c>
      <c r="ED17" s="3" t="str">
        <f t="shared" ref="ED17:ED21" si="286">IF(BZ17=0,0,CONCATENATE(V17,"° grado ",BZ17))</f>
        <v>6° grado La</v>
      </c>
      <c r="EE17" s="3">
        <f t="shared" si="245"/>
        <v>0</v>
      </c>
      <c r="EF17" s="3">
        <f t="shared" si="246"/>
        <v>0</v>
      </c>
      <c r="EG17" s="3">
        <f t="shared" si="247"/>
        <v>0</v>
      </c>
      <c r="EH17" s="1"/>
      <c r="EI17" s="3">
        <f t="shared" ref="EI17:EI21" si="287">IF(CE17=0,0,CONCATENATE(AA17,"° grado ",CE17))</f>
        <v>0</v>
      </c>
      <c r="EJ17" s="3">
        <f t="shared" si="248"/>
        <v>0</v>
      </c>
      <c r="EK17" s="3">
        <f t="shared" si="249"/>
        <v>0</v>
      </c>
      <c r="EL17" s="3" t="str">
        <f t="shared" si="250"/>
        <v>6° grado La</v>
      </c>
      <c r="EM17" s="3">
        <f t="shared" si="251"/>
        <v>0</v>
      </c>
      <c r="EN17" s="3" t="str">
        <f t="shared" si="252"/>
        <v>7° grado Si</v>
      </c>
      <c r="EO17" s="3" t="str">
        <f t="shared" si="253"/>
        <v>1° grado Do</v>
      </c>
      <c r="EP17" s="3">
        <f t="shared" si="254"/>
        <v>0</v>
      </c>
      <c r="EQ17" s="3">
        <f t="shared" si="255"/>
        <v>0</v>
      </c>
      <c r="ER17" s="3">
        <f t="shared" si="256"/>
        <v>0</v>
      </c>
      <c r="ES17" s="1"/>
      <c r="ET17" s="3">
        <f t="shared" ref="ET17:ET21" si="288">IF(CP17=0,0,CONCATENATE(AL17,"° grado ",CP17))</f>
        <v>0</v>
      </c>
      <c r="EU17" s="3">
        <f t="shared" si="257"/>
        <v>0</v>
      </c>
      <c r="EV17" s="3" t="str">
        <f t="shared" si="258"/>
        <v>7° grado Si</v>
      </c>
      <c r="EW17" s="3" t="str">
        <f t="shared" si="259"/>
        <v>1° grado Do</v>
      </c>
      <c r="EX17" s="3">
        <f t="shared" si="260"/>
        <v>0</v>
      </c>
      <c r="EY17" s="3" t="str">
        <f t="shared" si="261"/>
        <v>2° grado Re</v>
      </c>
      <c r="EZ17" s="3" t="str">
        <f t="shared" si="262"/>
        <v>3° grado Mib</v>
      </c>
      <c r="FA17" s="3">
        <f t="shared" si="263"/>
        <v>0</v>
      </c>
      <c r="FB17" s="3">
        <f t="shared" si="264"/>
        <v>0</v>
      </c>
      <c r="FC17" s="3">
        <f t="shared" si="265"/>
        <v>0</v>
      </c>
      <c r="FD17" s="1"/>
      <c r="FE17" s="3">
        <f t="shared" ref="FE17:FE21" si="289">IF(DA17=0,0,CONCATENATE(AW17,"° grado ",DA17))</f>
        <v>0</v>
      </c>
      <c r="FF17" s="3">
        <f t="shared" si="266"/>
        <v>0</v>
      </c>
      <c r="FG17" s="3">
        <f t="shared" si="267"/>
        <v>0</v>
      </c>
      <c r="FH17" s="3" t="str">
        <f t="shared" si="268"/>
        <v>2° grado Re</v>
      </c>
      <c r="FI17" s="3" t="str">
        <f t="shared" si="269"/>
        <v>3° grado Mib</v>
      </c>
      <c r="FJ17" s="3">
        <f t="shared" si="270"/>
        <v>0</v>
      </c>
      <c r="FK17" s="3" t="str">
        <f t="shared" si="271"/>
        <v>4° grado Fa</v>
      </c>
      <c r="FL17" s="3">
        <f t="shared" si="272"/>
        <v>0</v>
      </c>
      <c r="FM17" s="3">
        <f t="shared" si="273"/>
        <v>0</v>
      </c>
      <c r="FN17" s="3">
        <f t="shared" si="274"/>
        <v>0</v>
      </c>
      <c r="FO17" s="1"/>
      <c r="FP17" s="3">
        <f t="shared" ref="FP17:FP21" si="290">IF(DL17=0,0,CONCATENATE(BH17,"° grado ",DL17))</f>
        <v>0</v>
      </c>
      <c r="FQ17" s="3">
        <f t="shared" si="275"/>
        <v>0</v>
      </c>
      <c r="FR17" s="3">
        <f t="shared" si="276"/>
        <v>0</v>
      </c>
      <c r="FS17" s="3">
        <f t="shared" si="277"/>
        <v>0</v>
      </c>
      <c r="FT17" s="3" t="str">
        <f t="shared" si="278"/>
        <v>4° grado Fa</v>
      </c>
      <c r="FU17" s="3">
        <f t="shared" si="279"/>
        <v>0</v>
      </c>
      <c r="FV17" s="3" t="str">
        <f t="shared" si="280"/>
        <v>5° grado Sol</v>
      </c>
      <c r="FW17" s="3">
        <f t="shared" si="281"/>
        <v>0</v>
      </c>
      <c r="FX17" s="3">
        <f t="shared" si="282"/>
        <v>0</v>
      </c>
      <c r="FY17" s="3">
        <f t="shared" si="283"/>
        <v>0</v>
      </c>
      <c r="GA17" s="180"/>
      <c r="GB17" s="180"/>
      <c r="GC17" s="180"/>
      <c r="GD17" s="180"/>
      <c r="GE17" s="180"/>
      <c r="GF17" s="180"/>
      <c r="GG17" s="180"/>
      <c r="GH17" s="180"/>
      <c r="GI17" s="180"/>
      <c r="GJ17" s="180"/>
      <c r="GK17" s="180"/>
      <c r="GL17" s="180"/>
      <c r="GM17" s="180"/>
      <c r="GN17" s="180"/>
      <c r="GO17" s="180"/>
      <c r="GP17" s="180"/>
      <c r="GQ17" s="180"/>
      <c r="GR17" s="180"/>
      <c r="GS17" s="180"/>
      <c r="GT17" s="180"/>
      <c r="GU17" s="180"/>
      <c r="GV17" s="180"/>
      <c r="GW17" s="180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</row>
    <row r="18" spans="1:260" x14ac:dyDescent="0.3">
      <c r="A18" s="2" t="s">
        <v>9</v>
      </c>
      <c r="B18" s="1"/>
      <c r="C18" s="1" t="str">
        <f>'xx1'!B20</f>
        <v>Fa</v>
      </c>
      <c r="D18" s="1" t="str">
        <f>'xx2'!B20</f>
        <v>Fa</v>
      </c>
      <c r="E18" s="1"/>
      <c r="F18" s="1" t="str">
        <f t="shared" si="2"/>
        <v>Fa</v>
      </c>
      <c r="G18" s="1" t="str">
        <f t="shared" si="3"/>
        <v>Fa</v>
      </c>
      <c r="H18" s="1"/>
      <c r="I18" s="1"/>
      <c r="J18" s="1" t="str">
        <f t="shared" si="171"/>
        <v>Mi</v>
      </c>
      <c r="K18" s="1">
        <f t="shared" si="172"/>
        <v>0</v>
      </c>
      <c r="L18" s="1"/>
      <c r="M18" s="1"/>
      <c r="N18" s="1"/>
      <c r="O18" s="1"/>
      <c r="P18" s="3"/>
      <c r="Q18" s="3"/>
      <c r="R18" s="3"/>
      <c r="S18" s="3">
        <v>2</v>
      </c>
      <c r="T18" s="3">
        <v>3</v>
      </c>
      <c r="U18" s="3"/>
      <c r="V18" s="3">
        <v>4</v>
      </c>
      <c r="W18" s="3"/>
      <c r="X18" s="3"/>
      <c r="Y18" s="3"/>
      <c r="Z18" s="1"/>
      <c r="AA18" s="3"/>
      <c r="AB18" s="3"/>
      <c r="AC18" s="3"/>
      <c r="AD18" s="3">
        <v>4</v>
      </c>
      <c r="AE18" s="3"/>
      <c r="AF18" s="3">
        <v>5</v>
      </c>
      <c r="AG18" s="3"/>
      <c r="AH18" s="3"/>
      <c r="AI18" s="3"/>
      <c r="AJ18" s="3"/>
      <c r="AK18" s="1"/>
      <c r="AL18" s="3"/>
      <c r="AM18" s="3"/>
      <c r="AN18" s="3">
        <v>5</v>
      </c>
      <c r="AO18" s="3"/>
      <c r="AP18" s="3">
        <v>6</v>
      </c>
      <c r="AQ18" s="3"/>
      <c r="AR18" s="3"/>
      <c r="AS18" s="3"/>
      <c r="AT18" s="3"/>
      <c r="AU18" s="3"/>
      <c r="AV18" s="1"/>
      <c r="AW18" s="3"/>
      <c r="AX18" s="3"/>
      <c r="AY18" s="3">
        <v>6</v>
      </c>
      <c r="AZ18" s="3"/>
      <c r="BA18" s="3">
        <v>7</v>
      </c>
      <c r="BB18" s="3">
        <v>1</v>
      </c>
      <c r="BC18" s="3"/>
      <c r="BD18" s="3"/>
      <c r="BE18" s="3"/>
      <c r="BF18" s="3"/>
      <c r="BG18" s="1"/>
      <c r="BH18" s="3"/>
      <c r="BI18" s="3"/>
      <c r="BJ18" s="3">
        <v>7</v>
      </c>
      <c r="BK18" s="3">
        <v>1</v>
      </c>
      <c r="BL18" s="3"/>
      <c r="BM18" s="3">
        <v>2</v>
      </c>
      <c r="BN18" s="3">
        <v>3</v>
      </c>
      <c r="BO18" s="3"/>
      <c r="BP18" s="3"/>
      <c r="BQ18" s="3"/>
      <c r="BR18" s="1"/>
      <c r="BS18" s="1"/>
      <c r="BT18" s="3">
        <f t="shared" si="284"/>
        <v>0</v>
      </c>
      <c r="BU18" s="3">
        <f t="shared" si="227"/>
        <v>0</v>
      </c>
      <c r="BV18" s="3">
        <f t="shared" si="228"/>
        <v>0</v>
      </c>
      <c r="BW18" s="3" t="str">
        <f t="shared" si="229"/>
        <v>Re</v>
      </c>
      <c r="BX18" s="3" t="str">
        <f t="shared" si="230"/>
        <v>Mib</v>
      </c>
      <c r="BY18" s="3">
        <f t="shared" si="231"/>
        <v>0</v>
      </c>
      <c r="BZ18" s="3" t="str">
        <f t="shared" si="232"/>
        <v>Fa</v>
      </c>
      <c r="CA18" s="3">
        <f t="shared" si="233"/>
        <v>0</v>
      </c>
      <c r="CB18" s="3">
        <f t="shared" si="234"/>
        <v>0</v>
      </c>
      <c r="CC18" s="3">
        <f t="shared" si="235"/>
        <v>0</v>
      </c>
      <c r="CD18" s="1"/>
      <c r="CE18" s="3">
        <f t="shared" si="236"/>
        <v>0</v>
      </c>
      <c r="CF18" s="3">
        <f t="shared" si="236"/>
        <v>0</v>
      </c>
      <c r="CG18" s="3">
        <f t="shared" si="236"/>
        <v>0</v>
      </c>
      <c r="CH18" s="3" t="str">
        <f t="shared" si="236"/>
        <v>Fa</v>
      </c>
      <c r="CI18" s="3">
        <f t="shared" si="236"/>
        <v>0</v>
      </c>
      <c r="CJ18" s="3" t="str">
        <f t="shared" si="236"/>
        <v>Sol</v>
      </c>
      <c r="CK18" s="3">
        <f t="shared" si="236"/>
        <v>0</v>
      </c>
      <c r="CL18" s="3">
        <f t="shared" si="236"/>
        <v>0</v>
      </c>
      <c r="CM18" s="3">
        <f t="shared" si="236"/>
        <v>0</v>
      </c>
      <c r="CN18" s="3">
        <f t="shared" si="236"/>
        <v>0</v>
      </c>
      <c r="CO18" s="1"/>
      <c r="CP18" s="3">
        <f t="shared" si="237"/>
        <v>0</v>
      </c>
      <c r="CQ18" s="3">
        <f t="shared" si="237"/>
        <v>0</v>
      </c>
      <c r="CR18" s="3" t="str">
        <f t="shared" si="237"/>
        <v>Sol</v>
      </c>
      <c r="CS18" s="3">
        <f t="shared" si="237"/>
        <v>0</v>
      </c>
      <c r="CT18" s="3" t="str">
        <f t="shared" si="237"/>
        <v>La</v>
      </c>
      <c r="CU18" s="3">
        <f t="shared" si="237"/>
        <v>0</v>
      </c>
      <c r="CV18" s="3">
        <f t="shared" si="237"/>
        <v>0</v>
      </c>
      <c r="CW18" s="3">
        <f t="shared" si="237"/>
        <v>0</v>
      </c>
      <c r="CX18" s="3">
        <f t="shared" si="237"/>
        <v>0</v>
      </c>
      <c r="CY18" s="3">
        <f t="shared" si="237"/>
        <v>0</v>
      </c>
      <c r="CZ18" s="1"/>
      <c r="DA18" s="3">
        <f t="shared" si="238"/>
        <v>0</v>
      </c>
      <c r="DB18" s="3">
        <f t="shared" si="238"/>
        <v>0</v>
      </c>
      <c r="DC18" s="3" t="str">
        <f t="shared" si="238"/>
        <v>La</v>
      </c>
      <c r="DD18" s="3">
        <f t="shared" si="238"/>
        <v>0</v>
      </c>
      <c r="DE18" s="3" t="str">
        <f t="shared" si="238"/>
        <v>Si</v>
      </c>
      <c r="DF18" s="3" t="str">
        <f t="shared" si="238"/>
        <v>Do</v>
      </c>
      <c r="DG18" s="3">
        <f t="shared" si="238"/>
        <v>0</v>
      </c>
      <c r="DH18" s="3">
        <f t="shared" si="238"/>
        <v>0</v>
      </c>
      <c r="DI18" s="3">
        <f t="shared" si="238"/>
        <v>0</v>
      </c>
      <c r="DJ18" s="3">
        <f t="shared" si="238"/>
        <v>0</v>
      </c>
      <c r="DK18" s="1"/>
      <c r="DL18" s="3">
        <f t="shared" si="239"/>
        <v>0</v>
      </c>
      <c r="DM18" s="3">
        <f t="shared" si="239"/>
        <v>0</v>
      </c>
      <c r="DN18" s="3" t="str">
        <f t="shared" si="239"/>
        <v>Si</v>
      </c>
      <c r="DO18" s="3" t="str">
        <f t="shared" si="239"/>
        <v>Do</v>
      </c>
      <c r="DP18" s="3">
        <f t="shared" si="239"/>
        <v>0</v>
      </c>
      <c r="DQ18" s="3" t="str">
        <f t="shared" si="239"/>
        <v>Re</v>
      </c>
      <c r="DR18" s="3" t="str">
        <f t="shared" si="239"/>
        <v>Mib</v>
      </c>
      <c r="DS18" s="3">
        <f t="shared" si="239"/>
        <v>0</v>
      </c>
      <c r="DT18" s="3">
        <f t="shared" si="239"/>
        <v>0</v>
      </c>
      <c r="DU18" s="3">
        <f t="shared" si="239"/>
        <v>0</v>
      </c>
      <c r="DV18" s="1"/>
      <c r="DW18" s="1"/>
      <c r="DX18" s="3">
        <f t="shared" si="285"/>
        <v>0</v>
      </c>
      <c r="DY18" s="3">
        <f t="shared" si="240"/>
        <v>0</v>
      </c>
      <c r="DZ18" s="3">
        <f t="shared" si="241"/>
        <v>0</v>
      </c>
      <c r="EA18" s="3" t="str">
        <f t="shared" si="242"/>
        <v>2° grado Re</v>
      </c>
      <c r="EB18" s="3" t="str">
        <f t="shared" si="243"/>
        <v>3° grado Mib</v>
      </c>
      <c r="EC18" s="3">
        <f t="shared" si="244"/>
        <v>0</v>
      </c>
      <c r="ED18" s="3" t="str">
        <f t="shared" si="286"/>
        <v>4° grado Fa</v>
      </c>
      <c r="EE18" s="3">
        <f t="shared" si="245"/>
        <v>0</v>
      </c>
      <c r="EF18" s="3">
        <f t="shared" si="246"/>
        <v>0</v>
      </c>
      <c r="EG18" s="3">
        <f t="shared" si="247"/>
        <v>0</v>
      </c>
      <c r="EH18" s="1"/>
      <c r="EI18" s="3">
        <f t="shared" si="287"/>
        <v>0</v>
      </c>
      <c r="EJ18" s="3">
        <f t="shared" si="248"/>
        <v>0</v>
      </c>
      <c r="EK18" s="3">
        <f t="shared" si="249"/>
        <v>0</v>
      </c>
      <c r="EL18" s="3" t="str">
        <f t="shared" si="250"/>
        <v>4° grado Fa</v>
      </c>
      <c r="EM18" s="3">
        <f t="shared" si="251"/>
        <v>0</v>
      </c>
      <c r="EN18" s="3" t="str">
        <f t="shared" si="252"/>
        <v>5° grado Sol</v>
      </c>
      <c r="EO18" s="3">
        <f t="shared" si="253"/>
        <v>0</v>
      </c>
      <c r="EP18" s="3">
        <f t="shared" si="254"/>
        <v>0</v>
      </c>
      <c r="EQ18" s="3">
        <f t="shared" si="255"/>
        <v>0</v>
      </c>
      <c r="ER18" s="3">
        <f t="shared" si="256"/>
        <v>0</v>
      </c>
      <c r="ES18" s="1"/>
      <c r="ET18" s="3">
        <f t="shared" si="288"/>
        <v>0</v>
      </c>
      <c r="EU18" s="3">
        <f t="shared" si="257"/>
        <v>0</v>
      </c>
      <c r="EV18" s="3" t="str">
        <f t="shared" si="258"/>
        <v>5° grado Sol</v>
      </c>
      <c r="EW18" s="3">
        <f t="shared" si="259"/>
        <v>0</v>
      </c>
      <c r="EX18" s="3" t="str">
        <f t="shared" si="260"/>
        <v>6° grado La</v>
      </c>
      <c r="EY18" s="3">
        <f t="shared" si="261"/>
        <v>0</v>
      </c>
      <c r="EZ18" s="3">
        <f t="shared" si="262"/>
        <v>0</v>
      </c>
      <c r="FA18" s="3">
        <f t="shared" si="263"/>
        <v>0</v>
      </c>
      <c r="FB18" s="3">
        <f t="shared" si="264"/>
        <v>0</v>
      </c>
      <c r="FC18" s="3">
        <f t="shared" si="265"/>
        <v>0</v>
      </c>
      <c r="FD18" s="1"/>
      <c r="FE18" s="3">
        <f t="shared" si="289"/>
        <v>0</v>
      </c>
      <c r="FF18" s="3">
        <f t="shared" si="266"/>
        <v>0</v>
      </c>
      <c r="FG18" s="3" t="str">
        <f t="shared" si="267"/>
        <v>6° grado La</v>
      </c>
      <c r="FH18" s="3">
        <f t="shared" si="268"/>
        <v>0</v>
      </c>
      <c r="FI18" s="3" t="str">
        <f t="shared" si="269"/>
        <v>7° grado Si</v>
      </c>
      <c r="FJ18" s="3" t="str">
        <f t="shared" si="270"/>
        <v>1° grado Do</v>
      </c>
      <c r="FK18" s="3">
        <f t="shared" si="271"/>
        <v>0</v>
      </c>
      <c r="FL18" s="3">
        <f t="shared" si="272"/>
        <v>0</v>
      </c>
      <c r="FM18" s="3">
        <f t="shared" si="273"/>
        <v>0</v>
      </c>
      <c r="FN18" s="3">
        <f t="shared" si="274"/>
        <v>0</v>
      </c>
      <c r="FO18" s="1"/>
      <c r="FP18" s="3">
        <f t="shared" si="290"/>
        <v>0</v>
      </c>
      <c r="FQ18" s="3">
        <f t="shared" si="275"/>
        <v>0</v>
      </c>
      <c r="FR18" s="3" t="str">
        <f t="shared" si="276"/>
        <v>7° grado Si</v>
      </c>
      <c r="FS18" s="3" t="str">
        <f t="shared" si="277"/>
        <v>1° grado Do</v>
      </c>
      <c r="FT18" s="3">
        <f t="shared" si="278"/>
        <v>0</v>
      </c>
      <c r="FU18" s="3" t="str">
        <f t="shared" si="279"/>
        <v>2° grado Re</v>
      </c>
      <c r="FV18" s="3" t="str">
        <f t="shared" si="280"/>
        <v>3° grado Mib</v>
      </c>
      <c r="FW18" s="3">
        <f t="shared" si="281"/>
        <v>0</v>
      </c>
      <c r="FX18" s="3">
        <f t="shared" si="282"/>
        <v>0</v>
      </c>
      <c r="FY18" s="3">
        <f t="shared" si="283"/>
        <v>0</v>
      </c>
      <c r="GA18" s="180"/>
      <c r="GB18" s="180"/>
      <c r="GC18" s="180"/>
      <c r="GD18" s="180"/>
      <c r="GE18" s="180"/>
      <c r="GF18" s="180"/>
      <c r="GG18" s="180"/>
      <c r="GH18" s="180"/>
      <c r="GI18" s="180"/>
      <c r="GJ18" s="180"/>
      <c r="GK18" s="180"/>
      <c r="GL18" s="180"/>
      <c r="GM18" s="180"/>
      <c r="GN18" s="180"/>
      <c r="GO18" s="180"/>
      <c r="GP18" s="180"/>
      <c r="GQ18" s="180"/>
      <c r="GR18" s="180"/>
      <c r="GS18" s="180"/>
      <c r="GT18" s="180"/>
      <c r="GU18" s="180"/>
      <c r="GV18" s="180"/>
      <c r="GW18" s="180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  <c r="IV18" s="51"/>
      <c r="IW18" s="51"/>
      <c r="IX18" s="51"/>
      <c r="IY18" s="51"/>
      <c r="IZ18" s="51"/>
    </row>
    <row r="19" spans="1:260" x14ac:dyDescent="0.3">
      <c r="A19" s="2" t="s">
        <v>10</v>
      </c>
      <c r="B19" s="1"/>
      <c r="C19" s="1" t="str">
        <f>'xx1'!B21</f>
        <v>Fa#</v>
      </c>
      <c r="D19" s="1" t="str">
        <f>'xx2'!B21</f>
        <v>Solb</v>
      </c>
      <c r="E19" s="1"/>
      <c r="F19" s="1" t="str">
        <f t="shared" si="2"/>
        <v>Solb</v>
      </c>
      <c r="G19" s="1" t="str">
        <f t="shared" si="3"/>
        <v>Fa#</v>
      </c>
      <c r="H19" s="1"/>
      <c r="I19" s="1"/>
      <c r="J19" s="1" t="str">
        <f t="shared" si="171"/>
        <v>Fa</v>
      </c>
      <c r="K19" s="1">
        <f t="shared" si="172"/>
        <v>0</v>
      </c>
      <c r="L19" s="1"/>
      <c r="M19" s="1"/>
      <c r="N19" s="1"/>
      <c r="O19" s="1"/>
      <c r="P19" s="3"/>
      <c r="Q19" s="3"/>
      <c r="R19" s="3"/>
      <c r="S19" s="3">
        <v>6</v>
      </c>
      <c r="T19" s="3"/>
      <c r="U19" s="3">
        <v>7</v>
      </c>
      <c r="V19" s="3">
        <v>1</v>
      </c>
      <c r="W19" s="3"/>
      <c r="X19" s="3"/>
      <c r="Y19" s="3"/>
      <c r="Z19" s="1"/>
      <c r="AA19" s="3"/>
      <c r="AB19" s="3"/>
      <c r="AC19" s="3">
        <v>7</v>
      </c>
      <c r="AD19" s="3">
        <v>1</v>
      </c>
      <c r="AE19" s="3"/>
      <c r="AF19" s="3">
        <v>2</v>
      </c>
      <c r="AG19" s="3">
        <v>3</v>
      </c>
      <c r="AH19" s="3"/>
      <c r="AI19" s="3"/>
      <c r="AJ19" s="3"/>
      <c r="AK19" s="1"/>
      <c r="AL19" s="3"/>
      <c r="AM19" s="3"/>
      <c r="AN19" s="3">
        <v>2</v>
      </c>
      <c r="AO19" s="3">
        <v>3</v>
      </c>
      <c r="AP19" s="3"/>
      <c r="AQ19" s="3">
        <v>4</v>
      </c>
      <c r="AR19" s="3"/>
      <c r="AS19" s="3"/>
      <c r="AT19" s="3"/>
      <c r="AU19" s="3"/>
      <c r="AV19" s="1"/>
      <c r="AW19" s="3"/>
      <c r="AX19" s="3"/>
      <c r="AY19" s="3"/>
      <c r="AZ19" s="3">
        <v>4</v>
      </c>
      <c r="BA19" s="3"/>
      <c r="BB19" s="3">
        <v>5</v>
      </c>
      <c r="BC19" s="3"/>
      <c r="BD19" s="3"/>
      <c r="BE19" s="3"/>
      <c r="BF19" s="3"/>
      <c r="BG19" s="1"/>
      <c r="BH19" s="3"/>
      <c r="BI19" s="3"/>
      <c r="BJ19" s="3"/>
      <c r="BK19" s="3">
        <v>5</v>
      </c>
      <c r="BL19" s="3"/>
      <c r="BM19" s="3">
        <v>6</v>
      </c>
      <c r="BN19" s="3"/>
      <c r="BO19" s="3"/>
      <c r="BP19" s="3"/>
      <c r="BQ19" s="3"/>
      <c r="BR19" s="1"/>
      <c r="BS19" s="1"/>
      <c r="BT19" s="3">
        <f t="shared" si="284"/>
        <v>0</v>
      </c>
      <c r="BU19" s="3">
        <f t="shared" si="227"/>
        <v>0</v>
      </c>
      <c r="BV19" s="3">
        <f t="shared" si="228"/>
        <v>0</v>
      </c>
      <c r="BW19" s="3" t="str">
        <f t="shared" si="229"/>
        <v>La</v>
      </c>
      <c r="BX19" s="3">
        <f t="shared" si="230"/>
        <v>0</v>
      </c>
      <c r="BY19" s="3" t="str">
        <f t="shared" si="231"/>
        <v>Si</v>
      </c>
      <c r="BZ19" s="3" t="str">
        <f t="shared" si="232"/>
        <v>Do</v>
      </c>
      <c r="CA19" s="3">
        <f t="shared" si="233"/>
        <v>0</v>
      </c>
      <c r="CB19" s="3">
        <f t="shared" si="234"/>
        <v>0</v>
      </c>
      <c r="CC19" s="3">
        <f t="shared" si="235"/>
        <v>0</v>
      </c>
      <c r="CD19" s="1"/>
      <c r="CE19" s="3">
        <f t="shared" si="236"/>
        <v>0</v>
      </c>
      <c r="CF19" s="3">
        <f t="shared" si="236"/>
        <v>0</v>
      </c>
      <c r="CG19" s="3" t="str">
        <f t="shared" si="236"/>
        <v>Si</v>
      </c>
      <c r="CH19" s="3" t="str">
        <f t="shared" si="236"/>
        <v>Do</v>
      </c>
      <c r="CI19" s="3">
        <f t="shared" si="236"/>
        <v>0</v>
      </c>
      <c r="CJ19" s="3" t="str">
        <f t="shared" si="236"/>
        <v>Re</v>
      </c>
      <c r="CK19" s="3" t="str">
        <f t="shared" si="236"/>
        <v>Mib</v>
      </c>
      <c r="CL19" s="3">
        <f t="shared" si="236"/>
        <v>0</v>
      </c>
      <c r="CM19" s="3">
        <f t="shared" si="236"/>
        <v>0</v>
      </c>
      <c r="CN19" s="3">
        <f t="shared" si="236"/>
        <v>0</v>
      </c>
      <c r="CO19" s="1"/>
      <c r="CP19" s="3">
        <f t="shared" si="237"/>
        <v>0</v>
      </c>
      <c r="CQ19" s="3">
        <f t="shared" si="237"/>
        <v>0</v>
      </c>
      <c r="CR19" s="3" t="str">
        <f t="shared" si="237"/>
        <v>Re</v>
      </c>
      <c r="CS19" s="3" t="str">
        <f t="shared" si="237"/>
        <v>Mib</v>
      </c>
      <c r="CT19" s="3">
        <f t="shared" si="237"/>
        <v>0</v>
      </c>
      <c r="CU19" s="3" t="str">
        <f t="shared" si="237"/>
        <v>Fa</v>
      </c>
      <c r="CV19" s="3">
        <f t="shared" si="237"/>
        <v>0</v>
      </c>
      <c r="CW19" s="3">
        <f t="shared" si="237"/>
        <v>0</v>
      </c>
      <c r="CX19" s="3">
        <f t="shared" si="237"/>
        <v>0</v>
      </c>
      <c r="CY19" s="3">
        <f t="shared" si="237"/>
        <v>0</v>
      </c>
      <c r="CZ19" s="1"/>
      <c r="DA19" s="3">
        <f t="shared" si="238"/>
        <v>0</v>
      </c>
      <c r="DB19" s="3">
        <f t="shared" si="238"/>
        <v>0</v>
      </c>
      <c r="DC19" s="3">
        <f t="shared" si="238"/>
        <v>0</v>
      </c>
      <c r="DD19" s="3" t="str">
        <f t="shared" si="238"/>
        <v>Fa</v>
      </c>
      <c r="DE19" s="3">
        <f t="shared" si="238"/>
        <v>0</v>
      </c>
      <c r="DF19" s="3" t="str">
        <f t="shared" si="238"/>
        <v>Sol</v>
      </c>
      <c r="DG19" s="3">
        <f t="shared" si="238"/>
        <v>0</v>
      </c>
      <c r="DH19" s="3">
        <f t="shared" si="238"/>
        <v>0</v>
      </c>
      <c r="DI19" s="3">
        <f t="shared" si="238"/>
        <v>0</v>
      </c>
      <c r="DJ19" s="3">
        <f t="shared" si="238"/>
        <v>0</v>
      </c>
      <c r="DK19" s="1"/>
      <c r="DL19" s="3">
        <f t="shared" si="239"/>
        <v>0</v>
      </c>
      <c r="DM19" s="3">
        <f t="shared" si="239"/>
        <v>0</v>
      </c>
      <c r="DN19" s="3">
        <f t="shared" si="239"/>
        <v>0</v>
      </c>
      <c r="DO19" s="3" t="str">
        <f t="shared" si="239"/>
        <v>Sol</v>
      </c>
      <c r="DP19" s="3">
        <f t="shared" si="239"/>
        <v>0</v>
      </c>
      <c r="DQ19" s="3" t="str">
        <f t="shared" si="239"/>
        <v>La</v>
      </c>
      <c r="DR19" s="3">
        <f t="shared" si="239"/>
        <v>0</v>
      </c>
      <c r="DS19" s="3">
        <f t="shared" si="239"/>
        <v>0</v>
      </c>
      <c r="DT19" s="3">
        <f t="shared" si="239"/>
        <v>0</v>
      </c>
      <c r="DU19" s="3">
        <f t="shared" si="239"/>
        <v>0</v>
      </c>
      <c r="DV19" s="1"/>
      <c r="DW19" s="1"/>
      <c r="DX19" s="3">
        <f t="shared" si="285"/>
        <v>0</v>
      </c>
      <c r="DY19" s="3">
        <f t="shared" si="240"/>
        <v>0</v>
      </c>
      <c r="DZ19" s="3">
        <f t="shared" si="241"/>
        <v>0</v>
      </c>
      <c r="EA19" s="3" t="str">
        <f t="shared" si="242"/>
        <v>6° grado La</v>
      </c>
      <c r="EB19" s="3">
        <f t="shared" si="243"/>
        <v>0</v>
      </c>
      <c r="EC19" s="3" t="str">
        <f t="shared" si="244"/>
        <v>7° grado Si</v>
      </c>
      <c r="ED19" s="3" t="str">
        <f t="shared" si="286"/>
        <v>1° grado Do</v>
      </c>
      <c r="EE19" s="3">
        <f t="shared" si="245"/>
        <v>0</v>
      </c>
      <c r="EF19" s="3">
        <f t="shared" si="246"/>
        <v>0</v>
      </c>
      <c r="EG19" s="3">
        <f t="shared" si="247"/>
        <v>0</v>
      </c>
      <c r="EH19" s="1"/>
      <c r="EI19" s="3">
        <f t="shared" si="287"/>
        <v>0</v>
      </c>
      <c r="EJ19" s="3">
        <f t="shared" si="248"/>
        <v>0</v>
      </c>
      <c r="EK19" s="3" t="str">
        <f t="shared" si="249"/>
        <v>7° grado Si</v>
      </c>
      <c r="EL19" s="3" t="str">
        <f t="shared" si="250"/>
        <v>1° grado Do</v>
      </c>
      <c r="EM19" s="3">
        <f t="shared" si="251"/>
        <v>0</v>
      </c>
      <c r="EN19" s="3" t="str">
        <f t="shared" si="252"/>
        <v>2° grado Re</v>
      </c>
      <c r="EO19" s="3" t="str">
        <f t="shared" si="253"/>
        <v>3° grado Mib</v>
      </c>
      <c r="EP19" s="3">
        <f t="shared" si="254"/>
        <v>0</v>
      </c>
      <c r="EQ19" s="3">
        <f t="shared" si="255"/>
        <v>0</v>
      </c>
      <c r="ER19" s="3">
        <f t="shared" si="256"/>
        <v>0</v>
      </c>
      <c r="ES19" s="1"/>
      <c r="ET19" s="3">
        <f t="shared" si="288"/>
        <v>0</v>
      </c>
      <c r="EU19" s="3">
        <f t="shared" si="257"/>
        <v>0</v>
      </c>
      <c r="EV19" s="3" t="str">
        <f t="shared" si="258"/>
        <v>2° grado Re</v>
      </c>
      <c r="EW19" s="3" t="str">
        <f t="shared" si="259"/>
        <v>3° grado Mib</v>
      </c>
      <c r="EX19" s="3">
        <f t="shared" si="260"/>
        <v>0</v>
      </c>
      <c r="EY19" s="3" t="str">
        <f t="shared" si="261"/>
        <v>4° grado Fa</v>
      </c>
      <c r="EZ19" s="3">
        <f t="shared" si="262"/>
        <v>0</v>
      </c>
      <c r="FA19" s="3">
        <f t="shared" si="263"/>
        <v>0</v>
      </c>
      <c r="FB19" s="3">
        <f t="shared" si="264"/>
        <v>0</v>
      </c>
      <c r="FC19" s="3">
        <f t="shared" si="265"/>
        <v>0</v>
      </c>
      <c r="FD19" s="1"/>
      <c r="FE19" s="3">
        <f t="shared" si="289"/>
        <v>0</v>
      </c>
      <c r="FF19" s="3">
        <f t="shared" si="266"/>
        <v>0</v>
      </c>
      <c r="FG19" s="3">
        <f t="shared" si="267"/>
        <v>0</v>
      </c>
      <c r="FH19" s="3" t="str">
        <f t="shared" si="268"/>
        <v>4° grado Fa</v>
      </c>
      <c r="FI19" s="3">
        <f t="shared" si="269"/>
        <v>0</v>
      </c>
      <c r="FJ19" s="3" t="str">
        <f t="shared" si="270"/>
        <v>5° grado Sol</v>
      </c>
      <c r="FK19" s="3">
        <f t="shared" si="271"/>
        <v>0</v>
      </c>
      <c r="FL19" s="3">
        <f t="shared" si="272"/>
        <v>0</v>
      </c>
      <c r="FM19" s="3">
        <f t="shared" si="273"/>
        <v>0</v>
      </c>
      <c r="FN19" s="3">
        <f t="shared" si="274"/>
        <v>0</v>
      </c>
      <c r="FO19" s="1"/>
      <c r="FP19" s="3">
        <f t="shared" si="290"/>
        <v>0</v>
      </c>
      <c r="FQ19" s="3">
        <f t="shared" si="275"/>
        <v>0</v>
      </c>
      <c r="FR19" s="3">
        <f t="shared" si="276"/>
        <v>0</v>
      </c>
      <c r="FS19" s="3" t="str">
        <f t="shared" si="277"/>
        <v>5° grado Sol</v>
      </c>
      <c r="FT19" s="3">
        <f t="shared" si="278"/>
        <v>0</v>
      </c>
      <c r="FU19" s="3" t="str">
        <f t="shared" si="279"/>
        <v>6° grado La</v>
      </c>
      <c r="FV19" s="3">
        <f t="shared" si="280"/>
        <v>0</v>
      </c>
      <c r="FW19" s="3">
        <f t="shared" si="281"/>
        <v>0</v>
      </c>
      <c r="FX19" s="3">
        <f t="shared" si="282"/>
        <v>0</v>
      </c>
      <c r="FY19" s="3">
        <f t="shared" si="283"/>
        <v>0</v>
      </c>
      <c r="GA19" s="180"/>
      <c r="GB19" s="180"/>
      <c r="GC19" s="180"/>
      <c r="GD19" s="180"/>
      <c r="GE19" s="180"/>
      <c r="GF19" s="180"/>
      <c r="GG19" s="180"/>
      <c r="GH19" s="180"/>
      <c r="GI19" s="180"/>
      <c r="GJ19" s="180"/>
      <c r="GK19" s="180"/>
      <c r="GL19" s="180"/>
      <c r="GM19" s="180"/>
      <c r="GN19" s="180"/>
      <c r="GO19" s="180"/>
      <c r="GP19" s="180"/>
      <c r="GQ19" s="180"/>
      <c r="GR19" s="180"/>
      <c r="GS19" s="180"/>
      <c r="GT19" s="180"/>
      <c r="GU19" s="180"/>
      <c r="GV19" s="180"/>
      <c r="GW19" s="180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</row>
    <row r="20" spans="1:260" x14ac:dyDescent="0.3">
      <c r="A20" s="2" t="s">
        <v>19</v>
      </c>
      <c r="B20" s="1"/>
      <c r="C20" s="1" t="str">
        <f>'xx1'!B22</f>
        <v>Sol</v>
      </c>
      <c r="D20" s="1" t="str">
        <f>'xx2'!B22</f>
        <v>Sol</v>
      </c>
      <c r="E20" s="1"/>
      <c r="F20" s="1" t="str">
        <f t="shared" si="2"/>
        <v>Sol</v>
      </c>
      <c r="G20" s="1" t="str">
        <f t="shared" si="3"/>
        <v>Sol</v>
      </c>
      <c r="H20" s="1"/>
      <c r="I20" s="1"/>
      <c r="J20" s="1" t="str">
        <f t="shared" si="171"/>
        <v>Solb</v>
      </c>
      <c r="K20" s="1" t="str">
        <f t="shared" si="172"/>
        <v>Fa#</v>
      </c>
      <c r="L20" s="1"/>
      <c r="M20" s="1" t="s">
        <v>91</v>
      </c>
      <c r="N20" s="1"/>
      <c r="O20" s="1"/>
      <c r="P20" s="3"/>
      <c r="Q20" s="3"/>
      <c r="R20" s="3"/>
      <c r="S20" s="3"/>
      <c r="T20" s="3">
        <v>4</v>
      </c>
      <c r="U20" s="3"/>
      <c r="V20" s="3">
        <v>5</v>
      </c>
      <c r="W20" s="3"/>
      <c r="X20" s="3"/>
      <c r="Y20" s="3"/>
      <c r="Z20" s="1"/>
      <c r="AA20" s="3"/>
      <c r="AB20" s="3"/>
      <c r="AC20" s="3"/>
      <c r="AD20" s="3">
        <v>5</v>
      </c>
      <c r="AE20" s="3"/>
      <c r="AF20" s="3">
        <v>6</v>
      </c>
      <c r="AG20" s="3"/>
      <c r="AH20" s="3"/>
      <c r="AI20" s="3"/>
      <c r="AJ20" s="3"/>
      <c r="AK20" s="1"/>
      <c r="AL20" s="3"/>
      <c r="AM20" s="3"/>
      <c r="AN20" s="3">
        <v>6</v>
      </c>
      <c r="AO20" s="3"/>
      <c r="AP20" s="3">
        <v>7</v>
      </c>
      <c r="AQ20" s="3">
        <v>1</v>
      </c>
      <c r="AR20" s="3"/>
      <c r="AS20" s="3"/>
      <c r="AT20" s="3"/>
      <c r="AU20" s="3"/>
      <c r="AV20" s="1"/>
      <c r="AW20" s="3"/>
      <c r="AX20" s="3"/>
      <c r="AY20" s="3">
        <v>7</v>
      </c>
      <c r="AZ20" s="3">
        <v>1</v>
      </c>
      <c r="BA20" s="3"/>
      <c r="BB20" s="3">
        <v>2</v>
      </c>
      <c r="BC20" s="3">
        <v>3</v>
      </c>
      <c r="BD20" s="3"/>
      <c r="BE20" s="3"/>
      <c r="BF20" s="3"/>
      <c r="BG20" s="1"/>
      <c r="BH20" s="3"/>
      <c r="BI20" s="3"/>
      <c r="BJ20" s="3"/>
      <c r="BK20" s="3">
        <v>2</v>
      </c>
      <c r="BL20" s="3">
        <v>3</v>
      </c>
      <c r="BM20" s="3"/>
      <c r="BN20" s="3">
        <v>4</v>
      </c>
      <c r="BO20" s="3"/>
      <c r="BP20" s="3"/>
      <c r="BQ20" s="3"/>
      <c r="BR20" s="1"/>
      <c r="BS20" s="1"/>
      <c r="BT20" s="3">
        <f t="shared" si="284"/>
        <v>0</v>
      </c>
      <c r="BU20" s="3">
        <f t="shared" si="227"/>
        <v>0</v>
      </c>
      <c r="BV20" s="3">
        <f t="shared" si="228"/>
        <v>0</v>
      </c>
      <c r="BW20" s="3">
        <f t="shared" si="229"/>
        <v>0</v>
      </c>
      <c r="BX20" s="3" t="str">
        <f t="shared" si="230"/>
        <v>Fa</v>
      </c>
      <c r="BY20" s="3">
        <f t="shared" si="231"/>
        <v>0</v>
      </c>
      <c r="BZ20" s="3" t="str">
        <f t="shared" si="232"/>
        <v>Sol</v>
      </c>
      <c r="CA20" s="3">
        <f t="shared" si="233"/>
        <v>0</v>
      </c>
      <c r="CB20" s="3">
        <f t="shared" si="234"/>
        <v>0</v>
      </c>
      <c r="CC20" s="3">
        <f t="shared" si="235"/>
        <v>0</v>
      </c>
      <c r="CD20" s="1"/>
      <c r="CE20" s="3">
        <f t="shared" si="236"/>
        <v>0</v>
      </c>
      <c r="CF20" s="3">
        <f t="shared" si="236"/>
        <v>0</v>
      </c>
      <c r="CG20" s="3">
        <f t="shared" si="236"/>
        <v>0</v>
      </c>
      <c r="CH20" s="3" t="str">
        <f t="shared" si="236"/>
        <v>Sol</v>
      </c>
      <c r="CI20" s="3">
        <f t="shared" si="236"/>
        <v>0</v>
      </c>
      <c r="CJ20" s="3" t="str">
        <f t="shared" si="236"/>
        <v>La</v>
      </c>
      <c r="CK20" s="3">
        <f t="shared" si="236"/>
        <v>0</v>
      </c>
      <c r="CL20" s="3">
        <f t="shared" si="236"/>
        <v>0</v>
      </c>
      <c r="CM20" s="3">
        <f t="shared" si="236"/>
        <v>0</v>
      </c>
      <c r="CN20" s="3">
        <f t="shared" si="236"/>
        <v>0</v>
      </c>
      <c r="CO20" s="1"/>
      <c r="CP20" s="3">
        <f t="shared" si="237"/>
        <v>0</v>
      </c>
      <c r="CQ20" s="3">
        <f t="shared" si="237"/>
        <v>0</v>
      </c>
      <c r="CR20" s="3" t="str">
        <f t="shared" si="237"/>
        <v>La</v>
      </c>
      <c r="CS20" s="3">
        <f t="shared" si="237"/>
        <v>0</v>
      </c>
      <c r="CT20" s="3" t="str">
        <f t="shared" si="237"/>
        <v>Si</v>
      </c>
      <c r="CU20" s="3" t="str">
        <f t="shared" si="237"/>
        <v>Do</v>
      </c>
      <c r="CV20" s="3">
        <f t="shared" si="237"/>
        <v>0</v>
      </c>
      <c r="CW20" s="3">
        <f t="shared" si="237"/>
        <v>0</v>
      </c>
      <c r="CX20" s="3">
        <f t="shared" si="237"/>
        <v>0</v>
      </c>
      <c r="CY20" s="3">
        <f t="shared" si="237"/>
        <v>0</v>
      </c>
      <c r="CZ20" s="1"/>
      <c r="DA20" s="3">
        <f t="shared" si="238"/>
        <v>0</v>
      </c>
      <c r="DB20" s="3">
        <f t="shared" si="238"/>
        <v>0</v>
      </c>
      <c r="DC20" s="3" t="str">
        <f t="shared" si="238"/>
        <v>Si</v>
      </c>
      <c r="DD20" s="3" t="str">
        <f t="shared" si="238"/>
        <v>Do</v>
      </c>
      <c r="DE20" s="3">
        <f t="shared" si="238"/>
        <v>0</v>
      </c>
      <c r="DF20" s="3" t="str">
        <f t="shared" si="238"/>
        <v>Re</v>
      </c>
      <c r="DG20" s="3" t="str">
        <f t="shared" si="238"/>
        <v>Mib</v>
      </c>
      <c r="DH20" s="3">
        <f t="shared" si="238"/>
        <v>0</v>
      </c>
      <c r="DI20" s="3">
        <f t="shared" si="238"/>
        <v>0</v>
      </c>
      <c r="DJ20" s="3">
        <f t="shared" si="238"/>
        <v>0</v>
      </c>
      <c r="DK20" s="1"/>
      <c r="DL20" s="3">
        <f t="shared" si="239"/>
        <v>0</v>
      </c>
      <c r="DM20" s="3">
        <f t="shared" si="239"/>
        <v>0</v>
      </c>
      <c r="DN20" s="3">
        <f t="shared" si="239"/>
        <v>0</v>
      </c>
      <c r="DO20" s="3" t="str">
        <f t="shared" si="239"/>
        <v>Re</v>
      </c>
      <c r="DP20" s="3" t="str">
        <f t="shared" si="239"/>
        <v>Mib</v>
      </c>
      <c r="DQ20" s="3">
        <f t="shared" si="239"/>
        <v>0</v>
      </c>
      <c r="DR20" s="3" t="str">
        <f t="shared" si="239"/>
        <v>Fa</v>
      </c>
      <c r="DS20" s="3">
        <f t="shared" si="239"/>
        <v>0</v>
      </c>
      <c r="DT20" s="3">
        <f t="shared" si="239"/>
        <v>0</v>
      </c>
      <c r="DU20" s="3">
        <f t="shared" si="239"/>
        <v>0</v>
      </c>
      <c r="DV20" s="1"/>
      <c r="DW20" s="1"/>
      <c r="DX20" s="3">
        <f t="shared" si="285"/>
        <v>0</v>
      </c>
      <c r="DY20" s="3">
        <f t="shared" si="240"/>
        <v>0</v>
      </c>
      <c r="DZ20" s="3">
        <f t="shared" si="241"/>
        <v>0</v>
      </c>
      <c r="EA20" s="3">
        <f t="shared" si="242"/>
        <v>0</v>
      </c>
      <c r="EB20" s="3" t="str">
        <f t="shared" si="243"/>
        <v>4° grado Fa</v>
      </c>
      <c r="EC20" s="3">
        <f t="shared" si="244"/>
        <v>0</v>
      </c>
      <c r="ED20" s="3" t="str">
        <f t="shared" si="286"/>
        <v>5° grado Sol</v>
      </c>
      <c r="EE20" s="3">
        <f t="shared" si="245"/>
        <v>0</v>
      </c>
      <c r="EF20" s="3">
        <f t="shared" si="246"/>
        <v>0</v>
      </c>
      <c r="EG20" s="3">
        <f t="shared" si="247"/>
        <v>0</v>
      </c>
      <c r="EH20" s="1"/>
      <c r="EI20" s="3">
        <f t="shared" si="287"/>
        <v>0</v>
      </c>
      <c r="EJ20" s="3">
        <f t="shared" si="248"/>
        <v>0</v>
      </c>
      <c r="EK20" s="3">
        <f t="shared" si="249"/>
        <v>0</v>
      </c>
      <c r="EL20" s="3" t="str">
        <f t="shared" si="250"/>
        <v>5° grado Sol</v>
      </c>
      <c r="EM20" s="3">
        <f t="shared" si="251"/>
        <v>0</v>
      </c>
      <c r="EN20" s="3" t="str">
        <f t="shared" si="252"/>
        <v>6° grado La</v>
      </c>
      <c r="EO20" s="3">
        <f t="shared" si="253"/>
        <v>0</v>
      </c>
      <c r="EP20" s="3">
        <f t="shared" si="254"/>
        <v>0</v>
      </c>
      <c r="EQ20" s="3">
        <f t="shared" si="255"/>
        <v>0</v>
      </c>
      <c r="ER20" s="3">
        <f t="shared" si="256"/>
        <v>0</v>
      </c>
      <c r="ES20" s="1"/>
      <c r="ET20" s="3">
        <f t="shared" si="288"/>
        <v>0</v>
      </c>
      <c r="EU20" s="3">
        <f t="shared" si="257"/>
        <v>0</v>
      </c>
      <c r="EV20" s="3" t="str">
        <f t="shared" si="258"/>
        <v>6° grado La</v>
      </c>
      <c r="EW20" s="3">
        <f t="shared" si="259"/>
        <v>0</v>
      </c>
      <c r="EX20" s="3" t="str">
        <f t="shared" si="260"/>
        <v>7° grado Si</v>
      </c>
      <c r="EY20" s="3" t="str">
        <f t="shared" si="261"/>
        <v>1° grado Do</v>
      </c>
      <c r="EZ20" s="3">
        <f t="shared" si="262"/>
        <v>0</v>
      </c>
      <c r="FA20" s="3">
        <f t="shared" si="263"/>
        <v>0</v>
      </c>
      <c r="FB20" s="3">
        <f t="shared" si="264"/>
        <v>0</v>
      </c>
      <c r="FC20" s="3">
        <f t="shared" si="265"/>
        <v>0</v>
      </c>
      <c r="FD20" s="1"/>
      <c r="FE20" s="3">
        <f t="shared" si="289"/>
        <v>0</v>
      </c>
      <c r="FF20" s="3">
        <f t="shared" si="266"/>
        <v>0</v>
      </c>
      <c r="FG20" s="3" t="str">
        <f t="shared" si="267"/>
        <v>7° grado Si</v>
      </c>
      <c r="FH20" s="3" t="str">
        <f t="shared" si="268"/>
        <v>1° grado Do</v>
      </c>
      <c r="FI20" s="3">
        <f t="shared" si="269"/>
        <v>0</v>
      </c>
      <c r="FJ20" s="3" t="str">
        <f t="shared" si="270"/>
        <v>2° grado Re</v>
      </c>
      <c r="FK20" s="3" t="str">
        <f t="shared" si="271"/>
        <v>3° grado Mib</v>
      </c>
      <c r="FL20" s="3">
        <f t="shared" si="272"/>
        <v>0</v>
      </c>
      <c r="FM20" s="3">
        <f t="shared" si="273"/>
        <v>0</v>
      </c>
      <c r="FN20" s="3">
        <f t="shared" si="274"/>
        <v>0</v>
      </c>
      <c r="FO20" s="1"/>
      <c r="FP20" s="3">
        <f t="shared" si="290"/>
        <v>0</v>
      </c>
      <c r="FQ20" s="3">
        <f t="shared" si="275"/>
        <v>0</v>
      </c>
      <c r="FR20" s="3">
        <f t="shared" si="276"/>
        <v>0</v>
      </c>
      <c r="FS20" s="3" t="str">
        <f t="shared" si="277"/>
        <v>2° grado Re</v>
      </c>
      <c r="FT20" s="3" t="str">
        <f t="shared" si="278"/>
        <v>3° grado Mib</v>
      </c>
      <c r="FU20" s="3">
        <f t="shared" si="279"/>
        <v>0</v>
      </c>
      <c r="FV20" s="3" t="str">
        <f t="shared" si="280"/>
        <v>4° grado Fa</v>
      </c>
      <c r="FW20" s="3">
        <f t="shared" si="281"/>
        <v>0</v>
      </c>
      <c r="FX20" s="3">
        <f t="shared" si="282"/>
        <v>0</v>
      </c>
      <c r="FY20" s="3">
        <f t="shared" si="283"/>
        <v>0</v>
      </c>
      <c r="GA20" s="180"/>
      <c r="GB20" s="180"/>
      <c r="GC20" s="180"/>
      <c r="GD20" s="180"/>
      <c r="GE20" s="180"/>
      <c r="GF20" s="180"/>
      <c r="GG20" s="180"/>
      <c r="GH20" s="180"/>
      <c r="GI20" s="180"/>
      <c r="GJ20" s="180"/>
      <c r="GK20" s="180"/>
      <c r="GL20" s="180"/>
      <c r="GM20" s="180"/>
      <c r="GN20" s="180"/>
      <c r="GO20" s="180"/>
      <c r="GP20" s="180"/>
      <c r="GQ20" s="180"/>
      <c r="GR20" s="180"/>
      <c r="GS20" s="180"/>
      <c r="GT20" s="180"/>
      <c r="GU20" s="180"/>
      <c r="GV20" s="180"/>
      <c r="GW20" s="180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</row>
    <row r="21" spans="1:260" x14ac:dyDescent="0.3">
      <c r="A21" s="2" t="s">
        <v>12</v>
      </c>
      <c r="B21" s="1"/>
      <c r="C21" s="1" t="str">
        <f>'xx1'!B23</f>
        <v>Sol#</v>
      </c>
      <c r="D21" s="1" t="str">
        <f>'xx2'!B23</f>
        <v>Lab</v>
      </c>
      <c r="E21" s="1"/>
      <c r="F21" s="1" t="str">
        <f t="shared" si="2"/>
        <v>Lab</v>
      </c>
      <c r="G21" s="1" t="str">
        <f t="shared" si="3"/>
        <v>Sol#</v>
      </c>
      <c r="H21" s="1"/>
      <c r="I21" s="1"/>
      <c r="J21" s="1" t="str">
        <f t="shared" si="171"/>
        <v>Sol</v>
      </c>
      <c r="K21" s="1">
        <f t="shared" si="172"/>
        <v>0</v>
      </c>
      <c r="L21" s="1"/>
      <c r="M21" s="1" t="s">
        <v>92</v>
      </c>
      <c r="N21" s="1"/>
      <c r="O21" s="1"/>
      <c r="P21" s="3"/>
      <c r="Q21" s="3"/>
      <c r="R21" s="3"/>
      <c r="S21" s="3">
        <v>7</v>
      </c>
      <c r="T21" s="3">
        <v>1</v>
      </c>
      <c r="U21" s="3"/>
      <c r="V21" s="3">
        <v>2</v>
      </c>
      <c r="W21" s="3">
        <v>3</v>
      </c>
      <c r="X21" s="3"/>
      <c r="Y21" s="3"/>
      <c r="Z21" s="1"/>
      <c r="AA21" s="3"/>
      <c r="AB21" s="3"/>
      <c r="AC21" s="3"/>
      <c r="AD21" s="3">
        <v>2</v>
      </c>
      <c r="AE21" s="3">
        <v>3</v>
      </c>
      <c r="AF21" s="3"/>
      <c r="AG21" s="3">
        <v>4</v>
      </c>
      <c r="AH21" s="3"/>
      <c r="AI21" s="3"/>
      <c r="AJ21" s="3"/>
      <c r="AK21" s="1"/>
      <c r="AL21" s="3"/>
      <c r="AM21" s="3"/>
      <c r="AN21" s="3"/>
      <c r="AO21" s="3">
        <v>4</v>
      </c>
      <c r="AP21" s="3"/>
      <c r="AQ21" s="3">
        <v>5</v>
      </c>
      <c r="AR21" s="3"/>
      <c r="AS21" s="3"/>
      <c r="AT21" s="3"/>
      <c r="AU21" s="3"/>
      <c r="AV21" s="1"/>
      <c r="AW21" s="3"/>
      <c r="AX21" s="3"/>
      <c r="AY21" s="3"/>
      <c r="AZ21" s="3">
        <v>5</v>
      </c>
      <c r="BA21" s="3"/>
      <c r="BB21" s="3">
        <v>6</v>
      </c>
      <c r="BC21" s="3"/>
      <c r="BD21" s="3"/>
      <c r="BE21" s="3"/>
      <c r="BF21" s="3"/>
      <c r="BG21" s="1"/>
      <c r="BH21" s="3"/>
      <c r="BI21" s="3"/>
      <c r="BJ21" s="3"/>
      <c r="BK21" s="3">
        <v>6</v>
      </c>
      <c r="BL21" s="3"/>
      <c r="BM21" s="3">
        <v>7</v>
      </c>
      <c r="BN21" s="3">
        <v>1</v>
      </c>
      <c r="BO21" s="3"/>
      <c r="BP21" s="3"/>
      <c r="BQ21" s="3"/>
      <c r="BR21" s="1"/>
      <c r="BS21" s="1"/>
      <c r="BT21" s="3">
        <f t="shared" si="284"/>
        <v>0</v>
      </c>
      <c r="BU21" s="3">
        <f t="shared" si="227"/>
        <v>0</v>
      </c>
      <c r="BV21" s="3">
        <f t="shared" si="228"/>
        <v>0</v>
      </c>
      <c r="BW21" s="3" t="str">
        <f t="shared" si="229"/>
        <v>Si</v>
      </c>
      <c r="BX21" s="3" t="str">
        <f t="shared" si="230"/>
        <v>Do</v>
      </c>
      <c r="BY21" s="3">
        <f t="shared" si="231"/>
        <v>0</v>
      </c>
      <c r="BZ21" s="3" t="str">
        <f t="shared" si="232"/>
        <v>Re</v>
      </c>
      <c r="CA21" s="3" t="str">
        <f t="shared" si="233"/>
        <v>Mib</v>
      </c>
      <c r="CB21" s="3">
        <f t="shared" si="234"/>
        <v>0</v>
      </c>
      <c r="CC21" s="3">
        <f t="shared" si="235"/>
        <v>0</v>
      </c>
      <c r="CD21" s="1"/>
      <c r="CE21" s="3">
        <f t="shared" si="236"/>
        <v>0</v>
      </c>
      <c r="CF21" s="3">
        <f t="shared" si="236"/>
        <v>0</v>
      </c>
      <c r="CG21" s="3">
        <f t="shared" si="236"/>
        <v>0</v>
      </c>
      <c r="CH21" s="3" t="str">
        <f t="shared" si="236"/>
        <v>Re</v>
      </c>
      <c r="CI21" s="3" t="str">
        <f t="shared" si="236"/>
        <v>Mib</v>
      </c>
      <c r="CJ21" s="3">
        <f t="shared" si="236"/>
        <v>0</v>
      </c>
      <c r="CK21" s="3" t="str">
        <f t="shared" si="236"/>
        <v>Fa</v>
      </c>
      <c r="CL21" s="3">
        <f t="shared" si="236"/>
        <v>0</v>
      </c>
      <c r="CM21" s="3">
        <f t="shared" si="236"/>
        <v>0</v>
      </c>
      <c r="CN21" s="3">
        <f t="shared" si="236"/>
        <v>0</v>
      </c>
      <c r="CO21" s="1"/>
      <c r="CP21" s="3">
        <f t="shared" si="237"/>
        <v>0</v>
      </c>
      <c r="CQ21" s="3">
        <f t="shared" si="237"/>
        <v>0</v>
      </c>
      <c r="CR21" s="3">
        <f t="shared" si="237"/>
        <v>0</v>
      </c>
      <c r="CS21" s="3" t="str">
        <f t="shared" si="237"/>
        <v>Fa</v>
      </c>
      <c r="CT21" s="3">
        <f t="shared" si="237"/>
        <v>0</v>
      </c>
      <c r="CU21" s="3" t="str">
        <f t="shared" si="237"/>
        <v>Sol</v>
      </c>
      <c r="CV21" s="3">
        <f t="shared" si="237"/>
        <v>0</v>
      </c>
      <c r="CW21" s="3">
        <f t="shared" si="237"/>
        <v>0</v>
      </c>
      <c r="CX21" s="3">
        <f t="shared" si="237"/>
        <v>0</v>
      </c>
      <c r="CY21" s="3">
        <f t="shared" si="237"/>
        <v>0</v>
      </c>
      <c r="CZ21" s="1"/>
      <c r="DA21" s="3">
        <f t="shared" si="238"/>
        <v>0</v>
      </c>
      <c r="DB21" s="3">
        <f t="shared" si="238"/>
        <v>0</v>
      </c>
      <c r="DC21" s="3">
        <f t="shared" si="238"/>
        <v>0</v>
      </c>
      <c r="DD21" s="3" t="str">
        <f t="shared" si="238"/>
        <v>Sol</v>
      </c>
      <c r="DE21" s="3">
        <f t="shared" si="238"/>
        <v>0</v>
      </c>
      <c r="DF21" s="3" t="str">
        <f t="shared" si="238"/>
        <v>La</v>
      </c>
      <c r="DG21" s="3">
        <f t="shared" si="238"/>
        <v>0</v>
      </c>
      <c r="DH21" s="3">
        <f t="shared" si="238"/>
        <v>0</v>
      </c>
      <c r="DI21" s="3">
        <f t="shared" si="238"/>
        <v>0</v>
      </c>
      <c r="DJ21" s="3">
        <f t="shared" si="238"/>
        <v>0</v>
      </c>
      <c r="DK21" s="1"/>
      <c r="DL21" s="3">
        <f t="shared" si="239"/>
        <v>0</v>
      </c>
      <c r="DM21" s="3">
        <f t="shared" si="239"/>
        <v>0</v>
      </c>
      <c r="DN21" s="3">
        <f t="shared" si="239"/>
        <v>0</v>
      </c>
      <c r="DO21" s="3" t="str">
        <f t="shared" si="239"/>
        <v>La</v>
      </c>
      <c r="DP21" s="3">
        <f t="shared" si="239"/>
        <v>0</v>
      </c>
      <c r="DQ21" s="3" t="str">
        <f t="shared" si="239"/>
        <v>Si</v>
      </c>
      <c r="DR21" s="3" t="str">
        <f t="shared" si="239"/>
        <v>Do</v>
      </c>
      <c r="DS21" s="3">
        <f t="shared" si="239"/>
        <v>0</v>
      </c>
      <c r="DT21" s="3">
        <f t="shared" si="239"/>
        <v>0</v>
      </c>
      <c r="DU21" s="3">
        <f t="shared" si="239"/>
        <v>0</v>
      </c>
      <c r="DV21" s="1"/>
      <c r="DW21" s="1"/>
      <c r="DX21" s="3">
        <f t="shared" si="285"/>
        <v>0</v>
      </c>
      <c r="DY21" s="3">
        <f t="shared" si="240"/>
        <v>0</v>
      </c>
      <c r="DZ21" s="3">
        <f t="shared" si="241"/>
        <v>0</v>
      </c>
      <c r="EA21" s="3" t="str">
        <f t="shared" si="242"/>
        <v>7° grado Si</v>
      </c>
      <c r="EB21" s="3" t="str">
        <f t="shared" si="243"/>
        <v>1° grado Do</v>
      </c>
      <c r="EC21" s="3">
        <f t="shared" si="244"/>
        <v>0</v>
      </c>
      <c r="ED21" s="3" t="str">
        <f t="shared" si="286"/>
        <v>2° grado Re</v>
      </c>
      <c r="EE21" s="3" t="str">
        <f t="shared" si="245"/>
        <v>3° grado Mib</v>
      </c>
      <c r="EF21" s="3">
        <f t="shared" si="246"/>
        <v>0</v>
      </c>
      <c r="EG21" s="3">
        <f t="shared" si="247"/>
        <v>0</v>
      </c>
      <c r="EH21" s="1"/>
      <c r="EI21" s="3">
        <f t="shared" si="287"/>
        <v>0</v>
      </c>
      <c r="EJ21" s="3">
        <f t="shared" si="248"/>
        <v>0</v>
      </c>
      <c r="EK21" s="3">
        <f t="shared" si="249"/>
        <v>0</v>
      </c>
      <c r="EL21" s="3" t="str">
        <f t="shared" si="250"/>
        <v>2° grado Re</v>
      </c>
      <c r="EM21" s="3" t="str">
        <f t="shared" si="251"/>
        <v>3° grado Mib</v>
      </c>
      <c r="EN21" s="3">
        <f t="shared" si="252"/>
        <v>0</v>
      </c>
      <c r="EO21" s="3" t="str">
        <f t="shared" si="253"/>
        <v>4° grado Fa</v>
      </c>
      <c r="EP21" s="3">
        <f t="shared" si="254"/>
        <v>0</v>
      </c>
      <c r="EQ21" s="3">
        <f t="shared" si="255"/>
        <v>0</v>
      </c>
      <c r="ER21" s="3">
        <f t="shared" si="256"/>
        <v>0</v>
      </c>
      <c r="ES21" s="1"/>
      <c r="ET21" s="3">
        <f t="shared" si="288"/>
        <v>0</v>
      </c>
      <c r="EU21" s="3">
        <f t="shared" si="257"/>
        <v>0</v>
      </c>
      <c r="EV21" s="3">
        <f t="shared" si="258"/>
        <v>0</v>
      </c>
      <c r="EW21" s="3" t="str">
        <f t="shared" si="259"/>
        <v>4° grado Fa</v>
      </c>
      <c r="EX21" s="3">
        <f t="shared" si="260"/>
        <v>0</v>
      </c>
      <c r="EY21" s="3" t="str">
        <f t="shared" si="261"/>
        <v>5° grado Sol</v>
      </c>
      <c r="EZ21" s="3">
        <f t="shared" si="262"/>
        <v>0</v>
      </c>
      <c r="FA21" s="3">
        <f t="shared" si="263"/>
        <v>0</v>
      </c>
      <c r="FB21" s="3">
        <f t="shared" si="264"/>
        <v>0</v>
      </c>
      <c r="FC21" s="3">
        <f t="shared" si="265"/>
        <v>0</v>
      </c>
      <c r="FD21" s="1"/>
      <c r="FE21" s="3">
        <f t="shared" si="289"/>
        <v>0</v>
      </c>
      <c r="FF21" s="3">
        <f t="shared" si="266"/>
        <v>0</v>
      </c>
      <c r="FG21" s="3">
        <f t="shared" si="267"/>
        <v>0</v>
      </c>
      <c r="FH21" s="3" t="str">
        <f t="shared" si="268"/>
        <v>5° grado Sol</v>
      </c>
      <c r="FI21" s="3">
        <f t="shared" si="269"/>
        <v>0</v>
      </c>
      <c r="FJ21" s="3" t="str">
        <f t="shared" si="270"/>
        <v>6° grado La</v>
      </c>
      <c r="FK21" s="3">
        <f t="shared" si="271"/>
        <v>0</v>
      </c>
      <c r="FL21" s="3">
        <f t="shared" si="272"/>
        <v>0</v>
      </c>
      <c r="FM21" s="3">
        <f t="shared" si="273"/>
        <v>0</v>
      </c>
      <c r="FN21" s="3">
        <f t="shared" si="274"/>
        <v>0</v>
      </c>
      <c r="FO21" s="1"/>
      <c r="FP21" s="3">
        <f t="shared" si="290"/>
        <v>0</v>
      </c>
      <c r="FQ21" s="3">
        <f t="shared" si="275"/>
        <v>0</v>
      </c>
      <c r="FR21" s="3">
        <f t="shared" si="276"/>
        <v>0</v>
      </c>
      <c r="FS21" s="3" t="str">
        <f t="shared" si="277"/>
        <v>6° grado La</v>
      </c>
      <c r="FT21" s="3">
        <f t="shared" si="278"/>
        <v>0</v>
      </c>
      <c r="FU21" s="3" t="str">
        <f t="shared" si="279"/>
        <v>7° grado Si</v>
      </c>
      <c r="FV21" s="3" t="str">
        <f t="shared" si="280"/>
        <v>1° grado Do</v>
      </c>
      <c r="FW21" s="3">
        <f t="shared" si="281"/>
        <v>0</v>
      </c>
      <c r="FX21" s="3">
        <f t="shared" si="282"/>
        <v>0</v>
      </c>
      <c r="FY21" s="3">
        <f t="shared" si="283"/>
        <v>0</v>
      </c>
      <c r="GA21" s="180"/>
      <c r="GB21" s="180"/>
      <c r="GC21" s="180"/>
      <c r="GD21" s="180"/>
      <c r="GE21" s="180"/>
      <c r="GF21" s="180"/>
      <c r="GG21" s="180"/>
      <c r="GH21" s="180"/>
      <c r="GI21" s="180"/>
      <c r="GJ21" s="180"/>
      <c r="GK21" s="180"/>
      <c r="GL21" s="180"/>
      <c r="GM21" s="180"/>
      <c r="GN21" s="180"/>
      <c r="GO21" s="180"/>
      <c r="GP21" s="180"/>
      <c r="GQ21" s="180"/>
      <c r="GR21" s="180"/>
      <c r="GS21" s="180"/>
      <c r="GT21" s="180"/>
      <c r="GU21" s="180"/>
      <c r="GV21" s="180"/>
      <c r="GW21" s="180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</row>
    <row r="22" spans="1:260" x14ac:dyDescent="0.3">
      <c r="A22" s="2" t="s">
        <v>20</v>
      </c>
      <c r="B22" s="1"/>
      <c r="C22" s="1" t="str">
        <f>'xx1'!B24</f>
        <v>La</v>
      </c>
      <c r="D22" s="1" t="str">
        <f>'xx2'!B24</f>
        <v>La</v>
      </c>
      <c r="E22" s="1"/>
      <c r="F22" s="1" t="str">
        <f t="shared" si="2"/>
        <v>La</v>
      </c>
      <c r="G22" s="1" t="str">
        <f t="shared" si="3"/>
        <v>La</v>
      </c>
      <c r="H22" s="1"/>
      <c r="I22" s="1"/>
      <c r="J22" s="1" t="str">
        <f t="shared" si="171"/>
        <v>Lab</v>
      </c>
      <c r="K22" s="1" t="str">
        <f t="shared" si="172"/>
        <v>Sol#</v>
      </c>
      <c r="L22" s="1"/>
      <c r="M22" s="1"/>
      <c r="N22" s="1"/>
      <c r="O22" s="1"/>
      <c r="P22" s="1">
        <f t="shared" ref="P22:X22" si="291">IF(RIGHT(BT21,1)="B",(HLOOKUP(BT21,corsab,2,FALSE)),(IF(BT21=0,Q22-1,(HLOOKUP(BT21,corda,2,FALSE)))))</f>
        <v>4</v>
      </c>
      <c r="Q22" s="1">
        <f t="shared" si="291"/>
        <v>5</v>
      </c>
      <c r="R22" s="1">
        <f t="shared" si="291"/>
        <v>6</v>
      </c>
      <c r="S22" s="1">
        <f t="shared" si="291"/>
        <v>7</v>
      </c>
      <c r="T22" s="1">
        <f t="shared" si="291"/>
        <v>8</v>
      </c>
      <c r="U22" s="1">
        <f t="shared" si="291"/>
        <v>9</v>
      </c>
      <c r="V22" s="1">
        <f t="shared" si="291"/>
        <v>10</v>
      </c>
      <c r="W22" s="1">
        <f t="shared" si="291"/>
        <v>11</v>
      </c>
      <c r="X22" s="1">
        <f t="shared" si="291"/>
        <v>-2</v>
      </c>
      <c r="Y22" s="1">
        <f>IF(RIGHT(CC21,1)="B",(HLOOKUP(CC21,corsab,2,FALSE)),(IF(CC21=0,CD22-1,(HLOOKUP(CC21,corda,2,FALSE)))))</f>
        <v>-1</v>
      </c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5">
        <f>P22</f>
        <v>4</v>
      </c>
      <c r="BU22" s="15">
        <f>BT22+1</f>
        <v>5</v>
      </c>
      <c r="BV22" s="15">
        <f t="shared" ref="BV22:CC22" si="292">BU22+1</f>
        <v>6</v>
      </c>
      <c r="BW22" s="15">
        <f t="shared" si="292"/>
        <v>7</v>
      </c>
      <c r="BX22" s="15">
        <f t="shared" si="292"/>
        <v>8</v>
      </c>
      <c r="BY22" s="15">
        <f t="shared" si="292"/>
        <v>9</v>
      </c>
      <c r="BZ22" s="15">
        <f t="shared" si="292"/>
        <v>10</v>
      </c>
      <c r="CA22" s="15">
        <f t="shared" si="292"/>
        <v>11</v>
      </c>
      <c r="CB22" s="15">
        <f t="shared" si="292"/>
        <v>12</v>
      </c>
      <c r="CC22" s="15">
        <f t="shared" si="292"/>
        <v>13</v>
      </c>
      <c r="CD22" s="1"/>
      <c r="CE22" s="1">
        <f>BW22</f>
        <v>7</v>
      </c>
      <c r="CF22" s="15">
        <f t="shared" ref="CF22:CN22" si="293">CE22+1</f>
        <v>8</v>
      </c>
      <c r="CG22" s="15">
        <f t="shared" si="293"/>
        <v>9</v>
      </c>
      <c r="CH22" s="15">
        <f t="shared" si="293"/>
        <v>10</v>
      </c>
      <c r="CI22" s="15">
        <f t="shared" si="293"/>
        <v>11</v>
      </c>
      <c r="CJ22" s="15">
        <f t="shared" si="293"/>
        <v>12</v>
      </c>
      <c r="CK22" s="15">
        <f t="shared" si="293"/>
        <v>13</v>
      </c>
      <c r="CL22" s="15">
        <f t="shared" si="293"/>
        <v>14</v>
      </c>
      <c r="CM22" s="15">
        <f t="shared" si="293"/>
        <v>15</v>
      </c>
      <c r="CN22" s="15">
        <f t="shared" si="293"/>
        <v>16</v>
      </c>
      <c r="CO22" s="1"/>
      <c r="CP22" s="1">
        <f>CH22</f>
        <v>10</v>
      </c>
      <c r="CQ22" s="15">
        <f t="shared" ref="CQ22:CY22" si="294">CP22+1</f>
        <v>11</v>
      </c>
      <c r="CR22" s="15">
        <f t="shared" si="294"/>
        <v>12</v>
      </c>
      <c r="CS22" s="15">
        <f t="shared" si="294"/>
        <v>13</v>
      </c>
      <c r="CT22" s="15">
        <f t="shared" si="294"/>
        <v>14</v>
      </c>
      <c r="CU22" s="15">
        <f t="shared" si="294"/>
        <v>15</v>
      </c>
      <c r="CV22" s="15">
        <f t="shared" si="294"/>
        <v>16</v>
      </c>
      <c r="CW22" s="15">
        <f t="shared" si="294"/>
        <v>17</v>
      </c>
      <c r="CX22" s="15">
        <f t="shared" si="294"/>
        <v>18</v>
      </c>
      <c r="CY22" s="15">
        <f t="shared" si="294"/>
        <v>19</v>
      </c>
      <c r="CZ22" s="1"/>
      <c r="DA22" s="1">
        <f>CR22</f>
        <v>12</v>
      </c>
      <c r="DB22" s="15">
        <f t="shared" ref="DB22:DJ22" si="295">DA22+1</f>
        <v>13</v>
      </c>
      <c r="DC22" s="15">
        <f t="shared" si="295"/>
        <v>14</v>
      </c>
      <c r="DD22" s="15">
        <f t="shared" si="295"/>
        <v>15</v>
      </c>
      <c r="DE22" s="15">
        <f t="shared" si="295"/>
        <v>16</v>
      </c>
      <c r="DF22" s="15">
        <f t="shared" si="295"/>
        <v>17</v>
      </c>
      <c r="DG22" s="15">
        <f t="shared" si="295"/>
        <v>18</v>
      </c>
      <c r="DH22" s="15">
        <f t="shared" si="295"/>
        <v>19</v>
      </c>
      <c r="DI22" s="15">
        <f t="shared" si="295"/>
        <v>20</v>
      </c>
      <c r="DJ22" s="15">
        <f t="shared" si="295"/>
        <v>21</v>
      </c>
      <c r="DK22" s="1"/>
      <c r="DL22" s="1">
        <f>DC22</f>
        <v>14</v>
      </c>
      <c r="DM22" s="15">
        <f t="shared" ref="DM22:DU22" si="296">DL22+1</f>
        <v>15</v>
      </c>
      <c r="DN22" s="15">
        <f t="shared" si="296"/>
        <v>16</v>
      </c>
      <c r="DO22" s="15">
        <f t="shared" si="296"/>
        <v>17</v>
      </c>
      <c r="DP22" s="15">
        <f t="shared" si="296"/>
        <v>18</v>
      </c>
      <c r="DQ22" s="15">
        <f t="shared" si="296"/>
        <v>19</v>
      </c>
      <c r="DR22" s="15">
        <f t="shared" si="296"/>
        <v>20</v>
      </c>
      <c r="DS22" s="15">
        <f t="shared" si="296"/>
        <v>21</v>
      </c>
      <c r="DT22" s="15">
        <f t="shared" si="296"/>
        <v>22</v>
      </c>
      <c r="DU22" s="15">
        <f t="shared" si="296"/>
        <v>23</v>
      </c>
      <c r="DV22" s="1"/>
      <c r="DW22" s="1"/>
      <c r="DX22" s="1" t="str">
        <f>CONCATENATE(BT22,"° TASTO")</f>
        <v>4° TASTO</v>
      </c>
      <c r="DY22" s="1" t="str">
        <f t="shared" ref="DY22" si="297">CONCATENATE(BU22,"° TASTO")</f>
        <v>5° TASTO</v>
      </c>
      <c r="DZ22" s="1" t="str">
        <f t="shared" ref="DZ22" si="298">CONCATENATE(BV22,"° TASTO")</f>
        <v>6° TASTO</v>
      </c>
      <c r="EA22" s="1" t="str">
        <f t="shared" ref="EA22" si="299">CONCATENATE(BW22,"° TASTO")</f>
        <v>7° TASTO</v>
      </c>
      <c r="EB22" s="1" t="str">
        <f t="shared" ref="EB22" si="300">CONCATENATE(BX22,"° TASTO")</f>
        <v>8° TASTO</v>
      </c>
      <c r="EC22" s="1" t="str">
        <f t="shared" ref="EC22" si="301">CONCATENATE(BY22,"° TASTO")</f>
        <v>9° TASTO</v>
      </c>
      <c r="ED22" s="1" t="str">
        <f t="shared" ref="ED22" si="302">CONCATENATE(BZ22,"° TASTO")</f>
        <v>10° TASTO</v>
      </c>
      <c r="EE22" s="1" t="str">
        <f t="shared" ref="EE22" si="303">CONCATENATE(CA22,"° TASTO")</f>
        <v>11° TASTO</v>
      </c>
      <c r="EF22" s="1" t="str">
        <f t="shared" ref="EF22" si="304">CONCATENATE(CB22,"° TASTO")</f>
        <v>12° TASTO</v>
      </c>
      <c r="EG22" s="1" t="str">
        <f t="shared" ref="EG22" si="305">CONCATENATE(CC22,"° TASTO")</f>
        <v>13° TASTO</v>
      </c>
      <c r="EH22" s="1"/>
      <c r="EI22" s="1" t="str">
        <f>CONCATENATE(CE22,"° TASTO")</f>
        <v>7° TASTO</v>
      </c>
      <c r="EJ22" s="1" t="str">
        <f t="shared" ref="EJ22" si="306">CONCATENATE(CF22,"° TASTO")</f>
        <v>8° TASTO</v>
      </c>
      <c r="EK22" s="1" t="str">
        <f t="shared" ref="EK22" si="307">CONCATENATE(CG22,"° TASTO")</f>
        <v>9° TASTO</v>
      </c>
      <c r="EL22" s="1" t="str">
        <f t="shared" ref="EL22" si="308">CONCATENATE(CH22,"° TASTO")</f>
        <v>10° TASTO</v>
      </c>
      <c r="EM22" s="1" t="str">
        <f t="shared" ref="EM22" si="309">CONCATENATE(CI22,"° TASTO")</f>
        <v>11° TASTO</v>
      </c>
      <c r="EN22" s="1" t="str">
        <f t="shared" ref="EN22" si="310">CONCATENATE(CJ22,"° TASTO")</f>
        <v>12° TASTO</v>
      </c>
      <c r="EO22" s="1" t="str">
        <f t="shared" ref="EO22" si="311">CONCATENATE(CK22,"° TASTO")</f>
        <v>13° TASTO</v>
      </c>
      <c r="EP22" s="1" t="str">
        <f t="shared" ref="EP22" si="312">CONCATENATE(CL22,"° TASTO")</f>
        <v>14° TASTO</v>
      </c>
      <c r="EQ22" s="1" t="str">
        <f t="shared" ref="EQ22" si="313">CONCATENATE(CM22,"° TASTO")</f>
        <v>15° TASTO</v>
      </c>
      <c r="ER22" s="1" t="str">
        <f t="shared" ref="ER22" si="314">CONCATENATE(CN22,"° TASTO")</f>
        <v>16° TASTO</v>
      </c>
      <c r="ES22" s="1"/>
      <c r="ET22" s="1" t="str">
        <f>CONCATENATE(CP22,"° TASTO")</f>
        <v>10° TASTO</v>
      </c>
      <c r="EU22" s="1" t="str">
        <f t="shared" ref="EU22" si="315">CONCATENATE(CQ22,"° TASTO")</f>
        <v>11° TASTO</v>
      </c>
      <c r="EV22" s="1" t="str">
        <f t="shared" ref="EV22" si="316">CONCATENATE(CR22,"° TASTO")</f>
        <v>12° TASTO</v>
      </c>
      <c r="EW22" s="1" t="str">
        <f t="shared" ref="EW22" si="317">CONCATENATE(CS22,"° TASTO")</f>
        <v>13° TASTO</v>
      </c>
      <c r="EX22" s="1" t="str">
        <f t="shared" ref="EX22" si="318">CONCATENATE(CT22,"° TASTO")</f>
        <v>14° TASTO</v>
      </c>
      <c r="EY22" s="1" t="str">
        <f t="shared" ref="EY22" si="319">CONCATENATE(CU22,"° TASTO")</f>
        <v>15° TASTO</v>
      </c>
      <c r="EZ22" s="1" t="str">
        <f t="shared" ref="EZ22" si="320">CONCATENATE(CV22,"° TASTO")</f>
        <v>16° TASTO</v>
      </c>
      <c r="FA22" s="1" t="str">
        <f t="shared" ref="FA22" si="321">CONCATENATE(CW22,"° TASTO")</f>
        <v>17° TASTO</v>
      </c>
      <c r="FB22" s="1" t="str">
        <f t="shared" ref="FB22" si="322">CONCATENATE(CX22,"° TASTO")</f>
        <v>18° TASTO</v>
      </c>
      <c r="FC22" s="1" t="str">
        <f t="shared" ref="FC22" si="323">CONCATENATE(CY22,"° TASTO")</f>
        <v>19° TASTO</v>
      </c>
      <c r="FD22" s="1"/>
      <c r="FE22" s="1" t="str">
        <f>CONCATENATE(DA22,"° TASTO")</f>
        <v>12° TASTO</v>
      </c>
      <c r="FF22" s="1" t="str">
        <f t="shared" ref="FF22" si="324">CONCATENATE(DB22,"° TASTO")</f>
        <v>13° TASTO</v>
      </c>
      <c r="FG22" s="1" t="str">
        <f t="shared" ref="FG22" si="325">CONCATENATE(DC22,"° TASTO")</f>
        <v>14° TASTO</v>
      </c>
      <c r="FH22" s="1" t="str">
        <f t="shared" ref="FH22" si="326">CONCATENATE(DD22,"° TASTO")</f>
        <v>15° TASTO</v>
      </c>
      <c r="FI22" s="1" t="str">
        <f t="shared" ref="FI22" si="327">CONCATENATE(DE22,"° TASTO")</f>
        <v>16° TASTO</v>
      </c>
      <c r="FJ22" s="1" t="str">
        <f t="shared" ref="FJ22" si="328">CONCATENATE(DF22,"° TASTO")</f>
        <v>17° TASTO</v>
      </c>
      <c r="FK22" s="1" t="str">
        <f t="shared" ref="FK22" si="329">CONCATENATE(DG22,"° TASTO")</f>
        <v>18° TASTO</v>
      </c>
      <c r="FL22" s="1" t="str">
        <f t="shared" ref="FL22" si="330">CONCATENATE(DH22,"° TASTO")</f>
        <v>19° TASTO</v>
      </c>
      <c r="FM22" s="1" t="str">
        <f t="shared" ref="FM22" si="331">CONCATENATE(DI22,"° TASTO")</f>
        <v>20° TASTO</v>
      </c>
      <c r="FN22" s="1" t="str">
        <f t="shared" ref="FN22" si="332">CONCATENATE(DJ22,"° TASTO")</f>
        <v>21° TASTO</v>
      </c>
      <c r="FO22" s="1"/>
      <c r="FP22" s="1" t="str">
        <f>CONCATENATE(DL22,"° TASTO")</f>
        <v>14° TASTO</v>
      </c>
      <c r="FQ22" s="1" t="str">
        <f t="shared" ref="FQ22" si="333">CONCATENATE(DM22,"° TASTO")</f>
        <v>15° TASTO</v>
      </c>
      <c r="FR22" s="1" t="str">
        <f t="shared" ref="FR22" si="334">CONCATENATE(DN22,"° TASTO")</f>
        <v>16° TASTO</v>
      </c>
      <c r="FS22" s="1" t="str">
        <f t="shared" ref="FS22" si="335">CONCATENATE(DO22,"° TASTO")</f>
        <v>17° TASTO</v>
      </c>
      <c r="FT22" s="1" t="str">
        <f t="shared" ref="FT22" si="336">CONCATENATE(DP22,"° TASTO")</f>
        <v>18° TASTO</v>
      </c>
      <c r="FU22" s="1" t="str">
        <f t="shared" ref="FU22" si="337">CONCATENATE(DQ22,"° TASTO")</f>
        <v>19° TASTO</v>
      </c>
      <c r="FV22" s="1" t="str">
        <f t="shared" ref="FV22" si="338">CONCATENATE(DR22,"° TASTO")</f>
        <v>20° TASTO</v>
      </c>
      <c r="FW22" s="1" t="str">
        <f t="shared" ref="FW22" si="339">CONCATENATE(DS22,"° TASTO")</f>
        <v>21° TASTO</v>
      </c>
      <c r="FX22" s="1" t="str">
        <f t="shared" ref="FX22" si="340">CONCATENATE(DT22,"° TASTO")</f>
        <v>22° TASTO</v>
      </c>
      <c r="FY22" s="1" t="str">
        <f t="shared" ref="FY22" si="341">CONCATENATE(DU22,"° TASTO")</f>
        <v>23° TASTO</v>
      </c>
      <c r="GA22" s="180"/>
      <c r="GB22" s="180"/>
      <c r="GC22" s="180"/>
      <c r="GD22" s="180"/>
      <c r="GE22" s="180"/>
      <c r="GF22" s="180"/>
      <c r="GG22" s="180"/>
      <c r="GH22" s="180"/>
      <c r="GI22" s="180"/>
      <c r="GJ22" s="180"/>
      <c r="GK22" s="180"/>
      <c r="GL22" s="180"/>
      <c r="GM22" s="180"/>
      <c r="GN22" s="180"/>
      <c r="GO22" s="180"/>
      <c r="GP22" s="180"/>
      <c r="GQ22" s="180"/>
      <c r="GR22" s="180"/>
      <c r="GS22" s="180"/>
      <c r="GT22" s="180"/>
      <c r="GU22" s="180"/>
      <c r="GV22" s="180"/>
      <c r="GW22" s="180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</row>
    <row r="23" spans="1:260" x14ac:dyDescent="0.3">
      <c r="A23" s="2" t="s">
        <v>14</v>
      </c>
      <c r="B23" s="1"/>
      <c r="C23" s="1" t="str">
        <f>'xx1'!B25</f>
        <v>La#</v>
      </c>
      <c r="D23" s="1" t="str">
        <f>'xx2'!B25</f>
        <v>Sib</v>
      </c>
      <c r="E23" s="1"/>
      <c r="F23" s="1" t="str">
        <f t="shared" si="2"/>
        <v>Sib</v>
      </c>
      <c r="G23" s="1" t="str">
        <f t="shared" si="3"/>
        <v>La#</v>
      </c>
      <c r="H23" s="1"/>
      <c r="I23" s="1"/>
      <c r="J23" s="1" t="str">
        <f t="shared" si="171"/>
        <v>La</v>
      </c>
      <c r="K23" s="1">
        <f t="shared" si="172"/>
        <v>0</v>
      </c>
      <c r="L23" s="1"/>
      <c r="M23" s="1"/>
      <c r="N23" s="1"/>
      <c r="O23" s="1" t="s">
        <v>30</v>
      </c>
      <c r="P23" s="3"/>
      <c r="Q23" s="3"/>
      <c r="R23" s="3"/>
      <c r="S23" s="3">
        <v>1</v>
      </c>
      <c r="T23" s="3"/>
      <c r="U23" s="3">
        <v>2</v>
      </c>
      <c r="V23" s="3">
        <v>3</v>
      </c>
      <c r="W23" s="3"/>
      <c r="X23" s="3"/>
      <c r="Y23" s="3"/>
      <c r="Z23" s="1" t="str">
        <f>O23</f>
        <v>Armonica</v>
      </c>
      <c r="AA23" s="3"/>
      <c r="AB23" s="3"/>
      <c r="AC23" s="3"/>
      <c r="AD23" s="3">
        <v>2</v>
      </c>
      <c r="AE23" s="3">
        <v>3</v>
      </c>
      <c r="AF23" s="3"/>
      <c r="AG23" s="3">
        <v>4</v>
      </c>
      <c r="AH23" s="3"/>
      <c r="AI23" s="3"/>
      <c r="AJ23" s="3"/>
      <c r="AK23" s="1" t="str">
        <f>Z23</f>
        <v>Armonica</v>
      </c>
      <c r="AL23" s="3"/>
      <c r="AM23" s="3"/>
      <c r="AN23" s="3"/>
      <c r="AO23" s="3">
        <v>4</v>
      </c>
      <c r="AP23" s="3"/>
      <c r="AQ23" s="3">
        <v>5</v>
      </c>
      <c r="AR23" s="3">
        <v>6</v>
      </c>
      <c r="AS23" s="3"/>
      <c r="AT23" s="3"/>
      <c r="AU23" s="3"/>
      <c r="AV23" s="1" t="str">
        <f>Z23</f>
        <v>Armonica</v>
      </c>
      <c r="AW23" s="3"/>
      <c r="AX23" s="3"/>
      <c r="AY23" s="3"/>
      <c r="AZ23" s="3">
        <v>5</v>
      </c>
      <c r="BA23" s="3">
        <v>6</v>
      </c>
      <c r="BB23" s="3"/>
      <c r="BC23" s="3"/>
      <c r="BD23" s="3"/>
      <c r="BE23" s="3"/>
      <c r="BF23" s="3"/>
      <c r="BG23" s="1" t="str">
        <f>AK23</f>
        <v>Armonica</v>
      </c>
      <c r="BH23" s="3"/>
      <c r="BI23" s="3"/>
      <c r="BJ23" s="3"/>
      <c r="BK23" s="3"/>
      <c r="BL23" s="3"/>
      <c r="BM23" s="3">
        <v>7</v>
      </c>
      <c r="BN23" s="3">
        <v>1</v>
      </c>
      <c r="BO23" s="3"/>
      <c r="BP23" s="3"/>
      <c r="BQ23" s="3"/>
      <c r="BR23" s="1"/>
      <c r="BS23" s="1" t="s">
        <v>30</v>
      </c>
      <c r="BT23" s="3">
        <f t="shared" ref="BT23:CC28" si="342">IF(TYPE(VLOOKUP(P23,lescale,5,FALSE))=16,0,VLOOKUP(P23,lescale,5,FALSE))</f>
        <v>0</v>
      </c>
      <c r="BU23" s="3">
        <f t="shared" si="342"/>
        <v>0</v>
      </c>
      <c r="BV23" s="3">
        <f t="shared" si="342"/>
        <v>0</v>
      </c>
      <c r="BW23" s="3" t="str">
        <f t="shared" si="342"/>
        <v>Do</v>
      </c>
      <c r="BX23" s="3">
        <f t="shared" si="342"/>
        <v>0</v>
      </c>
      <c r="BY23" s="3" t="str">
        <f t="shared" si="342"/>
        <v>Re</v>
      </c>
      <c r="BZ23" s="3" t="str">
        <f t="shared" si="342"/>
        <v>Mib</v>
      </c>
      <c r="CA23" s="3">
        <f t="shared" si="342"/>
        <v>0</v>
      </c>
      <c r="CB23" s="3">
        <f t="shared" si="342"/>
        <v>0</v>
      </c>
      <c r="CC23" s="3">
        <f t="shared" si="342"/>
        <v>0</v>
      </c>
      <c r="CD23" s="1" t="str">
        <f>BS23</f>
        <v>Armonica</v>
      </c>
      <c r="CE23" s="3">
        <f t="shared" ref="CE23:CN28" si="343">IF(TYPE(VLOOKUP(AA23,lescale,5,FALSE))=16,0,VLOOKUP(AA23,lescale,5,FALSE))</f>
        <v>0</v>
      </c>
      <c r="CF23" s="3">
        <f t="shared" si="343"/>
        <v>0</v>
      </c>
      <c r="CG23" s="3">
        <f t="shared" si="343"/>
        <v>0</v>
      </c>
      <c r="CH23" s="3" t="str">
        <f t="shared" si="343"/>
        <v>Re</v>
      </c>
      <c r="CI23" s="3" t="str">
        <f t="shared" si="343"/>
        <v>Mib</v>
      </c>
      <c r="CJ23" s="3">
        <f t="shared" si="343"/>
        <v>0</v>
      </c>
      <c r="CK23" s="3" t="str">
        <f t="shared" si="343"/>
        <v>Fa</v>
      </c>
      <c r="CL23" s="3">
        <f t="shared" si="343"/>
        <v>0</v>
      </c>
      <c r="CM23" s="3">
        <f t="shared" si="343"/>
        <v>0</v>
      </c>
      <c r="CN23" s="3">
        <f t="shared" si="343"/>
        <v>0</v>
      </c>
      <c r="CO23" s="1" t="str">
        <f>CD23</f>
        <v>Armonica</v>
      </c>
      <c r="CP23" s="3">
        <f t="shared" ref="CP23:CY28" si="344">IF(TYPE(VLOOKUP(AL23,lescale,5,FALSE))=16,0,VLOOKUP(AL23,lescale,5,FALSE))</f>
        <v>0</v>
      </c>
      <c r="CQ23" s="3">
        <f t="shared" si="344"/>
        <v>0</v>
      </c>
      <c r="CR23" s="3">
        <f t="shared" si="344"/>
        <v>0</v>
      </c>
      <c r="CS23" s="3" t="str">
        <f t="shared" si="344"/>
        <v>Fa</v>
      </c>
      <c r="CT23" s="3">
        <f t="shared" si="344"/>
        <v>0</v>
      </c>
      <c r="CU23" s="3" t="str">
        <f t="shared" si="344"/>
        <v>Sol</v>
      </c>
      <c r="CV23" s="3" t="str">
        <f t="shared" si="344"/>
        <v>Lab</v>
      </c>
      <c r="CW23" s="3">
        <f t="shared" si="344"/>
        <v>0</v>
      </c>
      <c r="CX23" s="3">
        <f t="shared" si="344"/>
        <v>0</v>
      </c>
      <c r="CY23" s="3">
        <f t="shared" si="344"/>
        <v>0</v>
      </c>
      <c r="CZ23" s="1" t="str">
        <f>CD23</f>
        <v>Armonica</v>
      </c>
      <c r="DA23" s="3">
        <f t="shared" ref="DA23:DJ28" si="345">IF(TYPE(VLOOKUP(AW23,lescale,5,FALSE))=16,0,VLOOKUP(AW23,lescale,5,FALSE))</f>
        <v>0</v>
      </c>
      <c r="DB23" s="3">
        <f t="shared" si="345"/>
        <v>0</v>
      </c>
      <c r="DC23" s="3">
        <f t="shared" si="345"/>
        <v>0</v>
      </c>
      <c r="DD23" s="3" t="str">
        <f t="shared" si="345"/>
        <v>Sol</v>
      </c>
      <c r="DE23" s="3" t="str">
        <f t="shared" si="345"/>
        <v>Lab</v>
      </c>
      <c r="DF23" s="3">
        <f t="shared" si="345"/>
        <v>0</v>
      </c>
      <c r="DG23" s="3">
        <f t="shared" si="345"/>
        <v>0</v>
      </c>
      <c r="DH23" s="3">
        <f t="shared" si="345"/>
        <v>0</v>
      </c>
      <c r="DI23" s="3">
        <f t="shared" si="345"/>
        <v>0</v>
      </c>
      <c r="DJ23" s="3">
        <f t="shared" si="345"/>
        <v>0</v>
      </c>
      <c r="DK23" s="1" t="str">
        <f>CO23</f>
        <v>Armonica</v>
      </c>
      <c r="DL23" s="3">
        <f t="shared" ref="DL23:DU28" si="346">IF(TYPE(VLOOKUP(BH23,lescale,5,FALSE))=16,0,VLOOKUP(BH23,lescale,5,FALSE))</f>
        <v>0</v>
      </c>
      <c r="DM23" s="3">
        <f t="shared" si="346"/>
        <v>0</v>
      </c>
      <c r="DN23" s="3">
        <f t="shared" si="346"/>
        <v>0</v>
      </c>
      <c r="DO23" s="3">
        <f t="shared" si="346"/>
        <v>0</v>
      </c>
      <c r="DP23" s="3">
        <f t="shared" si="346"/>
        <v>0</v>
      </c>
      <c r="DQ23" s="3" t="str">
        <f t="shared" si="346"/>
        <v>Si</v>
      </c>
      <c r="DR23" s="3" t="str">
        <f t="shared" si="346"/>
        <v>Do</v>
      </c>
      <c r="DS23" s="3">
        <f t="shared" si="346"/>
        <v>0</v>
      </c>
      <c r="DT23" s="3">
        <f t="shared" si="346"/>
        <v>0</v>
      </c>
      <c r="DU23" s="3">
        <f t="shared" si="346"/>
        <v>0</v>
      </c>
      <c r="DV23" s="1"/>
      <c r="DW23" s="1" t="s">
        <v>30</v>
      </c>
      <c r="DX23" s="3">
        <f>IF(BT23=0,0,CONCATENATE(P23,"° grado ",BT23))</f>
        <v>0</v>
      </c>
      <c r="DY23" s="3">
        <f t="shared" ref="DY23:DY28" si="347">IF(BU23=0,0,CONCATENATE(Q23,"° grado ",BU23))</f>
        <v>0</v>
      </c>
      <c r="DZ23" s="3">
        <f t="shared" ref="DZ23:DZ28" si="348">IF(BV23=0,0,CONCATENATE(R23,"° grado ",BV23))</f>
        <v>0</v>
      </c>
      <c r="EA23" s="3" t="str">
        <f t="shared" ref="EA23:EA28" si="349">IF(BW23=0,0,CONCATENATE(S23,"° grado ",BW23))</f>
        <v>1° grado Do</v>
      </c>
      <c r="EB23" s="3">
        <f t="shared" ref="EB23:EB28" si="350">IF(BX23=0,0,CONCATENATE(T23,"° grado ",BX23))</f>
        <v>0</v>
      </c>
      <c r="EC23" s="3" t="str">
        <f t="shared" ref="EC23:EC28" si="351">IF(BY23=0,0,CONCATENATE(U23,"° grado ",BY23))</f>
        <v>2° grado Re</v>
      </c>
      <c r="ED23" s="3" t="str">
        <f t="shared" ref="ED23:ED28" si="352">IF(BZ23=0,0,CONCATENATE(V23,"° grado ",BZ23))</f>
        <v>3° grado Mib</v>
      </c>
      <c r="EE23" s="3">
        <f t="shared" ref="EE23:EE28" si="353">IF(CA23=0,0,CONCATENATE(W23,"° grado ",CA23))</f>
        <v>0</v>
      </c>
      <c r="EF23" s="3">
        <f t="shared" ref="EF23:EF28" si="354">IF(CB23=0,0,CONCATENATE(X23,"° grado ",CB23))</f>
        <v>0</v>
      </c>
      <c r="EG23" s="3">
        <f t="shared" ref="EG23:EG28" si="355">IF(CC23=0,0,CONCATENATE(Y23,"° grado ",CC23))</f>
        <v>0</v>
      </c>
      <c r="EH23" s="1" t="str">
        <f>DW23</f>
        <v>Armonica</v>
      </c>
      <c r="EI23" s="3">
        <f>IF(CE23=0,0,CONCATENATE(AA23,"° grado ",CE23))</f>
        <v>0</v>
      </c>
      <c r="EJ23" s="3">
        <f t="shared" ref="EJ23:EJ28" si="356">IF(CF23=0,0,CONCATENATE(AB23,"° grado ",CF23))</f>
        <v>0</v>
      </c>
      <c r="EK23" s="3">
        <f t="shared" ref="EK23:EK28" si="357">IF(CG23=0,0,CONCATENATE(AC23,"° grado ",CG23))</f>
        <v>0</v>
      </c>
      <c r="EL23" s="3" t="str">
        <f t="shared" ref="EL23:EL28" si="358">IF(CH23=0,0,CONCATENATE(AD23,"° grado ",CH23))</f>
        <v>2° grado Re</v>
      </c>
      <c r="EM23" s="3" t="str">
        <f t="shared" ref="EM23:EM28" si="359">IF(CI23=0,0,CONCATENATE(AE23,"° grado ",CI23))</f>
        <v>3° grado Mib</v>
      </c>
      <c r="EN23" s="3">
        <f t="shared" ref="EN23:EN28" si="360">IF(CJ23=0,0,CONCATENATE(AF23,"° grado ",CJ23))</f>
        <v>0</v>
      </c>
      <c r="EO23" s="3" t="str">
        <f t="shared" ref="EO23:EO28" si="361">IF(CK23=0,0,CONCATENATE(AG23,"° grado ",CK23))</f>
        <v>4° grado Fa</v>
      </c>
      <c r="EP23" s="3">
        <f t="shared" ref="EP23:EP28" si="362">IF(CL23=0,0,CONCATENATE(AH23,"° grado ",CL23))</f>
        <v>0</v>
      </c>
      <c r="EQ23" s="3">
        <f t="shared" ref="EQ23:EQ28" si="363">IF(CM23=0,0,CONCATENATE(AI23,"° grado ",CM23))</f>
        <v>0</v>
      </c>
      <c r="ER23" s="3">
        <f t="shared" ref="ER23:ER28" si="364">IF(CN23=0,0,CONCATENATE(AJ23,"° grado ",CN23))</f>
        <v>0</v>
      </c>
      <c r="ES23" s="1" t="str">
        <f>EH23</f>
        <v>Armonica</v>
      </c>
      <c r="ET23" s="3">
        <f>IF(CP23=0,0,CONCATENATE(AL23,"° grado ",CP23))</f>
        <v>0</v>
      </c>
      <c r="EU23" s="3">
        <f t="shared" ref="EU23:EU28" si="365">IF(CQ23=0,0,CONCATENATE(AM23,"° grado ",CQ23))</f>
        <v>0</v>
      </c>
      <c r="EV23" s="3">
        <f t="shared" ref="EV23:EV28" si="366">IF(CR23=0,0,CONCATENATE(AN23,"° grado ",CR23))</f>
        <v>0</v>
      </c>
      <c r="EW23" s="3" t="str">
        <f t="shared" ref="EW23:EW28" si="367">IF(CS23=0,0,CONCATENATE(AO23,"° grado ",CS23))</f>
        <v>4° grado Fa</v>
      </c>
      <c r="EX23" s="3">
        <f t="shared" ref="EX23:EX28" si="368">IF(CT23=0,0,CONCATENATE(AP23,"° grado ",CT23))</f>
        <v>0</v>
      </c>
      <c r="EY23" s="3" t="str">
        <f t="shared" ref="EY23:EY28" si="369">IF(CU23=0,0,CONCATENATE(AQ23,"° grado ",CU23))</f>
        <v>5° grado Sol</v>
      </c>
      <c r="EZ23" s="3" t="str">
        <f t="shared" ref="EZ23:EZ28" si="370">IF(CV23=0,0,CONCATENATE(AR23,"° grado ",CV23))</f>
        <v>6° grado Lab</v>
      </c>
      <c r="FA23" s="3">
        <f t="shared" ref="FA23:FA28" si="371">IF(CW23=0,0,CONCATENATE(AS23,"° grado ",CW23))</f>
        <v>0</v>
      </c>
      <c r="FB23" s="3">
        <f t="shared" ref="FB23:FB28" si="372">IF(CX23=0,0,CONCATENATE(AT23,"° grado ",CX23))</f>
        <v>0</v>
      </c>
      <c r="FC23" s="3">
        <f t="shared" ref="FC23:FC28" si="373">IF(CY23=0,0,CONCATENATE(AU23,"° grado ",CY23))</f>
        <v>0</v>
      </c>
      <c r="FD23" s="1" t="str">
        <f>EH23</f>
        <v>Armonica</v>
      </c>
      <c r="FE23" s="3">
        <f>IF(DA23=0,0,CONCATENATE(AW23,"° grado ",DA23))</f>
        <v>0</v>
      </c>
      <c r="FF23" s="3">
        <f t="shared" ref="FF23:FF28" si="374">IF(DB23=0,0,CONCATENATE(AX23,"° grado ",DB23))</f>
        <v>0</v>
      </c>
      <c r="FG23" s="3">
        <f t="shared" ref="FG23:FG28" si="375">IF(DC23=0,0,CONCATENATE(AY23,"° grado ",DC23))</f>
        <v>0</v>
      </c>
      <c r="FH23" s="3" t="str">
        <f t="shared" ref="FH23:FH28" si="376">IF(DD23=0,0,CONCATENATE(AZ23,"° grado ",DD23))</f>
        <v>5° grado Sol</v>
      </c>
      <c r="FI23" s="3" t="str">
        <f t="shared" ref="FI23:FI28" si="377">IF(DE23=0,0,CONCATENATE(BA23,"° grado ",DE23))</f>
        <v>6° grado Lab</v>
      </c>
      <c r="FJ23" s="3">
        <f t="shared" ref="FJ23:FJ28" si="378">IF(DF23=0,0,CONCATENATE(BB23,"° grado ",DF23))</f>
        <v>0</v>
      </c>
      <c r="FK23" s="3">
        <f t="shared" ref="FK23:FK28" si="379">IF(DG23=0,0,CONCATENATE(BC23,"° grado ",DG23))</f>
        <v>0</v>
      </c>
      <c r="FL23" s="3">
        <f t="shared" ref="FL23:FL28" si="380">IF(DH23=0,0,CONCATENATE(BD23,"° grado ",DH23))</f>
        <v>0</v>
      </c>
      <c r="FM23" s="3">
        <f t="shared" ref="FM23:FM28" si="381">IF(DI23=0,0,CONCATENATE(BE23,"° grado ",DI23))</f>
        <v>0</v>
      </c>
      <c r="FN23" s="3">
        <f t="shared" ref="FN23:FN28" si="382">IF(DJ23=0,0,CONCATENATE(BF23,"° grado ",DJ23))</f>
        <v>0</v>
      </c>
      <c r="FO23" s="1" t="str">
        <f>ES23</f>
        <v>Armonica</v>
      </c>
      <c r="FP23" s="3">
        <f>IF(DL23=0,0,CONCATENATE(BH23,"° grado ",DL23))</f>
        <v>0</v>
      </c>
      <c r="FQ23" s="3">
        <f t="shared" ref="FQ23:FQ28" si="383">IF(DM23=0,0,CONCATENATE(BI23,"° grado ",DM23))</f>
        <v>0</v>
      </c>
      <c r="FR23" s="3">
        <f t="shared" ref="FR23:FR28" si="384">IF(DN23=0,0,CONCATENATE(BJ23,"° grado ",DN23))</f>
        <v>0</v>
      </c>
      <c r="FS23" s="3">
        <f t="shared" ref="FS23:FS28" si="385">IF(DO23=0,0,CONCATENATE(BK23,"° grado ",DO23))</f>
        <v>0</v>
      </c>
      <c r="FT23" s="3">
        <f t="shared" ref="FT23:FT28" si="386">IF(DP23=0,0,CONCATENATE(BL23,"° grado ",DP23))</f>
        <v>0</v>
      </c>
      <c r="FU23" s="3" t="str">
        <f t="shared" ref="FU23:FU28" si="387">IF(DQ23=0,0,CONCATENATE(BM23,"° grado ",DQ23))</f>
        <v>7° grado Si</v>
      </c>
      <c r="FV23" s="3" t="str">
        <f t="shared" ref="FV23:FV28" si="388">IF(DR23=0,0,CONCATENATE(BN23,"° grado ",DR23))</f>
        <v>1° grado Do</v>
      </c>
      <c r="FW23" s="3">
        <f t="shared" ref="FW23:FW28" si="389">IF(DS23=0,0,CONCATENATE(BO23,"° grado ",DS23))</f>
        <v>0</v>
      </c>
      <c r="FX23" s="3">
        <f t="shared" ref="FX23:FX28" si="390">IF(DT23=0,0,CONCATENATE(BP23,"° grado ",DT23))</f>
        <v>0</v>
      </c>
      <c r="FY23" s="3">
        <f t="shared" ref="FY23:FY28" si="391">IF(DU23=0,0,CONCATENATE(BQ23,"° grado ",DU23))</f>
        <v>0</v>
      </c>
      <c r="GA23" s="180"/>
      <c r="GB23" s="180"/>
      <c r="GC23" s="180"/>
      <c r="GD23" s="180"/>
      <c r="GE23" s="180"/>
      <c r="GF23" s="180"/>
      <c r="GG23" s="180"/>
      <c r="GH23" s="180"/>
      <c r="GI23" s="180"/>
      <c r="GJ23" s="180"/>
      <c r="GK23" s="180"/>
      <c r="GL23" s="180"/>
      <c r="GM23" s="180"/>
      <c r="GN23" s="180"/>
      <c r="GO23" s="180"/>
      <c r="GP23" s="180"/>
      <c r="GQ23" s="180"/>
      <c r="GR23" s="180"/>
      <c r="GS23" s="180"/>
      <c r="GT23" s="180"/>
      <c r="GU23" s="180"/>
      <c r="GV23" s="180"/>
      <c r="GW23" s="180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</row>
    <row r="24" spans="1:260" x14ac:dyDescent="0.3">
      <c r="A24" s="2" t="s">
        <v>21</v>
      </c>
      <c r="B24" s="1"/>
      <c r="C24" s="1" t="str">
        <f>'xx1'!B26</f>
        <v>Si</v>
      </c>
      <c r="D24" s="1" t="str">
        <f>'xx2'!B26</f>
        <v>Si</v>
      </c>
      <c r="E24" s="1"/>
      <c r="F24" s="1" t="str">
        <f t="shared" si="2"/>
        <v>Si</v>
      </c>
      <c r="G24" s="1" t="str">
        <f t="shared" si="3"/>
        <v>Si</v>
      </c>
      <c r="H24" s="1"/>
      <c r="I24" s="1"/>
      <c r="J24" s="1" t="str">
        <f t="shared" si="171"/>
        <v>Sib</v>
      </c>
      <c r="K24" s="1" t="str">
        <f t="shared" si="172"/>
        <v>La#</v>
      </c>
      <c r="L24" s="1"/>
      <c r="M24" s="1" t="s">
        <v>93</v>
      </c>
      <c r="N24" s="1"/>
      <c r="O24" s="1"/>
      <c r="P24" s="3"/>
      <c r="Q24" s="3"/>
      <c r="R24" s="3"/>
      <c r="S24" s="3">
        <v>5</v>
      </c>
      <c r="T24" s="3">
        <v>6</v>
      </c>
      <c r="U24" s="3"/>
      <c r="V24" s="3">
        <v>7</v>
      </c>
      <c r="W24" s="3"/>
      <c r="X24" s="3"/>
      <c r="Y24" s="3"/>
      <c r="Z24" s="1"/>
      <c r="AA24" s="3"/>
      <c r="AB24" s="3"/>
      <c r="AC24" s="3"/>
      <c r="AD24" s="3"/>
      <c r="AE24" s="3"/>
      <c r="AF24" s="3">
        <v>7</v>
      </c>
      <c r="AG24" s="3">
        <v>1</v>
      </c>
      <c r="AH24" s="3"/>
      <c r="AI24" s="3"/>
      <c r="AJ24" s="3"/>
      <c r="AK24" s="1"/>
      <c r="AL24" s="3"/>
      <c r="AM24" s="3"/>
      <c r="AN24" s="3"/>
      <c r="AO24" s="3">
        <v>1</v>
      </c>
      <c r="AP24" s="3"/>
      <c r="AQ24" s="3">
        <v>2</v>
      </c>
      <c r="AR24" s="3">
        <v>3</v>
      </c>
      <c r="AS24" s="3"/>
      <c r="AT24" s="3"/>
      <c r="AU24" s="3"/>
      <c r="AV24" s="1"/>
      <c r="AW24" s="3"/>
      <c r="AX24" s="3"/>
      <c r="AY24" s="3"/>
      <c r="AZ24" s="3">
        <v>2</v>
      </c>
      <c r="BA24" s="3">
        <v>3</v>
      </c>
      <c r="BB24" s="3"/>
      <c r="BC24" s="3">
        <v>4</v>
      </c>
      <c r="BD24" s="3"/>
      <c r="BE24" s="3"/>
      <c r="BF24" s="3"/>
      <c r="BG24" s="1"/>
      <c r="BH24" s="3"/>
      <c r="BI24" s="3"/>
      <c r="BJ24" s="3"/>
      <c r="BK24" s="3"/>
      <c r="BL24" s="3">
        <v>4</v>
      </c>
      <c r="BM24" s="3"/>
      <c r="BN24" s="3">
        <v>5</v>
      </c>
      <c r="BO24" s="3">
        <v>6</v>
      </c>
      <c r="BP24" s="3"/>
      <c r="BQ24" s="3"/>
      <c r="BR24" s="1"/>
      <c r="BS24" s="1"/>
      <c r="BT24" s="3">
        <f t="shared" si="342"/>
        <v>0</v>
      </c>
      <c r="BU24" s="3">
        <f t="shared" si="342"/>
        <v>0</v>
      </c>
      <c r="BV24" s="3">
        <f t="shared" si="342"/>
        <v>0</v>
      </c>
      <c r="BW24" s="3" t="str">
        <f t="shared" si="342"/>
        <v>Sol</v>
      </c>
      <c r="BX24" s="3" t="str">
        <f t="shared" si="342"/>
        <v>Lab</v>
      </c>
      <c r="BY24" s="3">
        <f t="shared" si="342"/>
        <v>0</v>
      </c>
      <c r="BZ24" s="3" t="str">
        <f t="shared" si="342"/>
        <v>Si</v>
      </c>
      <c r="CA24" s="3">
        <f t="shared" si="342"/>
        <v>0</v>
      </c>
      <c r="CB24" s="3">
        <f t="shared" si="342"/>
        <v>0</v>
      </c>
      <c r="CC24" s="3">
        <f t="shared" si="342"/>
        <v>0</v>
      </c>
      <c r="CD24" s="1"/>
      <c r="CE24" s="3">
        <f t="shared" si="343"/>
        <v>0</v>
      </c>
      <c r="CF24" s="3">
        <f t="shared" si="343"/>
        <v>0</v>
      </c>
      <c r="CG24" s="3">
        <f t="shared" si="343"/>
        <v>0</v>
      </c>
      <c r="CH24" s="3">
        <f t="shared" si="343"/>
        <v>0</v>
      </c>
      <c r="CI24" s="3">
        <f t="shared" si="343"/>
        <v>0</v>
      </c>
      <c r="CJ24" s="3" t="str">
        <f t="shared" si="343"/>
        <v>Si</v>
      </c>
      <c r="CK24" s="3" t="str">
        <f t="shared" si="343"/>
        <v>Do</v>
      </c>
      <c r="CL24" s="3">
        <f t="shared" si="343"/>
        <v>0</v>
      </c>
      <c r="CM24" s="3">
        <f t="shared" si="343"/>
        <v>0</v>
      </c>
      <c r="CN24" s="3">
        <f t="shared" si="343"/>
        <v>0</v>
      </c>
      <c r="CO24" s="1"/>
      <c r="CP24" s="3">
        <f t="shared" si="344"/>
        <v>0</v>
      </c>
      <c r="CQ24" s="3">
        <f t="shared" si="344"/>
        <v>0</v>
      </c>
      <c r="CR24" s="3">
        <f t="shared" si="344"/>
        <v>0</v>
      </c>
      <c r="CS24" s="3" t="str">
        <f t="shared" si="344"/>
        <v>Do</v>
      </c>
      <c r="CT24" s="3">
        <f t="shared" si="344"/>
        <v>0</v>
      </c>
      <c r="CU24" s="3" t="str">
        <f t="shared" si="344"/>
        <v>Re</v>
      </c>
      <c r="CV24" s="3" t="str">
        <f t="shared" si="344"/>
        <v>Mib</v>
      </c>
      <c r="CW24" s="3">
        <f t="shared" si="344"/>
        <v>0</v>
      </c>
      <c r="CX24" s="3">
        <f t="shared" si="344"/>
        <v>0</v>
      </c>
      <c r="CY24" s="3">
        <f t="shared" si="344"/>
        <v>0</v>
      </c>
      <c r="CZ24" s="1"/>
      <c r="DA24" s="3">
        <f t="shared" si="345"/>
        <v>0</v>
      </c>
      <c r="DB24" s="3">
        <f t="shared" si="345"/>
        <v>0</v>
      </c>
      <c r="DC24" s="3">
        <f t="shared" si="345"/>
        <v>0</v>
      </c>
      <c r="DD24" s="3" t="str">
        <f t="shared" si="345"/>
        <v>Re</v>
      </c>
      <c r="DE24" s="3" t="str">
        <f t="shared" si="345"/>
        <v>Mib</v>
      </c>
      <c r="DF24" s="3">
        <f t="shared" si="345"/>
        <v>0</v>
      </c>
      <c r="DG24" s="3" t="str">
        <f t="shared" si="345"/>
        <v>Fa</v>
      </c>
      <c r="DH24" s="3">
        <f t="shared" si="345"/>
        <v>0</v>
      </c>
      <c r="DI24" s="3">
        <f t="shared" si="345"/>
        <v>0</v>
      </c>
      <c r="DJ24" s="3">
        <f t="shared" si="345"/>
        <v>0</v>
      </c>
      <c r="DK24" s="1"/>
      <c r="DL24" s="3">
        <f t="shared" si="346"/>
        <v>0</v>
      </c>
      <c r="DM24" s="3">
        <f t="shared" si="346"/>
        <v>0</v>
      </c>
      <c r="DN24" s="3">
        <f t="shared" si="346"/>
        <v>0</v>
      </c>
      <c r="DO24" s="3">
        <f t="shared" si="346"/>
        <v>0</v>
      </c>
      <c r="DP24" s="3" t="str">
        <f t="shared" si="346"/>
        <v>Fa</v>
      </c>
      <c r="DQ24" s="3">
        <f t="shared" si="346"/>
        <v>0</v>
      </c>
      <c r="DR24" s="3" t="str">
        <f t="shared" si="346"/>
        <v>Sol</v>
      </c>
      <c r="DS24" s="3" t="str">
        <f t="shared" si="346"/>
        <v>Lab</v>
      </c>
      <c r="DT24" s="3">
        <f t="shared" si="346"/>
        <v>0</v>
      </c>
      <c r="DU24" s="3">
        <f t="shared" si="346"/>
        <v>0</v>
      </c>
      <c r="DV24" s="1"/>
      <c r="DW24" s="1"/>
      <c r="DX24" s="3">
        <f t="shared" ref="DX24:DX28" si="392">IF(BT24=0,0,CONCATENATE(P24,"° grado ",BT24))</f>
        <v>0</v>
      </c>
      <c r="DY24" s="3">
        <f t="shared" si="347"/>
        <v>0</v>
      </c>
      <c r="DZ24" s="3">
        <f t="shared" si="348"/>
        <v>0</v>
      </c>
      <c r="EA24" s="3" t="str">
        <f t="shared" si="349"/>
        <v>5° grado Sol</v>
      </c>
      <c r="EB24" s="3" t="str">
        <f t="shared" si="350"/>
        <v>6° grado Lab</v>
      </c>
      <c r="EC24" s="3">
        <f t="shared" si="351"/>
        <v>0</v>
      </c>
      <c r="ED24" s="3" t="str">
        <f t="shared" si="352"/>
        <v>7° grado Si</v>
      </c>
      <c r="EE24" s="3">
        <f t="shared" si="353"/>
        <v>0</v>
      </c>
      <c r="EF24" s="3">
        <f t="shared" si="354"/>
        <v>0</v>
      </c>
      <c r="EG24" s="3">
        <f t="shared" si="355"/>
        <v>0</v>
      </c>
      <c r="EH24" s="1"/>
      <c r="EI24" s="3">
        <f t="shared" ref="EI24:EI28" si="393">IF(CE24=0,0,CONCATENATE(AA24,"° grado ",CE24))</f>
        <v>0</v>
      </c>
      <c r="EJ24" s="3">
        <f t="shared" si="356"/>
        <v>0</v>
      </c>
      <c r="EK24" s="3">
        <f t="shared" si="357"/>
        <v>0</v>
      </c>
      <c r="EL24" s="3">
        <f t="shared" si="358"/>
        <v>0</v>
      </c>
      <c r="EM24" s="3">
        <f t="shared" si="359"/>
        <v>0</v>
      </c>
      <c r="EN24" s="3" t="str">
        <f t="shared" si="360"/>
        <v>7° grado Si</v>
      </c>
      <c r="EO24" s="3" t="str">
        <f t="shared" si="361"/>
        <v>1° grado Do</v>
      </c>
      <c r="EP24" s="3">
        <f t="shared" si="362"/>
        <v>0</v>
      </c>
      <c r="EQ24" s="3">
        <f t="shared" si="363"/>
        <v>0</v>
      </c>
      <c r="ER24" s="3">
        <f t="shared" si="364"/>
        <v>0</v>
      </c>
      <c r="ES24" s="1"/>
      <c r="ET24" s="3">
        <f t="shared" ref="ET24:ET28" si="394">IF(CP24=0,0,CONCATENATE(AL24,"° grado ",CP24))</f>
        <v>0</v>
      </c>
      <c r="EU24" s="3">
        <f t="shared" si="365"/>
        <v>0</v>
      </c>
      <c r="EV24" s="3">
        <f t="shared" si="366"/>
        <v>0</v>
      </c>
      <c r="EW24" s="3" t="str">
        <f t="shared" si="367"/>
        <v>1° grado Do</v>
      </c>
      <c r="EX24" s="3">
        <f t="shared" si="368"/>
        <v>0</v>
      </c>
      <c r="EY24" s="3" t="str">
        <f t="shared" si="369"/>
        <v>2° grado Re</v>
      </c>
      <c r="EZ24" s="3" t="str">
        <f t="shared" si="370"/>
        <v>3° grado Mib</v>
      </c>
      <c r="FA24" s="3">
        <f t="shared" si="371"/>
        <v>0</v>
      </c>
      <c r="FB24" s="3">
        <f t="shared" si="372"/>
        <v>0</v>
      </c>
      <c r="FC24" s="3">
        <f t="shared" si="373"/>
        <v>0</v>
      </c>
      <c r="FD24" s="1"/>
      <c r="FE24" s="3">
        <f t="shared" ref="FE24:FE28" si="395">IF(DA24=0,0,CONCATENATE(AW24,"° grado ",DA24))</f>
        <v>0</v>
      </c>
      <c r="FF24" s="3">
        <f t="shared" si="374"/>
        <v>0</v>
      </c>
      <c r="FG24" s="3">
        <f t="shared" si="375"/>
        <v>0</v>
      </c>
      <c r="FH24" s="3" t="str">
        <f t="shared" si="376"/>
        <v>2° grado Re</v>
      </c>
      <c r="FI24" s="3" t="str">
        <f t="shared" si="377"/>
        <v>3° grado Mib</v>
      </c>
      <c r="FJ24" s="3">
        <f t="shared" si="378"/>
        <v>0</v>
      </c>
      <c r="FK24" s="3" t="str">
        <f t="shared" si="379"/>
        <v>4° grado Fa</v>
      </c>
      <c r="FL24" s="3">
        <f t="shared" si="380"/>
        <v>0</v>
      </c>
      <c r="FM24" s="3">
        <f t="shared" si="381"/>
        <v>0</v>
      </c>
      <c r="FN24" s="3">
        <f t="shared" si="382"/>
        <v>0</v>
      </c>
      <c r="FO24" s="1"/>
      <c r="FP24" s="3">
        <f t="shared" ref="FP24:FP28" si="396">IF(DL24=0,0,CONCATENATE(BH24,"° grado ",DL24))</f>
        <v>0</v>
      </c>
      <c r="FQ24" s="3">
        <f t="shared" si="383"/>
        <v>0</v>
      </c>
      <c r="FR24" s="3">
        <f t="shared" si="384"/>
        <v>0</v>
      </c>
      <c r="FS24" s="3">
        <f t="shared" si="385"/>
        <v>0</v>
      </c>
      <c r="FT24" s="3" t="str">
        <f t="shared" si="386"/>
        <v>4° grado Fa</v>
      </c>
      <c r="FU24" s="3">
        <f t="shared" si="387"/>
        <v>0</v>
      </c>
      <c r="FV24" s="3" t="str">
        <f t="shared" si="388"/>
        <v>5° grado Sol</v>
      </c>
      <c r="FW24" s="3" t="str">
        <f t="shared" si="389"/>
        <v>6° grado Lab</v>
      </c>
      <c r="FX24" s="3">
        <f t="shared" si="390"/>
        <v>0</v>
      </c>
      <c r="FY24" s="3">
        <f t="shared" si="391"/>
        <v>0</v>
      </c>
      <c r="GA24" s="180"/>
      <c r="GB24" s="180"/>
      <c r="GC24" s="180"/>
      <c r="GD24" s="180"/>
      <c r="GE24" s="180"/>
      <c r="GF24" s="180"/>
      <c r="GG24" s="180"/>
      <c r="GH24" s="180"/>
      <c r="GI24" s="180"/>
      <c r="GJ24" s="180"/>
      <c r="GK24" s="180"/>
      <c r="GL24" s="180"/>
      <c r="GM24" s="180"/>
      <c r="GN24" s="180"/>
      <c r="GO24" s="180"/>
      <c r="GP24" s="180"/>
      <c r="GQ24" s="180"/>
      <c r="GR24" s="180"/>
      <c r="GS24" s="180"/>
      <c r="GT24" s="180"/>
      <c r="GU24" s="180"/>
      <c r="GV24" s="180"/>
      <c r="GW24" s="180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  <c r="IV24" s="51"/>
      <c r="IW24" s="51"/>
      <c r="IX24" s="51"/>
      <c r="IY24" s="51"/>
      <c r="IZ24" s="51"/>
    </row>
    <row r="25" spans="1:260" x14ac:dyDescent="0.3">
      <c r="A25" s="2" t="s">
        <v>16</v>
      </c>
      <c r="B25" s="1"/>
      <c r="C25" s="1" t="str">
        <f>'xx1'!B27</f>
        <v>Do</v>
      </c>
      <c r="D25" s="1" t="str">
        <f>'xx2'!B27</f>
        <v>Do</v>
      </c>
      <c r="E25" s="1"/>
      <c r="F25" s="1" t="str">
        <f t="shared" si="2"/>
        <v>Do</v>
      </c>
      <c r="G25" s="1" t="str">
        <f t="shared" si="3"/>
        <v>Do</v>
      </c>
      <c r="H25" s="1"/>
      <c r="I25" s="1"/>
      <c r="J25" s="1" t="str">
        <f t="shared" si="171"/>
        <v>Si</v>
      </c>
      <c r="K25" s="1">
        <f t="shared" si="172"/>
        <v>0</v>
      </c>
      <c r="L25" s="1"/>
      <c r="M25" s="1" t="s">
        <v>94</v>
      </c>
      <c r="N25" s="1"/>
      <c r="O25" s="1"/>
      <c r="P25" s="3"/>
      <c r="Q25" s="3"/>
      <c r="R25" s="3">
        <v>2</v>
      </c>
      <c r="S25" s="3">
        <v>3</v>
      </c>
      <c r="T25" s="3"/>
      <c r="U25" s="3">
        <v>4</v>
      </c>
      <c r="V25" s="3"/>
      <c r="W25" s="3"/>
      <c r="X25" s="3"/>
      <c r="Y25" s="3"/>
      <c r="Z25" s="1"/>
      <c r="AA25" s="3"/>
      <c r="AB25" s="3"/>
      <c r="AC25" s="3"/>
      <c r="AD25" s="3">
        <v>4</v>
      </c>
      <c r="AE25" s="3"/>
      <c r="AF25" s="3">
        <v>5</v>
      </c>
      <c r="AG25" s="3">
        <v>6</v>
      </c>
      <c r="AH25" s="3"/>
      <c r="AI25" s="3"/>
      <c r="AJ25" s="3"/>
      <c r="AK25" s="1"/>
      <c r="AL25" s="3"/>
      <c r="AM25" s="3"/>
      <c r="AN25" s="3">
        <v>5</v>
      </c>
      <c r="AO25" s="3">
        <v>6</v>
      </c>
      <c r="AP25" s="3"/>
      <c r="AQ25" s="3"/>
      <c r="AR25" s="3">
        <v>7</v>
      </c>
      <c r="AS25" s="3"/>
      <c r="AT25" s="3"/>
      <c r="AU25" s="3"/>
      <c r="AV25" s="1"/>
      <c r="AW25" s="3"/>
      <c r="AX25" s="3"/>
      <c r="AY25" s="3"/>
      <c r="AZ25" s="3"/>
      <c r="BA25" s="3">
        <v>7</v>
      </c>
      <c r="BB25" s="3">
        <v>1</v>
      </c>
      <c r="BC25" s="3"/>
      <c r="BD25" s="3"/>
      <c r="BE25" s="3"/>
      <c r="BF25" s="3"/>
      <c r="BG25" s="1"/>
      <c r="BH25" s="3"/>
      <c r="BI25" s="3"/>
      <c r="BJ25" s="3">
        <v>7</v>
      </c>
      <c r="BK25" s="3">
        <v>1</v>
      </c>
      <c r="BL25" s="3"/>
      <c r="BM25" s="3">
        <v>2</v>
      </c>
      <c r="BN25" s="3">
        <v>3</v>
      </c>
      <c r="BO25" s="3"/>
      <c r="BP25" s="3"/>
      <c r="BQ25" s="3"/>
      <c r="BR25" s="1"/>
      <c r="BS25" s="1"/>
      <c r="BT25" s="3">
        <f t="shared" si="342"/>
        <v>0</v>
      </c>
      <c r="BU25" s="3">
        <f t="shared" si="342"/>
        <v>0</v>
      </c>
      <c r="BV25" s="3" t="str">
        <f t="shared" si="342"/>
        <v>Re</v>
      </c>
      <c r="BW25" s="3" t="str">
        <f t="shared" si="342"/>
        <v>Mib</v>
      </c>
      <c r="BX25" s="3">
        <f t="shared" si="342"/>
        <v>0</v>
      </c>
      <c r="BY25" s="3" t="str">
        <f t="shared" si="342"/>
        <v>Fa</v>
      </c>
      <c r="BZ25" s="3">
        <f t="shared" si="342"/>
        <v>0</v>
      </c>
      <c r="CA25" s="3">
        <f t="shared" si="342"/>
        <v>0</v>
      </c>
      <c r="CB25" s="3">
        <f t="shared" si="342"/>
        <v>0</v>
      </c>
      <c r="CC25" s="3">
        <f t="shared" si="342"/>
        <v>0</v>
      </c>
      <c r="CD25" s="1"/>
      <c r="CE25" s="3">
        <f t="shared" si="343"/>
        <v>0</v>
      </c>
      <c r="CF25" s="3">
        <f t="shared" si="343"/>
        <v>0</v>
      </c>
      <c r="CG25" s="3">
        <f t="shared" si="343"/>
        <v>0</v>
      </c>
      <c r="CH25" s="3" t="str">
        <f t="shared" si="343"/>
        <v>Fa</v>
      </c>
      <c r="CI25" s="3">
        <f t="shared" si="343"/>
        <v>0</v>
      </c>
      <c r="CJ25" s="3" t="str">
        <f t="shared" si="343"/>
        <v>Sol</v>
      </c>
      <c r="CK25" s="3" t="str">
        <f t="shared" si="343"/>
        <v>Lab</v>
      </c>
      <c r="CL25" s="3">
        <f t="shared" si="343"/>
        <v>0</v>
      </c>
      <c r="CM25" s="3">
        <f t="shared" si="343"/>
        <v>0</v>
      </c>
      <c r="CN25" s="3">
        <f t="shared" si="343"/>
        <v>0</v>
      </c>
      <c r="CO25" s="1"/>
      <c r="CP25" s="3">
        <f t="shared" si="344"/>
        <v>0</v>
      </c>
      <c r="CQ25" s="3">
        <f t="shared" si="344"/>
        <v>0</v>
      </c>
      <c r="CR25" s="3" t="str">
        <f t="shared" si="344"/>
        <v>Sol</v>
      </c>
      <c r="CS25" s="3" t="str">
        <f t="shared" si="344"/>
        <v>Lab</v>
      </c>
      <c r="CT25" s="3">
        <f t="shared" si="344"/>
        <v>0</v>
      </c>
      <c r="CU25" s="3">
        <f t="shared" si="344"/>
        <v>0</v>
      </c>
      <c r="CV25" s="3" t="str">
        <f t="shared" si="344"/>
        <v>Si</v>
      </c>
      <c r="CW25" s="3">
        <f t="shared" si="344"/>
        <v>0</v>
      </c>
      <c r="CX25" s="3">
        <f t="shared" si="344"/>
        <v>0</v>
      </c>
      <c r="CY25" s="3">
        <f t="shared" si="344"/>
        <v>0</v>
      </c>
      <c r="CZ25" s="1"/>
      <c r="DA25" s="3">
        <f t="shared" si="345"/>
        <v>0</v>
      </c>
      <c r="DB25" s="3">
        <f t="shared" si="345"/>
        <v>0</v>
      </c>
      <c r="DC25" s="3">
        <f t="shared" si="345"/>
        <v>0</v>
      </c>
      <c r="DD25" s="3">
        <f t="shared" si="345"/>
        <v>0</v>
      </c>
      <c r="DE25" s="3" t="str">
        <f t="shared" si="345"/>
        <v>Si</v>
      </c>
      <c r="DF25" s="3" t="str">
        <f t="shared" si="345"/>
        <v>Do</v>
      </c>
      <c r="DG25" s="3">
        <f t="shared" si="345"/>
        <v>0</v>
      </c>
      <c r="DH25" s="3">
        <f t="shared" si="345"/>
        <v>0</v>
      </c>
      <c r="DI25" s="3">
        <f t="shared" si="345"/>
        <v>0</v>
      </c>
      <c r="DJ25" s="3">
        <f t="shared" si="345"/>
        <v>0</v>
      </c>
      <c r="DK25" s="1"/>
      <c r="DL25" s="3">
        <f t="shared" si="346"/>
        <v>0</v>
      </c>
      <c r="DM25" s="3">
        <f t="shared" si="346"/>
        <v>0</v>
      </c>
      <c r="DN25" s="3" t="str">
        <f t="shared" si="346"/>
        <v>Si</v>
      </c>
      <c r="DO25" s="3" t="str">
        <f t="shared" si="346"/>
        <v>Do</v>
      </c>
      <c r="DP25" s="3">
        <f t="shared" si="346"/>
        <v>0</v>
      </c>
      <c r="DQ25" s="3" t="str">
        <f t="shared" si="346"/>
        <v>Re</v>
      </c>
      <c r="DR25" s="3" t="str">
        <f t="shared" si="346"/>
        <v>Mib</v>
      </c>
      <c r="DS25" s="3">
        <f t="shared" si="346"/>
        <v>0</v>
      </c>
      <c r="DT25" s="3">
        <f t="shared" si="346"/>
        <v>0</v>
      </c>
      <c r="DU25" s="3">
        <f t="shared" si="346"/>
        <v>0</v>
      </c>
      <c r="DV25" s="1"/>
      <c r="DW25" s="1"/>
      <c r="DX25" s="3">
        <f t="shared" si="392"/>
        <v>0</v>
      </c>
      <c r="DY25" s="3">
        <f t="shared" si="347"/>
        <v>0</v>
      </c>
      <c r="DZ25" s="3" t="str">
        <f t="shared" si="348"/>
        <v>2° grado Re</v>
      </c>
      <c r="EA25" s="3" t="str">
        <f t="shared" si="349"/>
        <v>3° grado Mib</v>
      </c>
      <c r="EB25" s="3">
        <f t="shared" si="350"/>
        <v>0</v>
      </c>
      <c r="EC25" s="3" t="str">
        <f t="shared" si="351"/>
        <v>4° grado Fa</v>
      </c>
      <c r="ED25" s="3">
        <f t="shared" si="352"/>
        <v>0</v>
      </c>
      <c r="EE25" s="3">
        <f t="shared" si="353"/>
        <v>0</v>
      </c>
      <c r="EF25" s="3">
        <f t="shared" si="354"/>
        <v>0</v>
      </c>
      <c r="EG25" s="3">
        <f t="shared" si="355"/>
        <v>0</v>
      </c>
      <c r="EH25" s="1"/>
      <c r="EI25" s="3">
        <f t="shared" si="393"/>
        <v>0</v>
      </c>
      <c r="EJ25" s="3">
        <f t="shared" si="356"/>
        <v>0</v>
      </c>
      <c r="EK25" s="3">
        <f t="shared" si="357"/>
        <v>0</v>
      </c>
      <c r="EL25" s="3" t="str">
        <f t="shared" si="358"/>
        <v>4° grado Fa</v>
      </c>
      <c r="EM25" s="3">
        <f t="shared" si="359"/>
        <v>0</v>
      </c>
      <c r="EN25" s="3" t="str">
        <f t="shared" si="360"/>
        <v>5° grado Sol</v>
      </c>
      <c r="EO25" s="3" t="str">
        <f t="shared" si="361"/>
        <v>6° grado Lab</v>
      </c>
      <c r="EP25" s="3">
        <f t="shared" si="362"/>
        <v>0</v>
      </c>
      <c r="EQ25" s="3">
        <f t="shared" si="363"/>
        <v>0</v>
      </c>
      <c r="ER25" s="3">
        <f t="shared" si="364"/>
        <v>0</v>
      </c>
      <c r="ES25" s="1"/>
      <c r="ET25" s="3">
        <f t="shared" si="394"/>
        <v>0</v>
      </c>
      <c r="EU25" s="3">
        <f t="shared" si="365"/>
        <v>0</v>
      </c>
      <c r="EV25" s="3" t="str">
        <f t="shared" si="366"/>
        <v>5° grado Sol</v>
      </c>
      <c r="EW25" s="3" t="str">
        <f t="shared" si="367"/>
        <v>6° grado Lab</v>
      </c>
      <c r="EX25" s="3">
        <f t="shared" si="368"/>
        <v>0</v>
      </c>
      <c r="EY25" s="3">
        <f t="shared" si="369"/>
        <v>0</v>
      </c>
      <c r="EZ25" s="3" t="str">
        <f t="shared" si="370"/>
        <v>7° grado Si</v>
      </c>
      <c r="FA25" s="3">
        <f t="shared" si="371"/>
        <v>0</v>
      </c>
      <c r="FB25" s="3">
        <f t="shared" si="372"/>
        <v>0</v>
      </c>
      <c r="FC25" s="3">
        <f t="shared" si="373"/>
        <v>0</v>
      </c>
      <c r="FD25" s="1"/>
      <c r="FE25" s="3">
        <f t="shared" si="395"/>
        <v>0</v>
      </c>
      <c r="FF25" s="3">
        <f t="shared" si="374"/>
        <v>0</v>
      </c>
      <c r="FG25" s="3">
        <f t="shared" si="375"/>
        <v>0</v>
      </c>
      <c r="FH25" s="3">
        <f t="shared" si="376"/>
        <v>0</v>
      </c>
      <c r="FI25" s="3" t="str">
        <f t="shared" si="377"/>
        <v>7° grado Si</v>
      </c>
      <c r="FJ25" s="3" t="str">
        <f t="shared" si="378"/>
        <v>1° grado Do</v>
      </c>
      <c r="FK25" s="3">
        <f t="shared" si="379"/>
        <v>0</v>
      </c>
      <c r="FL25" s="3">
        <f t="shared" si="380"/>
        <v>0</v>
      </c>
      <c r="FM25" s="3">
        <f t="shared" si="381"/>
        <v>0</v>
      </c>
      <c r="FN25" s="3">
        <f t="shared" si="382"/>
        <v>0</v>
      </c>
      <c r="FO25" s="1"/>
      <c r="FP25" s="3">
        <f t="shared" si="396"/>
        <v>0</v>
      </c>
      <c r="FQ25" s="3">
        <f t="shared" si="383"/>
        <v>0</v>
      </c>
      <c r="FR25" s="3" t="str">
        <f t="shared" si="384"/>
        <v>7° grado Si</v>
      </c>
      <c r="FS25" s="3" t="str">
        <f t="shared" si="385"/>
        <v>1° grado Do</v>
      </c>
      <c r="FT25" s="3">
        <f t="shared" si="386"/>
        <v>0</v>
      </c>
      <c r="FU25" s="3" t="str">
        <f t="shared" si="387"/>
        <v>2° grado Re</v>
      </c>
      <c r="FV25" s="3" t="str">
        <f t="shared" si="388"/>
        <v>3° grado Mib</v>
      </c>
      <c r="FW25" s="3">
        <f t="shared" si="389"/>
        <v>0</v>
      </c>
      <c r="FX25" s="3">
        <f t="shared" si="390"/>
        <v>0</v>
      </c>
      <c r="FY25" s="3">
        <f t="shared" si="391"/>
        <v>0</v>
      </c>
      <c r="GA25" s="180"/>
      <c r="GB25" s="180"/>
      <c r="GC25" s="180"/>
      <c r="GD25" s="180"/>
      <c r="GE25" s="180"/>
      <c r="GF25" s="180"/>
      <c r="GG25" s="180"/>
      <c r="GH25" s="180"/>
      <c r="GI25" s="180"/>
      <c r="GJ25" s="180"/>
      <c r="GK25" s="180"/>
      <c r="GL25" s="180"/>
      <c r="GM25" s="180"/>
      <c r="GN25" s="180"/>
      <c r="GO25" s="180"/>
      <c r="GP25" s="180"/>
      <c r="GQ25" s="180"/>
      <c r="GR25" s="180"/>
      <c r="GS25" s="180"/>
      <c r="GT25" s="180"/>
      <c r="GU25" s="180"/>
      <c r="GV25" s="180"/>
      <c r="GW25" s="180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</row>
    <row r="26" spans="1:260" x14ac:dyDescent="0.3">
      <c r="A26" s="1"/>
      <c r="B26" s="1"/>
      <c r="C26" s="1" t="str">
        <f>'xx1'!B28</f>
        <v>Do#</v>
      </c>
      <c r="D26" s="1" t="str">
        <f>'xx2'!B28</f>
        <v>Reb</v>
      </c>
      <c r="E26" s="1"/>
      <c r="F26" s="1" t="str">
        <f t="shared" si="2"/>
        <v>Reb</v>
      </c>
      <c r="G26" s="1" t="str">
        <f t="shared" si="3"/>
        <v>Do#</v>
      </c>
      <c r="H26" s="1"/>
      <c r="I26" s="1"/>
      <c r="J26" s="1"/>
      <c r="K26" s="1"/>
      <c r="L26" s="1"/>
      <c r="M26" s="1"/>
      <c r="N26" s="1"/>
      <c r="O26" s="1"/>
      <c r="P26" s="3"/>
      <c r="Q26" s="3"/>
      <c r="R26" s="3"/>
      <c r="S26" s="3"/>
      <c r="T26" s="3">
        <v>7</v>
      </c>
      <c r="U26" s="3">
        <v>1</v>
      </c>
      <c r="V26" s="3"/>
      <c r="W26" s="3"/>
      <c r="X26" s="3"/>
      <c r="Y26" s="3"/>
      <c r="Z26" s="1"/>
      <c r="AA26" s="3"/>
      <c r="AB26" s="3"/>
      <c r="AC26" s="3">
        <v>7</v>
      </c>
      <c r="AD26" s="3">
        <v>1</v>
      </c>
      <c r="AE26" s="3"/>
      <c r="AF26" s="3">
        <v>2</v>
      </c>
      <c r="AG26" s="3">
        <v>3</v>
      </c>
      <c r="AH26" s="3"/>
      <c r="AI26" s="3"/>
      <c r="AJ26" s="3"/>
      <c r="AK26" s="1"/>
      <c r="AL26" s="3"/>
      <c r="AM26" s="3"/>
      <c r="AN26" s="3">
        <v>2</v>
      </c>
      <c r="AO26" s="3">
        <v>3</v>
      </c>
      <c r="AP26" s="3"/>
      <c r="AQ26" s="3">
        <v>4</v>
      </c>
      <c r="AR26" s="3"/>
      <c r="AS26" s="3"/>
      <c r="AT26" s="3"/>
      <c r="AU26" s="3"/>
      <c r="AV26" s="1"/>
      <c r="AW26" s="3"/>
      <c r="AX26" s="3"/>
      <c r="AY26" s="3"/>
      <c r="AZ26" s="3">
        <v>4</v>
      </c>
      <c r="BA26" s="3"/>
      <c r="BB26" s="3">
        <v>5</v>
      </c>
      <c r="BC26" s="3">
        <v>6</v>
      </c>
      <c r="BD26" s="3"/>
      <c r="BE26" s="3"/>
      <c r="BF26" s="3"/>
      <c r="BG26" s="1"/>
      <c r="BH26" s="3"/>
      <c r="BI26" s="3"/>
      <c r="BJ26" s="3"/>
      <c r="BK26" s="3">
        <v>5</v>
      </c>
      <c r="BL26" s="3">
        <v>6</v>
      </c>
      <c r="BM26" s="3"/>
      <c r="BN26" s="3"/>
      <c r="BO26" s="3"/>
      <c r="BP26" s="3"/>
      <c r="BQ26" s="3"/>
      <c r="BR26" s="1"/>
      <c r="BS26" s="1"/>
      <c r="BT26" s="3">
        <f t="shared" si="342"/>
        <v>0</v>
      </c>
      <c r="BU26" s="3">
        <f t="shared" si="342"/>
        <v>0</v>
      </c>
      <c r="BV26" s="3">
        <f t="shared" si="342"/>
        <v>0</v>
      </c>
      <c r="BW26" s="3">
        <f t="shared" si="342"/>
        <v>0</v>
      </c>
      <c r="BX26" s="3" t="str">
        <f t="shared" si="342"/>
        <v>Si</v>
      </c>
      <c r="BY26" s="3" t="str">
        <f t="shared" si="342"/>
        <v>Do</v>
      </c>
      <c r="BZ26" s="3">
        <f t="shared" si="342"/>
        <v>0</v>
      </c>
      <c r="CA26" s="3">
        <f t="shared" si="342"/>
        <v>0</v>
      </c>
      <c r="CB26" s="3">
        <f t="shared" si="342"/>
        <v>0</v>
      </c>
      <c r="CC26" s="3">
        <f t="shared" si="342"/>
        <v>0</v>
      </c>
      <c r="CD26" s="1"/>
      <c r="CE26" s="3">
        <f t="shared" si="343"/>
        <v>0</v>
      </c>
      <c r="CF26" s="3">
        <f t="shared" si="343"/>
        <v>0</v>
      </c>
      <c r="CG26" s="3" t="str">
        <f t="shared" si="343"/>
        <v>Si</v>
      </c>
      <c r="CH26" s="3" t="str">
        <f t="shared" si="343"/>
        <v>Do</v>
      </c>
      <c r="CI26" s="3">
        <f t="shared" si="343"/>
        <v>0</v>
      </c>
      <c r="CJ26" s="3" t="str">
        <f t="shared" si="343"/>
        <v>Re</v>
      </c>
      <c r="CK26" s="3" t="str">
        <f t="shared" si="343"/>
        <v>Mib</v>
      </c>
      <c r="CL26" s="3">
        <f t="shared" si="343"/>
        <v>0</v>
      </c>
      <c r="CM26" s="3">
        <f t="shared" si="343"/>
        <v>0</v>
      </c>
      <c r="CN26" s="3">
        <f t="shared" si="343"/>
        <v>0</v>
      </c>
      <c r="CO26" s="1"/>
      <c r="CP26" s="3">
        <f t="shared" si="344"/>
        <v>0</v>
      </c>
      <c r="CQ26" s="3">
        <f t="shared" si="344"/>
        <v>0</v>
      </c>
      <c r="CR26" s="3" t="str">
        <f t="shared" si="344"/>
        <v>Re</v>
      </c>
      <c r="CS26" s="3" t="str">
        <f t="shared" si="344"/>
        <v>Mib</v>
      </c>
      <c r="CT26" s="3">
        <f t="shared" si="344"/>
        <v>0</v>
      </c>
      <c r="CU26" s="3" t="str">
        <f t="shared" si="344"/>
        <v>Fa</v>
      </c>
      <c r="CV26" s="3">
        <f t="shared" si="344"/>
        <v>0</v>
      </c>
      <c r="CW26" s="3">
        <f t="shared" si="344"/>
        <v>0</v>
      </c>
      <c r="CX26" s="3">
        <f t="shared" si="344"/>
        <v>0</v>
      </c>
      <c r="CY26" s="3">
        <f t="shared" si="344"/>
        <v>0</v>
      </c>
      <c r="CZ26" s="1"/>
      <c r="DA26" s="3">
        <f t="shared" si="345"/>
        <v>0</v>
      </c>
      <c r="DB26" s="3">
        <f t="shared" si="345"/>
        <v>0</v>
      </c>
      <c r="DC26" s="3">
        <f t="shared" si="345"/>
        <v>0</v>
      </c>
      <c r="DD26" s="3" t="str">
        <f t="shared" si="345"/>
        <v>Fa</v>
      </c>
      <c r="DE26" s="3">
        <f t="shared" si="345"/>
        <v>0</v>
      </c>
      <c r="DF26" s="3" t="str">
        <f t="shared" si="345"/>
        <v>Sol</v>
      </c>
      <c r="DG26" s="3" t="str">
        <f t="shared" si="345"/>
        <v>Lab</v>
      </c>
      <c r="DH26" s="3">
        <f t="shared" si="345"/>
        <v>0</v>
      </c>
      <c r="DI26" s="3">
        <f t="shared" si="345"/>
        <v>0</v>
      </c>
      <c r="DJ26" s="3">
        <f t="shared" si="345"/>
        <v>0</v>
      </c>
      <c r="DK26" s="1"/>
      <c r="DL26" s="3">
        <f t="shared" si="346"/>
        <v>0</v>
      </c>
      <c r="DM26" s="3">
        <f t="shared" si="346"/>
        <v>0</v>
      </c>
      <c r="DN26" s="3">
        <f t="shared" si="346"/>
        <v>0</v>
      </c>
      <c r="DO26" s="3" t="str">
        <f t="shared" si="346"/>
        <v>Sol</v>
      </c>
      <c r="DP26" s="3" t="str">
        <f t="shared" si="346"/>
        <v>Lab</v>
      </c>
      <c r="DQ26" s="3">
        <f t="shared" si="346"/>
        <v>0</v>
      </c>
      <c r="DR26" s="3">
        <f t="shared" si="346"/>
        <v>0</v>
      </c>
      <c r="DS26" s="3">
        <f t="shared" si="346"/>
        <v>0</v>
      </c>
      <c r="DT26" s="3">
        <f t="shared" si="346"/>
        <v>0</v>
      </c>
      <c r="DU26" s="3">
        <f t="shared" si="346"/>
        <v>0</v>
      </c>
      <c r="DV26" s="1"/>
      <c r="DW26" s="1"/>
      <c r="DX26" s="3">
        <f t="shared" si="392"/>
        <v>0</v>
      </c>
      <c r="DY26" s="3">
        <f t="shared" si="347"/>
        <v>0</v>
      </c>
      <c r="DZ26" s="3">
        <f t="shared" si="348"/>
        <v>0</v>
      </c>
      <c r="EA26" s="3">
        <f t="shared" si="349"/>
        <v>0</v>
      </c>
      <c r="EB26" s="3" t="str">
        <f t="shared" si="350"/>
        <v>7° grado Si</v>
      </c>
      <c r="EC26" s="3" t="str">
        <f t="shared" si="351"/>
        <v>1° grado Do</v>
      </c>
      <c r="ED26" s="3">
        <f t="shared" si="352"/>
        <v>0</v>
      </c>
      <c r="EE26" s="3">
        <f t="shared" si="353"/>
        <v>0</v>
      </c>
      <c r="EF26" s="3">
        <f t="shared" si="354"/>
        <v>0</v>
      </c>
      <c r="EG26" s="3">
        <f t="shared" si="355"/>
        <v>0</v>
      </c>
      <c r="EH26" s="1"/>
      <c r="EI26" s="3">
        <f t="shared" si="393"/>
        <v>0</v>
      </c>
      <c r="EJ26" s="3">
        <f t="shared" si="356"/>
        <v>0</v>
      </c>
      <c r="EK26" s="3" t="str">
        <f t="shared" si="357"/>
        <v>7° grado Si</v>
      </c>
      <c r="EL26" s="3" t="str">
        <f t="shared" si="358"/>
        <v>1° grado Do</v>
      </c>
      <c r="EM26" s="3">
        <f t="shared" si="359"/>
        <v>0</v>
      </c>
      <c r="EN26" s="3" t="str">
        <f t="shared" si="360"/>
        <v>2° grado Re</v>
      </c>
      <c r="EO26" s="3" t="str">
        <f t="shared" si="361"/>
        <v>3° grado Mib</v>
      </c>
      <c r="EP26" s="3">
        <f t="shared" si="362"/>
        <v>0</v>
      </c>
      <c r="EQ26" s="3">
        <f t="shared" si="363"/>
        <v>0</v>
      </c>
      <c r="ER26" s="3">
        <f t="shared" si="364"/>
        <v>0</v>
      </c>
      <c r="ES26" s="1"/>
      <c r="ET26" s="3">
        <f t="shared" si="394"/>
        <v>0</v>
      </c>
      <c r="EU26" s="3">
        <f t="shared" si="365"/>
        <v>0</v>
      </c>
      <c r="EV26" s="3" t="str">
        <f t="shared" si="366"/>
        <v>2° grado Re</v>
      </c>
      <c r="EW26" s="3" t="str">
        <f t="shared" si="367"/>
        <v>3° grado Mib</v>
      </c>
      <c r="EX26" s="3">
        <f t="shared" si="368"/>
        <v>0</v>
      </c>
      <c r="EY26" s="3" t="str">
        <f t="shared" si="369"/>
        <v>4° grado Fa</v>
      </c>
      <c r="EZ26" s="3">
        <f t="shared" si="370"/>
        <v>0</v>
      </c>
      <c r="FA26" s="3">
        <f t="shared" si="371"/>
        <v>0</v>
      </c>
      <c r="FB26" s="3">
        <f t="shared" si="372"/>
        <v>0</v>
      </c>
      <c r="FC26" s="3">
        <f t="shared" si="373"/>
        <v>0</v>
      </c>
      <c r="FD26" s="1"/>
      <c r="FE26" s="3">
        <f t="shared" si="395"/>
        <v>0</v>
      </c>
      <c r="FF26" s="3">
        <f t="shared" si="374"/>
        <v>0</v>
      </c>
      <c r="FG26" s="3">
        <f t="shared" si="375"/>
        <v>0</v>
      </c>
      <c r="FH26" s="3" t="str">
        <f t="shared" si="376"/>
        <v>4° grado Fa</v>
      </c>
      <c r="FI26" s="3">
        <f t="shared" si="377"/>
        <v>0</v>
      </c>
      <c r="FJ26" s="3" t="str">
        <f t="shared" si="378"/>
        <v>5° grado Sol</v>
      </c>
      <c r="FK26" s="3" t="str">
        <f t="shared" si="379"/>
        <v>6° grado Lab</v>
      </c>
      <c r="FL26" s="3">
        <f t="shared" si="380"/>
        <v>0</v>
      </c>
      <c r="FM26" s="3">
        <f t="shared" si="381"/>
        <v>0</v>
      </c>
      <c r="FN26" s="3">
        <f t="shared" si="382"/>
        <v>0</v>
      </c>
      <c r="FO26" s="1"/>
      <c r="FP26" s="3">
        <f t="shared" si="396"/>
        <v>0</v>
      </c>
      <c r="FQ26" s="3">
        <f t="shared" si="383"/>
        <v>0</v>
      </c>
      <c r="FR26" s="3">
        <f t="shared" si="384"/>
        <v>0</v>
      </c>
      <c r="FS26" s="3" t="str">
        <f t="shared" si="385"/>
        <v>5° grado Sol</v>
      </c>
      <c r="FT26" s="3" t="str">
        <f t="shared" si="386"/>
        <v>6° grado Lab</v>
      </c>
      <c r="FU26" s="3">
        <f t="shared" si="387"/>
        <v>0</v>
      </c>
      <c r="FV26" s="3">
        <f t="shared" si="388"/>
        <v>0</v>
      </c>
      <c r="FW26" s="3">
        <f t="shared" si="389"/>
        <v>0</v>
      </c>
      <c r="FX26" s="3">
        <f t="shared" si="390"/>
        <v>0</v>
      </c>
      <c r="FY26" s="3">
        <f t="shared" si="391"/>
        <v>0</v>
      </c>
      <c r="GA26" s="180"/>
      <c r="GB26" s="180"/>
      <c r="GC26" s="180"/>
      <c r="GD26" s="180"/>
      <c r="GE26" s="180"/>
      <c r="GF26" s="180"/>
      <c r="GG26" s="180"/>
      <c r="GH26" s="180"/>
      <c r="GI26" s="180"/>
      <c r="GJ26" s="180"/>
      <c r="GK26" s="180"/>
      <c r="GL26" s="180"/>
      <c r="GM26" s="180"/>
      <c r="GN26" s="180"/>
      <c r="GO26" s="180"/>
      <c r="GP26" s="180"/>
      <c r="GQ26" s="180"/>
      <c r="GR26" s="180"/>
      <c r="GS26" s="180"/>
      <c r="GT26" s="180"/>
      <c r="GU26" s="180"/>
      <c r="GV26" s="180"/>
      <c r="GW26" s="180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  <c r="IV26" s="51"/>
      <c r="IW26" s="51"/>
      <c r="IX26" s="51"/>
      <c r="IY26" s="51"/>
      <c r="IZ26" s="51"/>
    </row>
    <row r="27" spans="1:260" x14ac:dyDescent="0.3">
      <c r="A27" s="1"/>
      <c r="B27" s="1"/>
      <c r="C27" s="1" t="str">
        <f>'xx1'!B29</f>
        <v>Re</v>
      </c>
      <c r="D27" s="1" t="str">
        <f>'xx2'!B29</f>
        <v>Re</v>
      </c>
      <c r="E27" s="1"/>
      <c r="F27" s="1" t="str">
        <f t="shared" si="2"/>
        <v>Re</v>
      </c>
      <c r="G27" s="1" t="str">
        <f t="shared" si="3"/>
        <v>Re</v>
      </c>
      <c r="H27" s="1"/>
      <c r="I27" s="1"/>
      <c r="J27" s="1"/>
      <c r="K27" s="1"/>
      <c r="L27" s="1"/>
      <c r="M27" s="1"/>
      <c r="N27" s="1"/>
      <c r="O27" s="1"/>
      <c r="P27" s="3"/>
      <c r="Q27" s="3"/>
      <c r="R27" s="3"/>
      <c r="S27" s="3">
        <v>4</v>
      </c>
      <c r="T27" s="3"/>
      <c r="U27" s="3">
        <v>5</v>
      </c>
      <c r="V27" s="3">
        <v>6</v>
      </c>
      <c r="W27" s="3"/>
      <c r="X27" s="3"/>
      <c r="Y27" s="3"/>
      <c r="Z27" s="1"/>
      <c r="AA27" s="3"/>
      <c r="AB27" s="3"/>
      <c r="AC27" s="3"/>
      <c r="AD27" s="3">
        <v>5</v>
      </c>
      <c r="AE27" s="3">
        <v>6</v>
      </c>
      <c r="AF27" s="3"/>
      <c r="AG27" s="3"/>
      <c r="AH27" s="3"/>
      <c r="AI27" s="3"/>
      <c r="AJ27" s="3"/>
      <c r="AK27" s="1"/>
      <c r="AL27" s="3"/>
      <c r="AM27" s="3"/>
      <c r="AN27" s="3"/>
      <c r="AO27" s="3"/>
      <c r="AP27" s="3">
        <v>7</v>
      </c>
      <c r="AQ27" s="3">
        <v>1</v>
      </c>
      <c r="AR27" s="3"/>
      <c r="AS27" s="3"/>
      <c r="AT27" s="3"/>
      <c r="AU27" s="3"/>
      <c r="AV27" s="1"/>
      <c r="AW27" s="3"/>
      <c r="AX27" s="3"/>
      <c r="AY27" s="3">
        <v>7</v>
      </c>
      <c r="AZ27" s="3">
        <v>1</v>
      </c>
      <c r="BA27" s="3"/>
      <c r="BB27" s="3">
        <v>2</v>
      </c>
      <c r="BC27" s="3">
        <v>3</v>
      </c>
      <c r="BD27" s="3"/>
      <c r="BE27" s="3"/>
      <c r="BF27" s="3"/>
      <c r="BG27" s="1"/>
      <c r="BH27" s="3"/>
      <c r="BI27" s="3"/>
      <c r="BJ27" s="3"/>
      <c r="BK27" s="3">
        <v>2</v>
      </c>
      <c r="BL27" s="3">
        <v>3</v>
      </c>
      <c r="BM27" s="3"/>
      <c r="BN27" s="3">
        <v>4</v>
      </c>
      <c r="BO27" s="3"/>
      <c r="BP27" s="3"/>
      <c r="BQ27" s="3"/>
      <c r="BR27" s="1"/>
      <c r="BS27" s="1"/>
      <c r="BT27" s="3">
        <f t="shared" si="342"/>
        <v>0</v>
      </c>
      <c r="BU27" s="3">
        <f t="shared" si="342"/>
        <v>0</v>
      </c>
      <c r="BV27" s="3">
        <f t="shared" si="342"/>
        <v>0</v>
      </c>
      <c r="BW27" s="3" t="str">
        <f t="shared" si="342"/>
        <v>Fa</v>
      </c>
      <c r="BX27" s="3">
        <f t="shared" si="342"/>
        <v>0</v>
      </c>
      <c r="BY27" s="3" t="str">
        <f t="shared" si="342"/>
        <v>Sol</v>
      </c>
      <c r="BZ27" s="3" t="str">
        <f t="shared" si="342"/>
        <v>Lab</v>
      </c>
      <c r="CA27" s="3">
        <f t="shared" si="342"/>
        <v>0</v>
      </c>
      <c r="CB27" s="3">
        <f t="shared" si="342"/>
        <v>0</v>
      </c>
      <c r="CC27" s="3">
        <f t="shared" si="342"/>
        <v>0</v>
      </c>
      <c r="CD27" s="1"/>
      <c r="CE27" s="3">
        <f t="shared" si="343"/>
        <v>0</v>
      </c>
      <c r="CF27" s="3">
        <f t="shared" si="343"/>
        <v>0</v>
      </c>
      <c r="CG27" s="3">
        <f t="shared" si="343"/>
        <v>0</v>
      </c>
      <c r="CH27" s="3" t="str">
        <f t="shared" si="343"/>
        <v>Sol</v>
      </c>
      <c r="CI27" s="3" t="str">
        <f t="shared" si="343"/>
        <v>Lab</v>
      </c>
      <c r="CJ27" s="3">
        <f t="shared" si="343"/>
        <v>0</v>
      </c>
      <c r="CK27" s="3">
        <f t="shared" si="343"/>
        <v>0</v>
      </c>
      <c r="CL27" s="3">
        <f t="shared" si="343"/>
        <v>0</v>
      </c>
      <c r="CM27" s="3">
        <f t="shared" si="343"/>
        <v>0</v>
      </c>
      <c r="CN27" s="3">
        <f t="shared" si="343"/>
        <v>0</v>
      </c>
      <c r="CO27" s="1"/>
      <c r="CP27" s="3">
        <f t="shared" si="344"/>
        <v>0</v>
      </c>
      <c r="CQ27" s="3">
        <f t="shared" si="344"/>
        <v>0</v>
      </c>
      <c r="CR27" s="3">
        <f t="shared" si="344"/>
        <v>0</v>
      </c>
      <c r="CS27" s="3">
        <f t="shared" si="344"/>
        <v>0</v>
      </c>
      <c r="CT27" s="3" t="str">
        <f t="shared" si="344"/>
        <v>Si</v>
      </c>
      <c r="CU27" s="3" t="str">
        <f t="shared" si="344"/>
        <v>Do</v>
      </c>
      <c r="CV27" s="3">
        <f t="shared" si="344"/>
        <v>0</v>
      </c>
      <c r="CW27" s="3">
        <f t="shared" si="344"/>
        <v>0</v>
      </c>
      <c r="CX27" s="3">
        <f t="shared" si="344"/>
        <v>0</v>
      </c>
      <c r="CY27" s="3">
        <f t="shared" si="344"/>
        <v>0</v>
      </c>
      <c r="CZ27" s="1"/>
      <c r="DA27" s="3">
        <f t="shared" si="345"/>
        <v>0</v>
      </c>
      <c r="DB27" s="3">
        <f t="shared" si="345"/>
        <v>0</v>
      </c>
      <c r="DC27" s="3" t="str">
        <f t="shared" si="345"/>
        <v>Si</v>
      </c>
      <c r="DD27" s="3" t="str">
        <f t="shared" si="345"/>
        <v>Do</v>
      </c>
      <c r="DE27" s="3">
        <f t="shared" si="345"/>
        <v>0</v>
      </c>
      <c r="DF27" s="3" t="str">
        <f t="shared" si="345"/>
        <v>Re</v>
      </c>
      <c r="DG27" s="3" t="str">
        <f t="shared" si="345"/>
        <v>Mib</v>
      </c>
      <c r="DH27" s="3">
        <f t="shared" si="345"/>
        <v>0</v>
      </c>
      <c r="DI27" s="3">
        <f t="shared" si="345"/>
        <v>0</v>
      </c>
      <c r="DJ27" s="3">
        <f t="shared" si="345"/>
        <v>0</v>
      </c>
      <c r="DK27" s="1"/>
      <c r="DL27" s="3">
        <f t="shared" si="346"/>
        <v>0</v>
      </c>
      <c r="DM27" s="3">
        <f t="shared" si="346"/>
        <v>0</v>
      </c>
      <c r="DN27" s="3">
        <f t="shared" si="346"/>
        <v>0</v>
      </c>
      <c r="DO27" s="3" t="str">
        <f t="shared" si="346"/>
        <v>Re</v>
      </c>
      <c r="DP27" s="3" t="str">
        <f t="shared" si="346"/>
        <v>Mib</v>
      </c>
      <c r="DQ27" s="3">
        <f t="shared" si="346"/>
        <v>0</v>
      </c>
      <c r="DR27" s="3" t="str">
        <f t="shared" si="346"/>
        <v>Fa</v>
      </c>
      <c r="DS27" s="3">
        <f t="shared" si="346"/>
        <v>0</v>
      </c>
      <c r="DT27" s="3">
        <f t="shared" si="346"/>
        <v>0</v>
      </c>
      <c r="DU27" s="3">
        <f t="shared" si="346"/>
        <v>0</v>
      </c>
      <c r="DV27" s="1"/>
      <c r="DW27" s="1"/>
      <c r="DX27" s="3">
        <f t="shared" si="392"/>
        <v>0</v>
      </c>
      <c r="DY27" s="3">
        <f t="shared" si="347"/>
        <v>0</v>
      </c>
      <c r="DZ27" s="3">
        <f t="shared" si="348"/>
        <v>0</v>
      </c>
      <c r="EA27" s="3" t="str">
        <f t="shared" si="349"/>
        <v>4° grado Fa</v>
      </c>
      <c r="EB27" s="3">
        <f t="shared" si="350"/>
        <v>0</v>
      </c>
      <c r="EC27" s="3" t="str">
        <f t="shared" si="351"/>
        <v>5° grado Sol</v>
      </c>
      <c r="ED27" s="3" t="str">
        <f t="shared" si="352"/>
        <v>6° grado Lab</v>
      </c>
      <c r="EE27" s="3">
        <f t="shared" si="353"/>
        <v>0</v>
      </c>
      <c r="EF27" s="3">
        <f t="shared" si="354"/>
        <v>0</v>
      </c>
      <c r="EG27" s="3">
        <f t="shared" si="355"/>
        <v>0</v>
      </c>
      <c r="EH27" s="1"/>
      <c r="EI27" s="3">
        <f t="shared" si="393"/>
        <v>0</v>
      </c>
      <c r="EJ27" s="3">
        <f t="shared" si="356"/>
        <v>0</v>
      </c>
      <c r="EK27" s="3">
        <f t="shared" si="357"/>
        <v>0</v>
      </c>
      <c r="EL27" s="3" t="str">
        <f t="shared" si="358"/>
        <v>5° grado Sol</v>
      </c>
      <c r="EM27" s="3" t="str">
        <f t="shared" si="359"/>
        <v>6° grado Lab</v>
      </c>
      <c r="EN27" s="3">
        <f t="shared" si="360"/>
        <v>0</v>
      </c>
      <c r="EO27" s="3">
        <f t="shared" si="361"/>
        <v>0</v>
      </c>
      <c r="EP27" s="3">
        <f t="shared" si="362"/>
        <v>0</v>
      </c>
      <c r="EQ27" s="3">
        <f t="shared" si="363"/>
        <v>0</v>
      </c>
      <c r="ER27" s="3">
        <f t="shared" si="364"/>
        <v>0</v>
      </c>
      <c r="ES27" s="1"/>
      <c r="ET27" s="3">
        <f t="shared" si="394"/>
        <v>0</v>
      </c>
      <c r="EU27" s="3">
        <f t="shared" si="365"/>
        <v>0</v>
      </c>
      <c r="EV27" s="3">
        <f t="shared" si="366"/>
        <v>0</v>
      </c>
      <c r="EW27" s="3">
        <f t="shared" si="367"/>
        <v>0</v>
      </c>
      <c r="EX27" s="3" t="str">
        <f t="shared" si="368"/>
        <v>7° grado Si</v>
      </c>
      <c r="EY27" s="3" t="str">
        <f t="shared" si="369"/>
        <v>1° grado Do</v>
      </c>
      <c r="EZ27" s="3">
        <f t="shared" si="370"/>
        <v>0</v>
      </c>
      <c r="FA27" s="3">
        <f t="shared" si="371"/>
        <v>0</v>
      </c>
      <c r="FB27" s="3">
        <f t="shared" si="372"/>
        <v>0</v>
      </c>
      <c r="FC27" s="3">
        <f t="shared" si="373"/>
        <v>0</v>
      </c>
      <c r="FD27" s="1"/>
      <c r="FE27" s="3">
        <f t="shared" si="395"/>
        <v>0</v>
      </c>
      <c r="FF27" s="3">
        <f t="shared" si="374"/>
        <v>0</v>
      </c>
      <c r="FG27" s="3" t="str">
        <f t="shared" si="375"/>
        <v>7° grado Si</v>
      </c>
      <c r="FH27" s="3" t="str">
        <f t="shared" si="376"/>
        <v>1° grado Do</v>
      </c>
      <c r="FI27" s="3">
        <f t="shared" si="377"/>
        <v>0</v>
      </c>
      <c r="FJ27" s="3" t="str">
        <f t="shared" si="378"/>
        <v>2° grado Re</v>
      </c>
      <c r="FK27" s="3" t="str">
        <f t="shared" si="379"/>
        <v>3° grado Mib</v>
      </c>
      <c r="FL27" s="3">
        <f t="shared" si="380"/>
        <v>0</v>
      </c>
      <c r="FM27" s="3">
        <f t="shared" si="381"/>
        <v>0</v>
      </c>
      <c r="FN27" s="3">
        <f t="shared" si="382"/>
        <v>0</v>
      </c>
      <c r="FO27" s="1"/>
      <c r="FP27" s="3">
        <f t="shared" si="396"/>
        <v>0</v>
      </c>
      <c r="FQ27" s="3">
        <f t="shared" si="383"/>
        <v>0</v>
      </c>
      <c r="FR27" s="3">
        <f t="shared" si="384"/>
        <v>0</v>
      </c>
      <c r="FS27" s="3" t="str">
        <f t="shared" si="385"/>
        <v>2° grado Re</v>
      </c>
      <c r="FT27" s="3" t="str">
        <f t="shared" si="386"/>
        <v>3° grado Mib</v>
      </c>
      <c r="FU27" s="3">
        <f t="shared" si="387"/>
        <v>0</v>
      </c>
      <c r="FV27" s="3" t="str">
        <f t="shared" si="388"/>
        <v>4° grado Fa</v>
      </c>
      <c r="FW27" s="3">
        <f t="shared" si="389"/>
        <v>0</v>
      </c>
      <c r="FX27" s="3">
        <f t="shared" si="390"/>
        <v>0</v>
      </c>
      <c r="FY27" s="3">
        <f t="shared" si="391"/>
        <v>0</v>
      </c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  <c r="IW27" s="51"/>
      <c r="IX27" s="51"/>
      <c r="IY27" s="51"/>
      <c r="IZ27" s="51"/>
    </row>
    <row r="28" spans="1:260" x14ac:dyDescent="0.3">
      <c r="A28" s="1"/>
      <c r="B28" s="1"/>
      <c r="C28" s="1" t="str">
        <f>'xx1'!B30</f>
        <v>Re#</v>
      </c>
      <c r="D28" s="1" t="str">
        <f>'xx2'!B30</f>
        <v>Mib</v>
      </c>
      <c r="E28" s="1"/>
      <c r="F28" s="1" t="str">
        <f t="shared" si="2"/>
        <v>Mib</v>
      </c>
      <c r="G28" s="1" t="str">
        <f t="shared" si="3"/>
        <v>Re#</v>
      </c>
      <c r="H28" s="1"/>
      <c r="I28" s="1"/>
      <c r="J28" s="1"/>
      <c r="K28" s="1"/>
      <c r="L28" s="1"/>
      <c r="M28" s="1"/>
      <c r="N28" s="1"/>
      <c r="O28" s="1"/>
      <c r="P28" s="3"/>
      <c r="Q28" s="3"/>
      <c r="R28" s="3">
        <v>7</v>
      </c>
      <c r="S28" s="3">
        <v>1</v>
      </c>
      <c r="T28" s="3"/>
      <c r="U28" s="3">
        <v>2</v>
      </c>
      <c r="V28" s="3">
        <v>3</v>
      </c>
      <c r="W28" s="3"/>
      <c r="X28" s="3"/>
      <c r="Y28" s="3"/>
      <c r="Z28" s="1"/>
      <c r="AA28" s="3"/>
      <c r="AB28" s="3"/>
      <c r="AC28" s="3"/>
      <c r="AD28" s="3">
        <v>2</v>
      </c>
      <c r="AE28" s="3">
        <v>3</v>
      </c>
      <c r="AF28" s="3"/>
      <c r="AG28" s="3">
        <v>4</v>
      </c>
      <c r="AH28" s="3"/>
      <c r="AI28" s="3"/>
      <c r="AJ28" s="3"/>
      <c r="AK28" s="1"/>
      <c r="AL28" s="3"/>
      <c r="AM28" s="3"/>
      <c r="AN28" s="3"/>
      <c r="AO28" s="3">
        <v>4</v>
      </c>
      <c r="AP28" s="3"/>
      <c r="AQ28" s="3">
        <v>5</v>
      </c>
      <c r="AR28" s="3">
        <v>6</v>
      </c>
      <c r="AS28" s="3"/>
      <c r="AT28" s="3"/>
      <c r="AU28" s="3"/>
      <c r="AV28" s="1"/>
      <c r="AW28" s="3"/>
      <c r="AX28" s="3"/>
      <c r="AY28" s="3"/>
      <c r="AZ28" s="3">
        <v>5</v>
      </c>
      <c r="BA28" s="3">
        <v>6</v>
      </c>
      <c r="BB28" s="3"/>
      <c r="BC28" s="3"/>
      <c r="BD28" s="3"/>
      <c r="BE28" s="3"/>
      <c r="BF28" s="3"/>
      <c r="BG28" s="1"/>
      <c r="BH28" s="3"/>
      <c r="BI28" s="3"/>
      <c r="BJ28" s="3"/>
      <c r="BK28" s="3"/>
      <c r="BL28" s="3"/>
      <c r="BM28" s="3">
        <v>7</v>
      </c>
      <c r="BN28" s="3">
        <v>1</v>
      </c>
      <c r="BO28" s="3"/>
      <c r="BP28" s="3"/>
      <c r="BQ28" s="3"/>
      <c r="BR28" s="1"/>
      <c r="BS28" s="1"/>
      <c r="BT28" s="3">
        <f t="shared" si="342"/>
        <v>0</v>
      </c>
      <c r="BU28" s="3">
        <f t="shared" si="342"/>
        <v>0</v>
      </c>
      <c r="BV28" s="3" t="str">
        <f t="shared" si="342"/>
        <v>Si</v>
      </c>
      <c r="BW28" s="3" t="str">
        <f t="shared" si="342"/>
        <v>Do</v>
      </c>
      <c r="BX28" s="3">
        <f t="shared" si="342"/>
        <v>0</v>
      </c>
      <c r="BY28" s="3" t="str">
        <f t="shared" si="342"/>
        <v>Re</v>
      </c>
      <c r="BZ28" s="3" t="str">
        <f t="shared" si="342"/>
        <v>Mib</v>
      </c>
      <c r="CA28" s="3">
        <f t="shared" si="342"/>
        <v>0</v>
      </c>
      <c r="CB28" s="3">
        <f t="shared" si="342"/>
        <v>0</v>
      </c>
      <c r="CC28" s="3">
        <f t="shared" si="342"/>
        <v>0</v>
      </c>
      <c r="CD28" s="1"/>
      <c r="CE28" s="3">
        <f t="shared" si="343"/>
        <v>0</v>
      </c>
      <c r="CF28" s="3">
        <f t="shared" si="343"/>
        <v>0</v>
      </c>
      <c r="CG28" s="3">
        <f t="shared" si="343"/>
        <v>0</v>
      </c>
      <c r="CH28" s="3" t="str">
        <f t="shared" si="343"/>
        <v>Re</v>
      </c>
      <c r="CI28" s="3" t="str">
        <f t="shared" si="343"/>
        <v>Mib</v>
      </c>
      <c r="CJ28" s="3">
        <f t="shared" si="343"/>
        <v>0</v>
      </c>
      <c r="CK28" s="3" t="str">
        <f t="shared" si="343"/>
        <v>Fa</v>
      </c>
      <c r="CL28" s="3">
        <f t="shared" si="343"/>
        <v>0</v>
      </c>
      <c r="CM28" s="3">
        <f t="shared" si="343"/>
        <v>0</v>
      </c>
      <c r="CN28" s="3">
        <f t="shared" si="343"/>
        <v>0</v>
      </c>
      <c r="CO28" s="1"/>
      <c r="CP28" s="3">
        <f t="shared" si="344"/>
        <v>0</v>
      </c>
      <c r="CQ28" s="3">
        <f t="shared" si="344"/>
        <v>0</v>
      </c>
      <c r="CR28" s="3">
        <f t="shared" si="344"/>
        <v>0</v>
      </c>
      <c r="CS28" s="3" t="str">
        <f t="shared" si="344"/>
        <v>Fa</v>
      </c>
      <c r="CT28" s="3">
        <f t="shared" si="344"/>
        <v>0</v>
      </c>
      <c r="CU28" s="3" t="str">
        <f t="shared" si="344"/>
        <v>Sol</v>
      </c>
      <c r="CV28" s="3" t="str">
        <f t="shared" si="344"/>
        <v>Lab</v>
      </c>
      <c r="CW28" s="3">
        <f t="shared" si="344"/>
        <v>0</v>
      </c>
      <c r="CX28" s="3">
        <f t="shared" si="344"/>
        <v>0</v>
      </c>
      <c r="CY28" s="3">
        <f t="shared" si="344"/>
        <v>0</v>
      </c>
      <c r="CZ28" s="1"/>
      <c r="DA28" s="3">
        <f t="shared" si="345"/>
        <v>0</v>
      </c>
      <c r="DB28" s="3">
        <f t="shared" si="345"/>
        <v>0</v>
      </c>
      <c r="DC28" s="3">
        <f t="shared" si="345"/>
        <v>0</v>
      </c>
      <c r="DD28" s="3" t="str">
        <f t="shared" si="345"/>
        <v>Sol</v>
      </c>
      <c r="DE28" s="3" t="str">
        <f t="shared" si="345"/>
        <v>Lab</v>
      </c>
      <c r="DF28" s="3">
        <f t="shared" si="345"/>
        <v>0</v>
      </c>
      <c r="DG28" s="3">
        <f t="shared" si="345"/>
        <v>0</v>
      </c>
      <c r="DH28" s="3">
        <f t="shared" si="345"/>
        <v>0</v>
      </c>
      <c r="DI28" s="3">
        <f t="shared" si="345"/>
        <v>0</v>
      </c>
      <c r="DJ28" s="3">
        <f t="shared" si="345"/>
        <v>0</v>
      </c>
      <c r="DK28" s="1"/>
      <c r="DL28" s="3">
        <f t="shared" si="346"/>
        <v>0</v>
      </c>
      <c r="DM28" s="3">
        <f t="shared" si="346"/>
        <v>0</v>
      </c>
      <c r="DN28" s="3">
        <f t="shared" si="346"/>
        <v>0</v>
      </c>
      <c r="DO28" s="3">
        <f t="shared" si="346"/>
        <v>0</v>
      </c>
      <c r="DP28" s="3">
        <f t="shared" si="346"/>
        <v>0</v>
      </c>
      <c r="DQ28" s="3" t="str">
        <f t="shared" si="346"/>
        <v>Si</v>
      </c>
      <c r="DR28" s="3" t="str">
        <f t="shared" si="346"/>
        <v>Do</v>
      </c>
      <c r="DS28" s="3">
        <f t="shared" si="346"/>
        <v>0</v>
      </c>
      <c r="DT28" s="3">
        <f t="shared" si="346"/>
        <v>0</v>
      </c>
      <c r="DU28" s="3">
        <f t="shared" si="346"/>
        <v>0</v>
      </c>
      <c r="DV28" s="1"/>
      <c r="DW28" s="1"/>
      <c r="DX28" s="3">
        <f t="shared" si="392"/>
        <v>0</v>
      </c>
      <c r="DY28" s="3">
        <f t="shared" si="347"/>
        <v>0</v>
      </c>
      <c r="DZ28" s="3" t="str">
        <f t="shared" si="348"/>
        <v>7° grado Si</v>
      </c>
      <c r="EA28" s="3" t="str">
        <f t="shared" si="349"/>
        <v>1° grado Do</v>
      </c>
      <c r="EB28" s="3">
        <f t="shared" si="350"/>
        <v>0</v>
      </c>
      <c r="EC28" s="3" t="str">
        <f t="shared" si="351"/>
        <v>2° grado Re</v>
      </c>
      <c r="ED28" s="3" t="str">
        <f t="shared" si="352"/>
        <v>3° grado Mib</v>
      </c>
      <c r="EE28" s="3">
        <f t="shared" si="353"/>
        <v>0</v>
      </c>
      <c r="EF28" s="3">
        <f t="shared" si="354"/>
        <v>0</v>
      </c>
      <c r="EG28" s="3">
        <f t="shared" si="355"/>
        <v>0</v>
      </c>
      <c r="EH28" s="1"/>
      <c r="EI28" s="3">
        <f t="shared" si="393"/>
        <v>0</v>
      </c>
      <c r="EJ28" s="3">
        <f t="shared" si="356"/>
        <v>0</v>
      </c>
      <c r="EK28" s="3">
        <f t="shared" si="357"/>
        <v>0</v>
      </c>
      <c r="EL28" s="3" t="str">
        <f t="shared" si="358"/>
        <v>2° grado Re</v>
      </c>
      <c r="EM28" s="3" t="str">
        <f t="shared" si="359"/>
        <v>3° grado Mib</v>
      </c>
      <c r="EN28" s="3">
        <f t="shared" si="360"/>
        <v>0</v>
      </c>
      <c r="EO28" s="3" t="str">
        <f t="shared" si="361"/>
        <v>4° grado Fa</v>
      </c>
      <c r="EP28" s="3">
        <f t="shared" si="362"/>
        <v>0</v>
      </c>
      <c r="EQ28" s="3">
        <f t="shared" si="363"/>
        <v>0</v>
      </c>
      <c r="ER28" s="3">
        <f t="shared" si="364"/>
        <v>0</v>
      </c>
      <c r="ES28" s="1"/>
      <c r="ET28" s="3">
        <f t="shared" si="394"/>
        <v>0</v>
      </c>
      <c r="EU28" s="3">
        <f t="shared" si="365"/>
        <v>0</v>
      </c>
      <c r="EV28" s="3">
        <f t="shared" si="366"/>
        <v>0</v>
      </c>
      <c r="EW28" s="3" t="str">
        <f t="shared" si="367"/>
        <v>4° grado Fa</v>
      </c>
      <c r="EX28" s="3">
        <f t="shared" si="368"/>
        <v>0</v>
      </c>
      <c r="EY28" s="3" t="str">
        <f t="shared" si="369"/>
        <v>5° grado Sol</v>
      </c>
      <c r="EZ28" s="3" t="str">
        <f t="shared" si="370"/>
        <v>6° grado Lab</v>
      </c>
      <c r="FA28" s="3">
        <f t="shared" si="371"/>
        <v>0</v>
      </c>
      <c r="FB28" s="3">
        <f t="shared" si="372"/>
        <v>0</v>
      </c>
      <c r="FC28" s="3">
        <f t="shared" si="373"/>
        <v>0</v>
      </c>
      <c r="FD28" s="1"/>
      <c r="FE28" s="3">
        <f t="shared" si="395"/>
        <v>0</v>
      </c>
      <c r="FF28" s="3">
        <f t="shared" si="374"/>
        <v>0</v>
      </c>
      <c r="FG28" s="3">
        <f t="shared" si="375"/>
        <v>0</v>
      </c>
      <c r="FH28" s="3" t="str">
        <f t="shared" si="376"/>
        <v>5° grado Sol</v>
      </c>
      <c r="FI28" s="3" t="str">
        <f t="shared" si="377"/>
        <v>6° grado Lab</v>
      </c>
      <c r="FJ28" s="3">
        <f t="shared" si="378"/>
        <v>0</v>
      </c>
      <c r="FK28" s="3">
        <f t="shared" si="379"/>
        <v>0</v>
      </c>
      <c r="FL28" s="3">
        <f t="shared" si="380"/>
        <v>0</v>
      </c>
      <c r="FM28" s="3">
        <f t="shared" si="381"/>
        <v>0</v>
      </c>
      <c r="FN28" s="3">
        <f t="shared" si="382"/>
        <v>0</v>
      </c>
      <c r="FO28" s="1"/>
      <c r="FP28" s="3">
        <f t="shared" si="396"/>
        <v>0</v>
      </c>
      <c r="FQ28" s="3">
        <f t="shared" si="383"/>
        <v>0</v>
      </c>
      <c r="FR28" s="3">
        <f t="shared" si="384"/>
        <v>0</v>
      </c>
      <c r="FS28" s="3">
        <f t="shared" si="385"/>
        <v>0</v>
      </c>
      <c r="FT28" s="3">
        <f t="shared" si="386"/>
        <v>0</v>
      </c>
      <c r="FU28" s="3" t="str">
        <f t="shared" si="387"/>
        <v>7° grado Si</v>
      </c>
      <c r="FV28" s="3" t="str">
        <f t="shared" si="388"/>
        <v>1° grado Do</v>
      </c>
      <c r="FW28" s="3">
        <f t="shared" si="389"/>
        <v>0</v>
      </c>
      <c r="FX28" s="3">
        <f t="shared" si="390"/>
        <v>0</v>
      </c>
      <c r="FY28" s="3">
        <f t="shared" si="391"/>
        <v>0</v>
      </c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  <c r="IV28" s="51"/>
      <c r="IW28" s="51"/>
      <c r="IX28" s="51"/>
      <c r="IY28" s="51"/>
      <c r="IZ28" s="51"/>
    </row>
    <row r="29" spans="1:260" x14ac:dyDescent="0.3">
      <c r="A29" s="1"/>
      <c r="B29" s="1"/>
      <c r="C29" s="1" t="str">
        <f>'xx1'!B31</f>
        <v>Mi</v>
      </c>
      <c r="D29" s="1" t="str">
        <f>'xx2'!B31</f>
        <v>Mi</v>
      </c>
      <c r="E29" s="1"/>
      <c r="F29" s="1" t="str">
        <f t="shared" si="2"/>
        <v>Mi</v>
      </c>
      <c r="G29" s="1" t="str">
        <f t="shared" si="3"/>
        <v>Mi</v>
      </c>
      <c r="H29" s="1"/>
      <c r="I29" s="1"/>
      <c r="J29" s="1"/>
      <c r="K29" s="1"/>
      <c r="L29" s="1"/>
      <c r="M29" s="1"/>
      <c r="N29" s="1"/>
      <c r="O29" s="1"/>
      <c r="P29" s="1">
        <f t="shared" ref="P29:X29" si="397">IF(RIGHT(BT28,1)="B",(HLOOKUP(BT28,corsab,2,FALSE)),(IF(BT28=0,Q29-1,(HLOOKUP(BT28,corda,2,FALSE)))))</f>
        <v>5</v>
      </c>
      <c r="Q29" s="1">
        <f t="shared" si="397"/>
        <v>6</v>
      </c>
      <c r="R29" s="1">
        <f t="shared" si="397"/>
        <v>7</v>
      </c>
      <c r="S29" s="1">
        <f t="shared" si="397"/>
        <v>8</v>
      </c>
      <c r="T29" s="1">
        <f t="shared" si="397"/>
        <v>9</v>
      </c>
      <c r="U29" s="1">
        <f t="shared" si="397"/>
        <v>10</v>
      </c>
      <c r="V29" s="1">
        <f t="shared" si="397"/>
        <v>11</v>
      </c>
      <c r="W29" s="1">
        <f t="shared" si="397"/>
        <v>-3</v>
      </c>
      <c r="X29" s="1">
        <f t="shared" si="397"/>
        <v>-2</v>
      </c>
      <c r="Y29" s="1">
        <f>IF(RIGHT(CC28,1)="B",(HLOOKUP(CC28,corsab,2,FALSE)),(IF(CC28=0,CD29-1,(HLOOKUP(CC28,corda,2,FALSE)))))</f>
        <v>-1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5">
        <f>P29</f>
        <v>5</v>
      </c>
      <c r="BU29" s="15">
        <f>BT29+1</f>
        <v>6</v>
      </c>
      <c r="BV29" s="15">
        <f t="shared" ref="BV29:CC29" si="398">BU29+1</f>
        <v>7</v>
      </c>
      <c r="BW29" s="15">
        <f t="shared" si="398"/>
        <v>8</v>
      </c>
      <c r="BX29" s="15">
        <f t="shared" si="398"/>
        <v>9</v>
      </c>
      <c r="BY29" s="15">
        <f t="shared" si="398"/>
        <v>10</v>
      </c>
      <c r="BZ29" s="15">
        <f t="shared" si="398"/>
        <v>11</v>
      </c>
      <c r="CA29" s="15">
        <f t="shared" si="398"/>
        <v>12</v>
      </c>
      <c r="CB29" s="15">
        <f t="shared" si="398"/>
        <v>13</v>
      </c>
      <c r="CC29" s="15">
        <f t="shared" si="398"/>
        <v>14</v>
      </c>
      <c r="CD29" s="1"/>
      <c r="CE29" s="1">
        <f>BV29</f>
        <v>7</v>
      </c>
      <c r="CF29" s="15">
        <f t="shared" ref="CF29:CN29" si="399">CE29+1</f>
        <v>8</v>
      </c>
      <c r="CG29" s="15">
        <f t="shared" si="399"/>
        <v>9</v>
      </c>
      <c r="CH29" s="15">
        <f t="shared" si="399"/>
        <v>10</v>
      </c>
      <c r="CI29" s="15">
        <f t="shared" si="399"/>
        <v>11</v>
      </c>
      <c r="CJ29" s="15">
        <f t="shared" si="399"/>
        <v>12</v>
      </c>
      <c r="CK29" s="15">
        <f t="shared" si="399"/>
        <v>13</v>
      </c>
      <c r="CL29" s="15">
        <f t="shared" si="399"/>
        <v>14</v>
      </c>
      <c r="CM29" s="15">
        <f t="shared" si="399"/>
        <v>15</v>
      </c>
      <c r="CN29" s="15">
        <f t="shared" si="399"/>
        <v>16</v>
      </c>
      <c r="CO29" s="1"/>
      <c r="CP29" s="1">
        <f>CH29</f>
        <v>10</v>
      </c>
      <c r="CQ29" s="15">
        <f t="shared" ref="CQ29:CY29" si="400">CP29+1</f>
        <v>11</v>
      </c>
      <c r="CR29" s="15">
        <f t="shared" si="400"/>
        <v>12</v>
      </c>
      <c r="CS29" s="15">
        <f t="shared" si="400"/>
        <v>13</v>
      </c>
      <c r="CT29" s="15">
        <f t="shared" si="400"/>
        <v>14</v>
      </c>
      <c r="CU29" s="15">
        <f t="shared" si="400"/>
        <v>15</v>
      </c>
      <c r="CV29" s="15">
        <f t="shared" si="400"/>
        <v>16</v>
      </c>
      <c r="CW29" s="15">
        <f t="shared" si="400"/>
        <v>17</v>
      </c>
      <c r="CX29" s="15">
        <f t="shared" si="400"/>
        <v>18</v>
      </c>
      <c r="CY29" s="15">
        <f t="shared" si="400"/>
        <v>19</v>
      </c>
      <c r="CZ29" s="1"/>
      <c r="DA29" s="1">
        <f>CR29</f>
        <v>12</v>
      </c>
      <c r="DB29" s="15">
        <f t="shared" ref="DB29:DJ29" si="401">DA29+1</f>
        <v>13</v>
      </c>
      <c r="DC29" s="15">
        <f t="shared" si="401"/>
        <v>14</v>
      </c>
      <c r="DD29" s="15">
        <f t="shared" si="401"/>
        <v>15</v>
      </c>
      <c r="DE29" s="15">
        <f t="shared" si="401"/>
        <v>16</v>
      </c>
      <c r="DF29" s="15">
        <f t="shared" si="401"/>
        <v>17</v>
      </c>
      <c r="DG29" s="15">
        <f t="shared" si="401"/>
        <v>18</v>
      </c>
      <c r="DH29" s="15">
        <f t="shared" si="401"/>
        <v>19</v>
      </c>
      <c r="DI29" s="15">
        <f t="shared" si="401"/>
        <v>20</v>
      </c>
      <c r="DJ29" s="15">
        <f t="shared" si="401"/>
        <v>21</v>
      </c>
      <c r="DK29" s="1"/>
      <c r="DL29" s="1">
        <f>DC29</f>
        <v>14</v>
      </c>
      <c r="DM29" s="15">
        <f t="shared" ref="DM29:DU29" si="402">DL29+1</f>
        <v>15</v>
      </c>
      <c r="DN29" s="15">
        <f t="shared" si="402"/>
        <v>16</v>
      </c>
      <c r="DO29" s="15">
        <f t="shared" si="402"/>
        <v>17</v>
      </c>
      <c r="DP29" s="15">
        <f t="shared" si="402"/>
        <v>18</v>
      </c>
      <c r="DQ29" s="15">
        <f t="shared" si="402"/>
        <v>19</v>
      </c>
      <c r="DR29" s="15">
        <f t="shared" si="402"/>
        <v>20</v>
      </c>
      <c r="DS29" s="15">
        <f t="shared" si="402"/>
        <v>21</v>
      </c>
      <c r="DT29" s="15">
        <f t="shared" si="402"/>
        <v>22</v>
      </c>
      <c r="DU29" s="15">
        <f t="shared" si="402"/>
        <v>23</v>
      </c>
      <c r="DV29" s="1"/>
      <c r="DW29" s="1"/>
      <c r="DX29" s="1" t="str">
        <f>CONCATENATE(BT29,"° TASTO")</f>
        <v>5° TASTO</v>
      </c>
      <c r="DY29" s="1" t="str">
        <f t="shared" ref="DY29" si="403">CONCATENATE(BU29,"° TASTO")</f>
        <v>6° TASTO</v>
      </c>
      <c r="DZ29" s="1" t="str">
        <f t="shared" ref="DZ29" si="404">CONCATENATE(BV29,"° TASTO")</f>
        <v>7° TASTO</v>
      </c>
      <c r="EA29" s="1" t="str">
        <f t="shared" ref="EA29" si="405">CONCATENATE(BW29,"° TASTO")</f>
        <v>8° TASTO</v>
      </c>
      <c r="EB29" s="1" t="str">
        <f t="shared" ref="EB29" si="406">CONCATENATE(BX29,"° TASTO")</f>
        <v>9° TASTO</v>
      </c>
      <c r="EC29" s="1" t="str">
        <f t="shared" ref="EC29" si="407">CONCATENATE(BY29,"° TASTO")</f>
        <v>10° TASTO</v>
      </c>
      <c r="ED29" s="1" t="str">
        <f t="shared" ref="ED29" si="408">CONCATENATE(BZ29,"° TASTO")</f>
        <v>11° TASTO</v>
      </c>
      <c r="EE29" s="1" t="str">
        <f t="shared" ref="EE29" si="409">CONCATENATE(CA29,"° TASTO")</f>
        <v>12° TASTO</v>
      </c>
      <c r="EF29" s="1" t="str">
        <f t="shared" ref="EF29" si="410">CONCATENATE(CB29,"° TASTO")</f>
        <v>13° TASTO</v>
      </c>
      <c r="EG29" s="1" t="str">
        <f t="shared" ref="EG29" si="411">CONCATENATE(CC29,"° TASTO")</f>
        <v>14° TASTO</v>
      </c>
      <c r="EH29" s="1"/>
      <c r="EI29" s="1" t="str">
        <f>CONCATENATE(CE29,"° TASTO")</f>
        <v>7° TASTO</v>
      </c>
      <c r="EJ29" s="1" t="str">
        <f t="shared" ref="EJ29" si="412">CONCATENATE(CF29,"° TASTO")</f>
        <v>8° TASTO</v>
      </c>
      <c r="EK29" s="1" t="str">
        <f t="shared" ref="EK29" si="413">CONCATENATE(CG29,"° TASTO")</f>
        <v>9° TASTO</v>
      </c>
      <c r="EL29" s="1" t="str">
        <f t="shared" ref="EL29" si="414">CONCATENATE(CH29,"° TASTO")</f>
        <v>10° TASTO</v>
      </c>
      <c r="EM29" s="1" t="str">
        <f t="shared" ref="EM29" si="415">CONCATENATE(CI29,"° TASTO")</f>
        <v>11° TASTO</v>
      </c>
      <c r="EN29" s="1" t="str">
        <f t="shared" ref="EN29" si="416">CONCATENATE(CJ29,"° TASTO")</f>
        <v>12° TASTO</v>
      </c>
      <c r="EO29" s="1" t="str">
        <f t="shared" ref="EO29" si="417">CONCATENATE(CK29,"° TASTO")</f>
        <v>13° TASTO</v>
      </c>
      <c r="EP29" s="1" t="str">
        <f t="shared" ref="EP29" si="418">CONCATENATE(CL29,"° TASTO")</f>
        <v>14° TASTO</v>
      </c>
      <c r="EQ29" s="1" t="str">
        <f t="shared" ref="EQ29" si="419">CONCATENATE(CM29,"° TASTO")</f>
        <v>15° TASTO</v>
      </c>
      <c r="ER29" s="1" t="str">
        <f t="shared" ref="ER29" si="420">CONCATENATE(CN29,"° TASTO")</f>
        <v>16° TASTO</v>
      </c>
      <c r="ES29" s="1"/>
      <c r="ET29" s="1" t="str">
        <f>CONCATENATE(CP29,"° TASTO")</f>
        <v>10° TASTO</v>
      </c>
      <c r="EU29" s="1" t="str">
        <f t="shared" ref="EU29" si="421">CONCATENATE(CQ29,"° TASTO")</f>
        <v>11° TASTO</v>
      </c>
      <c r="EV29" s="1" t="str">
        <f t="shared" ref="EV29" si="422">CONCATENATE(CR29,"° TASTO")</f>
        <v>12° TASTO</v>
      </c>
      <c r="EW29" s="1" t="str">
        <f t="shared" ref="EW29" si="423">CONCATENATE(CS29,"° TASTO")</f>
        <v>13° TASTO</v>
      </c>
      <c r="EX29" s="1" t="str">
        <f t="shared" ref="EX29" si="424">CONCATENATE(CT29,"° TASTO")</f>
        <v>14° TASTO</v>
      </c>
      <c r="EY29" s="1" t="str">
        <f t="shared" ref="EY29" si="425">CONCATENATE(CU29,"° TASTO")</f>
        <v>15° TASTO</v>
      </c>
      <c r="EZ29" s="1" t="str">
        <f t="shared" ref="EZ29" si="426">CONCATENATE(CV29,"° TASTO")</f>
        <v>16° TASTO</v>
      </c>
      <c r="FA29" s="1" t="str">
        <f t="shared" ref="FA29" si="427">CONCATENATE(CW29,"° TASTO")</f>
        <v>17° TASTO</v>
      </c>
      <c r="FB29" s="1" t="str">
        <f t="shared" ref="FB29" si="428">CONCATENATE(CX29,"° TASTO")</f>
        <v>18° TASTO</v>
      </c>
      <c r="FC29" s="1" t="str">
        <f t="shared" ref="FC29" si="429">CONCATENATE(CY29,"° TASTO")</f>
        <v>19° TASTO</v>
      </c>
      <c r="FD29" s="1"/>
      <c r="FE29" s="1" t="str">
        <f>CONCATENATE(DA29,"° TASTO")</f>
        <v>12° TASTO</v>
      </c>
      <c r="FF29" s="1" t="str">
        <f t="shared" ref="FF29" si="430">CONCATENATE(DB29,"° TASTO")</f>
        <v>13° TASTO</v>
      </c>
      <c r="FG29" s="1" t="str">
        <f t="shared" ref="FG29" si="431">CONCATENATE(DC29,"° TASTO")</f>
        <v>14° TASTO</v>
      </c>
      <c r="FH29" s="1" t="str">
        <f t="shared" ref="FH29" si="432">CONCATENATE(DD29,"° TASTO")</f>
        <v>15° TASTO</v>
      </c>
      <c r="FI29" s="1" t="str">
        <f t="shared" ref="FI29" si="433">CONCATENATE(DE29,"° TASTO")</f>
        <v>16° TASTO</v>
      </c>
      <c r="FJ29" s="1" t="str">
        <f t="shared" ref="FJ29" si="434">CONCATENATE(DF29,"° TASTO")</f>
        <v>17° TASTO</v>
      </c>
      <c r="FK29" s="1" t="str">
        <f t="shared" ref="FK29" si="435">CONCATENATE(DG29,"° TASTO")</f>
        <v>18° TASTO</v>
      </c>
      <c r="FL29" s="1" t="str">
        <f t="shared" ref="FL29" si="436">CONCATENATE(DH29,"° TASTO")</f>
        <v>19° TASTO</v>
      </c>
      <c r="FM29" s="1" t="str">
        <f t="shared" ref="FM29" si="437">CONCATENATE(DI29,"° TASTO")</f>
        <v>20° TASTO</v>
      </c>
      <c r="FN29" s="1" t="str">
        <f t="shared" ref="FN29" si="438">CONCATENATE(DJ29,"° TASTO")</f>
        <v>21° TASTO</v>
      </c>
      <c r="FO29" s="1"/>
      <c r="FP29" s="1" t="str">
        <f>CONCATENATE(DL29,"° TASTO")</f>
        <v>14° TASTO</v>
      </c>
      <c r="FQ29" s="1" t="str">
        <f t="shared" ref="FQ29" si="439">CONCATENATE(DM29,"° TASTO")</f>
        <v>15° TASTO</v>
      </c>
      <c r="FR29" s="1" t="str">
        <f t="shared" ref="FR29" si="440">CONCATENATE(DN29,"° TASTO")</f>
        <v>16° TASTO</v>
      </c>
      <c r="FS29" s="1" t="str">
        <f t="shared" ref="FS29" si="441">CONCATENATE(DO29,"° TASTO")</f>
        <v>17° TASTO</v>
      </c>
      <c r="FT29" s="1" t="str">
        <f t="shared" ref="FT29" si="442">CONCATENATE(DP29,"° TASTO")</f>
        <v>18° TASTO</v>
      </c>
      <c r="FU29" s="1" t="str">
        <f t="shared" ref="FU29" si="443">CONCATENATE(DQ29,"° TASTO")</f>
        <v>19° TASTO</v>
      </c>
      <c r="FV29" s="1" t="str">
        <f t="shared" ref="FV29" si="444">CONCATENATE(DR29,"° TASTO")</f>
        <v>20° TASTO</v>
      </c>
      <c r="FW29" s="1" t="str">
        <f t="shared" ref="FW29" si="445">CONCATENATE(DS29,"° TASTO")</f>
        <v>21° TASTO</v>
      </c>
      <c r="FX29" s="1" t="str">
        <f t="shared" ref="FX29" si="446">CONCATENATE(DT29,"° TASTO")</f>
        <v>22° TASTO</v>
      </c>
      <c r="FY29" s="1" t="str">
        <f t="shared" ref="FY29" si="447">CONCATENATE(DU29,"° TASTO")</f>
        <v>23° TASTO</v>
      </c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</row>
    <row r="30" spans="1:260" x14ac:dyDescent="0.3">
      <c r="A30" s="1"/>
      <c r="B30" s="1"/>
      <c r="C30" s="1" t="str">
        <f>'xx1'!B32</f>
        <v>Fa</v>
      </c>
      <c r="D30" s="1" t="str">
        <f>'xx2'!B32</f>
        <v>Fa</v>
      </c>
      <c r="E30" s="1"/>
      <c r="F30" s="1" t="str">
        <f t="shared" si="2"/>
        <v>Fa</v>
      </c>
      <c r="G30" s="1" t="str">
        <f t="shared" si="3"/>
        <v>Fa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  <c r="IV30" s="51"/>
      <c r="IW30" s="51"/>
      <c r="IX30" s="51"/>
      <c r="IY30" s="51"/>
      <c r="IZ30" s="51"/>
    </row>
    <row r="31" spans="1:260" x14ac:dyDescent="0.3">
      <c r="A31" s="1"/>
      <c r="B31" s="1"/>
      <c r="C31" s="1" t="str">
        <f>'xx1'!B33</f>
        <v>Fa#</v>
      </c>
      <c r="D31" s="1" t="str">
        <f>'xx2'!B33</f>
        <v>Solb</v>
      </c>
      <c r="E31" s="1"/>
      <c r="F31" s="1" t="str">
        <f t="shared" si="2"/>
        <v>Solb</v>
      </c>
      <c r="G31" s="1" t="str">
        <f t="shared" si="3"/>
        <v>Fa#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/>
      <c r="IW31" s="51"/>
      <c r="IX31" s="51"/>
      <c r="IY31" s="51"/>
      <c r="IZ31" s="51"/>
    </row>
    <row r="32" spans="1:260" x14ac:dyDescent="0.3">
      <c r="A32" s="1"/>
      <c r="B32" s="1"/>
      <c r="C32" s="1" t="str">
        <f>'xx1'!B34</f>
        <v>Sol</v>
      </c>
      <c r="D32" s="1" t="str">
        <f>'xx2'!B34</f>
        <v>Sol</v>
      </c>
      <c r="E32" s="1"/>
      <c r="F32" s="1" t="str">
        <f t="shared" si="2"/>
        <v>Sol</v>
      </c>
      <c r="G32" s="1" t="str">
        <f t="shared" si="3"/>
        <v>Sol</v>
      </c>
      <c r="H32" s="1"/>
      <c r="I32" s="1"/>
      <c r="J32" s="1"/>
      <c r="K32" s="1"/>
      <c r="N32" s="2"/>
      <c r="O32" s="2"/>
      <c r="P32" s="2"/>
      <c r="Q32" s="2"/>
      <c r="R32" s="2"/>
      <c r="S32" s="2"/>
      <c r="T32" s="2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  <c r="IV32" s="51"/>
      <c r="IW32" s="51"/>
      <c r="IX32" s="51"/>
      <c r="IY32" s="51"/>
      <c r="IZ32" s="51"/>
    </row>
    <row r="33" spans="1:260" x14ac:dyDescent="0.3">
      <c r="A33" s="1"/>
      <c r="B33" s="1"/>
      <c r="C33" s="1" t="str">
        <f>'xx1'!B35</f>
        <v>Sol#</v>
      </c>
      <c r="D33" s="1" t="str">
        <f>'xx2'!B35</f>
        <v>Lab</v>
      </c>
      <c r="E33" s="1"/>
      <c r="F33" s="1" t="str">
        <f t="shared" si="2"/>
        <v>Lab</v>
      </c>
      <c r="G33" s="1" t="str">
        <f t="shared" si="3"/>
        <v>Sol#</v>
      </c>
      <c r="H33" s="1"/>
      <c r="I33" s="1"/>
      <c r="J33" s="1"/>
      <c r="K33" s="1"/>
      <c r="N33" s="2"/>
      <c r="O33" s="2"/>
      <c r="P33" s="2"/>
      <c r="Q33" s="2"/>
      <c r="R33" s="2"/>
      <c r="S33" s="2"/>
      <c r="T33" s="2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  <c r="IV33" s="51"/>
      <c r="IW33" s="51"/>
      <c r="IX33" s="51"/>
      <c r="IY33" s="51"/>
      <c r="IZ33" s="51"/>
    </row>
    <row r="34" spans="1:260" x14ac:dyDescent="0.3">
      <c r="A34" s="1"/>
      <c r="B34" s="1"/>
      <c r="C34" s="1" t="str">
        <f>'xx1'!B36</f>
        <v>La</v>
      </c>
      <c r="D34" s="1" t="str">
        <f>'xx2'!B36</f>
        <v>La</v>
      </c>
      <c r="E34" s="1"/>
      <c r="F34" s="1" t="str">
        <f t="shared" si="2"/>
        <v>La</v>
      </c>
      <c r="G34" s="1" t="str">
        <f t="shared" si="3"/>
        <v>La</v>
      </c>
      <c r="H34" s="1"/>
      <c r="I34" s="1"/>
      <c r="J34" s="1"/>
      <c r="K34" s="1"/>
      <c r="N34" s="2"/>
      <c r="O34" s="2"/>
      <c r="P34" s="2"/>
      <c r="Q34" s="2"/>
      <c r="R34" s="2"/>
      <c r="S34" s="2"/>
      <c r="T34" s="2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51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  <c r="IV34" s="51"/>
      <c r="IW34" s="51"/>
      <c r="IX34" s="51"/>
      <c r="IY34" s="51"/>
      <c r="IZ34" s="51"/>
    </row>
    <row r="35" spans="1:260" x14ac:dyDescent="0.3">
      <c r="A35" s="1"/>
      <c r="B35" s="1"/>
      <c r="C35" s="1" t="str">
        <f>'xx1'!B37</f>
        <v>La#</v>
      </c>
      <c r="D35" s="1" t="str">
        <f>'xx2'!B37</f>
        <v>Sib</v>
      </c>
      <c r="E35" s="1"/>
      <c r="F35" s="1" t="str">
        <f t="shared" si="2"/>
        <v>Sib</v>
      </c>
      <c r="G35" s="1" t="str">
        <f t="shared" si="3"/>
        <v>La#</v>
      </c>
      <c r="H35" s="1"/>
      <c r="I35" s="1"/>
      <c r="J35" s="1"/>
      <c r="K35" s="1"/>
      <c r="N35" s="2"/>
      <c r="O35" s="2"/>
      <c r="P35" s="2"/>
      <c r="Q35" s="2"/>
      <c r="R35" s="2"/>
      <c r="S35" s="2"/>
      <c r="T35" s="2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</row>
    <row r="36" spans="1:260" x14ac:dyDescent="0.3">
      <c r="A36" s="1"/>
      <c r="B36" s="1"/>
      <c r="C36" s="1" t="str">
        <f>'xx1'!B38</f>
        <v>Si</v>
      </c>
      <c r="D36" s="1" t="str">
        <f>'xx2'!B38</f>
        <v>Si</v>
      </c>
      <c r="E36" s="1"/>
      <c r="F36" s="1" t="str">
        <f t="shared" si="2"/>
        <v>Si</v>
      </c>
      <c r="G36" s="1" t="str">
        <f t="shared" si="3"/>
        <v>Si</v>
      </c>
      <c r="H36" s="1"/>
      <c r="I36" s="1"/>
      <c r="J36" s="1"/>
      <c r="K36" s="1"/>
      <c r="N36" s="2"/>
      <c r="O36" s="2"/>
      <c r="P36" s="2"/>
      <c r="Q36" s="2"/>
      <c r="R36" s="2"/>
      <c r="S36" s="2"/>
      <c r="T36" s="2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  <c r="IV36" s="51"/>
      <c r="IW36" s="51"/>
      <c r="IX36" s="51"/>
      <c r="IY36" s="51"/>
      <c r="IZ36" s="51"/>
    </row>
    <row r="37" spans="1:260" x14ac:dyDescent="0.3">
      <c r="A37" s="1"/>
      <c r="B37" s="1"/>
      <c r="C37" s="1" t="str">
        <f>'xx1'!B39</f>
        <v>Do</v>
      </c>
      <c r="D37" s="1" t="str">
        <f>'xx2'!B39</f>
        <v>Do</v>
      </c>
      <c r="E37" s="1"/>
      <c r="F37" s="1" t="str">
        <f t="shared" si="2"/>
        <v>Do</v>
      </c>
      <c r="G37" s="1" t="str">
        <f t="shared" si="3"/>
        <v>Do</v>
      </c>
      <c r="H37" s="1"/>
      <c r="I37" s="1"/>
      <c r="J37" s="1"/>
      <c r="K37" s="1"/>
      <c r="N37" s="2"/>
      <c r="O37" s="2"/>
      <c r="P37" s="2"/>
      <c r="Q37" s="2"/>
      <c r="R37" s="2"/>
      <c r="S37" s="2"/>
      <c r="T37" s="2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  <c r="IW37" s="51"/>
      <c r="IX37" s="51"/>
      <c r="IY37" s="51"/>
      <c r="IZ37" s="51"/>
    </row>
    <row r="38" spans="1:260" x14ac:dyDescent="0.3">
      <c r="A38" s="1"/>
      <c r="B38" s="1"/>
      <c r="C38" s="1" t="str">
        <f>'xx1'!B40</f>
        <v>Do#</v>
      </c>
      <c r="D38" s="1" t="str">
        <f>'xx2'!B40</f>
        <v>Reb</v>
      </c>
      <c r="E38" s="1"/>
      <c r="F38" s="1" t="str">
        <f t="shared" si="2"/>
        <v>Reb</v>
      </c>
      <c r="G38" s="1" t="str">
        <f t="shared" si="3"/>
        <v>Do#</v>
      </c>
      <c r="H38" s="1"/>
      <c r="I38" s="1"/>
      <c r="J38" s="1"/>
      <c r="K38" s="1"/>
      <c r="N38" s="2"/>
      <c r="O38" s="2"/>
      <c r="P38" s="2"/>
      <c r="Q38" s="2"/>
      <c r="R38" s="2"/>
      <c r="S38" s="2"/>
      <c r="T38" s="2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</row>
    <row r="39" spans="1:260" x14ac:dyDescent="0.3">
      <c r="A39" s="1"/>
      <c r="B39" s="1"/>
      <c r="C39" s="1" t="str">
        <f>'xx1'!B41</f>
        <v>Re</v>
      </c>
      <c r="D39" s="1" t="str">
        <f>'xx2'!B41</f>
        <v>Re</v>
      </c>
      <c r="E39" s="1"/>
      <c r="F39" s="1" t="str">
        <f t="shared" si="2"/>
        <v>Re</v>
      </c>
      <c r="G39" s="1" t="str">
        <f t="shared" si="3"/>
        <v>Re</v>
      </c>
      <c r="H39" s="1"/>
      <c r="I39" s="1"/>
      <c r="J39" s="1"/>
      <c r="K39" s="1"/>
      <c r="N39" s="2"/>
      <c r="O39" s="2"/>
      <c r="P39" s="2"/>
      <c r="Q39" s="2"/>
      <c r="R39" s="2"/>
      <c r="S39" s="2"/>
      <c r="T39" s="2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  <c r="IW39" s="51"/>
      <c r="IX39" s="51"/>
      <c r="IY39" s="51"/>
      <c r="IZ39" s="51"/>
    </row>
    <row r="40" spans="1:260" x14ac:dyDescent="0.3">
      <c r="A40" s="1"/>
      <c r="B40" s="1"/>
      <c r="C40" s="1" t="str">
        <f>'xx1'!B42</f>
        <v>Re#</v>
      </c>
      <c r="D40" s="1" t="str">
        <f>'xx2'!B42</f>
        <v>Mib</v>
      </c>
      <c r="E40" s="1"/>
      <c r="F40" s="1" t="str">
        <f t="shared" si="2"/>
        <v>Mib</v>
      </c>
      <c r="G40" s="1" t="str">
        <f t="shared" si="3"/>
        <v>Re#</v>
      </c>
      <c r="H40" s="1"/>
      <c r="I40" s="1"/>
      <c r="J40" s="1"/>
      <c r="K40" s="1"/>
      <c r="N40" s="2"/>
      <c r="O40" s="2"/>
      <c r="P40" s="2"/>
      <c r="Q40" s="2"/>
      <c r="R40" s="2"/>
      <c r="S40" s="2"/>
      <c r="T40" s="2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  <c r="IV40" s="51"/>
      <c r="IW40" s="51"/>
      <c r="IX40" s="51"/>
      <c r="IY40" s="51"/>
      <c r="IZ40" s="51"/>
    </row>
    <row r="41" spans="1:260" x14ac:dyDescent="0.3">
      <c r="A41" s="1"/>
      <c r="B41" s="1"/>
      <c r="C41" s="1" t="str">
        <f>'xx1'!B43</f>
        <v>Mi</v>
      </c>
      <c r="D41" s="1" t="str">
        <f>'xx2'!B43</f>
        <v>Mi</v>
      </c>
      <c r="E41" s="1"/>
      <c r="F41" s="1" t="str">
        <f t="shared" si="2"/>
        <v>Mi</v>
      </c>
      <c r="G41" s="1" t="str">
        <f t="shared" si="3"/>
        <v>Mi</v>
      </c>
      <c r="H41" s="1"/>
      <c r="I41" s="1"/>
      <c r="J41" s="1"/>
      <c r="K41" s="1"/>
      <c r="N41" s="2"/>
      <c r="O41" s="2"/>
      <c r="P41" s="2"/>
      <c r="Q41" s="2"/>
      <c r="R41" s="2"/>
      <c r="S41" s="2"/>
      <c r="T41" s="2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  <c r="IW41" s="51"/>
      <c r="IX41" s="51"/>
      <c r="IY41" s="51"/>
      <c r="IZ41" s="51"/>
    </row>
    <row r="42" spans="1:260" x14ac:dyDescent="0.3">
      <c r="A42" s="1"/>
      <c r="B42" s="1"/>
      <c r="C42" s="1" t="str">
        <f>'xx1'!B44</f>
        <v>Fa</v>
      </c>
      <c r="D42" s="1" t="str">
        <f>'xx2'!B44</f>
        <v>Fa</v>
      </c>
      <c r="E42" s="1"/>
      <c r="F42" s="1" t="str">
        <f t="shared" si="2"/>
        <v>Fa</v>
      </c>
      <c r="G42" s="1" t="str">
        <f t="shared" si="3"/>
        <v>Fa</v>
      </c>
      <c r="H42" s="1"/>
      <c r="I42" s="1"/>
      <c r="J42" s="1"/>
      <c r="K42" s="1"/>
      <c r="N42" s="2"/>
      <c r="O42" s="2"/>
      <c r="P42" s="2"/>
      <c r="Q42" s="2"/>
      <c r="R42" s="2"/>
      <c r="S42" s="2"/>
      <c r="T42" s="2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/>
      <c r="IW42" s="51"/>
      <c r="IX42" s="51"/>
      <c r="IY42" s="51"/>
      <c r="IZ42" s="51"/>
    </row>
    <row r="43" spans="1:260" x14ac:dyDescent="0.3">
      <c r="A43" s="1"/>
      <c r="B43" s="1"/>
      <c r="C43" s="1" t="str">
        <f>'xx1'!B45</f>
        <v>Fa#</v>
      </c>
      <c r="D43" s="1" t="str">
        <f>'xx2'!B45</f>
        <v>Solb</v>
      </c>
      <c r="E43" s="1"/>
      <c r="F43" s="1" t="str">
        <f t="shared" si="2"/>
        <v>Solb</v>
      </c>
      <c r="G43" s="1" t="str">
        <f t="shared" si="3"/>
        <v>Fa#</v>
      </c>
      <c r="H43" s="1"/>
      <c r="I43" s="1"/>
      <c r="N43" s="2"/>
      <c r="O43" s="2"/>
      <c r="P43" s="2"/>
      <c r="Q43" s="2"/>
      <c r="R43" s="2"/>
      <c r="S43" s="2"/>
      <c r="T43" s="2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  <c r="IW43" s="51"/>
      <c r="IX43" s="51"/>
      <c r="IY43" s="51"/>
      <c r="IZ43" s="51"/>
    </row>
    <row r="44" spans="1:260" x14ac:dyDescent="0.3">
      <c r="A44" s="1"/>
      <c r="B44" s="1"/>
      <c r="C44" s="1" t="str">
        <f>'xx1'!B46</f>
        <v>Sol</v>
      </c>
      <c r="D44" s="1" t="str">
        <f>'xx2'!B46</f>
        <v>Sol</v>
      </c>
      <c r="E44" s="1"/>
      <c r="F44" s="1" t="str">
        <f t="shared" si="2"/>
        <v>Sol</v>
      </c>
      <c r="G44" s="1" t="str">
        <f t="shared" si="3"/>
        <v>Sol</v>
      </c>
      <c r="H44" s="1"/>
      <c r="I44" s="1"/>
      <c r="N44" s="2"/>
      <c r="O44" s="2"/>
      <c r="P44" s="2"/>
      <c r="Q44" s="2"/>
      <c r="R44" s="2"/>
      <c r="S44" s="2"/>
      <c r="T44" s="2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  <c r="IV44" s="51"/>
      <c r="IW44" s="51"/>
      <c r="IX44" s="51"/>
      <c r="IY44" s="51"/>
      <c r="IZ44" s="51"/>
    </row>
    <row r="45" spans="1:260" x14ac:dyDescent="0.3">
      <c r="A45" s="1"/>
      <c r="B45" s="1"/>
      <c r="C45" s="1" t="str">
        <f>'xx1'!B47</f>
        <v>Sol#</v>
      </c>
      <c r="D45" s="1" t="str">
        <f>'xx2'!B47</f>
        <v>Lab</v>
      </c>
      <c r="E45" s="1"/>
      <c r="F45" s="1" t="str">
        <f t="shared" si="2"/>
        <v>Lab</v>
      </c>
      <c r="G45" s="1" t="str">
        <f t="shared" si="3"/>
        <v>Sol#</v>
      </c>
      <c r="H45" s="1">
        <f>'ACCORDI E RISULTATI'!U9</f>
        <v>0</v>
      </c>
      <c r="I45" s="1"/>
      <c r="N45" s="2"/>
      <c r="O45" s="2"/>
      <c r="P45" s="2"/>
      <c r="Q45" s="2"/>
      <c r="R45" s="2"/>
      <c r="S45" s="2"/>
      <c r="T45" s="2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  <c r="IV45" s="51"/>
      <c r="IW45" s="51"/>
      <c r="IX45" s="51"/>
      <c r="IY45" s="51"/>
      <c r="IZ45" s="51"/>
    </row>
    <row r="46" spans="1:260" x14ac:dyDescent="0.3">
      <c r="A46" s="1"/>
      <c r="B46" s="1"/>
      <c r="C46" s="1" t="str">
        <f>'xx1'!B48</f>
        <v>La</v>
      </c>
      <c r="D46" s="1" t="str">
        <f>'xx2'!B48</f>
        <v>La</v>
      </c>
      <c r="E46" s="1"/>
      <c r="F46" s="1" t="str">
        <f t="shared" si="2"/>
        <v>La</v>
      </c>
      <c r="G46" s="1" t="str">
        <f t="shared" si="3"/>
        <v>La</v>
      </c>
      <c r="H46" s="1">
        <f>'ACCORDI E RISULTATI'!V9</f>
        <v>0</v>
      </c>
      <c r="I46" s="1"/>
      <c r="N46" s="2"/>
      <c r="O46" s="2"/>
      <c r="P46" s="2"/>
      <c r="Q46" s="2"/>
      <c r="R46" s="2"/>
      <c r="S46" s="2"/>
      <c r="T46" s="2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  <c r="IV46" s="51"/>
      <c r="IW46" s="51"/>
      <c r="IX46" s="51"/>
      <c r="IY46" s="51"/>
      <c r="IZ46" s="51"/>
    </row>
    <row r="47" spans="1:260" x14ac:dyDescent="0.3">
      <c r="A47" s="1"/>
      <c r="B47" s="1"/>
      <c r="C47" s="1" t="str">
        <f>'xx1'!B49</f>
        <v>La#</v>
      </c>
      <c r="D47" s="1" t="str">
        <f>'xx2'!B49</f>
        <v>Sib</v>
      </c>
      <c r="E47" s="1"/>
      <c r="F47" s="1" t="str">
        <f t="shared" si="2"/>
        <v>Sib</v>
      </c>
      <c r="G47" s="1" t="str">
        <f t="shared" si="3"/>
        <v>La#</v>
      </c>
      <c r="H47" s="1">
        <f>'ACCORDI E RISULTATI'!W9</f>
        <v>0</v>
      </c>
      <c r="I47" s="1"/>
      <c r="N47" s="2"/>
      <c r="O47" s="2"/>
      <c r="P47" s="2"/>
      <c r="Q47" s="2"/>
      <c r="R47" s="2"/>
      <c r="S47" s="2"/>
      <c r="T47" s="2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/>
      <c r="IW47" s="51"/>
      <c r="IX47" s="51"/>
      <c r="IY47" s="51"/>
      <c r="IZ47" s="51"/>
    </row>
    <row r="48" spans="1:260" x14ac:dyDescent="0.3">
      <c r="A48" s="1"/>
      <c r="B48" s="1"/>
      <c r="C48" s="1" t="str">
        <f>'xx1'!B50</f>
        <v>Si</v>
      </c>
      <c r="D48" s="1" t="str">
        <f>'xx2'!B50</f>
        <v>Si</v>
      </c>
      <c r="E48" s="1"/>
      <c r="F48" s="1" t="str">
        <f t="shared" si="2"/>
        <v>Si</v>
      </c>
      <c r="G48" s="1" t="str">
        <f t="shared" si="3"/>
        <v>Si</v>
      </c>
      <c r="H48" s="1">
        <f>'ACCORDI E RISULTATI'!X9</f>
        <v>0</v>
      </c>
      <c r="I48" s="1"/>
      <c r="N48" s="2"/>
      <c r="O48" s="2"/>
      <c r="P48" s="2"/>
      <c r="Q48" s="2"/>
      <c r="R48" s="2"/>
      <c r="S48" s="2"/>
      <c r="T48" s="2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GA48" s="51"/>
      <c r="GB48" s="51"/>
      <c r="GC48" s="51"/>
      <c r="GD48" s="51"/>
      <c r="GE48" s="51"/>
      <c r="GF48" s="51"/>
      <c r="GG48" s="51"/>
      <c r="GH48" s="51"/>
      <c r="GI48" s="51"/>
      <c r="GJ48" s="51"/>
      <c r="GK48" s="51"/>
      <c r="GL48" s="51"/>
      <c r="GM48" s="51"/>
      <c r="GN48" s="51"/>
      <c r="GO48" s="51"/>
      <c r="GP48" s="51"/>
      <c r="GQ48" s="51"/>
      <c r="GR48" s="51"/>
      <c r="GS48" s="51"/>
      <c r="GT48" s="51"/>
      <c r="GU48" s="51"/>
      <c r="GV48" s="51"/>
      <c r="GW48" s="51"/>
      <c r="GX48" s="51"/>
      <c r="GY48" s="51"/>
      <c r="GZ48" s="51"/>
      <c r="HA48" s="51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  <c r="IV48" s="51"/>
      <c r="IW48" s="51"/>
      <c r="IX48" s="51"/>
      <c r="IY48" s="51"/>
      <c r="IZ48" s="51"/>
    </row>
    <row r="49" spans="1:260" x14ac:dyDescent="0.3">
      <c r="A49" s="1"/>
      <c r="B49" s="1"/>
      <c r="C49" s="1" t="str">
        <f>'xx1'!B51</f>
        <v>Do</v>
      </c>
      <c r="D49" s="1" t="str">
        <f>'xx2'!B51</f>
        <v>Do</v>
      </c>
      <c r="E49" s="1"/>
      <c r="F49" s="1" t="str">
        <f t="shared" si="2"/>
        <v>Do</v>
      </c>
      <c r="G49" s="1" t="str">
        <f t="shared" si="3"/>
        <v>Do</v>
      </c>
      <c r="H49" s="1"/>
      <c r="I49" s="1"/>
      <c r="N49" s="2"/>
      <c r="O49" s="2"/>
      <c r="P49" s="2"/>
      <c r="Q49" s="2"/>
      <c r="R49" s="2"/>
      <c r="S49" s="2"/>
      <c r="T49" s="2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GA49" s="51"/>
      <c r="GB49" s="51"/>
      <c r="GC49" s="51"/>
      <c r="GD49" s="51"/>
      <c r="GE49" s="51"/>
      <c r="GF49" s="51"/>
      <c r="GG49" s="51"/>
      <c r="GH49" s="51"/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/>
      <c r="GW49" s="51"/>
      <c r="GX49" s="51"/>
      <c r="GY49" s="51"/>
      <c r="GZ49" s="51"/>
      <c r="HA49" s="51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  <c r="IV49" s="51"/>
      <c r="IW49" s="51"/>
      <c r="IX49" s="51"/>
      <c r="IY49" s="51"/>
      <c r="IZ49" s="51"/>
    </row>
    <row r="50" spans="1:260" x14ac:dyDescent="0.3">
      <c r="A50" s="1"/>
      <c r="B50" s="1"/>
      <c r="C50" s="1"/>
      <c r="D50" s="1"/>
      <c r="E50" s="1"/>
      <c r="F50" s="1"/>
      <c r="G50" s="1"/>
      <c r="H50" s="1"/>
      <c r="I50" s="1"/>
      <c r="N50" s="2"/>
      <c r="O50" s="2"/>
      <c r="P50" s="2"/>
      <c r="Q50" s="2"/>
      <c r="R50" s="2"/>
      <c r="S50" s="2"/>
      <c r="T50" s="2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  <c r="IV50" s="51"/>
      <c r="IW50" s="51"/>
      <c r="IX50" s="51"/>
      <c r="IY50" s="51"/>
      <c r="IZ50" s="51"/>
    </row>
    <row r="51" spans="1:260" x14ac:dyDescent="0.3">
      <c r="A51" s="1"/>
      <c r="B51" s="1"/>
      <c r="C51" s="1"/>
      <c r="D51" s="1"/>
      <c r="E51" s="1"/>
      <c r="F51" s="1"/>
      <c r="G51" s="1"/>
      <c r="H51" s="1"/>
      <c r="I51" s="1"/>
      <c r="N51" s="2"/>
      <c r="O51" s="2"/>
      <c r="P51" s="2"/>
      <c r="Q51" s="2"/>
      <c r="R51" s="2"/>
      <c r="S51" s="2"/>
      <c r="T51" s="2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  <c r="IV51" s="51"/>
      <c r="IW51" s="51"/>
      <c r="IX51" s="51"/>
      <c r="IY51" s="51"/>
      <c r="IZ51" s="51"/>
    </row>
    <row r="52" spans="1:260" x14ac:dyDescent="0.3">
      <c r="D52" s="1"/>
      <c r="E52" s="1"/>
      <c r="F52" s="1"/>
      <c r="G52" s="1"/>
      <c r="H52" s="1"/>
      <c r="I52" s="1"/>
      <c r="K52" s="1"/>
      <c r="L52" s="1"/>
      <c r="M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GA52" s="51"/>
      <c r="GB52" s="51"/>
      <c r="GC52" s="51"/>
      <c r="GD52" s="51"/>
      <c r="GE52" s="51"/>
      <c r="GF52" s="51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51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  <c r="IV52" s="51"/>
      <c r="IW52" s="51"/>
      <c r="IX52" s="51"/>
      <c r="IY52" s="51"/>
      <c r="IZ52" s="51"/>
    </row>
    <row r="53" spans="1:260" x14ac:dyDescent="0.3">
      <c r="D53" s="1"/>
      <c r="E53" s="1"/>
      <c r="F53" s="1"/>
      <c r="G53" s="1"/>
      <c r="H53" s="1"/>
      <c r="I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  <c r="IV53" s="51"/>
      <c r="IW53" s="51"/>
      <c r="IX53" s="51"/>
      <c r="IY53" s="51"/>
      <c r="IZ53" s="51"/>
    </row>
    <row r="54" spans="1:260" x14ac:dyDescent="0.3">
      <c r="A54" s="1"/>
      <c r="B54" s="1"/>
      <c r="C54" s="1" t="s">
        <v>31</v>
      </c>
      <c r="D54" s="1" t="s">
        <v>22</v>
      </c>
      <c r="E54" s="1" t="s">
        <v>131</v>
      </c>
      <c r="F54" s="1"/>
      <c r="G54" s="1"/>
      <c r="H54" s="1"/>
      <c r="I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  <c r="IV54" s="51"/>
      <c r="IW54" s="51"/>
      <c r="IX54" s="51"/>
      <c r="IY54" s="51"/>
      <c r="IZ54" s="51"/>
    </row>
    <row r="55" spans="1:260" x14ac:dyDescent="0.3">
      <c r="A55" s="1"/>
      <c r="B55" s="1"/>
      <c r="C55" s="1" t="s">
        <v>1</v>
      </c>
      <c r="D55" s="1" t="s">
        <v>126</v>
      </c>
      <c r="E55" s="1" t="s">
        <v>132</v>
      </c>
      <c r="F55" s="1"/>
      <c r="G55" s="1"/>
      <c r="I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</row>
    <row r="56" spans="1:260" x14ac:dyDescent="0.3">
      <c r="A56" s="1"/>
      <c r="B56" s="1"/>
      <c r="C56" s="1" t="s">
        <v>3</v>
      </c>
      <c r="D56" s="1" t="s">
        <v>127</v>
      </c>
      <c r="E56" s="1" t="s">
        <v>133</v>
      </c>
      <c r="F56" s="1"/>
      <c r="G56" s="1"/>
      <c r="I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  <c r="IV56" s="51"/>
      <c r="IW56" s="51"/>
      <c r="IX56" s="51"/>
      <c r="IY56" s="51"/>
      <c r="IZ56" s="51"/>
    </row>
    <row r="57" spans="1:260" x14ac:dyDescent="0.3">
      <c r="A57" s="1"/>
      <c r="B57" s="1"/>
      <c r="C57" s="1" t="s">
        <v>32</v>
      </c>
      <c r="D57" s="1"/>
      <c r="E57" s="1" t="s">
        <v>134</v>
      </c>
      <c r="F57" s="1"/>
      <c r="G57" s="1"/>
      <c r="I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</row>
    <row r="58" spans="1:260" x14ac:dyDescent="0.3">
      <c r="A58" s="1"/>
      <c r="B58" s="1"/>
      <c r="C58" s="1" t="s">
        <v>0</v>
      </c>
      <c r="D58" s="1" t="s">
        <v>83</v>
      </c>
      <c r="E58" s="1"/>
      <c r="F58" s="1"/>
      <c r="G58" s="1"/>
      <c r="I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/>
      <c r="IX58" s="51"/>
      <c r="IY58" s="51"/>
      <c r="IZ58" s="51"/>
    </row>
    <row r="59" spans="1:260" x14ac:dyDescent="0.3">
      <c r="A59" s="1"/>
      <c r="B59" s="1"/>
      <c r="C59" s="1" t="s">
        <v>2</v>
      </c>
      <c r="D59" s="1" t="s">
        <v>28</v>
      </c>
      <c r="G59" s="1"/>
      <c r="H59" s="1"/>
      <c r="I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</row>
    <row r="60" spans="1:260" x14ac:dyDescent="0.3">
      <c r="A60" s="1"/>
      <c r="B60" s="1"/>
      <c r="C60" s="1" t="s">
        <v>4</v>
      </c>
      <c r="D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  <c r="IV60" s="51"/>
      <c r="IW60" s="51"/>
      <c r="IX60" s="51"/>
      <c r="IY60" s="51"/>
      <c r="IZ60" s="51"/>
    </row>
    <row r="61" spans="1:260" x14ac:dyDescent="0.3">
      <c r="A61" s="1"/>
      <c r="B61" s="1"/>
      <c r="C61" s="1"/>
      <c r="D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  <c r="IV61" s="51"/>
      <c r="IW61" s="51"/>
      <c r="IX61" s="51"/>
      <c r="IY61" s="51"/>
      <c r="IZ61" s="51"/>
    </row>
    <row r="62" spans="1:260" x14ac:dyDescent="0.3">
      <c r="A62" s="1"/>
      <c r="B62" s="1"/>
      <c r="C62" s="1"/>
      <c r="D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GA62" s="51"/>
      <c r="GB62" s="51"/>
      <c r="GC62" s="51"/>
      <c r="GD62" s="51"/>
      <c r="GE62" s="51"/>
      <c r="GF62" s="51"/>
      <c r="GG62" s="51"/>
      <c r="GH62" s="51"/>
      <c r="GI62" s="51"/>
      <c r="GJ62" s="51"/>
      <c r="GK62" s="51"/>
      <c r="GL62" s="51"/>
      <c r="GM62" s="51"/>
      <c r="GN62" s="51"/>
      <c r="GO62" s="51"/>
      <c r="GP62" s="51"/>
      <c r="GQ62" s="51"/>
      <c r="GR62" s="51"/>
      <c r="GS62" s="51"/>
      <c r="GT62" s="51"/>
      <c r="GU62" s="51"/>
      <c r="GV62" s="51"/>
      <c r="GW62" s="51"/>
      <c r="GX62" s="51"/>
      <c r="GY62" s="51"/>
      <c r="GZ62" s="51"/>
      <c r="HA62" s="51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  <c r="IV62" s="51"/>
      <c r="IW62" s="51"/>
      <c r="IX62" s="51"/>
      <c r="IY62" s="51"/>
      <c r="IZ62" s="51"/>
    </row>
    <row r="63" spans="1:260" x14ac:dyDescent="0.3">
      <c r="A63" s="1"/>
      <c r="B63" s="1"/>
      <c r="G63" s="16" t="s">
        <v>36</v>
      </c>
      <c r="H63" s="16" t="s">
        <v>62</v>
      </c>
      <c r="I63" s="16" t="s">
        <v>63</v>
      </c>
      <c r="J63" s="16" t="s">
        <v>64</v>
      </c>
      <c r="K63" s="1"/>
      <c r="M63" s="16" t="s">
        <v>36</v>
      </c>
      <c r="N63" s="16" t="s">
        <v>62</v>
      </c>
      <c r="O63" s="16" t="s">
        <v>98</v>
      </c>
      <c r="P63" s="16" t="s">
        <v>99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GA63" s="51"/>
      <c r="GB63" s="51"/>
      <c r="GC63" s="51"/>
      <c r="GD63" s="51"/>
      <c r="GE63" s="51"/>
      <c r="GF63" s="51"/>
      <c r="GG63" s="51"/>
      <c r="GH63" s="51"/>
      <c r="GI63" s="51"/>
      <c r="GJ63" s="51"/>
      <c r="GK63" s="51"/>
      <c r="GL63" s="51"/>
      <c r="GM63" s="51"/>
      <c r="GN63" s="51"/>
      <c r="GO63" s="51"/>
      <c r="GP63" s="51"/>
      <c r="GQ63" s="51"/>
      <c r="GR63" s="51"/>
      <c r="GS63" s="51"/>
      <c r="GT63" s="51"/>
      <c r="GU63" s="51"/>
      <c r="GV63" s="51"/>
      <c r="GW63" s="51"/>
      <c r="GX63" s="51"/>
      <c r="GY63" s="51"/>
      <c r="GZ63" s="51"/>
      <c r="HA63" s="51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1"/>
      <c r="IV63" s="51"/>
      <c r="IW63" s="51"/>
      <c r="IX63" s="51"/>
      <c r="IY63" s="51"/>
      <c r="IZ63" s="51"/>
    </row>
    <row r="64" spans="1:260" x14ac:dyDescent="0.3">
      <c r="A64" s="1">
        <v>1</v>
      </c>
      <c r="B64" s="1"/>
      <c r="G64" s="16" t="s">
        <v>37</v>
      </c>
      <c r="H64" s="16" t="s">
        <v>37</v>
      </c>
      <c r="I64" s="16" t="s">
        <v>37</v>
      </c>
      <c r="J64" s="16" t="s">
        <v>37</v>
      </c>
      <c r="K64" s="1"/>
      <c r="M64" s="16" t="s">
        <v>37</v>
      </c>
      <c r="N64" s="16" t="s">
        <v>37</v>
      </c>
      <c r="O64" s="16" t="s">
        <v>37</v>
      </c>
      <c r="P64" s="16" t="s">
        <v>37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GA64" s="51"/>
      <c r="GB64" s="51"/>
      <c r="GC64" s="51"/>
      <c r="GD64" s="51"/>
      <c r="GE64" s="51"/>
      <c r="GF64" s="51"/>
      <c r="GG64" s="51"/>
      <c r="GH64" s="51"/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/>
      <c r="GW64" s="51"/>
      <c r="GX64" s="51"/>
      <c r="GY64" s="51"/>
      <c r="GZ64" s="51"/>
      <c r="HA64" s="51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  <c r="IV64" s="51"/>
      <c r="IW64" s="51"/>
      <c r="IX64" s="51"/>
      <c r="IY64" s="51"/>
      <c r="IZ64" s="51"/>
    </row>
    <row r="65" spans="1:260" x14ac:dyDescent="0.3">
      <c r="A65" s="1">
        <f>A64+1</f>
        <v>2</v>
      </c>
      <c r="B65" s="1"/>
      <c r="G65" s="16" t="s">
        <v>37</v>
      </c>
      <c r="H65" s="16" t="s">
        <v>38</v>
      </c>
      <c r="I65" s="16" t="s">
        <v>38</v>
      </c>
      <c r="J65" s="16" t="s">
        <v>38</v>
      </c>
      <c r="K65" s="1"/>
      <c r="M65" s="16" t="s">
        <v>37</v>
      </c>
      <c r="N65" s="16" t="s">
        <v>38</v>
      </c>
      <c r="O65" s="16" t="s">
        <v>38</v>
      </c>
      <c r="P65" s="16" t="s">
        <v>38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  <c r="IV65" s="51"/>
      <c r="IW65" s="51"/>
      <c r="IX65" s="51"/>
      <c r="IY65" s="51"/>
      <c r="IZ65" s="51"/>
    </row>
    <row r="66" spans="1:260" x14ac:dyDescent="0.3">
      <c r="A66" s="1">
        <f t="shared" ref="A66:A70" si="448">A65+1</f>
        <v>3</v>
      </c>
      <c r="B66" s="1"/>
      <c r="G66" s="16" t="s">
        <v>38</v>
      </c>
      <c r="H66" s="16" t="s">
        <v>37</v>
      </c>
      <c r="I66" s="16" t="s">
        <v>37</v>
      </c>
      <c r="J66" s="16" t="s">
        <v>37</v>
      </c>
      <c r="K66" s="1"/>
      <c r="M66" s="16" t="s">
        <v>38</v>
      </c>
      <c r="N66" s="16" t="s">
        <v>37</v>
      </c>
      <c r="O66" s="16" t="s">
        <v>37</v>
      </c>
      <c r="P66" s="16" t="s">
        <v>37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  <c r="IV66" s="51"/>
      <c r="IW66" s="51"/>
      <c r="IX66" s="51"/>
      <c r="IY66" s="51"/>
      <c r="IZ66" s="51"/>
    </row>
    <row r="67" spans="1:260" x14ac:dyDescent="0.3">
      <c r="A67" s="1">
        <f t="shared" si="448"/>
        <v>4</v>
      </c>
      <c r="B67" s="1"/>
      <c r="G67" s="16" t="s">
        <v>37</v>
      </c>
      <c r="H67" s="16" t="s">
        <v>37</v>
      </c>
      <c r="I67" s="16" t="s">
        <v>37</v>
      </c>
      <c r="J67" s="16" t="s">
        <v>37</v>
      </c>
      <c r="K67" s="1"/>
      <c r="M67" s="16" t="s">
        <v>37</v>
      </c>
      <c r="N67" s="16" t="s">
        <v>37</v>
      </c>
      <c r="O67" s="16" t="s">
        <v>37</v>
      </c>
      <c r="P67" s="16" t="s">
        <v>37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GA67" s="51"/>
      <c r="GB67" s="51"/>
      <c r="GC67" s="51"/>
      <c r="GD67" s="51"/>
      <c r="GE67" s="51"/>
      <c r="GF67" s="51"/>
      <c r="GG67" s="51"/>
      <c r="GH67" s="51"/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/>
      <c r="GW67" s="51"/>
      <c r="GX67" s="51"/>
      <c r="GY67" s="51"/>
      <c r="GZ67" s="51"/>
      <c r="HA67" s="51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  <c r="IV67" s="51"/>
      <c r="IW67" s="51"/>
      <c r="IX67" s="51"/>
      <c r="IY67" s="51"/>
      <c r="IZ67" s="51"/>
    </row>
    <row r="68" spans="1:260" x14ac:dyDescent="0.3">
      <c r="A68" s="1">
        <f t="shared" si="448"/>
        <v>5</v>
      </c>
      <c r="B68" s="1"/>
      <c r="G68" s="16" t="s">
        <v>37</v>
      </c>
      <c r="H68" s="16" t="s">
        <v>38</v>
      </c>
      <c r="I68" s="16" t="s">
        <v>37</v>
      </c>
      <c r="J68" s="16" t="s">
        <v>38</v>
      </c>
      <c r="K68" s="1"/>
      <c r="M68" s="16" t="s">
        <v>37</v>
      </c>
      <c r="N68" s="16" t="s">
        <v>38</v>
      </c>
      <c r="O68" s="16" t="s">
        <v>37</v>
      </c>
      <c r="P68" s="16" t="s">
        <v>38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GA68" s="51"/>
      <c r="GB68" s="51"/>
      <c r="GC68" s="51"/>
      <c r="GD68" s="51"/>
      <c r="GE68" s="51"/>
      <c r="GF68" s="51"/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/>
      <c r="GW68" s="51"/>
      <c r="GX68" s="51"/>
      <c r="GY68" s="51"/>
      <c r="GZ68" s="51"/>
      <c r="HA68" s="51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  <c r="IV68" s="51"/>
      <c r="IW68" s="51"/>
      <c r="IX68" s="51"/>
      <c r="IY68" s="51"/>
      <c r="IZ68" s="51"/>
    </row>
    <row r="69" spans="1:260" x14ac:dyDescent="0.3">
      <c r="A69" s="1">
        <f t="shared" si="448"/>
        <v>6</v>
      </c>
      <c r="B69" s="1"/>
      <c r="G69" s="16" t="s">
        <v>37</v>
      </c>
      <c r="H69" s="16" t="s">
        <v>37</v>
      </c>
      <c r="I69" s="16" t="s">
        <v>37</v>
      </c>
      <c r="J69" s="16" t="s">
        <v>39</v>
      </c>
      <c r="K69" s="1"/>
      <c r="M69" s="16" t="s">
        <v>37</v>
      </c>
      <c r="N69" s="16" t="s">
        <v>37</v>
      </c>
      <c r="O69" s="16" t="s">
        <v>37</v>
      </c>
      <c r="P69" s="16" t="s">
        <v>39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  <c r="IV69" s="51"/>
      <c r="IW69" s="51"/>
      <c r="IX69" s="51"/>
      <c r="IY69" s="51"/>
      <c r="IZ69" s="51"/>
    </row>
    <row r="70" spans="1:260" x14ac:dyDescent="0.3">
      <c r="A70" s="1">
        <f t="shared" si="448"/>
        <v>7</v>
      </c>
      <c r="B70" s="1"/>
      <c r="G70" s="16" t="s">
        <v>38</v>
      </c>
      <c r="H70" s="16" t="s">
        <v>37</v>
      </c>
      <c r="I70" s="16" t="s">
        <v>38</v>
      </c>
      <c r="J70" s="16" t="s">
        <v>38</v>
      </c>
      <c r="K70" s="1"/>
      <c r="M70" s="16" t="s">
        <v>38</v>
      </c>
      <c r="N70" s="16" t="s">
        <v>37</v>
      </c>
      <c r="O70" s="16" t="s">
        <v>38</v>
      </c>
      <c r="P70" s="16" t="s">
        <v>38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GA70" s="51"/>
      <c r="GB70" s="51"/>
      <c r="GC70" s="51"/>
      <c r="GD70" s="51"/>
      <c r="GE70" s="51"/>
      <c r="GF70" s="51"/>
      <c r="GG70" s="51"/>
      <c r="GH70" s="51"/>
      <c r="GI70" s="51"/>
      <c r="GJ70" s="51"/>
      <c r="GK70" s="51"/>
      <c r="GL70" s="51"/>
      <c r="GM70" s="51"/>
      <c r="GN70" s="51"/>
      <c r="GO70" s="51"/>
      <c r="GP70" s="51"/>
      <c r="GQ70" s="51"/>
      <c r="GR70" s="51"/>
      <c r="GS70" s="51"/>
      <c r="GT70" s="51"/>
      <c r="GU70" s="51"/>
      <c r="GV70" s="51"/>
      <c r="GW70" s="51"/>
      <c r="GX70" s="51"/>
      <c r="GY70" s="51"/>
      <c r="GZ70" s="51"/>
      <c r="HA70" s="51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  <c r="IV70" s="51"/>
      <c r="IW70" s="51"/>
      <c r="IX70" s="51"/>
      <c r="IY70" s="51"/>
      <c r="IZ70" s="51"/>
    </row>
    <row r="71" spans="1:260" x14ac:dyDescent="0.3">
      <c r="A71" s="1"/>
      <c r="B71" s="1"/>
      <c r="C71" s="1"/>
      <c r="D71" s="1"/>
      <c r="G71" s="1"/>
      <c r="H71" s="1"/>
      <c r="I71" s="1"/>
      <c r="J71" s="1"/>
      <c r="K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GA71" s="51"/>
      <c r="GB71" s="51"/>
      <c r="GC71" s="51"/>
      <c r="GD71" s="51"/>
      <c r="GE71" s="51"/>
      <c r="GF71" s="51"/>
      <c r="GG71" s="51"/>
      <c r="GH71" s="51"/>
      <c r="GI71" s="51"/>
      <c r="GJ71" s="51"/>
      <c r="GK71" s="51"/>
      <c r="GL71" s="51"/>
      <c r="GM71" s="51"/>
      <c r="GN71" s="51"/>
      <c r="GO71" s="51"/>
      <c r="GP71" s="51"/>
      <c r="GQ71" s="51"/>
      <c r="GR71" s="51"/>
      <c r="GS71" s="51"/>
      <c r="GT71" s="51"/>
      <c r="GU71" s="51"/>
      <c r="GV71" s="51"/>
      <c r="GW71" s="51"/>
      <c r="GX71" s="51"/>
      <c r="GY71" s="51"/>
      <c r="GZ71" s="51"/>
      <c r="HA71" s="51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  <c r="IV71" s="51"/>
      <c r="IW71" s="51"/>
      <c r="IX71" s="51"/>
      <c r="IY71" s="51"/>
      <c r="IZ71" s="51"/>
    </row>
    <row r="72" spans="1:260" x14ac:dyDescent="0.3">
      <c r="A72" s="1"/>
      <c r="B72" s="1"/>
      <c r="C72" s="1"/>
      <c r="D72" s="1"/>
      <c r="G72" s="1"/>
      <c r="H72" s="1"/>
      <c r="I72" s="1"/>
      <c r="J72" s="1"/>
      <c r="K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GA72" s="51"/>
      <c r="GB72" s="51"/>
      <c r="GC72" s="51"/>
      <c r="GD72" s="51"/>
      <c r="GE72" s="51"/>
      <c r="GF72" s="51"/>
      <c r="GG72" s="51"/>
      <c r="GH72" s="51"/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/>
      <c r="GW72" s="51"/>
      <c r="GX72" s="51"/>
      <c r="GY72" s="51"/>
      <c r="GZ72" s="51"/>
      <c r="HA72" s="51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  <c r="IV72" s="51"/>
      <c r="IW72" s="51"/>
      <c r="IX72" s="51"/>
      <c r="IY72" s="51"/>
      <c r="IZ72" s="51"/>
    </row>
    <row r="73" spans="1:260" x14ac:dyDescent="0.3">
      <c r="A73" s="1"/>
      <c r="B73" s="1"/>
      <c r="D73" s="1"/>
      <c r="G73" s="5" t="str">
        <f>'SCALE TONALITA DITEGGIATURA'!P17</f>
        <v>Do</v>
      </c>
      <c r="H73" s="1" t="str">
        <f>G73</f>
        <v>Do</v>
      </c>
      <c r="I73" s="1" t="str">
        <f>H73</f>
        <v>Do</v>
      </c>
      <c r="J73" s="1" t="str">
        <f>I73</f>
        <v>Do</v>
      </c>
      <c r="K73" s="14">
        <f>IF(RIGHT(G73,1)="b","bemolle",0)</f>
        <v>0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  <c r="IV73" s="51"/>
      <c r="IW73" s="51"/>
      <c r="IX73" s="51"/>
      <c r="IY73" s="51"/>
      <c r="IZ73" s="51"/>
    </row>
    <row r="74" spans="1:260" x14ac:dyDescent="0.3">
      <c r="A74" s="1">
        <f t="shared" ref="A74:A80" si="449">A64</f>
        <v>1</v>
      </c>
      <c r="B74" s="1"/>
      <c r="C74" s="1">
        <f t="shared" ref="C74:F80" si="450">(IF(G64="t",2,(IF(G64="S",1,(IF(G64="T,5",3,9999999))))))</f>
        <v>2</v>
      </c>
      <c r="D74" s="1">
        <f t="shared" si="450"/>
        <v>2</v>
      </c>
      <c r="E74" s="1">
        <f t="shared" si="450"/>
        <v>2</v>
      </c>
      <c r="F74" s="1">
        <f t="shared" si="450"/>
        <v>2</v>
      </c>
      <c r="G74" s="1">
        <f>VLOOKUP(G73,(IF($K$73="bemolle",notenumb,NOTENUM)),2,FALSE)</f>
        <v>1001</v>
      </c>
      <c r="H74" s="1">
        <f>VLOOKUP(H73,(IF($K$73="bemolle",notenumb,NOTENUM)),2,FALSE)</f>
        <v>1001</v>
      </c>
      <c r="I74" s="1">
        <f>VLOOKUP(I73,(IF($K$73="bemolle",notenumb,NOTENUM)),2,FALSE)</f>
        <v>1001</v>
      </c>
      <c r="J74" s="1">
        <f>VLOOKUP(J73,(IF($K$73="bemolle",notenumb,NOTENUM)),2,FALSE)</f>
        <v>1001</v>
      </c>
      <c r="K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GA74" s="51"/>
      <c r="GB74" s="51"/>
      <c r="GC74" s="51"/>
      <c r="GD74" s="51"/>
      <c r="GE74" s="51"/>
      <c r="GF74" s="51"/>
      <c r="GG74" s="51"/>
      <c r="GH74" s="51"/>
      <c r="GI74" s="51"/>
      <c r="GJ74" s="51"/>
      <c r="GK74" s="51"/>
      <c r="GL74" s="51"/>
      <c r="GM74" s="51"/>
      <c r="GN74" s="51"/>
      <c r="GO74" s="51"/>
      <c r="GP74" s="51"/>
      <c r="GQ74" s="51"/>
      <c r="GR74" s="51"/>
      <c r="GS74" s="51"/>
      <c r="GT74" s="51"/>
      <c r="GU74" s="51"/>
      <c r="GV74" s="51"/>
      <c r="GW74" s="51"/>
      <c r="GX74" s="51"/>
      <c r="GY74" s="51"/>
      <c r="GZ74" s="51"/>
      <c r="HA74" s="51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  <c r="IV74" s="51"/>
      <c r="IW74" s="51"/>
      <c r="IX74" s="51"/>
      <c r="IY74" s="51"/>
      <c r="IZ74" s="51"/>
    </row>
    <row r="75" spans="1:260" x14ac:dyDescent="0.3">
      <c r="A75" s="1">
        <f t="shared" si="449"/>
        <v>2</v>
      </c>
      <c r="B75" s="1"/>
      <c r="C75" s="1">
        <f t="shared" si="450"/>
        <v>2</v>
      </c>
      <c r="D75" s="1">
        <f t="shared" si="450"/>
        <v>1</v>
      </c>
      <c r="E75" s="1">
        <f t="shared" si="450"/>
        <v>1</v>
      </c>
      <c r="F75" s="1">
        <f t="shared" si="450"/>
        <v>1</v>
      </c>
      <c r="G75" s="1">
        <f>G74+C74</f>
        <v>1003</v>
      </c>
      <c r="H75" s="1">
        <f t="shared" ref="H75:H80" si="451">H74+D74</f>
        <v>1003</v>
      </c>
      <c r="I75" s="1">
        <f t="shared" ref="I75:I80" si="452">I74+E74</f>
        <v>1003</v>
      </c>
      <c r="J75" s="1">
        <f t="shared" ref="J75:J80" si="453">J74+F74</f>
        <v>1003</v>
      </c>
      <c r="K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/>
      <c r="GW75" s="51"/>
      <c r="GX75" s="51"/>
      <c r="GY75" s="51"/>
      <c r="GZ75" s="51"/>
      <c r="HA75" s="5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  <c r="IV75" s="51"/>
      <c r="IW75" s="51"/>
      <c r="IX75" s="51"/>
      <c r="IY75" s="51"/>
      <c r="IZ75" s="51"/>
    </row>
    <row r="76" spans="1:260" x14ac:dyDescent="0.3">
      <c r="A76" s="1">
        <f t="shared" si="449"/>
        <v>3</v>
      </c>
      <c r="B76" s="1"/>
      <c r="C76" s="1">
        <f t="shared" si="450"/>
        <v>1</v>
      </c>
      <c r="D76" s="1">
        <f t="shared" si="450"/>
        <v>2</v>
      </c>
      <c r="E76" s="1">
        <f t="shared" si="450"/>
        <v>2</v>
      </c>
      <c r="F76" s="1">
        <f t="shared" si="450"/>
        <v>2</v>
      </c>
      <c r="G76" s="1">
        <f t="shared" ref="G76:G80" si="454">G75+C75</f>
        <v>1005</v>
      </c>
      <c r="H76" s="1">
        <f t="shared" si="451"/>
        <v>1004</v>
      </c>
      <c r="I76" s="1">
        <f t="shared" si="452"/>
        <v>1004</v>
      </c>
      <c r="J76" s="1">
        <f t="shared" si="453"/>
        <v>1004</v>
      </c>
      <c r="K76" s="1"/>
      <c r="L76" s="1">
        <f>(IF($G$73="sol",3,(IF($G$73="sol#",3,(IF($G$73="solb",3,2))))))</f>
        <v>2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GA76" s="51"/>
      <c r="GB76" s="51"/>
      <c r="GC76" s="51"/>
      <c r="GD76" s="51"/>
      <c r="GE76" s="51"/>
      <c r="GF76" s="51"/>
      <c r="GG76" s="51"/>
      <c r="GH76" s="51"/>
      <c r="GI76" s="51"/>
      <c r="GJ76" s="51"/>
      <c r="GK76" s="51"/>
      <c r="GL76" s="51"/>
      <c r="GM76" s="51"/>
      <c r="GN76" s="51"/>
      <c r="GO76" s="51"/>
      <c r="GP76" s="51"/>
      <c r="GQ76" s="51"/>
      <c r="GR76" s="51"/>
      <c r="GS76" s="51"/>
      <c r="GT76" s="51"/>
      <c r="GU76" s="51"/>
      <c r="GV76" s="51"/>
      <c r="GW76" s="51"/>
      <c r="GX76" s="51"/>
      <c r="GY76" s="51"/>
      <c r="GZ76" s="51"/>
      <c r="HA76" s="5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1"/>
      <c r="IV76" s="51"/>
      <c r="IW76" s="51"/>
      <c r="IX76" s="51"/>
      <c r="IY76" s="51"/>
      <c r="IZ76" s="51"/>
    </row>
    <row r="77" spans="1:260" x14ac:dyDescent="0.3">
      <c r="A77" s="1">
        <f t="shared" si="449"/>
        <v>4</v>
      </c>
      <c r="B77" s="1"/>
      <c r="C77" s="1">
        <f t="shared" si="450"/>
        <v>2</v>
      </c>
      <c r="D77" s="1">
        <f t="shared" si="450"/>
        <v>2</v>
      </c>
      <c r="E77" s="1">
        <f t="shared" si="450"/>
        <v>2</v>
      </c>
      <c r="F77" s="1">
        <f t="shared" si="450"/>
        <v>2</v>
      </c>
      <c r="G77" s="1">
        <f t="shared" si="454"/>
        <v>1006</v>
      </c>
      <c r="H77" s="1">
        <f t="shared" si="451"/>
        <v>1006</v>
      </c>
      <c r="I77" s="1">
        <f t="shared" si="452"/>
        <v>1006</v>
      </c>
      <c r="J77" s="1">
        <f t="shared" si="453"/>
        <v>1006</v>
      </c>
      <c r="K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GA77" s="51"/>
      <c r="GB77" s="51"/>
      <c r="GC77" s="51"/>
      <c r="GD77" s="51"/>
      <c r="GE77" s="51"/>
      <c r="GF77" s="51"/>
      <c r="GG77" s="51"/>
      <c r="GH77" s="51"/>
      <c r="GI77" s="51"/>
      <c r="GJ77" s="51"/>
      <c r="GK77" s="51"/>
      <c r="GL77" s="51"/>
      <c r="GM77" s="51"/>
      <c r="GN77" s="51"/>
      <c r="GO77" s="51"/>
      <c r="GP77" s="51"/>
      <c r="GQ77" s="51"/>
      <c r="GR77" s="51"/>
      <c r="GS77" s="51"/>
      <c r="GT77" s="51"/>
      <c r="GU77" s="51"/>
      <c r="GV77" s="51"/>
      <c r="GW77" s="51"/>
      <c r="GX77" s="51"/>
      <c r="GY77" s="51"/>
      <c r="GZ77" s="51"/>
      <c r="HA77" s="5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  <c r="IV77" s="51"/>
      <c r="IW77" s="51"/>
      <c r="IX77" s="51"/>
      <c r="IY77" s="51"/>
      <c r="IZ77" s="51"/>
    </row>
    <row r="78" spans="1:260" x14ac:dyDescent="0.3">
      <c r="A78" s="1">
        <f t="shared" si="449"/>
        <v>5</v>
      </c>
      <c r="B78" s="1"/>
      <c r="C78" s="1">
        <f t="shared" si="450"/>
        <v>2</v>
      </c>
      <c r="D78" s="1">
        <f t="shared" si="450"/>
        <v>1</v>
      </c>
      <c r="E78" s="1">
        <f t="shared" si="450"/>
        <v>2</v>
      </c>
      <c r="F78" s="1">
        <f t="shared" si="450"/>
        <v>1</v>
      </c>
      <c r="G78" s="1">
        <f t="shared" si="454"/>
        <v>1008</v>
      </c>
      <c r="H78" s="1">
        <f t="shared" si="451"/>
        <v>1008</v>
      </c>
      <c r="I78" s="1">
        <f t="shared" si="452"/>
        <v>1008</v>
      </c>
      <c r="J78" s="1">
        <f t="shared" si="453"/>
        <v>1008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</row>
    <row r="79" spans="1:260" x14ac:dyDescent="0.3">
      <c r="A79" s="1">
        <f t="shared" si="449"/>
        <v>6</v>
      </c>
      <c r="B79" s="1"/>
      <c r="C79" s="1">
        <f t="shared" si="450"/>
        <v>2</v>
      </c>
      <c r="D79" s="1">
        <f t="shared" si="450"/>
        <v>2</v>
      </c>
      <c r="E79" s="1">
        <f t="shared" si="450"/>
        <v>2</v>
      </c>
      <c r="F79" s="1">
        <f t="shared" si="450"/>
        <v>3</v>
      </c>
      <c r="G79" s="1">
        <f t="shared" si="454"/>
        <v>1010</v>
      </c>
      <c r="H79" s="1">
        <f t="shared" si="451"/>
        <v>1009</v>
      </c>
      <c r="I79" s="1">
        <f t="shared" si="452"/>
        <v>1010</v>
      </c>
      <c r="J79" s="1">
        <f t="shared" si="453"/>
        <v>1009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</row>
    <row r="80" spans="1:260" x14ac:dyDescent="0.3">
      <c r="A80" s="1">
        <f t="shared" si="449"/>
        <v>7</v>
      </c>
      <c r="B80" s="1"/>
      <c r="C80" s="1">
        <f t="shared" si="450"/>
        <v>1</v>
      </c>
      <c r="D80" s="1">
        <f t="shared" si="450"/>
        <v>2</v>
      </c>
      <c r="E80" s="1">
        <f t="shared" si="450"/>
        <v>1</v>
      </c>
      <c r="F80" s="1">
        <f t="shared" si="450"/>
        <v>1</v>
      </c>
      <c r="G80" s="1">
        <f t="shared" si="454"/>
        <v>1012</v>
      </c>
      <c r="H80" s="1">
        <f t="shared" si="451"/>
        <v>1011</v>
      </c>
      <c r="I80" s="1">
        <f t="shared" si="452"/>
        <v>1012</v>
      </c>
      <c r="J80" s="1">
        <f t="shared" si="453"/>
        <v>1012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</row>
    <row r="81" spans="1:18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</row>
    <row r="82" spans="1:181" x14ac:dyDescent="0.3">
      <c r="A82" s="2" t="str">
        <f>E82</f>
        <v>Do</v>
      </c>
      <c r="B82">
        <f>C82</f>
        <v>1001</v>
      </c>
      <c r="C82" s="2">
        <v>1001</v>
      </c>
      <c r="D82" s="1">
        <v>1</v>
      </c>
      <c r="E82" s="2" t="str" cm="1">
        <f t="array" ref="E82">INDEX(pizzo,D82,1)</f>
        <v>Do</v>
      </c>
      <c r="F82" s="1"/>
      <c r="G82" s="1" t="str">
        <f t="shared" ref="G82:J88" si="455">VLOOKUP(G74,SOMMANOTA,3,FALSE)</f>
        <v>Do</v>
      </c>
      <c r="H82" s="1" t="str">
        <f t="shared" si="455"/>
        <v>Do</v>
      </c>
      <c r="I82" s="1" t="str">
        <f t="shared" si="455"/>
        <v>Do</v>
      </c>
      <c r="J82" s="1" t="str">
        <f t="shared" si="455"/>
        <v>Do</v>
      </c>
      <c r="K82" s="1" t="str">
        <f t="shared" ref="K82:K88" si="456">VLOOKUP((LEFT($G$73,(IF($G$73="sol",3,(IF($G$73="sol#",3,(IF($G$73="solb",3,2)))))))),SCALETTA,D82,FALSE)</f>
        <v>Do</v>
      </c>
      <c r="L82" s="1" t="str">
        <f>K82</f>
        <v>Do</v>
      </c>
      <c r="M82" s="1" t="str">
        <f t="shared" ref="M82:N82" si="457">L82</f>
        <v>Do</v>
      </c>
      <c r="N82" s="1" t="str">
        <f t="shared" si="457"/>
        <v>Do</v>
      </c>
      <c r="O82" s="7">
        <f t="shared" ref="O82:V88" si="458">VLOOKUP(G82,NOTENUM,2,FALSE)</f>
        <v>1001</v>
      </c>
      <c r="P82" s="7">
        <f t="shared" si="458"/>
        <v>1001</v>
      </c>
      <c r="Q82" s="7">
        <f t="shared" si="458"/>
        <v>1001</v>
      </c>
      <c r="R82" s="7">
        <f t="shared" si="458"/>
        <v>1001</v>
      </c>
      <c r="S82" s="8">
        <f t="shared" si="458"/>
        <v>1001</v>
      </c>
      <c r="T82" s="8">
        <f t="shared" si="458"/>
        <v>1001</v>
      </c>
      <c r="U82" s="8">
        <f t="shared" si="458"/>
        <v>1001</v>
      </c>
      <c r="V82" s="8">
        <f t="shared" si="458"/>
        <v>1001</v>
      </c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7" t="e">
        <f t="shared" ref="BS82:BZ88" si="459">VLOOKUP(BK82,NOTENUM,2,FALSE)</f>
        <v>#N/A</v>
      </c>
      <c r="BT82" s="7" t="e">
        <f t="shared" si="459"/>
        <v>#N/A</v>
      </c>
      <c r="BU82" s="7" t="e">
        <f t="shared" si="459"/>
        <v>#N/A</v>
      </c>
      <c r="BV82" s="7" t="e">
        <f t="shared" si="459"/>
        <v>#N/A</v>
      </c>
      <c r="BW82" s="8" t="e">
        <f t="shared" si="459"/>
        <v>#N/A</v>
      </c>
      <c r="BX82" s="8" t="e">
        <f t="shared" si="459"/>
        <v>#N/A</v>
      </c>
      <c r="BY82" s="8" t="e">
        <f t="shared" si="459"/>
        <v>#N/A</v>
      </c>
      <c r="BZ82" s="8" t="e">
        <f t="shared" si="459"/>
        <v>#N/A</v>
      </c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7" t="e">
        <f t="shared" ref="DW82:ED88" si="460">VLOOKUP(DO82,NOTENUM,2,FALSE)</f>
        <v>#N/A</v>
      </c>
      <c r="DX82" s="7" t="e">
        <f t="shared" si="460"/>
        <v>#N/A</v>
      </c>
      <c r="DY82" s="7" t="e">
        <f t="shared" si="460"/>
        <v>#N/A</v>
      </c>
      <c r="DZ82" s="7" t="e">
        <f t="shared" si="460"/>
        <v>#N/A</v>
      </c>
      <c r="EA82" s="8" t="e">
        <f t="shared" si="460"/>
        <v>#N/A</v>
      </c>
      <c r="EB82" s="8" t="e">
        <f t="shared" si="460"/>
        <v>#N/A</v>
      </c>
      <c r="EC82" s="8" t="e">
        <f t="shared" si="460"/>
        <v>#N/A</v>
      </c>
      <c r="ED82" s="8" t="e">
        <f t="shared" si="460"/>
        <v>#N/A</v>
      </c>
      <c r="EE82" s="1"/>
      <c r="EF82" s="1"/>
      <c r="EG82" s="1"/>
      <c r="EH82" s="7"/>
      <c r="EI82" s="7"/>
      <c r="EJ82" s="7"/>
      <c r="EK82" s="7"/>
      <c r="EL82" s="8"/>
      <c r="EM82" s="8"/>
      <c r="EN82" s="8"/>
      <c r="EO82" s="8"/>
      <c r="EP82" s="1"/>
      <c r="EQ82" s="1"/>
      <c r="ER82" s="1"/>
      <c r="ES82" s="7"/>
      <c r="ET82" s="7"/>
      <c r="EU82" s="7"/>
      <c r="EV82" s="7"/>
      <c r="EW82" s="8"/>
      <c r="EX82" s="8"/>
      <c r="EY82" s="8"/>
      <c r="EZ82" s="8"/>
      <c r="FA82" s="1"/>
      <c r="FB82" s="1"/>
      <c r="FC82" s="1"/>
      <c r="FD82" s="7"/>
      <c r="FE82" s="7"/>
      <c r="FF82" s="7"/>
      <c r="FG82" s="7"/>
      <c r="FH82" s="8"/>
      <c r="FI82" s="8"/>
      <c r="FJ82" s="8"/>
      <c r="FK82" s="8"/>
      <c r="FL82" s="1"/>
      <c r="FM82" s="1"/>
      <c r="FN82" s="1"/>
      <c r="FO82" s="7"/>
      <c r="FP82" s="7"/>
      <c r="FQ82" s="7"/>
      <c r="FR82" s="7"/>
      <c r="FS82" s="8"/>
      <c r="FT82" s="8"/>
      <c r="FU82" s="8"/>
      <c r="FV82" s="8"/>
      <c r="FW82" s="1"/>
      <c r="FX82" s="1"/>
      <c r="FY82" s="1"/>
    </row>
    <row r="83" spans="1:181" x14ac:dyDescent="0.3">
      <c r="A83" s="2" t="str">
        <f t="shared" ref="A83:A93" si="461">E83</f>
        <v>Do#</v>
      </c>
      <c r="B83">
        <f t="shared" ref="B83:B93" si="462">C83</f>
        <v>1002</v>
      </c>
      <c r="C83" s="2">
        <f>C82+1</f>
        <v>1002</v>
      </c>
      <c r="D83" s="1">
        <f>D82+1</f>
        <v>2</v>
      </c>
      <c r="E83" s="2" t="str" cm="1">
        <f t="array" ref="E83">INDEX(pizzo,D83,1)</f>
        <v>Do#</v>
      </c>
      <c r="F83" s="1"/>
      <c r="G83" s="1" t="str">
        <f t="shared" si="455"/>
        <v>Re</v>
      </c>
      <c r="H83" s="1" t="str">
        <f t="shared" si="455"/>
        <v>Re</v>
      </c>
      <c r="I83" s="1" t="str">
        <f t="shared" si="455"/>
        <v>Re</v>
      </c>
      <c r="J83" s="1" t="str">
        <f t="shared" si="455"/>
        <v>Re</v>
      </c>
      <c r="K83" s="1" t="str">
        <f t="shared" si="456"/>
        <v>Re</v>
      </c>
      <c r="L83" s="1" t="str">
        <f t="shared" ref="L83:N83" si="463">K83</f>
        <v>Re</v>
      </c>
      <c r="M83" s="1" t="str">
        <f t="shared" si="463"/>
        <v>Re</v>
      </c>
      <c r="N83" s="1" t="str">
        <f t="shared" si="463"/>
        <v>Re</v>
      </c>
      <c r="O83" s="7">
        <f t="shared" si="458"/>
        <v>1003</v>
      </c>
      <c r="P83" s="7">
        <f t="shared" si="458"/>
        <v>1003</v>
      </c>
      <c r="Q83" s="7">
        <f t="shared" si="458"/>
        <v>1003</v>
      </c>
      <c r="R83" s="7">
        <f t="shared" si="458"/>
        <v>1003</v>
      </c>
      <c r="S83" s="8">
        <f t="shared" si="458"/>
        <v>1003</v>
      </c>
      <c r="T83" s="8">
        <f t="shared" si="458"/>
        <v>1003</v>
      </c>
      <c r="U83" s="8">
        <f t="shared" si="458"/>
        <v>1003</v>
      </c>
      <c r="V83" s="8">
        <f t="shared" si="458"/>
        <v>1003</v>
      </c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7" t="e">
        <f t="shared" si="459"/>
        <v>#N/A</v>
      </c>
      <c r="BT83" s="7" t="e">
        <f t="shared" si="459"/>
        <v>#N/A</v>
      </c>
      <c r="BU83" s="7" t="e">
        <f t="shared" si="459"/>
        <v>#N/A</v>
      </c>
      <c r="BV83" s="7" t="e">
        <f t="shared" si="459"/>
        <v>#N/A</v>
      </c>
      <c r="BW83" s="8" t="e">
        <f t="shared" si="459"/>
        <v>#N/A</v>
      </c>
      <c r="BX83" s="8" t="e">
        <f t="shared" si="459"/>
        <v>#N/A</v>
      </c>
      <c r="BY83" s="8" t="e">
        <f t="shared" si="459"/>
        <v>#N/A</v>
      </c>
      <c r="BZ83" s="8" t="e">
        <f t="shared" si="459"/>
        <v>#N/A</v>
      </c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7" t="e">
        <f t="shared" si="460"/>
        <v>#N/A</v>
      </c>
      <c r="DX83" s="7" t="e">
        <f t="shared" si="460"/>
        <v>#N/A</v>
      </c>
      <c r="DY83" s="7" t="e">
        <f t="shared" si="460"/>
        <v>#N/A</v>
      </c>
      <c r="DZ83" s="7" t="e">
        <f t="shared" si="460"/>
        <v>#N/A</v>
      </c>
      <c r="EA83" s="8" t="e">
        <f t="shared" si="460"/>
        <v>#N/A</v>
      </c>
      <c r="EB83" s="8" t="e">
        <f t="shared" si="460"/>
        <v>#N/A</v>
      </c>
      <c r="EC83" s="8" t="e">
        <f t="shared" si="460"/>
        <v>#N/A</v>
      </c>
      <c r="ED83" s="8" t="e">
        <f t="shared" si="460"/>
        <v>#N/A</v>
      </c>
      <c r="EE83" s="1"/>
      <c r="EF83" s="1"/>
      <c r="EG83" s="1"/>
      <c r="EH83" s="7"/>
      <c r="EI83" s="7"/>
      <c r="EJ83" s="7"/>
      <c r="EK83" s="7"/>
      <c r="EL83" s="8"/>
      <c r="EM83" s="8"/>
      <c r="EN83" s="8"/>
      <c r="EO83" s="8"/>
      <c r="EP83" s="1"/>
      <c r="EQ83" s="1"/>
      <c r="ER83" s="1"/>
      <c r="ES83" s="7"/>
      <c r="ET83" s="7"/>
      <c r="EU83" s="7"/>
      <c r="EV83" s="7"/>
      <c r="EW83" s="8"/>
      <c r="EX83" s="8"/>
      <c r="EY83" s="8"/>
      <c r="EZ83" s="8"/>
      <c r="FA83" s="1"/>
      <c r="FB83" s="1"/>
      <c r="FC83" s="1"/>
      <c r="FD83" s="7"/>
      <c r="FE83" s="7"/>
      <c r="FF83" s="7"/>
      <c r="FG83" s="7"/>
      <c r="FH83" s="8"/>
      <c r="FI83" s="8"/>
      <c r="FJ83" s="8"/>
      <c r="FK83" s="8"/>
      <c r="FL83" s="1"/>
      <c r="FM83" s="1"/>
      <c r="FN83" s="1"/>
      <c r="FO83" s="7"/>
      <c r="FP83" s="7"/>
      <c r="FQ83" s="7"/>
      <c r="FR83" s="7"/>
      <c r="FS83" s="8"/>
      <c r="FT83" s="8"/>
      <c r="FU83" s="8"/>
      <c r="FV83" s="8"/>
      <c r="FW83" s="1"/>
      <c r="FX83" s="1"/>
      <c r="FY83" s="1"/>
    </row>
    <row r="84" spans="1:181" x14ac:dyDescent="0.3">
      <c r="A84" s="2" t="str">
        <f t="shared" si="461"/>
        <v>Re</v>
      </c>
      <c r="B84">
        <f t="shared" si="462"/>
        <v>1003</v>
      </c>
      <c r="C84" s="2">
        <f t="shared" ref="C84:C130" si="464">C83+1</f>
        <v>1003</v>
      </c>
      <c r="D84" s="1">
        <f t="shared" ref="D84:D130" si="465">D83+1</f>
        <v>3</v>
      </c>
      <c r="E84" s="2" t="str" cm="1">
        <f t="array" ref="E84">INDEX(pizzo,D84,1)</f>
        <v>Re</v>
      </c>
      <c r="F84" s="1"/>
      <c r="G84" s="1" t="str">
        <f t="shared" si="455"/>
        <v>Mi</v>
      </c>
      <c r="H84" s="1" t="str">
        <f t="shared" si="455"/>
        <v>Re#</v>
      </c>
      <c r="I84" s="1" t="str">
        <f t="shared" si="455"/>
        <v>Re#</v>
      </c>
      <c r="J84" s="1" t="str">
        <f t="shared" si="455"/>
        <v>Re#</v>
      </c>
      <c r="K84" s="1" t="str">
        <f t="shared" si="456"/>
        <v>Mi</v>
      </c>
      <c r="L84" s="1" t="str">
        <f t="shared" ref="L84:N84" si="466">K84</f>
        <v>Mi</v>
      </c>
      <c r="M84" s="1" t="str">
        <f t="shared" si="466"/>
        <v>Mi</v>
      </c>
      <c r="N84" s="1" t="str">
        <f t="shared" si="466"/>
        <v>Mi</v>
      </c>
      <c r="O84" s="7">
        <f t="shared" si="458"/>
        <v>1005</v>
      </c>
      <c r="P84" s="7">
        <f t="shared" si="458"/>
        <v>1004</v>
      </c>
      <c r="Q84" s="7">
        <f t="shared" si="458"/>
        <v>1004</v>
      </c>
      <c r="R84" s="7">
        <f t="shared" si="458"/>
        <v>1004</v>
      </c>
      <c r="S84" s="8">
        <f t="shared" si="458"/>
        <v>1005</v>
      </c>
      <c r="T84" s="8">
        <f t="shared" si="458"/>
        <v>1005</v>
      </c>
      <c r="U84" s="8">
        <f t="shared" si="458"/>
        <v>1005</v>
      </c>
      <c r="V84" s="8">
        <f t="shared" si="458"/>
        <v>1005</v>
      </c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7" t="e">
        <f t="shared" si="459"/>
        <v>#N/A</v>
      </c>
      <c r="BT84" s="7" t="e">
        <f t="shared" si="459"/>
        <v>#N/A</v>
      </c>
      <c r="BU84" s="7" t="e">
        <f t="shared" si="459"/>
        <v>#N/A</v>
      </c>
      <c r="BV84" s="7" t="e">
        <f t="shared" si="459"/>
        <v>#N/A</v>
      </c>
      <c r="BW84" s="8" t="e">
        <f t="shared" si="459"/>
        <v>#N/A</v>
      </c>
      <c r="BX84" s="8" t="e">
        <f t="shared" si="459"/>
        <v>#N/A</v>
      </c>
      <c r="BY84" s="8" t="e">
        <f t="shared" si="459"/>
        <v>#N/A</v>
      </c>
      <c r="BZ84" s="8" t="e">
        <f t="shared" si="459"/>
        <v>#N/A</v>
      </c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7" t="e">
        <f t="shared" si="460"/>
        <v>#N/A</v>
      </c>
      <c r="DX84" s="7" t="e">
        <f t="shared" si="460"/>
        <v>#N/A</v>
      </c>
      <c r="DY84" s="7" t="e">
        <f t="shared" si="460"/>
        <v>#N/A</v>
      </c>
      <c r="DZ84" s="7" t="e">
        <f t="shared" si="460"/>
        <v>#N/A</v>
      </c>
      <c r="EA84" s="8" t="e">
        <f t="shared" si="460"/>
        <v>#N/A</v>
      </c>
      <c r="EB84" s="8" t="e">
        <f t="shared" si="460"/>
        <v>#N/A</v>
      </c>
      <c r="EC84" s="8" t="e">
        <f t="shared" si="460"/>
        <v>#N/A</v>
      </c>
      <c r="ED84" s="8" t="e">
        <f t="shared" si="460"/>
        <v>#N/A</v>
      </c>
      <c r="EE84" s="1"/>
      <c r="EF84" s="1"/>
      <c r="EG84" s="1"/>
      <c r="EH84" s="7"/>
      <c r="EI84" s="7"/>
      <c r="EJ84" s="7"/>
      <c r="EK84" s="7"/>
      <c r="EL84" s="8"/>
      <c r="EM84" s="8"/>
      <c r="EN84" s="8"/>
      <c r="EO84" s="8"/>
      <c r="EP84" s="1"/>
      <c r="EQ84" s="1"/>
      <c r="ER84" s="1"/>
      <c r="ES84" s="7"/>
      <c r="ET84" s="7"/>
      <c r="EU84" s="7"/>
      <c r="EV84" s="7"/>
      <c r="EW84" s="8"/>
      <c r="EX84" s="8"/>
      <c r="EY84" s="8"/>
      <c r="EZ84" s="8"/>
      <c r="FA84" s="1"/>
      <c r="FB84" s="1"/>
      <c r="FC84" s="1"/>
      <c r="FD84" s="7"/>
      <c r="FE84" s="7"/>
      <c r="FF84" s="7"/>
      <c r="FG84" s="7"/>
      <c r="FH84" s="8"/>
      <c r="FI84" s="8"/>
      <c r="FJ84" s="8"/>
      <c r="FK84" s="8"/>
      <c r="FL84" s="1"/>
      <c r="FM84" s="1"/>
      <c r="FN84" s="1"/>
      <c r="FO84" s="7"/>
      <c r="FP84" s="7"/>
      <c r="FQ84" s="7"/>
      <c r="FR84" s="7"/>
      <c r="FS84" s="8"/>
      <c r="FT84" s="8"/>
      <c r="FU84" s="8"/>
      <c r="FV84" s="8"/>
      <c r="FW84" s="1"/>
      <c r="FX84" s="1"/>
      <c r="FY84" s="1"/>
    </row>
    <row r="85" spans="1:181" x14ac:dyDescent="0.3">
      <c r="A85" s="2" t="str">
        <f t="shared" si="461"/>
        <v>Re#</v>
      </c>
      <c r="B85">
        <f t="shared" si="462"/>
        <v>1004</v>
      </c>
      <c r="C85" s="2">
        <f t="shared" si="464"/>
        <v>1004</v>
      </c>
      <c r="D85" s="1">
        <f t="shared" si="465"/>
        <v>4</v>
      </c>
      <c r="E85" s="2" t="str" cm="1">
        <f t="array" ref="E85">INDEX(pizzo,D85,1)</f>
        <v>Re#</v>
      </c>
      <c r="F85" s="1"/>
      <c r="G85" s="1" t="str">
        <f t="shared" si="455"/>
        <v>Fa</v>
      </c>
      <c r="H85" s="1" t="str">
        <f t="shared" si="455"/>
        <v>Fa</v>
      </c>
      <c r="I85" s="1" t="str">
        <f t="shared" si="455"/>
        <v>Fa</v>
      </c>
      <c r="J85" s="1" t="str">
        <f t="shared" si="455"/>
        <v>Fa</v>
      </c>
      <c r="K85" s="1" t="str">
        <f t="shared" si="456"/>
        <v>Fa</v>
      </c>
      <c r="L85" s="1" t="str">
        <f t="shared" ref="L85:N85" si="467">K85</f>
        <v>Fa</v>
      </c>
      <c r="M85" s="1" t="str">
        <f t="shared" si="467"/>
        <v>Fa</v>
      </c>
      <c r="N85" s="1" t="str">
        <f t="shared" si="467"/>
        <v>Fa</v>
      </c>
      <c r="O85" s="7">
        <f t="shared" si="458"/>
        <v>1006</v>
      </c>
      <c r="P85" s="7">
        <f t="shared" si="458"/>
        <v>1006</v>
      </c>
      <c r="Q85" s="7">
        <f t="shared" si="458"/>
        <v>1006</v>
      </c>
      <c r="R85" s="7">
        <f t="shared" si="458"/>
        <v>1006</v>
      </c>
      <c r="S85" s="8">
        <f t="shared" si="458"/>
        <v>1006</v>
      </c>
      <c r="T85" s="8">
        <f t="shared" si="458"/>
        <v>1006</v>
      </c>
      <c r="U85" s="8">
        <f t="shared" si="458"/>
        <v>1006</v>
      </c>
      <c r="V85" s="8">
        <f t="shared" si="458"/>
        <v>1006</v>
      </c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7" t="e">
        <f t="shared" si="459"/>
        <v>#N/A</v>
      </c>
      <c r="BT85" s="7" t="e">
        <f t="shared" si="459"/>
        <v>#N/A</v>
      </c>
      <c r="BU85" s="7" t="e">
        <f t="shared" si="459"/>
        <v>#N/A</v>
      </c>
      <c r="BV85" s="7" t="e">
        <f t="shared" si="459"/>
        <v>#N/A</v>
      </c>
      <c r="BW85" s="8" t="e">
        <f t="shared" si="459"/>
        <v>#N/A</v>
      </c>
      <c r="BX85" s="8" t="e">
        <f t="shared" si="459"/>
        <v>#N/A</v>
      </c>
      <c r="BY85" s="8" t="e">
        <f t="shared" si="459"/>
        <v>#N/A</v>
      </c>
      <c r="BZ85" s="8" t="e">
        <f t="shared" si="459"/>
        <v>#N/A</v>
      </c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7" t="e">
        <f t="shared" si="460"/>
        <v>#N/A</v>
      </c>
      <c r="DX85" s="7" t="e">
        <f t="shared" si="460"/>
        <v>#N/A</v>
      </c>
      <c r="DY85" s="7" t="e">
        <f t="shared" si="460"/>
        <v>#N/A</v>
      </c>
      <c r="DZ85" s="7" t="e">
        <f t="shared" si="460"/>
        <v>#N/A</v>
      </c>
      <c r="EA85" s="8" t="e">
        <f t="shared" si="460"/>
        <v>#N/A</v>
      </c>
      <c r="EB85" s="8" t="e">
        <f t="shared" si="460"/>
        <v>#N/A</v>
      </c>
      <c r="EC85" s="8" t="e">
        <f t="shared" si="460"/>
        <v>#N/A</v>
      </c>
      <c r="ED85" s="8" t="e">
        <f t="shared" si="460"/>
        <v>#N/A</v>
      </c>
      <c r="EE85" s="1"/>
      <c r="EF85" s="1"/>
      <c r="EG85" s="1"/>
      <c r="EH85" s="7"/>
      <c r="EI85" s="7"/>
      <c r="EJ85" s="7"/>
      <c r="EK85" s="7"/>
      <c r="EL85" s="8"/>
      <c r="EM85" s="8"/>
      <c r="EN85" s="8"/>
      <c r="EO85" s="8"/>
      <c r="EP85" s="1"/>
      <c r="EQ85" s="1"/>
      <c r="ER85" s="1"/>
      <c r="ES85" s="7"/>
      <c r="ET85" s="7"/>
      <c r="EU85" s="7"/>
      <c r="EV85" s="7"/>
      <c r="EW85" s="8"/>
      <c r="EX85" s="8"/>
      <c r="EY85" s="8"/>
      <c r="EZ85" s="8"/>
      <c r="FA85" s="1"/>
      <c r="FB85" s="1"/>
      <c r="FC85" s="1"/>
      <c r="FD85" s="7"/>
      <c r="FE85" s="7"/>
      <c r="FF85" s="7"/>
      <c r="FG85" s="7"/>
      <c r="FH85" s="8"/>
      <c r="FI85" s="8"/>
      <c r="FJ85" s="8"/>
      <c r="FK85" s="8"/>
      <c r="FL85" s="1"/>
      <c r="FM85" s="1"/>
      <c r="FN85" s="1"/>
      <c r="FO85" s="7"/>
      <c r="FP85" s="7"/>
      <c r="FQ85" s="7"/>
      <c r="FR85" s="7"/>
      <c r="FS85" s="8"/>
      <c r="FT85" s="8"/>
      <c r="FU85" s="8"/>
      <c r="FV85" s="8"/>
      <c r="FW85" s="1"/>
      <c r="FX85" s="1"/>
      <c r="FY85" s="1"/>
    </row>
    <row r="86" spans="1:181" x14ac:dyDescent="0.3">
      <c r="A86" s="2" t="str">
        <f t="shared" si="461"/>
        <v>Mi</v>
      </c>
      <c r="B86">
        <f t="shared" si="462"/>
        <v>1005</v>
      </c>
      <c r="C86" s="2">
        <f t="shared" si="464"/>
        <v>1005</v>
      </c>
      <c r="D86" s="1">
        <f t="shared" si="465"/>
        <v>5</v>
      </c>
      <c r="E86" s="2" t="str" cm="1">
        <f t="array" ref="E86">INDEX(pizzo,D86,1)</f>
        <v>Mi</v>
      </c>
      <c r="F86" s="1"/>
      <c r="G86" s="1" t="str">
        <f t="shared" si="455"/>
        <v>Sol</v>
      </c>
      <c r="H86" s="1" t="str">
        <f t="shared" si="455"/>
        <v>Sol</v>
      </c>
      <c r="I86" s="1" t="str">
        <f t="shared" si="455"/>
        <v>Sol</v>
      </c>
      <c r="J86" s="1" t="str">
        <f t="shared" si="455"/>
        <v>Sol</v>
      </c>
      <c r="K86" s="1" t="str">
        <f t="shared" si="456"/>
        <v>Sol</v>
      </c>
      <c r="L86" s="1" t="str">
        <f t="shared" ref="L86:N86" si="468">K86</f>
        <v>Sol</v>
      </c>
      <c r="M86" s="1" t="str">
        <f t="shared" si="468"/>
        <v>Sol</v>
      </c>
      <c r="N86" s="1" t="str">
        <f t="shared" si="468"/>
        <v>Sol</v>
      </c>
      <c r="O86" s="7">
        <f t="shared" si="458"/>
        <v>1008</v>
      </c>
      <c r="P86" s="7">
        <f t="shared" si="458"/>
        <v>1008</v>
      </c>
      <c r="Q86" s="7">
        <f t="shared" si="458"/>
        <v>1008</v>
      </c>
      <c r="R86" s="7">
        <f t="shared" si="458"/>
        <v>1008</v>
      </c>
      <c r="S86" s="8">
        <f t="shared" si="458"/>
        <v>1008</v>
      </c>
      <c r="T86" s="8">
        <f t="shared" si="458"/>
        <v>1008</v>
      </c>
      <c r="U86" s="8">
        <f t="shared" si="458"/>
        <v>1008</v>
      </c>
      <c r="V86" s="8">
        <f t="shared" si="458"/>
        <v>1008</v>
      </c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7" t="e">
        <f t="shared" si="459"/>
        <v>#N/A</v>
      </c>
      <c r="BT86" s="7" t="e">
        <f t="shared" si="459"/>
        <v>#N/A</v>
      </c>
      <c r="BU86" s="7" t="e">
        <f t="shared" si="459"/>
        <v>#N/A</v>
      </c>
      <c r="BV86" s="7" t="e">
        <f t="shared" si="459"/>
        <v>#N/A</v>
      </c>
      <c r="BW86" s="8" t="e">
        <f t="shared" si="459"/>
        <v>#N/A</v>
      </c>
      <c r="BX86" s="8" t="e">
        <f t="shared" si="459"/>
        <v>#N/A</v>
      </c>
      <c r="BY86" s="8" t="e">
        <f t="shared" si="459"/>
        <v>#N/A</v>
      </c>
      <c r="BZ86" s="8" t="e">
        <f t="shared" si="459"/>
        <v>#N/A</v>
      </c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7" t="e">
        <f t="shared" si="460"/>
        <v>#N/A</v>
      </c>
      <c r="DX86" s="7" t="e">
        <f t="shared" si="460"/>
        <v>#N/A</v>
      </c>
      <c r="DY86" s="7" t="e">
        <f t="shared" si="460"/>
        <v>#N/A</v>
      </c>
      <c r="DZ86" s="7" t="e">
        <f t="shared" si="460"/>
        <v>#N/A</v>
      </c>
      <c r="EA86" s="8" t="e">
        <f t="shared" si="460"/>
        <v>#N/A</v>
      </c>
      <c r="EB86" s="8" t="e">
        <f t="shared" si="460"/>
        <v>#N/A</v>
      </c>
      <c r="EC86" s="8" t="e">
        <f t="shared" si="460"/>
        <v>#N/A</v>
      </c>
      <c r="ED86" s="8" t="e">
        <f t="shared" si="460"/>
        <v>#N/A</v>
      </c>
      <c r="EE86" s="1"/>
      <c r="EF86" s="1"/>
      <c r="EG86" s="1"/>
      <c r="EH86" s="7"/>
      <c r="EI86" s="7"/>
      <c r="EJ86" s="7"/>
      <c r="EK86" s="7"/>
      <c r="EL86" s="8"/>
      <c r="EM86" s="8"/>
      <c r="EN86" s="8"/>
      <c r="EO86" s="8"/>
      <c r="EP86" s="1"/>
      <c r="EQ86" s="1"/>
      <c r="ER86" s="1"/>
      <c r="ES86" s="7"/>
      <c r="ET86" s="7"/>
      <c r="EU86" s="7"/>
      <c r="EV86" s="7"/>
      <c r="EW86" s="8"/>
      <c r="EX86" s="8"/>
      <c r="EY86" s="8"/>
      <c r="EZ86" s="8"/>
      <c r="FA86" s="1"/>
      <c r="FB86" s="1"/>
      <c r="FC86" s="1"/>
      <c r="FD86" s="7"/>
      <c r="FE86" s="7"/>
      <c r="FF86" s="7"/>
      <c r="FG86" s="7"/>
      <c r="FH86" s="8"/>
      <c r="FI86" s="8"/>
      <c r="FJ86" s="8"/>
      <c r="FK86" s="8"/>
      <c r="FL86" s="1"/>
      <c r="FM86" s="1"/>
      <c r="FN86" s="1"/>
      <c r="FO86" s="7"/>
      <c r="FP86" s="7"/>
      <c r="FQ86" s="7"/>
      <c r="FR86" s="7"/>
      <c r="FS86" s="8"/>
      <c r="FT86" s="8"/>
      <c r="FU86" s="8"/>
      <c r="FV86" s="8"/>
      <c r="FW86" s="1"/>
      <c r="FX86" s="1"/>
      <c r="FY86" s="1"/>
    </row>
    <row r="87" spans="1:181" x14ac:dyDescent="0.3">
      <c r="A87" s="2" t="str">
        <f t="shared" si="461"/>
        <v>Fa</v>
      </c>
      <c r="B87">
        <f t="shared" si="462"/>
        <v>1006</v>
      </c>
      <c r="C87" s="2">
        <f t="shared" si="464"/>
        <v>1006</v>
      </c>
      <c r="D87" s="1">
        <f t="shared" si="465"/>
        <v>6</v>
      </c>
      <c r="E87" s="2" t="str" cm="1">
        <f t="array" ref="E87">INDEX(pizzo,D87,1)</f>
        <v>Fa</v>
      </c>
      <c r="F87" s="1"/>
      <c r="G87" s="1" t="str">
        <f t="shared" si="455"/>
        <v>La</v>
      </c>
      <c r="H87" s="1" t="str">
        <f t="shared" si="455"/>
        <v>Sol#</v>
      </c>
      <c r="I87" s="1" t="str">
        <f t="shared" si="455"/>
        <v>La</v>
      </c>
      <c r="J87" s="1" t="str">
        <f t="shared" si="455"/>
        <v>Sol#</v>
      </c>
      <c r="K87" s="1" t="str">
        <f t="shared" si="456"/>
        <v>La</v>
      </c>
      <c r="L87" s="1" t="str">
        <f t="shared" ref="L87:N87" si="469">K87</f>
        <v>La</v>
      </c>
      <c r="M87" s="1" t="str">
        <f t="shared" si="469"/>
        <v>La</v>
      </c>
      <c r="N87" s="1" t="str">
        <f t="shared" si="469"/>
        <v>La</v>
      </c>
      <c r="O87" s="7">
        <f t="shared" si="458"/>
        <v>1010</v>
      </c>
      <c r="P87" s="7">
        <f t="shared" si="458"/>
        <v>1009</v>
      </c>
      <c r="Q87" s="7">
        <f t="shared" si="458"/>
        <v>1010</v>
      </c>
      <c r="R87" s="7">
        <f t="shared" si="458"/>
        <v>1009</v>
      </c>
      <c r="S87" s="8">
        <f t="shared" si="458"/>
        <v>1010</v>
      </c>
      <c r="T87" s="8">
        <f t="shared" si="458"/>
        <v>1010</v>
      </c>
      <c r="U87" s="8">
        <f t="shared" si="458"/>
        <v>1010</v>
      </c>
      <c r="V87" s="8">
        <f t="shared" si="458"/>
        <v>1010</v>
      </c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7" t="e">
        <f t="shared" si="459"/>
        <v>#N/A</v>
      </c>
      <c r="BT87" s="7" t="e">
        <f t="shared" si="459"/>
        <v>#N/A</v>
      </c>
      <c r="BU87" s="7" t="e">
        <f t="shared" si="459"/>
        <v>#N/A</v>
      </c>
      <c r="BV87" s="7" t="e">
        <f t="shared" si="459"/>
        <v>#N/A</v>
      </c>
      <c r="BW87" s="8" t="e">
        <f t="shared" si="459"/>
        <v>#N/A</v>
      </c>
      <c r="BX87" s="8" t="e">
        <f t="shared" si="459"/>
        <v>#N/A</v>
      </c>
      <c r="BY87" s="8" t="e">
        <f t="shared" si="459"/>
        <v>#N/A</v>
      </c>
      <c r="BZ87" s="8" t="e">
        <f t="shared" si="459"/>
        <v>#N/A</v>
      </c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7" t="e">
        <f t="shared" si="460"/>
        <v>#N/A</v>
      </c>
      <c r="DX87" s="7" t="e">
        <f t="shared" si="460"/>
        <v>#N/A</v>
      </c>
      <c r="DY87" s="7" t="e">
        <f t="shared" si="460"/>
        <v>#N/A</v>
      </c>
      <c r="DZ87" s="7" t="e">
        <f t="shared" si="460"/>
        <v>#N/A</v>
      </c>
      <c r="EA87" s="8" t="e">
        <f t="shared" si="460"/>
        <v>#N/A</v>
      </c>
      <c r="EB87" s="8" t="e">
        <f t="shared" si="460"/>
        <v>#N/A</v>
      </c>
      <c r="EC87" s="8" t="e">
        <f t="shared" si="460"/>
        <v>#N/A</v>
      </c>
      <c r="ED87" s="8" t="e">
        <f t="shared" si="460"/>
        <v>#N/A</v>
      </c>
      <c r="EE87" s="1"/>
      <c r="EF87" s="1"/>
      <c r="EG87" s="1"/>
      <c r="EH87" s="7"/>
      <c r="EI87" s="7"/>
      <c r="EJ87" s="7"/>
      <c r="EK87" s="7"/>
      <c r="EL87" s="8"/>
      <c r="EM87" s="8"/>
      <c r="EN87" s="8"/>
      <c r="EO87" s="8"/>
      <c r="EP87" s="1"/>
      <c r="EQ87" s="1"/>
      <c r="ER87" s="1"/>
      <c r="ES87" s="7"/>
      <c r="ET87" s="7"/>
      <c r="EU87" s="7"/>
      <c r="EV87" s="7"/>
      <c r="EW87" s="8"/>
      <c r="EX87" s="8"/>
      <c r="EY87" s="8"/>
      <c r="EZ87" s="8"/>
      <c r="FA87" s="1"/>
      <c r="FB87" s="1"/>
      <c r="FC87" s="1"/>
      <c r="FD87" s="7"/>
      <c r="FE87" s="7"/>
      <c r="FF87" s="7"/>
      <c r="FG87" s="7"/>
      <c r="FH87" s="8"/>
      <c r="FI87" s="8"/>
      <c r="FJ87" s="8"/>
      <c r="FK87" s="8"/>
      <c r="FL87" s="1"/>
      <c r="FM87" s="1"/>
      <c r="FN87" s="1"/>
      <c r="FO87" s="7"/>
      <c r="FP87" s="7"/>
      <c r="FQ87" s="7"/>
      <c r="FR87" s="7"/>
      <c r="FS87" s="8"/>
      <c r="FT87" s="8"/>
      <c r="FU87" s="8"/>
      <c r="FV87" s="8"/>
      <c r="FW87" s="1"/>
      <c r="FX87" s="1"/>
      <c r="FY87" s="1"/>
    </row>
    <row r="88" spans="1:181" x14ac:dyDescent="0.3">
      <c r="A88" s="2" t="str">
        <f t="shared" si="461"/>
        <v>Fa#</v>
      </c>
      <c r="B88">
        <f t="shared" si="462"/>
        <v>1007</v>
      </c>
      <c r="C88" s="2">
        <f t="shared" si="464"/>
        <v>1007</v>
      </c>
      <c r="D88" s="1">
        <f t="shared" si="465"/>
        <v>7</v>
      </c>
      <c r="E88" s="2" t="str" cm="1">
        <f t="array" ref="E88">INDEX(pizzo,D88,1)</f>
        <v>Fa#</v>
      </c>
      <c r="F88" s="1"/>
      <c r="G88" s="1" t="str">
        <f t="shared" si="455"/>
        <v>Si</v>
      </c>
      <c r="H88" s="1" t="str">
        <f t="shared" si="455"/>
        <v>La#</v>
      </c>
      <c r="I88" s="1" t="str">
        <f t="shared" si="455"/>
        <v>Si</v>
      </c>
      <c r="J88" s="1" t="str">
        <f t="shared" si="455"/>
        <v>Si</v>
      </c>
      <c r="K88" s="1" t="str">
        <f t="shared" si="456"/>
        <v>Si</v>
      </c>
      <c r="L88" s="1" t="str">
        <f t="shared" ref="L88:N88" si="470">K88</f>
        <v>Si</v>
      </c>
      <c r="M88" s="1" t="str">
        <f t="shared" si="470"/>
        <v>Si</v>
      </c>
      <c r="N88" s="1" t="str">
        <f t="shared" si="470"/>
        <v>Si</v>
      </c>
      <c r="O88" s="7">
        <f t="shared" si="458"/>
        <v>1012</v>
      </c>
      <c r="P88" s="7">
        <f t="shared" si="458"/>
        <v>1011</v>
      </c>
      <c r="Q88" s="7">
        <f t="shared" si="458"/>
        <v>1012</v>
      </c>
      <c r="R88" s="7">
        <f t="shared" si="458"/>
        <v>1012</v>
      </c>
      <c r="S88" s="8">
        <f t="shared" si="458"/>
        <v>1012</v>
      </c>
      <c r="T88" s="8">
        <f t="shared" si="458"/>
        <v>1012</v>
      </c>
      <c r="U88" s="8">
        <f t="shared" si="458"/>
        <v>1012</v>
      </c>
      <c r="V88" s="8">
        <f t="shared" si="458"/>
        <v>1012</v>
      </c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7" t="e">
        <f t="shared" si="459"/>
        <v>#N/A</v>
      </c>
      <c r="BT88" s="7" t="e">
        <f t="shared" si="459"/>
        <v>#N/A</v>
      </c>
      <c r="BU88" s="7" t="e">
        <f t="shared" si="459"/>
        <v>#N/A</v>
      </c>
      <c r="BV88" s="7" t="e">
        <f t="shared" si="459"/>
        <v>#N/A</v>
      </c>
      <c r="BW88" s="8" t="e">
        <f t="shared" si="459"/>
        <v>#N/A</v>
      </c>
      <c r="BX88" s="8" t="e">
        <f t="shared" si="459"/>
        <v>#N/A</v>
      </c>
      <c r="BY88" s="8" t="e">
        <f t="shared" si="459"/>
        <v>#N/A</v>
      </c>
      <c r="BZ88" s="8" t="e">
        <f t="shared" si="459"/>
        <v>#N/A</v>
      </c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7" t="e">
        <f t="shared" si="460"/>
        <v>#N/A</v>
      </c>
      <c r="DX88" s="7" t="e">
        <f t="shared" si="460"/>
        <v>#N/A</v>
      </c>
      <c r="DY88" s="7" t="e">
        <f t="shared" si="460"/>
        <v>#N/A</v>
      </c>
      <c r="DZ88" s="7" t="e">
        <f t="shared" si="460"/>
        <v>#N/A</v>
      </c>
      <c r="EA88" s="8" t="e">
        <f t="shared" si="460"/>
        <v>#N/A</v>
      </c>
      <c r="EB88" s="8" t="e">
        <f t="shared" si="460"/>
        <v>#N/A</v>
      </c>
      <c r="EC88" s="8" t="e">
        <f t="shared" si="460"/>
        <v>#N/A</v>
      </c>
      <c r="ED88" s="8" t="e">
        <f t="shared" si="460"/>
        <v>#N/A</v>
      </c>
      <c r="EE88" s="1"/>
      <c r="EF88" s="1"/>
      <c r="EG88" s="1"/>
      <c r="EH88" s="7"/>
      <c r="EI88" s="7"/>
      <c r="EJ88" s="7"/>
      <c r="EK88" s="7"/>
      <c r="EL88" s="8"/>
      <c r="EM88" s="8"/>
      <c r="EN88" s="8"/>
      <c r="EO88" s="8"/>
      <c r="EP88" s="1"/>
      <c r="EQ88" s="1"/>
      <c r="ER88" s="1"/>
      <c r="ES88" s="7"/>
      <c r="ET88" s="7"/>
      <c r="EU88" s="7"/>
      <c r="EV88" s="7"/>
      <c r="EW88" s="8"/>
      <c r="EX88" s="8"/>
      <c r="EY88" s="8"/>
      <c r="EZ88" s="8"/>
      <c r="FA88" s="1"/>
      <c r="FB88" s="1"/>
      <c r="FC88" s="1"/>
      <c r="FD88" s="7"/>
      <c r="FE88" s="7"/>
      <c r="FF88" s="7"/>
      <c r="FG88" s="7"/>
      <c r="FH88" s="8"/>
      <c r="FI88" s="8"/>
      <c r="FJ88" s="8"/>
      <c r="FK88" s="8"/>
      <c r="FL88" s="1"/>
      <c r="FM88" s="1"/>
      <c r="FN88" s="1"/>
      <c r="FO88" s="7"/>
      <c r="FP88" s="7"/>
      <c r="FQ88" s="7"/>
      <c r="FR88" s="7"/>
      <c r="FS88" s="8"/>
      <c r="FT88" s="8"/>
      <c r="FU88" s="8"/>
      <c r="FV88" s="8"/>
      <c r="FW88" s="1"/>
      <c r="FX88" s="1"/>
      <c r="FY88" s="1"/>
    </row>
    <row r="89" spans="1:181" x14ac:dyDescent="0.3">
      <c r="A89" s="2" t="str">
        <f t="shared" si="461"/>
        <v>Sol</v>
      </c>
      <c r="B89">
        <f t="shared" si="462"/>
        <v>1008</v>
      </c>
      <c r="C89" s="2">
        <f t="shared" si="464"/>
        <v>1008</v>
      </c>
      <c r="D89" s="1">
        <f t="shared" si="465"/>
        <v>8</v>
      </c>
      <c r="E89" s="2" t="str" cm="1">
        <f t="array" ref="E89">INDEX(pizzo,D89,1)</f>
        <v>Sol</v>
      </c>
      <c r="F89" s="1"/>
      <c r="G89" s="9" t="s">
        <v>40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</row>
    <row r="90" spans="1:181" x14ac:dyDescent="0.3">
      <c r="A90" s="2" t="str">
        <f t="shared" si="461"/>
        <v>Sol#</v>
      </c>
      <c r="B90">
        <f t="shared" si="462"/>
        <v>1009</v>
      </c>
      <c r="C90" s="2">
        <f t="shared" si="464"/>
        <v>1009</v>
      </c>
      <c r="D90" s="1">
        <f t="shared" si="465"/>
        <v>9</v>
      </c>
      <c r="E90" s="2" t="str" cm="1">
        <f t="array" ref="E90">INDEX(pizzo,D90,1)</f>
        <v>Sol#</v>
      </c>
      <c r="F90" s="1"/>
      <c r="G90" s="4" t="str">
        <f>IF(LEFT(G82,2)=LEFT($K82,2),G82,9999)</f>
        <v>Do</v>
      </c>
      <c r="H90" s="4" t="str">
        <f t="shared" ref="H90:J90" si="471">IF(LEFT(H82,2)=LEFT($K82,2),H82,9999)</f>
        <v>Do</v>
      </c>
      <c r="I90" s="4" t="str">
        <f t="shared" si="471"/>
        <v>Do</v>
      </c>
      <c r="J90" s="4" t="str">
        <f t="shared" si="471"/>
        <v>Do</v>
      </c>
      <c r="O90" s="4">
        <f>IF(O82&gt;S82,"#",(IF(O82=S82,0,"b")))</f>
        <v>0</v>
      </c>
      <c r="P90" s="4">
        <f t="shared" ref="P90:R90" si="472">IF(P82&gt;T82,"#",(IF(P82=T82,0,"b")))</f>
        <v>0</v>
      </c>
      <c r="Q90" s="4">
        <f t="shared" si="472"/>
        <v>0</v>
      </c>
      <c r="R90" s="4">
        <f t="shared" si="472"/>
        <v>0</v>
      </c>
      <c r="S90" s="10">
        <f t="shared" ref="S90:S92" si="473">IF(S89=0,(IF(O90=0,0,O90)),S89)</f>
        <v>0</v>
      </c>
      <c r="T90" s="10">
        <f t="shared" ref="T90:T96" si="474">IF(T89=0,(IF(P90=0,0,P90)),T89)</f>
        <v>0</v>
      </c>
      <c r="U90" s="10">
        <f t="shared" ref="U90:U96" si="475">IF(U89=0,(IF(Q90=0,0,Q90)),U89)</f>
        <v>0</v>
      </c>
      <c r="V90" s="10">
        <f t="shared" ref="V90:V96" si="476">IF(V89=0,(IF(R90=0,0,R90)),V89)</f>
        <v>0</v>
      </c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4" t="e">
        <f>IF(BS82&gt;BW82,"#",(IF(BS82=BW82,0,"b")))</f>
        <v>#N/A</v>
      </c>
      <c r="BT90" s="4" t="e">
        <f t="shared" ref="BT90:BT96" si="477">IF(BT82&gt;BX82,"#",(IF(BT82=BX82,0,"b")))</f>
        <v>#N/A</v>
      </c>
      <c r="BU90" s="4" t="e">
        <f t="shared" ref="BU90:BU96" si="478">IF(BU82&gt;BY82,"#",(IF(BU82=BY82,0,"b")))</f>
        <v>#N/A</v>
      </c>
      <c r="BV90" s="4" t="e">
        <f t="shared" ref="BV90:BV96" si="479">IF(BV82&gt;BZ82,"#",(IF(BV82=BZ82,0,"b")))</f>
        <v>#N/A</v>
      </c>
      <c r="BW90" s="10" t="e">
        <f t="shared" ref="BW90:BW92" si="480">IF(BW89=0,(IF(BS90=0,0,BS90)),BW89)</f>
        <v>#N/A</v>
      </c>
      <c r="BX90" s="10" t="e">
        <f t="shared" ref="BX90:BX96" si="481">IF(BX89=0,(IF(BT90=0,0,BT90)),BX89)</f>
        <v>#N/A</v>
      </c>
      <c r="BY90" s="10" t="e">
        <f t="shared" ref="BY90:BY96" si="482">IF(BY89=0,(IF(BU90=0,0,BU90)),BY89)</f>
        <v>#N/A</v>
      </c>
      <c r="BZ90" s="10" t="e">
        <f t="shared" ref="BZ90:BZ96" si="483">IF(BZ89=0,(IF(BV90=0,0,BV90)),BZ89)</f>
        <v>#N/A</v>
      </c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4" t="e">
        <f>IF(DW82&gt;EA82,"#",(IF(DW82=EA82,0,"b")))</f>
        <v>#N/A</v>
      </c>
      <c r="DX90" s="4" t="e">
        <f t="shared" ref="DX90:DX96" si="484">IF(DX82&gt;EB82,"#",(IF(DX82=EB82,0,"b")))</f>
        <v>#N/A</v>
      </c>
      <c r="DY90" s="4" t="e">
        <f t="shared" ref="DY90:DY96" si="485">IF(DY82&gt;EC82,"#",(IF(DY82=EC82,0,"b")))</f>
        <v>#N/A</v>
      </c>
      <c r="DZ90" s="4" t="e">
        <f t="shared" ref="DZ90:DZ96" si="486">IF(DZ82&gt;ED82,"#",(IF(DZ82=ED82,0,"b")))</f>
        <v>#N/A</v>
      </c>
      <c r="EA90" s="10" t="e">
        <f t="shared" ref="EA90:EA92" si="487">IF(EA89=0,(IF(DW90=0,0,DW90)),EA89)</f>
        <v>#N/A</v>
      </c>
      <c r="EB90" s="10" t="e">
        <f t="shared" ref="EB90:EB96" si="488">IF(EB89=0,(IF(DX90=0,0,DX90)),EB89)</f>
        <v>#N/A</v>
      </c>
      <c r="EC90" s="10" t="e">
        <f t="shared" ref="EC90:EC96" si="489">IF(EC89=0,(IF(DY90=0,0,DY90)),EC89)</f>
        <v>#N/A</v>
      </c>
      <c r="ED90" s="10" t="e">
        <f t="shared" ref="ED90:ED96" si="490">IF(ED89=0,(IF(DZ90=0,0,DZ90)),ED89)</f>
        <v>#N/A</v>
      </c>
      <c r="EE90" s="1"/>
      <c r="EF90" s="1"/>
      <c r="EG90" s="1"/>
      <c r="EH90" s="4"/>
      <c r="EI90" s="4"/>
      <c r="EJ90" s="4"/>
      <c r="EK90" s="4"/>
      <c r="EL90" s="10"/>
      <c r="EM90" s="10"/>
      <c r="EN90" s="10"/>
      <c r="EO90" s="10"/>
      <c r="EP90" s="1"/>
      <c r="EQ90" s="1"/>
      <c r="ER90" s="1"/>
      <c r="ES90" s="4"/>
      <c r="ET90" s="4"/>
      <c r="EU90" s="4"/>
      <c r="EV90" s="4"/>
      <c r="EW90" s="10"/>
      <c r="EX90" s="10"/>
      <c r="EY90" s="10"/>
      <c r="EZ90" s="10"/>
      <c r="FA90" s="1"/>
      <c r="FB90" s="1"/>
      <c r="FC90" s="1"/>
      <c r="FD90" s="4"/>
      <c r="FE90" s="4"/>
      <c r="FF90" s="4"/>
      <c r="FG90" s="4"/>
      <c r="FH90" s="10"/>
      <c r="FI90" s="10"/>
      <c r="FJ90" s="10"/>
      <c r="FK90" s="10"/>
      <c r="FL90" s="1"/>
      <c r="FM90" s="1"/>
      <c r="FN90" s="1"/>
      <c r="FO90" s="4"/>
      <c r="FP90" s="4"/>
      <c r="FQ90" s="4"/>
      <c r="FR90" s="4"/>
      <c r="FS90" s="10"/>
      <c r="FT90" s="10"/>
      <c r="FU90" s="10"/>
      <c r="FV90" s="10"/>
      <c r="FW90" s="1"/>
      <c r="FX90" s="1"/>
      <c r="FY90" s="1"/>
    </row>
    <row r="91" spans="1:181" x14ac:dyDescent="0.3">
      <c r="A91" s="2" t="str">
        <f t="shared" si="461"/>
        <v>La</v>
      </c>
      <c r="B91">
        <f t="shared" si="462"/>
        <v>1010</v>
      </c>
      <c r="C91" s="2">
        <f t="shared" si="464"/>
        <v>1010</v>
      </c>
      <c r="D91" s="1">
        <f t="shared" si="465"/>
        <v>10</v>
      </c>
      <c r="E91" s="2" t="str" cm="1">
        <f t="array" ref="E91">INDEX(pizzo,D91,1)</f>
        <v>La</v>
      </c>
      <c r="F91" s="1"/>
      <c r="G91" s="4" t="str">
        <f>IF(LEFT(G83,2)=LEFT($K83,2),G83,9999)</f>
        <v>Re</v>
      </c>
      <c r="H91" s="4" t="str">
        <f t="shared" ref="G91:J96" si="491">IF(LEFT(H83,2)=LEFT($K83,2),H83,9999)</f>
        <v>Re</v>
      </c>
      <c r="I91" s="4" t="str">
        <f t="shared" si="491"/>
        <v>Re</v>
      </c>
      <c r="J91" s="4" t="str">
        <f t="shared" si="491"/>
        <v>Re</v>
      </c>
      <c r="K91">
        <f>IF(G91=9999,1,2)</f>
        <v>2</v>
      </c>
      <c r="O91" s="4">
        <f t="shared" ref="O91:R91" si="492">IF(O83&gt;S83,"#",(IF(O83=S83,0,"b")))</f>
        <v>0</v>
      </c>
      <c r="P91" s="4">
        <f t="shared" si="492"/>
        <v>0</v>
      </c>
      <c r="Q91" s="4">
        <f t="shared" si="492"/>
        <v>0</v>
      </c>
      <c r="R91" s="4">
        <f t="shared" si="492"/>
        <v>0</v>
      </c>
      <c r="S91" s="10">
        <f t="shared" si="473"/>
        <v>0</v>
      </c>
      <c r="T91" s="10">
        <f t="shared" si="474"/>
        <v>0</v>
      </c>
      <c r="U91" s="10">
        <f t="shared" si="475"/>
        <v>0</v>
      </c>
      <c r="V91" s="10">
        <f t="shared" si="476"/>
        <v>0</v>
      </c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4" t="e">
        <f t="shared" ref="BS91:BS96" si="493">IF(BS83&gt;BW83,"#",(IF(BS83=BW83,0,"b")))</f>
        <v>#N/A</v>
      </c>
      <c r="BT91" s="4" t="e">
        <f t="shared" si="477"/>
        <v>#N/A</v>
      </c>
      <c r="BU91" s="4" t="e">
        <f t="shared" si="478"/>
        <v>#N/A</v>
      </c>
      <c r="BV91" s="4" t="e">
        <f t="shared" si="479"/>
        <v>#N/A</v>
      </c>
      <c r="BW91" s="10" t="e">
        <f t="shared" si="480"/>
        <v>#N/A</v>
      </c>
      <c r="BX91" s="10" t="e">
        <f t="shared" si="481"/>
        <v>#N/A</v>
      </c>
      <c r="BY91" s="10" t="e">
        <f t="shared" si="482"/>
        <v>#N/A</v>
      </c>
      <c r="BZ91" s="10" t="e">
        <f t="shared" si="483"/>
        <v>#N/A</v>
      </c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4" t="e">
        <f t="shared" ref="DW91:DW96" si="494">IF(DW83&gt;EA83,"#",(IF(DW83=EA83,0,"b")))</f>
        <v>#N/A</v>
      </c>
      <c r="DX91" s="4" t="e">
        <f t="shared" si="484"/>
        <v>#N/A</v>
      </c>
      <c r="DY91" s="4" t="e">
        <f t="shared" si="485"/>
        <v>#N/A</v>
      </c>
      <c r="DZ91" s="4" t="e">
        <f t="shared" si="486"/>
        <v>#N/A</v>
      </c>
      <c r="EA91" s="10" t="e">
        <f t="shared" si="487"/>
        <v>#N/A</v>
      </c>
      <c r="EB91" s="10" t="e">
        <f t="shared" si="488"/>
        <v>#N/A</v>
      </c>
      <c r="EC91" s="10" t="e">
        <f t="shared" si="489"/>
        <v>#N/A</v>
      </c>
      <c r="ED91" s="10" t="e">
        <f t="shared" si="490"/>
        <v>#N/A</v>
      </c>
      <c r="EE91" s="1"/>
      <c r="EF91" s="1"/>
      <c r="EG91" s="1"/>
      <c r="EH91" s="4"/>
      <c r="EI91" s="4"/>
      <c r="EJ91" s="4"/>
      <c r="EK91" s="4"/>
      <c r="EL91" s="10"/>
      <c r="EM91" s="10"/>
      <c r="EN91" s="10"/>
      <c r="EO91" s="10"/>
      <c r="EP91" s="1"/>
      <c r="EQ91" s="1"/>
      <c r="ER91" s="1"/>
      <c r="ES91" s="4"/>
      <c r="ET91" s="4"/>
      <c r="EU91" s="4"/>
      <c r="EV91" s="4"/>
      <c r="EW91" s="10"/>
      <c r="EX91" s="10"/>
      <c r="EY91" s="10"/>
      <c r="EZ91" s="10"/>
      <c r="FA91" s="1"/>
      <c r="FB91" s="1"/>
      <c r="FC91" s="1"/>
      <c r="FD91" s="4"/>
      <c r="FE91" s="4"/>
      <c r="FF91" s="4"/>
      <c r="FG91" s="4"/>
      <c r="FH91" s="10"/>
      <c r="FI91" s="10"/>
      <c r="FJ91" s="10"/>
      <c r="FK91" s="10"/>
      <c r="FL91" s="1"/>
      <c r="FM91" s="1"/>
      <c r="FN91" s="1"/>
      <c r="FO91" s="4"/>
      <c r="FP91" s="4"/>
      <c r="FQ91" s="4"/>
      <c r="FR91" s="4"/>
      <c r="FS91" s="10"/>
      <c r="FT91" s="10"/>
      <c r="FU91" s="10"/>
      <c r="FV91" s="10"/>
      <c r="FW91" s="1"/>
      <c r="FX91" s="1"/>
      <c r="FY91" s="1"/>
    </row>
    <row r="92" spans="1:181" x14ac:dyDescent="0.3">
      <c r="A92" s="2" t="str">
        <f t="shared" si="461"/>
        <v>La#</v>
      </c>
      <c r="B92">
        <f t="shared" si="462"/>
        <v>1011</v>
      </c>
      <c r="C92" s="2">
        <f t="shared" si="464"/>
        <v>1011</v>
      </c>
      <c r="D92" s="1">
        <f t="shared" si="465"/>
        <v>11</v>
      </c>
      <c r="E92" s="2" t="str" cm="1">
        <f t="array" ref="E92">INDEX(pizzo,D92,1)</f>
        <v>La#</v>
      </c>
      <c r="F92" s="1"/>
      <c r="G92" s="4" t="str">
        <f t="shared" si="491"/>
        <v>Mi</v>
      </c>
      <c r="H92" s="4">
        <f t="shared" si="491"/>
        <v>9999</v>
      </c>
      <c r="I92" s="4">
        <f t="shared" si="491"/>
        <v>9999</v>
      </c>
      <c r="J92" s="4">
        <f t="shared" si="491"/>
        <v>9999</v>
      </c>
      <c r="O92" s="4">
        <f t="shared" ref="O92:R92" si="495">IF(O84&gt;S84,"#",(IF(O84=S84,0,"b")))</f>
        <v>0</v>
      </c>
      <c r="P92" s="4" t="str">
        <f t="shared" si="495"/>
        <v>b</v>
      </c>
      <c r="Q92" s="4" t="str">
        <f t="shared" si="495"/>
        <v>b</v>
      </c>
      <c r="R92" s="4" t="str">
        <f t="shared" si="495"/>
        <v>b</v>
      </c>
      <c r="S92" s="10">
        <f t="shared" si="473"/>
        <v>0</v>
      </c>
      <c r="T92" s="10" t="str">
        <f t="shared" si="474"/>
        <v>b</v>
      </c>
      <c r="U92" s="10" t="str">
        <f t="shared" si="475"/>
        <v>b</v>
      </c>
      <c r="V92" s="10" t="str">
        <f t="shared" si="476"/>
        <v>b</v>
      </c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4" t="e">
        <f t="shared" si="493"/>
        <v>#N/A</v>
      </c>
      <c r="BT92" s="4" t="e">
        <f t="shared" si="477"/>
        <v>#N/A</v>
      </c>
      <c r="BU92" s="4" t="e">
        <f t="shared" si="478"/>
        <v>#N/A</v>
      </c>
      <c r="BV92" s="4" t="e">
        <f t="shared" si="479"/>
        <v>#N/A</v>
      </c>
      <c r="BW92" s="10" t="e">
        <f t="shared" si="480"/>
        <v>#N/A</v>
      </c>
      <c r="BX92" s="10" t="e">
        <f t="shared" si="481"/>
        <v>#N/A</v>
      </c>
      <c r="BY92" s="10" t="e">
        <f t="shared" si="482"/>
        <v>#N/A</v>
      </c>
      <c r="BZ92" s="10" t="e">
        <f t="shared" si="483"/>
        <v>#N/A</v>
      </c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4" t="e">
        <f t="shared" si="494"/>
        <v>#N/A</v>
      </c>
      <c r="DX92" s="4" t="e">
        <f t="shared" si="484"/>
        <v>#N/A</v>
      </c>
      <c r="DY92" s="4" t="e">
        <f t="shared" si="485"/>
        <v>#N/A</v>
      </c>
      <c r="DZ92" s="4" t="e">
        <f t="shared" si="486"/>
        <v>#N/A</v>
      </c>
      <c r="EA92" s="10" t="e">
        <f t="shared" si="487"/>
        <v>#N/A</v>
      </c>
      <c r="EB92" s="10" t="e">
        <f t="shared" si="488"/>
        <v>#N/A</v>
      </c>
      <c r="EC92" s="10" t="e">
        <f t="shared" si="489"/>
        <v>#N/A</v>
      </c>
      <c r="ED92" s="10" t="e">
        <f t="shared" si="490"/>
        <v>#N/A</v>
      </c>
      <c r="EE92" s="1"/>
      <c r="EF92" s="1"/>
      <c r="EG92" s="1"/>
      <c r="EH92" s="4"/>
      <c r="EI92" s="4"/>
      <c r="EJ92" s="4"/>
      <c r="EK92" s="4"/>
      <c r="EL92" s="10"/>
      <c r="EM92" s="10"/>
      <c r="EN92" s="10"/>
      <c r="EO92" s="10"/>
      <c r="EP92" s="1"/>
      <c r="EQ92" s="1"/>
      <c r="ER92" s="1"/>
      <c r="ES92" s="4"/>
      <c r="ET92" s="4"/>
      <c r="EU92" s="4"/>
      <c r="EV92" s="4"/>
      <c r="EW92" s="10"/>
      <c r="EX92" s="10"/>
      <c r="EY92" s="10"/>
      <c r="EZ92" s="10"/>
      <c r="FA92" s="1"/>
      <c r="FB92" s="1"/>
      <c r="FC92" s="1"/>
      <c r="FD92" s="4"/>
      <c r="FE92" s="4"/>
      <c r="FF92" s="4"/>
      <c r="FG92" s="4"/>
      <c r="FH92" s="10"/>
      <c r="FI92" s="10"/>
      <c r="FJ92" s="10"/>
      <c r="FK92" s="10"/>
      <c r="FL92" s="1"/>
      <c r="FM92" s="1"/>
      <c r="FN92" s="1"/>
      <c r="FO92" s="4"/>
      <c r="FP92" s="4"/>
      <c r="FQ92" s="4"/>
      <c r="FR92" s="4"/>
      <c r="FS92" s="10"/>
      <c r="FT92" s="10"/>
      <c r="FU92" s="10"/>
      <c r="FV92" s="10"/>
      <c r="FW92" s="1"/>
      <c r="FX92" s="1"/>
      <c r="FY92" s="1"/>
    </row>
    <row r="93" spans="1:181" x14ac:dyDescent="0.3">
      <c r="A93" s="2" t="str">
        <f t="shared" si="461"/>
        <v>Si</v>
      </c>
      <c r="B93">
        <f t="shared" si="462"/>
        <v>1012</v>
      </c>
      <c r="C93" s="2">
        <f t="shared" si="464"/>
        <v>1012</v>
      </c>
      <c r="D93" s="1">
        <f t="shared" si="465"/>
        <v>12</v>
      </c>
      <c r="E93" s="2" t="str" cm="1">
        <f t="array" ref="E93">INDEX(pizzo,D93,1)</f>
        <v>Si</v>
      </c>
      <c r="F93" s="1"/>
      <c r="G93" s="4" t="str">
        <f t="shared" si="491"/>
        <v>Fa</v>
      </c>
      <c r="H93" s="4" t="str">
        <f t="shared" si="491"/>
        <v>Fa</v>
      </c>
      <c r="I93" s="4" t="str">
        <f t="shared" si="491"/>
        <v>Fa</v>
      </c>
      <c r="J93" s="4" t="str">
        <f t="shared" si="491"/>
        <v>Fa</v>
      </c>
      <c r="O93" s="4">
        <f t="shared" ref="O93:R93" si="496">IF(O85&gt;S85,"#",(IF(O85=S85,0,"b")))</f>
        <v>0</v>
      </c>
      <c r="P93" s="4">
        <f t="shared" si="496"/>
        <v>0</v>
      </c>
      <c r="Q93" s="4">
        <f t="shared" si="496"/>
        <v>0</v>
      </c>
      <c r="R93" s="4">
        <f t="shared" si="496"/>
        <v>0</v>
      </c>
      <c r="S93" s="10">
        <f>IF(S92=0,(IF(O93=0,0,O93)),S92)</f>
        <v>0</v>
      </c>
      <c r="T93" s="10" t="str">
        <f t="shared" si="474"/>
        <v>b</v>
      </c>
      <c r="U93" s="10" t="str">
        <f t="shared" si="475"/>
        <v>b</v>
      </c>
      <c r="V93" s="10" t="str">
        <f t="shared" si="476"/>
        <v>b</v>
      </c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4" t="e">
        <f t="shared" si="493"/>
        <v>#N/A</v>
      </c>
      <c r="BT93" s="4" t="e">
        <f t="shared" si="477"/>
        <v>#N/A</v>
      </c>
      <c r="BU93" s="4" t="e">
        <f t="shared" si="478"/>
        <v>#N/A</v>
      </c>
      <c r="BV93" s="4" t="e">
        <f t="shared" si="479"/>
        <v>#N/A</v>
      </c>
      <c r="BW93" s="10" t="e">
        <f>IF(BW92=0,(IF(BS93=0,0,BS93)),BW92)</f>
        <v>#N/A</v>
      </c>
      <c r="BX93" s="10" t="e">
        <f t="shared" si="481"/>
        <v>#N/A</v>
      </c>
      <c r="BY93" s="10" t="e">
        <f t="shared" si="482"/>
        <v>#N/A</v>
      </c>
      <c r="BZ93" s="10" t="e">
        <f t="shared" si="483"/>
        <v>#N/A</v>
      </c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4" t="e">
        <f t="shared" si="494"/>
        <v>#N/A</v>
      </c>
      <c r="DX93" s="4" t="e">
        <f t="shared" si="484"/>
        <v>#N/A</v>
      </c>
      <c r="DY93" s="4" t="e">
        <f t="shared" si="485"/>
        <v>#N/A</v>
      </c>
      <c r="DZ93" s="4" t="e">
        <f t="shared" si="486"/>
        <v>#N/A</v>
      </c>
      <c r="EA93" s="10" t="e">
        <f>IF(EA92=0,(IF(DW93=0,0,DW93)),EA92)</f>
        <v>#N/A</v>
      </c>
      <c r="EB93" s="10" t="e">
        <f t="shared" si="488"/>
        <v>#N/A</v>
      </c>
      <c r="EC93" s="10" t="e">
        <f t="shared" si="489"/>
        <v>#N/A</v>
      </c>
      <c r="ED93" s="10" t="e">
        <f t="shared" si="490"/>
        <v>#N/A</v>
      </c>
      <c r="EE93" s="1"/>
      <c r="EF93" s="1"/>
      <c r="EG93" s="1"/>
      <c r="EH93" s="4"/>
      <c r="EI93" s="4"/>
      <c r="EJ93" s="4"/>
      <c r="EK93" s="4"/>
      <c r="EL93" s="10"/>
      <c r="EM93" s="10"/>
      <c r="EN93" s="10"/>
      <c r="EO93" s="10"/>
      <c r="EP93" s="1"/>
      <c r="EQ93" s="1"/>
      <c r="ER93" s="1"/>
      <c r="ES93" s="4"/>
      <c r="ET93" s="4"/>
      <c r="EU93" s="4"/>
      <c r="EV93" s="4"/>
      <c r="EW93" s="10"/>
      <c r="EX93" s="10"/>
      <c r="EY93" s="10"/>
      <c r="EZ93" s="10"/>
      <c r="FA93" s="1"/>
      <c r="FB93" s="1"/>
      <c r="FC93" s="1"/>
      <c r="FD93" s="4"/>
      <c r="FE93" s="4"/>
      <c r="FF93" s="4"/>
      <c r="FG93" s="4"/>
      <c r="FH93" s="10"/>
      <c r="FI93" s="10"/>
      <c r="FJ93" s="10"/>
      <c r="FK93" s="10"/>
      <c r="FL93" s="1"/>
      <c r="FM93" s="1"/>
      <c r="FN93" s="1"/>
      <c r="FO93" s="4"/>
      <c r="FP93" s="4"/>
      <c r="FQ93" s="4"/>
      <c r="FR93" s="4"/>
      <c r="FS93" s="10"/>
      <c r="FT93" s="10"/>
      <c r="FU93" s="10"/>
      <c r="FV93" s="10"/>
      <c r="FW93" s="1"/>
      <c r="FX93" s="1"/>
      <c r="FY93" s="1"/>
    </row>
    <row r="94" spans="1:181" x14ac:dyDescent="0.3">
      <c r="C94" s="2">
        <f t="shared" si="464"/>
        <v>1013</v>
      </c>
      <c r="D94" s="1">
        <f t="shared" si="465"/>
        <v>13</v>
      </c>
      <c r="E94" s="2" t="str" cm="1">
        <f t="array" ref="E94">INDEX(pizzo,D94,1)</f>
        <v>Do</v>
      </c>
      <c r="F94" s="1"/>
      <c r="G94" s="4" t="str">
        <f t="shared" si="491"/>
        <v>Sol</v>
      </c>
      <c r="H94" s="4" t="str">
        <f t="shared" si="491"/>
        <v>Sol</v>
      </c>
      <c r="I94" s="4" t="str">
        <f t="shared" si="491"/>
        <v>Sol</v>
      </c>
      <c r="J94" s="4" t="str">
        <f t="shared" si="491"/>
        <v>Sol</v>
      </c>
      <c r="O94" s="4">
        <f t="shared" ref="O94:R94" si="497">IF(O86&gt;S86,"#",(IF(O86=S86,0,"b")))</f>
        <v>0</v>
      </c>
      <c r="P94" s="4">
        <f t="shared" si="497"/>
        <v>0</v>
      </c>
      <c r="Q94" s="4">
        <f t="shared" si="497"/>
        <v>0</v>
      </c>
      <c r="R94" s="4">
        <f t="shared" si="497"/>
        <v>0</v>
      </c>
      <c r="S94" s="10">
        <f t="shared" ref="S94:S96" si="498">IF(S93=0,(IF(O94=0,0,O94)),S93)</f>
        <v>0</v>
      </c>
      <c r="T94" s="10" t="str">
        <f t="shared" si="474"/>
        <v>b</v>
      </c>
      <c r="U94" s="10" t="str">
        <f t="shared" si="475"/>
        <v>b</v>
      </c>
      <c r="V94" s="10" t="str">
        <f t="shared" si="476"/>
        <v>b</v>
      </c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4" t="e">
        <f t="shared" si="493"/>
        <v>#N/A</v>
      </c>
      <c r="BT94" s="4" t="e">
        <f t="shared" si="477"/>
        <v>#N/A</v>
      </c>
      <c r="BU94" s="4" t="e">
        <f t="shared" si="478"/>
        <v>#N/A</v>
      </c>
      <c r="BV94" s="4" t="e">
        <f t="shared" si="479"/>
        <v>#N/A</v>
      </c>
      <c r="BW94" s="10" t="e">
        <f t="shared" ref="BW94:BW96" si="499">IF(BW93=0,(IF(BS94=0,0,BS94)),BW93)</f>
        <v>#N/A</v>
      </c>
      <c r="BX94" s="10" t="e">
        <f t="shared" si="481"/>
        <v>#N/A</v>
      </c>
      <c r="BY94" s="10" t="e">
        <f t="shared" si="482"/>
        <v>#N/A</v>
      </c>
      <c r="BZ94" s="10" t="e">
        <f t="shared" si="483"/>
        <v>#N/A</v>
      </c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4" t="e">
        <f t="shared" si="494"/>
        <v>#N/A</v>
      </c>
      <c r="DX94" s="4" t="e">
        <f t="shared" si="484"/>
        <v>#N/A</v>
      </c>
      <c r="DY94" s="4" t="e">
        <f t="shared" si="485"/>
        <v>#N/A</v>
      </c>
      <c r="DZ94" s="4" t="e">
        <f t="shared" si="486"/>
        <v>#N/A</v>
      </c>
      <c r="EA94" s="10" t="e">
        <f t="shared" ref="EA94:EA96" si="500">IF(EA93=0,(IF(DW94=0,0,DW94)),EA93)</f>
        <v>#N/A</v>
      </c>
      <c r="EB94" s="10" t="e">
        <f t="shared" si="488"/>
        <v>#N/A</v>
      </c>
      <c r="EC94" s="10" t="e">
        <f t="shared" si="489"/>
        <v>#N/A</v>
      </c>
      <c r="ED94" s="10" t="e">
        <f t="shared" si="490"/>
        <v>#N/A</v>
      </c>
      <c r="EE94" s="1"/>
      <c r="EF94" s="1"/>
      <c r="EG94" s="1"/>
      <c r="EH94" s="4"/>
      <c r="EI94" s="4"/>
      <c r="EJ94" s="4"/>
      <c r="EK94" s="4"/>
      <c r="EL94" s="10"/>
      <c r="EM94" s="10"/>
      <c r="EN94" s="10"/>
      <c r="EO94" s="10"/>
      <c r="EP94" s="1"/>
      <c r="EQ94" s="1"/>
      <c r="ER94" s="1"/>
      <c r="ES94" s="4"/>
      <c r="ET94" s="4"/>
      <c r="EU94" s="4"/>
      <c r="EV94" s="4"/>
      <c r="EW94" s="10"/>
      <c r="EX94" s="10"/>
      <c r="EY94" s="10"/>
      <c r="EZ94" s="10"/>
      <c r="FA94" s="1"/>
      <c r="FB94" s="1"/>
      <c r="FC94" s="1"/>
      <c r="FD94" s="4"/>
      <c r="FE94" s="4"/>
      <c r="FF94" s="4"/>
      <c r="FG94" s="4"/>
      <c r="FH94" s="10"/>
      <c r="FI94" s="10"/>
      <c r="FJ94" s="10"/>
      <c r="FK94" s="10"/>
      <c r="FL94" s="1"/>
      <c r="FM94" s="1"/>
      <c r="FN94" s="1"/>
      <c r="FO94" s="4"/>
      <c r="FP94" s="4"/>
      <c r="FQ94" s="4"/>
      <c r="FR94" s="4"/>
      <c r="FS94" s="10"/>
      <c r="FT94" s="10"/>
      <c r="FU94" s="10"/>
      <c r="FV94" s="10"/>
      <c r="FW94" s="1"/>
      <c r="FX94" s="1"/>
      <c r="FY94" s="1"/>
    </row>
    <row r="95" spans="1:181" x14ac:dyDescent="0.3">
      <c r="A95" s="2" t="str">
        <f>A82</f>
        <v>Do</v>
      </c>
      <c r="B95">
        <v>1001</v>
      </c>
      <c r="C95" s="2">
        <f t="shared" si="464"/>
        <v>1014</v>
      </c>
      <c r="D95" s="1">
        <f t="shared" si="465"/>
        <v>14</v>
      </c>
      <c r="E95" s="2" t="str" cm="1">
        <f t="array" ref="E95">INDEX(pizzo,D95,1)</f>
        <v>Do#</v>
      </c>
      <c r="F95" s="1"/>
      <c r="G95" s="4" t="str">
        <f t="shared" si="491"/>
        <v>La</v>
      </c>
      <c r="H95" s="4">
        <f t="shared" si="491"/>
        <v>9999</v>
      </c>
      <c r="I95" s="4" t="str">
        <f t="shared" si="491"/>
        <v>La</v>
      </c>
      <c r="J95" s="4">
        <f t="shared" si="491"/>
        <v>9999</v>
      </c>
      <c r="O95" s="4">
        <f t="shared" ref="O95:R95" si="501">IF(O87&gt;S87,"#",(IF(O87=S87,0,"b")))</f>
        <v>0</v>
      </c>
      <c r="P95" s="4" t="str">
        <f t="shared" si="501"/>
        <v>b</v>
      </c>
      <c r="Q95" s="4">
        <f t="shared" si="501"/>
        <v>0</v>
      </c>
      <c r="R95" s="4" t="str">
        <f t="shared" si="501"/>
        <v>b</v>
      </c>
      <c r="S95" s="10">
        <f t="shared" si="498"/>
        <v>0</v>
      </c>
      <c r="T95" s="10" t="str">
        <f t="shared" si="474"/>
        <v>b</v>
      </c>
      <c r="U95" s="10" t="str">
        <f t="shared" si="475"/>
        <v>b</v>
      </c>
      <c r="V95" s="10" t="str">
        <f t="shared" si="476"/>
        <v>b</v>
      </c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4" t="e">
        <f t="shared" si="493"/>
        <v>#N/A</v>
      </c>
      <c r="BT95" s="4" t="e">
        <f t="shared" si="477"/>
        <v>#N/A</v>
      </c>
      <c r="BU95" s="4" t="e">
        <f t="shared" si="478"/>
        <v>#N/A</v>
      </c>
      <c r="BV95" s="4" t="e">
        <f t="shared" si="479"/>
        <v>#N/A</v>
      </c>
      <c r="BW95" s="10" t="e">
        <f t="shared" si="499"/>
        <v>#N/A</v>
      </c>
      <c r="BX95" s="10" t="e">
        <f t="shared" si="481"/>
        <v>#N/A</v>
      </c>
      <c r="BY95" s="10" t="e">
        <f t="shared" si="482"/>
        <v>#N/A</v>
      </c>
      <c r="BZ95" s="10" t="e">
        <f t="shared" si="483"/>
        <v>#N/A</v>
      </c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4" t="e">
        <f t="shared" si="494"/>
        <v>#N/A</v>
      </c>
      <c r="DX95" s="4" t="e">
        <f t="shared" si="484"/>
        <v>#N/A</v>
      </c>
      <c r="DY95" s="4" t="e">
        <f t="shared" si="485"/>
        <v>#N/A</v>
      </c>
      <c r="DZ95" s="4" t="e">
        <f t="shared" si="486"/>
        <v>#N/A</v>
      </c>
      <c r="EA95" s="10" t="e">
        <f t="shared" si="500"/>
        <v>#N/A</v>
      </c>
      <c r="EB95" s="10" t="e">
        <f t="shared" si="488"/>
        <v>#N/A</v>
      </c>
      <c r="EC95" s="10" t="e">
        <f t="shared" si="489"/>
        <v>#N/A</v>
      </c>
      <c r="ED95" s="10" t="e">
        <f t="shared" si="490"/>
        <v>#N/A</v>
      </c>
      <c r="EE95" s="1"/>
      <c r="EF95" s="1"/>
      <c r="EG95" s="1"/>
      <c r="EH95" s="4"/>
      <c r="EI95" s="4"/>
      <c r="EJ95" s="4"/>
      <c r="EK95" s="4"/>
      <c r="EL95" s="10"/>
      <c r="EM95" s="10"/>
      <c r="EN95" s="10"/>
      <c r="EO95" s="10"/>
      <c r="EP95" s="1"/>
      <c r="EQ95" s="1"/>
      <c r="ER95" s="1"/>
      <c r="ES95" s="4"/>
      <c r="ET95" s="4"/>
      <c r="EU95" s="4"/>
      <c r="EV95" s="4"/>
      <c r="EW95" s="10"/>
      <c r="EX95" s="10"/>
      <c r="EY95" s="10"/>
      <c r="EZ95" s="10"/>
      <c r="FA95" s="1"/>
      <c r="FB95" s="1"/>
      <c r="FC95" s="1"/>
      <c r="FD95" s="4"/>
      <c r="FE95" s="4"/>
      <c r="FF95" s="4"/>
      <c r="FG95" s="4"/>
      <c r="FH95" s="10"/>
      <c r="FI95" s="10"/>
      <c r="FJ95" s="10"/>
      <c r="FK95" s="10"/>
      <c r="FL95" s="1"/>
      <c r="FM95" s="1"/>
      <c r="FN95" s="1"/>
      <c r="FO95" s="4"/>
      <c r="FP95" s="4"/>
      <c r="FQ95" s="4"/>
      <c r="FR95" s="4"/>
      <c r="FS95" s="10"/>
      <c r="FT95" s="10"/>
      <c r="FU95" s="10"/>
      <c r="FV95" s="10"/>
      <c r="FW95" s="1"/>
      <c r="FX95" s="1"/>
      <c r="FY95" s="1"/>
    </row>
    <row r="96" spans="1:181" x14ac:dyDescent="0.3">
      <c r="A96" s="2" t="s">
        <v>17</v>
      </c>
      <c r="B96">
        <f>B95+1</f>
        <v>1002</v>
      </c>
      <c r="C96" s="2">
        <f t="shared" si="464"/>
        <v>1015</v>
      </c>
      <c r="D96" s="1">
        <f t="shared" si="465"/>
        <v>15</v>
      </c>
      <c r="E96" s="2" t="str" cm="1">
        <f t="array" ref="E96">INDEX(pizzo,D96,1)</f>
        <v>Re</v>
      </c>
      <c r="F96" s="1"/>
      <c r="G96" s="4" t="str">
        <f t="shared" si="491"/>
        <v>Si</v>
      </c>
      <c r="H96" s="4">
        <f t="shared" si="491"/>
        <v>9999</v>
      </c>
      <c r="I96" s="4" t="str">
        <f t="shared" si="491"/>
        <v>Si</v>
      </c>
      <c r="J96" s="4" t="str">
        <f t="shared" si="491"/>
        <v>Si</v>
      </c>
      <c r="O96" s="4">
        <f t="shared" ref="O96:R96" si="502">IF(O88&gt;S88,"#",(IF(O88=S88,0,"b")))</f>
        <v>0</v>
      </c>
      <c r="P96" s="4" t="str">
        <f t="shared" si="502"/>
        <v>b</v>
      </c>
      <c r="Q96" s="4">
        <f t="shared" si="502"/>
        <v>0</v>
      </c>
      <c r="R96" s="4">
        <f t="shared" si="502"/>
        <v>0</v>
      </c>
      <c r="S96" s="10">
        <f t="shared" si="498"/>
        <v>0</v>
      </c>
      <c r="T96" s="10" t="str">
        <f t="shared" si="474"/>
        <v>b</v>
      </c>
      <c r="U96" s="10" t="str">
        <f t="shared" si="475"/>
        <v>b</v>
      </c>
      <c r="V96" s="10" t="str">
        <f t="shared" si="476"/>
        <v>b</v>
      </c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4" t="e">
        <f t="shared" si="493"/>
        <v>#N/A</v>
      </c>
      <c r="BT96" s="4" t="e">
        <f t="shared" si="477"/>
        <v>#N/A</v>
      </c>
      <c r="BU96" s="4" t="e">
        <f t="shared" si="478"/>
        <v>#N/A</v>
      </c>
      <c r="BV96" s="4" t="e">
        <f t="shared" si="479"/>
        <v>#N/A</v>
      </c>
      <c r="BW96" s="10" t="e">
        <f t="shared" si="499"/>
        <v>#N/A</v>
      </c>
      <c r="BX96" s="10" t="e">
        <f t="shared" si="481"/>
        <v>#N/A</v>
      </c>
      <c r="BY96" s="10" t="e">
        <f t="shared" si="482"/>
        <v>#N/A</v>
      </c>
      <c r="BZ96" s="10" t="e">
        <f t="shared" si="483"/>
        <v>#N/A</v>
      </c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4" t="e">
        <f t="shared" si="494"/>
        <v>#N/A</v>
      </c>
      <c r="DX96" s="4" t="e">
        <f t="shared" si="484"/>
        <v>#N/A</v>
      </c>
      <c r="DY96" s="4" t="e">
        <f t="shared" si="485"/>
        <v>#N/A</v>
      </c>
      <c r="DZ96" s="4" t="e">
        <f t="shared" si="486"/>
        <v>#N/A</v>
      </c>
      <c r="EA96" s="10" t="e">
        <f t="shared" si="500"/>
        <v>#N/A</v>
      </c>
      <c r="EB96" s="10" t="e">
        <f t="shared" si="488"/>
        <v>#N/A</v>
      </c>
      <c r="EC96" s="10" t="e">
        <f t="shared" si="489"/>
        <v>#N/A</v>
      </c>
      <c r="ED96" s="10" t="e">
        <f t="shared" si="490"/>
        <v>#N/A</v>
      </c>
      <c r="EE96" s="1"/>
      <c r="EF96" s="1"/>
      <c r="EG96" s="1"/>
      <c r="EH96" s="4"/>
      <c r="EI96" s="4"/>
      <c r="EJ96" s="4"/>
      <c r="EK96" s="4"/>
      <c r="EL96" s="10"/>
      <c r="EM96" s="10"/>
      <c r="EN96" s="10"/>
      <c r="EO96" s="10"/>
      <c r="EP96" s="1"/>
      <c r="EQ96" s="1"/>
      <c r="ER96" s="1"/>
      <c r="ES96" s="4"/>
      <c r="ET96" s="4"/>
      <c r="EU96" s="4"/>
      <c r="EV96" s="4"/>
      <c r="EW96" s="10"/>
      <c r="EX96" s="10"/>
      <c r="EY96" s="10"/>
      <c r="EZ96" s="10"/>
      <c r="FA96" s="1"/>
      <c r="FB96" s="1"/>
      <c r="FC96" s="1"/>
      <c r="FD96" s="4"/>
      <c r="FE96" s="4"/>
      <c r="FF96" s="4"/>
      <c r="FG96" s="4"/>
      <c r="FH96" s="10"/>
      <c r="FI96" s="10"/>
      <c r="FJ96" s="10"/>
      <c r="FK96" s="10"/>
      <c r="FL96" s="1"/>
      <c r="FM96" s="1"/>
      <c r="FN96" s="1"/>
      <c r="FO96" s="4"/>
      <c r="FP96" s="4"/>
      <c r="FQ96" s="4"/>
      <c r="FR96" s="4"/>
      <c r="FS96" s="10"/>
      <c r="FT96" s="10"/>
      <c r="FU96" s="10"/>
      <c r="FV96" s="10"/>
      <c r="FW96" s="1"/>
      <c r="FX96" s="1"/>
      <c r="FY96" s="1"/>
    </row>
    <row r="97" spans="1:181" x14ac:dyDescent="0.3">
      <c r="A97" s="2" t="str">
        <f t="shared" ref="A97:A106" si="503">A84</f>
        <v>Re</v>
      </c>
      <c r="B97">
        <f t="shared" ref="B97:B106" si="504">B96+1</f>
        <v>1003</v>
      </c>
      <c r="C97" s="2">
        <f t="shared" si="464"/>
        <v>1016</v>
      </c>
      <c r="D97" s="1">
        <f t="shared" si="465"/>
        <v>16</v>
      </c>
      <c r="E97" s="2" t="str" cm="1">
        <f t="array" ref="E97">INDEX(pizzo,D97,1)</f>
        <v>Re#</v>
      </c>
      <c r="F97" s="1"/>
      <c r="G97" s="6" t="str">
        <f t="shared" ref="G97:J103" si="505">IF(G90=9999,(VLOOKUP(G82,bemodie,(IF(S$96="#",2,4)),FALSE)),G90)</f>
        <v>Do</v>
      </c>
      <c r="H97" s="6" t="str">
        <f t="shared" si="505"/>
        <v>Do</v>
      </c>
      <c r="I97" s="6" t="str">
        <f t="shared" si="505"/>
        <v>Do</v>
      </c>
      <c r="J97" s="6" t="str">
        <f t="shared" si="505"/>
        <v>Do</v>
      </c>
      <c r="K97" s="1"/>
      <c r="L97" s="1"/>
      <c r="M97" s="1"/>
      <c r="N97" s="1"/>
      <c r="O97" s="1" t="s">
        <v>41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 t="s">
        <v>41</v>
      </c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 t="s">
        <v>41</v>
      </c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</row>
    <row r="98" spans="1:181" x14ac:dyDescent="0.3">
      <c r="A98" s="2" t="s">
        <v>18</v>
      </c>
      <c r="B98">
        <f t="shared" si="504"/>
        <v>1004</v>
      </c>
      <c r="C98" s="2">
        <f t="shared" si="464"/>
        <v>1017</v>
      </c>
      <c r="D98" s="1">
        <f t="shared" si="465"/>
        <v>17</v>
      </c>
      <c r="E98" s="2" t="str" cm="1">
        <f t="array" ref="E98">INDEX(pizzo,D98,1)</f>
        <v>Mi</v>
      </c>
      <c r="F98" s="1"/>
      <c r="G98" s="6" t="str">
        <f t="shared" si="505"/>
        <v>Re</v>
      </c>
      <c r="H98" s="6" t="str">
        <f t="shared" si="505"/>
        <v>Re</v>
      </c>
      <c r="I98" s="6" t="str">
        <f t="shared" si="505"/>
        <v>Re</v>
      </c>
      <c r="J98" s="6" t="str">
        <f t="shared" si="505"/>
        <v>Re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</row>
    <row r="99" spans="1:181" x14ac:dyDescent="0.3">
      <c r="A99" s="2" t="str">
        <f t="shared" si="503"/>
        <v>Mi</v>
      </c>
      <c r="B99">
        <f t="shared" si="504"/>
        <v>1005</v>
      </c>
      <c r="C99" s="2">
        <f t="shared" si="464"/>
        <v>1018</v>
      </c>
      <c r="D99" s="1">
        <f t="shared" si="465"/>
        <v>18</v>
      </c>
      <c r="E99" s="2" t="str" cm="1">
        <f t="array" ref="E99">INDEX(pizzo,D99,1)</f>
        <v>Fa</v>
      </c>
      <c r="F99" s="1"/>
      <c r="G99" s="6" t="str">
        <f t="shared" si="505"/>
        <v>Mi</v>
      </c>
      <c r="H99" s="6" t="str">
        <f t="shared" si="505"/>
        <v>Mib</v>
      </c>
      <c r="I99" s="6" t="str">
        <f t="shared" si="505"/>
        <v>Mib</v>
      </c>
      <c r="J99" s="6" t="str">
        <f t="shared" si="505"/>
        <v>Mib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</row>
    <row r="100" spans="1:181" x14ac:dyDescent="0.3">
      <c r="A100" s="2" t="str">
        <f t="shared" si="503"/>
        <v>Fa</v>
      </c>
      <c r="B100">
        <f t="shared" si="504"/>
        <v>1006</v>
      </c>
      <c r="C100" s="2">
        <f t="shared" si="464"/>
        <v>1019</v>
      </c>
      <c r="D100" s="1">
        <f t="shared" si="465"/>
        <v>19</v>
      </c>
      <c r="E100" s="2" t="str" cm="1">
        <f t="array" ref="E100">INDEX(pizzo,D100,1)</f>
        <v>Fa#</v>
      </c>
      <c r="F100" s="1"/>
      <c r="G100" s="6" t="str">
        <f t="shared" si="505"/>
        <v>Fa</v>
      </c>
      <c r="H100" s="6" t="str">
        <f t="shared" si="505"/>
        <v>Fa</v>
      </c>
      <c r="I100" s="6" t="str">
        <f t="shared" si="505"/>
        <v>Fa</v>
      </c>
      <c r="J100" s="6" t="str">
        <f t="shared" si="505"/>
        <v>Fa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</row>
    <row r="101" spans="1:181" x14ac:dyDescent="0.3">
      <c r="A101" s="2" t="s">
        <v>19</v>
      </c>
      <c r="B101">
        <f t="shared" si="504"/>
        <v>1007</v>
      </c>
      <c r="C101" s="2">
        <f t="shared" si="464"/>
        <v>1020</v>
      </c>
      <c r="D101" s="1">
        <f t="shared" si="465"/>
        <v>20</v>
      </c>
      <c r="E101" s="2" t="str" cm="1">
        <f t="array" ref="E101">INDEX(pizzo,D101,1)</f>
        <v>Sol</v>
      </c>
      <c r="F101" s="1"/>
      <c r="G101" s="6" t="str">
        <f t="shared" si="505"/>
        <v>Sol</v>
      </c>
      <c r="H101" s="6" t="str">
        <f t="shared" si="505"/>
        <v>Sol</v>
      </c>
      <c r="I101" s="6" t="str">
        <f t="shared" si="505"/>
        <v>Sol</v>
      </c>
      <c r="J101" s="6" t="str">
        <f t="shared" si="505"/>
        <v>Sol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</row>
    <row r="102" spans="1:181" x14ac:dyDescent="0.3">
      <c r="A102" s="2" t="str">
        <f t="shared" si="503"/>
        <v>Sol</v>
      </c>
      <c r="B102">
        <f t="shared" si="504"/>
        <v>1008</v>
      </c>
      <c r="C102" s="2">
        <f t="shared" si="464"/>
        <v>1021</v>
      </c>
      <c r="D102" s="1">
        <f t="shared" si="465"/>
        <v>21</v>
      </c>
      <c r="E102" s="2" t="str" cm="1">
        <f t="array" ref="E102">INDEX(pizzo,D102,1)</f>
        <v>Sol#</v>
      </c>
      <c r="F102" s="1"/>
      <c r="G102" s="6" t="str">
        <f t="shared" si="505"/>
        <v>La</v>
      </c>
      <c r="H102" s="6" t="str">
        <f t="shared" si="505"/>
        <v>Lab</v>
      </c>
      <c r="I102" s="6" t="str">
        <f t="shared" si="505"/>
        <v>La</v>
      </c>
      <c r="J102" s="6" t="str">
        <f t="shared" si="505"/>
        <v>Lab</v>
      </c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</row>
    <row r="103" spans="1:181" x14ac:dyDescent="0.3">
      <c r="A103" s="2" t="s">
        <v>20</v>
      </c>
      <c r="B103">
        <f t="shared" si="504"/>
        <v>1009</v>
      </c>
      <c r="C103" s="2">
        <f t="shared" si="464"/>
        <v>1022</v>
      </c>
      <c r="D103" s="1">
        <f t="shared" si="465"/>
        <v>22</v>
      </c>
      <c r="E103" s="2" t="str" cm="1">
        <f t="array" ref="E103">INDEX(pizzo,D103,1)</f>
        <v>La</v>
      </c>
      <c r="F103" s="1"/>
      <c r="G103" s="6" t="str">
        <f t="shared" si="505"/>
        <v>Si</v>
      </c>
      <c r="H103" s="6" t="str">
        <f t="shared" si="505"/>
        <v>Sib</v>
      </c>
      <c r="I103" s="6" t="str">
        <f t="shared" si="505"/>
        <v>Si</v>
      </c>
      <c r="J103" s="6" t="str">
        <f t="shared" si="505"/>
        <v>Si</v>
      </c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</row>
    <row r="104" spans="1:181" x14ac:dyDescent="0.3">
      <c r="A104" s="2" t="str">
        <f t="shared" si="503"/>
        <v>La</v>
      </c>
      <c r="B104">
        <f t="shared" si="504"/>
        <v>1010</v>
      </c>
      <c r="C104" s="2">
        <f t="shared" si="464"/>
        <v>1023</v>
      </c>
      <c r="D104" s="1">
        <f t="shared" si="465"/>
        <v>23</v>
      </c>
      <c r="E104" s="2" t="str" cm="1">
        <f t="array" ref="E104">INDEX(pizzo,D104,1)</f>
        <v>La#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</row>
    <row r="105" spans="1:181" x14ac:dyDescent="0.3">
      <c r="A105" s="2" t="s">
        <v>21</v>
      </c>
      <c r="B105">
        <f t="shared" si="504"/>
        <v>1011</v>
      </c>
      <c r="C105" s="2">
        <f t="shared" si="464"/>
        <v>1024</v>
      </c>
      <c r="D105" s="1">
        <f t="shared" si="465"/>
        <v>24</v>
      </c>
      <c r="E105" s="2" t="str" cm="1">
        <f t="array" ref="E105">INDEX(pizzo,D105,1)</f>
        <v>Si</v>
      </c>
      <c r="F105" s="1">
        <v>1</v>
      </c>
      <c r="G105" s="1" t="str">
        <f>G97</f>
        <v>Do</v>
      </c>
      <c r="H105" s="1" t="str">
        <f t="shared" ref="H105:J105" si="506">H97</f>
        <v>Do</v>
      </c>
      <c r="I105" s="1" t="str">
        <f t="shared" si="506"/>
        <v>Do</v>
      </c>
      <c r="J105" s="1" t="str">
        <f t="shared" si="506"/>
        <v>Do</v>
      </c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</row>
    <row r="106" spans="1:181" x14ac:dyDescent="0.3">
      <c r="A106" s="2" t="str">
        <f t="shared" si="503"/>
        <v>Si</v>
      </c>
      <c r="B106">
        <f t="shared" si="504"/>
        <v>1012</v>
      </c>
      <c r="C106" s="2">
        <f t="shared" si="464"/>
        <v>1025</v>
      </c>
      <c r="D106" s="1">
        <f t="shared" si="465"/>
        <v>25</v>
      </c>
      <c r="E106" s="2" t="str" cm="1">
        <f t="array" ref="E106">INDEX(pizzo,D106,1)</f>
        <v>Do</v>
      </c>
      <c r="F106" s="1">
        <f>F105+1</f>
        <v>2</v>
      </c>
      <c r="G106" s="1" t="str">
        <f t="shared" ref="G106:J106" si="507">G98</f>
        <v>Re</v>
      </c>
      <c r="H106" s="1" t="str">
        <f t="shared" si="507"/>
        <v>Re</v>
      </c>
      <c r="I106" s="1" t="str">
        <f t="shared" si="507"/>
        <v>Re</v>
      </c>
      <c r="J106" s="1" t="str">
        <f t="shared" si="507"/>
        <v>Re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</row>
    <row r="107" spans="1:181" x14ac:dyDescent="0.3">
      <c r="C107" s="2">
        <f t="shared" si="464"/>
        <v>1026</v>
      </c>
      <c r="D107" s="1">
        <f t="shared" si="465"/>
        <v>26</v>
      </c>
      <c r="E107" s="2" t="str" cm="1">
        <f t="array" ref="E107">INDEX(pizzo,D107,1)</f>
        <v>Do#</v>
      </c>
      <c r="F107" s="1">
        <f t="shared" ref="F107:F129" si="508">F106+1</f>
        <v>3</v>
      </c>
      <c r="G107" s="1" t="str">
        <f t="shared" ref="G107:J107" si="509">G99</f>
        <v>Mi</v>
      </c>
      <c r="H107" s="1" t="str">
        <f t="shared" si="509"/>
        <v>Mib</v>
      </c>
      <c r="I107" s="1" t="str">
        <f t="shared" si="509"/>
        <v>Mib</v>
      </c>
      <c r="J107" s="1" t="str">
        <f t="shared" si="509"/>
        <v>Mib</v>
      </c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</row>
    <row r="108" spans="1:181" x14ac:dyDescent="0.3">
      <c r="C108" s="2">
        <f t="shared" si="464"/>
        <v>1027</v>
      </c>
      <c r="D108" s="1">
        <f t="shared" si="465"/>
        <v>27</v>
      </c>
      <c r="E108" s="2" t="str" cm="1">
        <f t="array" ref="E108">INDEX(pizzo,D108,1)</f>
        <v>Re</v>
      </c>
      <c r="F108" s="1">
        <f t="shared" si="508"/>
        <v>4</v>
      </c>
      <c r="G108" s="1" t="str">
        <f t="shared" ref="G108:J108" si="510">G100</f>
        <v>Fa</v>
      </c>
      <c r="H108" s="1" t="str">
        <f t="shared" si="510"/>
        <v>Fa</v>
      </c>
      <c r="I108" s="1" t="str">
        <f t="shared" si="510"/>
        <v>Fa</v>
      </c>
      <c r="J108" s="1" t="str">
        <f t="shared" si="510"/>
        <v>Fa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</row>
    <row r="109" spans="1:181" x14ac:dyDescent="0.3">
      <c r="C109" s="2">
        <f t="shared" si="464"/>
        <v>1028</v>
      </c>
      <c r="D109" s="1">
        <f t="shared" si="465"/>
        <v>28</v>
      </c>
      <c r="E109" s="2" t="str" cm="1">
        <f t="array" ref="E109">INDEX(pizzo,D109,1)</f>
        <v>Re#</v>
      </c>
      <c r="F109" s="1">
        <f t="shared" si="508"/>
        <v>5</v>
      </c>
      <c r="G109" s="1" t="str">
        <f t="shared" ref="G109:J109" si="511">G101</f>
        <v>Sol</v>
      </c>
      <c r="H109" s="1" t="str">
        <f t="shared" si="511"/>
        <v>Sol</v>
      </c>
      <c r="I109" s="1" t="str">
        <f t="shared" si="511"/>
        <v>Sol</v>
      </c>
      <c r="J109" s="1" t="str">
        <f t="shared" si="511"/>
        <v>Sol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</row>
    <row r="110" spans="1:181" x14ac:dyDescent="0.3">
      <c r="C110" s="2">
        <f t="shared" si="464"/>
        <v>1029</v>
      </c>
      <c r="D110" s="1">
        <f t="shared" si="465"/>
        <v>29</v>
      </c>
      <c r="E110" s="2" t="str" cm="1">
        <f t="array" ref="E110">INDEX(pizzo,D110,1)</f>
        <v>Mi</v>
      </c>
      <c r="F110" s="1">
        <f t="shared" si="508"/>
        <v>6</v>
      </c>
      <c r="G110" s="1" t="str">
        <f t="shared" ref="G110:J110" si="512">G102</f>
        <v>La</v>
      </c>
      <c r="H110" s="1" t="str">
        <f t="shared" si="512"/>
        <v>Lab</v>
      </c>
      <c r="I110" s="1" t="str">
        <f t="shared" si="512"/>
        <v>La</v>
      </c>
      <c r="J110" s="1" t="str">
        <f t="shared" si="512"/>
        <v>Lab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</row>
    <row r="111" spans="1:181" x14ac:dyDescent="0.3">
      <c r="C111" s="2">
        <f t="shared" si="464"/>
        <v>1030</v>
      </c>
      <c r="D111" s="1">
        <f t="shared" si="465"/>
        <v>30</v>
      </c>
      <c r="E111" s="2" t="str" cm="1">
        <f t="array" ref="E111">INDEX(pizzo,D111,1)</f>
        <v>Fa</v>
      </c>
      <c r="F111" s="1">
        <f t="shared" si="508"/>
        <v>7</v>
      </c>
      <c r="G111" s="1" t="str">
        <f t="shared" ref="G111:J111" si="513">G103</f>
        <v>Si</v>
      </c>
      <c r="H111" s="1" t="str">
        <f t="shared" si="513"/>
        <v>Sib</v>
      </c>
      <c r="I111" s="1" t="str">
        <f t="shared" si="513"/>
        <v>Si</v>
      </c>
      <c r="J111" s="1" t="str">
        <f t="shared" si="513"/>
        <v>Si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</row>
    <row r="112" spans="1:181" x14ac:dyDescent="0.3">
      <c r="C112" s="2">
        <f t="shared" si="464"/>
        <v>1031</v>
      </c>
      <c r="D112" s="1">
        <f t="shared" si="465"/>
        <v>31</v>
      </c>
      <c r="E112" s="2" t="str" cm="1">
        <f t="array" ref="E112">INDEX(pizzo,D112,1)</f>
        <v>Fa#</v>
      </c>
      <c r="F112" s="1">
        <f t="shared" si="508"/>
        <v>8</v>
      </c>
      <c r="G112" s="1" t="str">
        <f>G105</f>
        <v>Do</v>
      </c>
      <c r="H112" s="1" t="str">
        <f t="shared" ref="H112:J112" si="514">H105</f>
        <v>Do</v>
      </c>
      <c r="I112" s="1" t="str">
        <f t="shared" si="514"/>
        <v>Do</v>
      </c>
      <c r="J112" s="1" t="str">
        <f t="shared" si="514"/>
        <v>Do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</row>
    <row r="113" spans="3:181" x14ac:dyDescent="0.3">
      <c r="C113" s="2">
        <f t="shared" si="464"/>
        <v>1032</v>
      </c>
      <c r="D113" s="1">
        <f t="shared" si="465"/>
        <v>32</v>
      </c>
      <c r="E113" s="2" t="str" cm="1">
        <f t="array" ref="E113">INDEX(pizzo,D113,1)</f>
        <v>Sol</v>
      </c>
      <c r="F113" s="1">
        <f t="shared" si="508"/>
        <v>9</v>
      </c>
      <c r="G113" s="1" t="str">
        <f t="shared" ref="G113:J113" si="515">G106</f>
        <v>Re</v>
      </c>
      <c r="H113" s="1" t="str">
        <f t="shared" si="515"/>
        <v>Re</v>
      </c>
      <c r="I113" s="1" t="str">
        <f t="shared" si="515"/>
        <v>Re</v>
      </c>
      <c r="J113" s="1" t="str">
        <f t="shared" si="515"/>
        <v>Re</v>
      </c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</row>
    <row r="114" spans="3:181" x14ac:dyDescent="0.3">
      <c r="C114" s="2">
        <f t="shared" si="464"/>
        <v>1033</v>
      </c>
      <c r="D114" s="1">
        <f t="shared" si="465"/>
        <v>33</v>
      </c>
      <c r="E114" s="2" t="str" cm="1">
        <f t="array" ref="E114">INDEX(pizzo,D114,1)</f>
        <v>Sol#</v>
      </c>
      <c r="F114" s="1">
        <f t="shared" si="508"/>
        <v>10</v>
      </c>
      <c r="G114" s="1" t="str">
        <f t="shared" ref="G114:J114" si="516">G107</f>
        <v>Mi</v>
      </c>
      <c r="H114" s="1" t="str">
        <f t="shared" si="516"/>
        <v>Mib</v>
      </c>
      <c r="I114" s="1" t="str">
        <f t="shared" si="516"/>
        <v>Mib</v>
      </c>
      <c r="J114" s="1" t="str">
        <f t="shared" si="516"/>
        <v>Mib</v>
      </c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</row>
    <row r="115" spans="3:181" x14ac:dyDescent="0.3">
      <c r="C115" s="2">
        <f t="shared" si="464"/>
        <v>1034</v>
      </c>
      <c r="D115" s="1">
        <f t="shared" si="465"/>
        <v>34</v>
      </c>
      <c r="E115" s="2" t="str" cm="1">
        <f t="array" ref="E115">INDEX(pizzo,D115,1)</f>
        <v>La</v>
      </c>
      <c r="F115" s="1">
        <f t="shared" si="508"/>
        <v>11</v>
      </c>
      <c r="G115" s="1" t="str">
        <f t="shared" ref="G115:J115" si="517">G108</f>
        <v>Fa</v>
      </c>
      <c r="H115" s="1" t="str">
        <f t="shared" si="517"/>
        <v>Fa</v>
      </c>
      <c r="I115" s="1" t="str">
        <f t="shared" si="517"/>
        <v>Fa</v>
      </c>
      <c r="J115" s="1" t="str">
        <f t="shared" si="517"/>
        <v>Fa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</row>
    <row r="116" spans="3:181" x14ac:dyDescent="0.3">
      <c r="C116" s="2">
        <f t="shared" si="464"/>
        <v>1035</v>
      </c>
      <c r="D116" s="1">
        <f t="shared" si="465"/>
        <v>35</v>
      </c>
      <c r="E116" s="2" t="str" cm="1">
        <f t="array" ref="E116">INDEX(pizzo,D116,1)</f>
        <v>La#</v>
      </c>
      <c r="F116" s="1">
        <f t="shared" si="508"/>
        <v>12</v>
      </c>
      <c r="G116" s="1" t="str">
        <f t="shared" ref="G116:J116" si="518">G109</f>
        <v>Sol</v>
      </c>
      <c r="H116" s="1" t="str">
        <f t="shared" si="518"/>
        <v>Sol</v>
      </c>
      <c r="I116" s="1" t="str">
        <f t="shared" si="518"/>
        <v>Sol</v>
      </c>
      <c r="J116" s="1" t="str">
        <f t="shared" si="518"/>
        <v>Sol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</row>
    <row r="117" spans="3:181" x14ac:dyDescent="0.3">
      <c r="C117" s="2">
        <f t="shared" si="464"/>
        <v>1036</v>
      </c>
      <c r="D117" s="1">
        <f t="shared" si="465"/>
        <v>36</v>
      </c>
      <c r="E117" s="2" t="str" cm="1">
        <f t="array" ref="E117">INDEX(pizzo,D117,1)</f>
        <v>Si</v>
      </c>
      <c r="F117" s="1">
        <f t="shared" si="508"/>
        <v>13</v>
      </c>
      <c r="G117" s="1" t="str">
        <f t="shared" ref="G117:J117" si="519">G110</f>
        <v>La</v>
      </c>
      <c r="H117" s="1" t="str">
        <f t="shared" si="519"/>
        <v>Lab</v>
      </c>
      <c r="I117" s="1" t="str">
        <f t="shared" si="519"/>
        <v>La</v>
      </c>
      <c r="J117" s="1" t="str">
        <f t="shared" si="519"/>
        <v>Lab</v>
      </c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</row>
    <row r="118" spans="3:181" x14ac:dyDescent="0.3">
      <c r="C118" s="2">
        <f t="shared" si="464"/>
        <v>1037</v>
      </c>
      <c r="D118" s="1">
        <f t="shared" si="465"/>
        <v>37</v>
      </c>
      <c r="E118" s="2" t="str" cm="1">
        <f t="array" ref="E118">INDEX(pizzo,D118,1)</f>
        <v>Do</v>
      </c>
      <c r="F118" s="1">
        <f t="shared" si="508"/>
        <v>14</v>
      </c>
      <c r="G118" s="1" t="str">
        <f t="shared" ref="G118:J118" si="520">G111</f>
        <v>Si</v>
      </c>
      <c r="H118" s="1" t="str">
        <f t="shared" si="520"/>
        <v>Sib</v>
      </c>
      <c r="I118" s="1" t="str">
        <f t="shared" si="520"/>
        <v>Si</v>
      </c>
      <c r="J118" s="1" t="str">
        <f t="shared" si="520"/>
        <v>Si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</row>
    <row r="119" spans="3:181" x14ac:dyDescent="0.3">
      <c r="C119" s="2">
        <f t="shared" si="464"/>
        <v>1038</v>
      </c>
      <c r="D119" s="1">
        <f t="shared" si="465"/>
        <v>38</v>
      </c>
      <c r="E119" s="2" t="str" cm="1">
        <f t="array" ref="E119">INDEX(pizzo,D119,1)</f>
        <v>Do#</v>
      </c>
      <c r="F119" s="1">
        <f t="shared" si="508"/>
        <v>15</v>
      </c>
      <c r="G119" s="1" t="str">
        <f t="shared" ref="G119:J119" si="521">G112</f>
        <v>Do</v>
      </c>
      <c r="H119" s="1" t="str">
        <f t="shared" si="521"/>
        <v>Do</v>
      </c>
      <c r="I119" s="1" t="str">
        <f t="shared" si="521"/>
        <v>Do</v>
      </c>
      <c r="J119" s="1" t="str">
        <f t="shared" si="521"/>
        <v>Do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</row>
    <row r="120" spans="3:181" x14ac:dyDescent="0.3">
      <c r="C120" s="2">
        <f t="shared" si="464"/>
        <v>1039</v>
      </c>
      <c r="D120" s="1">
        <f t="shared" si="465"/>
        <v>39</v>
      </c>
      <c r="E120" s="2" t="str" cm="1">
        <f t="array" ref="E120">INDEX(pizzo,D120,1)</f>
        <v>Re</v>
      </c>
      <c r="F120" s="1">
        <f t="shared" si="508"/>
        <v>16</v>
      </c>
      <c r="G120" s="1" t="str">
        <f t="shared" ref="G120:J120" si="522">G113</f>
        <v>Re</v>
      </c>
      <c r="H120" s="1" t="str">
        <f t="shared" si="522"/>
        <v>Re</v>
      </c>
      <c r="I120" s="1" t="str">
        <f t="shared" si="522"/>
        <v>Re</v>
      </c>
      <c r="J120" s="1" t="str">
        <f t="shared" si="522"/>
        <v>Re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</row>
    <row r="121" spans="3:181" x14ac:dyDescent="0.3">
      <c r="C121" s="2">
        <f t="shared" si="464"/>
        <v>1040</v>
      </c>
      <c r="D121" s="1">
        <f t="shared" si="465"/>
        <v>40</v>
      </c>
      <c r="E121" s="2" t="str" cm="1">
        <f t="array" ref="E121">INDEX(pizzo,D121,1)</f>
        <v>Re#</v>
      </c>
      <c r="F121" s="1">
        <f t="shared" si="508"/>
        <v>17</v>
      </c>
      <c r="G121" s="1" t="str">
        <f t="shared" ref="G121:J121" si="523">G114</f>
        <v>Mi</v>
      </c>
      <c r="H121" s="1" t="str">
        <f t="shared" si="523"/>
        <v>Mib</v>
      </c>
      <c r="I121" s="1" t="str">
        <f t="shared" si="523"/>
        <v>Mib</v>
      </c>
      <c r="J121" s="1" t="str">
        <f t="shared" si="523"/>
        <v>Mib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</row>
    <row r="122" spans="3:181" x14ac:dyDescent="0.3">
      <c r="C122" s="2">
        <f t="shared" si="464"/>
        <v>1041</v>
      </c>
      <c r="D122" s="1">
        <f t="shared" si="465"/>
        <v>41</v>
      </c>
      <c r="E122" s="2" t="str" cm="1">
        <f t="array" ref="E122">INDEX(pizzo,D122,1)</f>
        <v>Mi</v>
      </c>
      <c r="F122" s="1">
        <f t="shared" si="508"/>
        <v>18</v>
      </c>
      <c r="G122" s="1" t="str">
        <f t="shared" ref="G122:J122" si="524">G115</f>
        <v>Fa</v>
      </c>
      <c r="H122" s="1" t="str">
        <f t="shared" si="524"/>
        <v>Fa</v>
      </c>
      <c r="I122" s="1" t="str">
        <f t="shared" si="524"/>
        <v>Fa</v>
      </c>
      <c r="J122" s="1" t="str">
        <f t="shared" si="524"/>
        <v>Fa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</row>
    <row r="123" spans="3:181" x14ac:dyDescent="0.3">
      <c r="C123" s="2">
        <f t="shared" si="464"/>
        <v>1042</v>
      </c>
      <c r="D123" s="1">
        <f t="shared" si="465"/>
        <v>42</v>
      </c>
      <c r="E123" s="2" t="str" cm="1">
        <f t="array" ref="E123">INDEX(pizzo,D123,1)</f>
        <v>Fa</v>
      </c>
      <c r="F123" s="1">
        <f t="shared" si="508"/>
        <v>19</v>
      </c>
      <c r="G123" s="1" t="str">
        <f t="shared" ref="G123:J123" si="525">G116</f>
        <v>Sol</v>
      </c>
      <c r="H123" s="1" t="str">
        <f t="shared" si="525"/>
        <v>Sol</v>
      </c>
      <c r="I123" s="1" t="str">
        <f t="shared" si="525"/>
        <v>Sol</v>
      </c>
      <c r="J123" s="1" t="str">
        <f t="shared" si="525"/>
        <v>Sol</v>
      </c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</row>
    <row r="124" spans="3:181" x14ac:dyDescent="0.3">
      <c r="C124" s="2">
        <f t="shared" si="464"/>
        <v>1043</v>
      </c>
      <c r="D124" s="1">
        <f t="shared" si="465"/>
        <v>43</v>
      </c>
      <c r="E124" s="2" t="str" cm="1">
        <f t="array" ref="E124">INDEX(pizzo,D124,1)</f>
        <v>Fa#</v>
      </c>
      <c r="F124" s="1">
        <f t="shared" si="508"/>
        <v>20</v>
      </c>
      <c r="G124" s="1" t="str">
        <f t="shared" ref="G124:J124" si="526">G117</f>
        <v>La</v>
      </c>
      <c r="H124" s="1" t="str">
        <f t="shared" si="526"/>
        <v>Lab</v>
      </c>
      <c r="I124" s="1" t="str">
        <f t="shared" si="526"/>
        <v>La</v>
      </c>
      <c r="J124" s="1" t="str">
        <f t="shared" si="526"/>
        <v>Lab</v>
      </c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</row>
    <row r="125" spans="3:181" x14ac:dyDescent="0.3">
      <c r="C125" s="2">
        <f t="shared" si="464"/>
        <v>1044</v>
      </c>
      <c r="D125" s="1">
        <f t="shared" si="465"/>
        <v>44</v>
      </c>
      <c r="E125" s="2" t="str" cm="1">
        <f t="array" ref="E125">INDEX(pizzo,D125,1)</f>
        <v>Sol</v>
      </c>
      <c r="F125" s="1">
        <f t="shared" si="508"/>
        <v>21</v>
      </c>
      <c r="G125" s="1" t="str">
        <f t="shared" ref="G125:J125" si="527">G118</f>
        <v>Si</v>
      </c>
      <c r="H125" s="1" t="str">
        <f t="shared" si="527"/>
        <v>Sib</v>
      </c>
      <c r="I125" s="1" t="str">
        <f t="shared" si="527"/>
        <v>Si</v>
      </c>
      <c r="J125" s="1" t="str">
        <f t="shared" si="527"/>
        <v>Si</v>
      </c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</row>
    <row r="126" spans="3:181" x14ac:dyDescent="0.3">
      <c r="C126" s="2">
        <f t="shared" si="464"/>
        <v>1045</v>
      </c>
      <c r="D126" s="1">
        <f t="shared" si="465"/>
        <v>45</v>
      </c>
      <c r="E126" s="2" t="str" cm="1">
        <f t="array" ref="E126">INDEX(pizzo,D126,1)</f>
        <v>Sol#</v>
      </c>
      <c r="F126" s="1">
        <f t="shared" si="508"/>
        <v>22</v>
      </c>
      <c r="G126" s="1" t="str">
        <f t="shared" ref="G126:J126" si="528">G119</f>
        <v>Do</v>
      </c>
      <c r="H126" s="1" t="str">
        <f t="shared" si="528"/>
        <v>Do</v>
      </c>
      <c r="I126" s="1" t="str">
        <f t="shared" si="528"/>
        <v>Do</v>
      </c>
      <c r="J126" s="1" t="str">
        <f t="shared" si="528"/>
        <v>Do</v>
      </c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</row>
    <row r="127" spans="3:181" x14ac:dyDescent="0.3">
      <c r="C127" s="2">
        <f t="shared" si="464"/>
        <v>1046</v>
      </c>
      <c r="D127" s="1">
        <f t="shared" si="465"/>
        <v>46</v>
      </c>
      <c r="E127" s="2" t="str" cm="1">
        <f t="array" ref="E127">INDEX(pizzo,D127,1)</f>
        <v>La</v>
      </c>
      <c r="F127" s="1">
        <f t="shared" si="508"/>
        <v>23</v>
      </c>
      <c r="G127" s="1" t="str">
        <f t="shared" ref="G127:J127" si="529">G120</f>
        <v>Re</v>
      </c>
      <c r="H127" s="1" t="str">
        <f t="shared" si="529"/>
        <v>Re</v>
      </c>
      <c r="I127" s="1" t="str">
        <f t="shared" si="529"/>
        <v>Re</v>
      </c>
      <c r="J127" s="1" t="str">
        <f t="shared" si="529"/>
        <v>Re</v>
      </c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</row>
    <row r="128" spans="3:181" x14ac:dyDescent="0.3">
      <c r="C128" s="2">
        <f t="shared" si="464"/>
        <v>1047</v>
      </c>
      <c r="D128" s="1">
        <f t="shared" si="465"/>
        <v>47</v>
      </c>
      <c r="E128" s="2" t="str" cm="1">
        <f t="array" ref="E128">INDEX(pizzo,D128,1)</f>
        <v>La#</v>
      </c>
      <c r="F128" s="1">
        <f t="shared" si="508"/>
        <v>24</v>
      </c>
      <c r="G128" s="1" t="str">
        <f t="shared" ref="G128:J128" si="530">G121</f>
        <v>Mi</v>
      </c>
      <c r="H128" s="1" t="str">
        <f t="shared" si="530"/>
        <v>Mib</v>
      </c>
      <c r="I128" s="1" t="str">
        <f t="shared" si="530"/>
        <v>Mib</v>
      </c>
      <c r="J128" s="1" t="str">
        <f t="shared" si="530"/>
        <v>Mib</v>
      </c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</row>
    <row r="129" spans="1:181" x14ac:dyDescent="0.3">
      <c r="C129" s="2">
        <f t="shared" si="464"/>
        <v>1048</v>
      </c>
      <c r="D129" s="1">
        <f t="shared" si="465"/>
        <v>48</v>
      </c>
      <c r="E129" s="2" t="str" cm="1">
        <f t="array" ref="E129">INDEX(pizzo,D129,1)</f>
        <v>Si</v>
      </c>
      <c r="F129" s="1">
        <f t="shared" si="508"/>
        <v>25</v>
      </c>
      <c r="G129" s="1" t="str">
        <f t="shared" ref="G129:J129" si="531">G122</f>
        <v>Fa</v>
      </c>
      <c r="H129" s="1" t="str">
        <f t="shared" si="531"/>
        <v>Fa</v>
      </c>
      <c r="I129" s="1" t="str">
        <f t="shared" si="531"/>
        <v>Fa</v>
      </c>
      <c r="J129" s="1" t="str">
        <f t="shared" si="531"/>
        <v>Fa</v>
      </c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</row>
    <row r="130" spans="1:181" x14ac:dyDescent="0.3">
      <c r="C130" s="2">
        <f t="shared" si="464"/>
        <v>1049</v>
      </c>
      <c r="D130" s="1">
        <f t="shared" si="465"/>
        <v>49</v>
      </c>
      <c r="E130" s="2" t="str" cm="1">
        <f t="array" ref="E130">INDEX(pizzo,D130,1)</f>
        <v>Do</v>
      </c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</row>
    <row r="131" spans="1:181" x14ac:dyDescent="0.3">
      <c r="A131" s="1"/>
      <c r="B131" s="2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</row>
    <row r="132" spans="1:181" x14ac:dyDescent="0.3">
      <c r="A132" s="1"/>
      <c r="B132" s="2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</row>
    <row r="133" spans="1:181" x14ac:dyDescent="0.3">
      <c r="A133" s="1"/>
      <c r="B133" s="2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</row>
    <row r="134" spans="1:181" x14ac:dyDescent="0.3">
      <c r="A134" s="1"/>
      <c r="B134" s="2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</row>
    <row r="135" spans="1:181" x14ac:dyDescent="0.3">
      <c r="A135" s="1"/>
      <c r="B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</row>
    <row r="136" spans="1:181" x14ac:dyDescent="0.3">
      <c r="A136" s="11" t="str">
        <f>C136</f>
        <v>Do</v>
      </c>
      <c r="B136" s="12" t="s">
        <v>42</v>
      </c>
      <c r="C136" s="12" t="str">
        <f t="shared" ref="C136:C147" si="532">A82</f>
        <v>Do</v>
      </c>
      <c r="D136" s="11" t="s">
        <v>54</v>
      </c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</row>
    <row r="137" spans="1:181" x14ac:dyDescent="0.3">
      <c r="A137" s="11" t="str">
        <f t="shared" ref="A137:A147" si="533">C137</f>
        <v>Do#</v>
      </c>
      <c r="B137" s="12" t="s">
        <v>43</v>
      </c>
      <c r="C137" s="12" t="str">
        <f t="shared" si="532"/>
        <v>Do#</v>
      </c>
      <c r="D137" s="11" t="s">
        <v>17</v>
      </c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</row>
    <row r="138" spans="1:181" x14ac:dyDescent="0.3">
      <c r="A138" s="11" t="str">
        <f t="shared" si="533"/>
        <v>Re</v>
      </c>
      <c r="B138" s="12" t="s">
        <v>44</v>
      </c>
      <c r="C138" s="12" t="str">
        <f t="shared" si="532"/>
        <v>Re</v>
      </c>
      <c r="D138" s="11" t="s">
        <v>55</v>
      </c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</row>
    <row r="139" spans="1:181" x14ac:dyDescent="0.3">
      <c r="A139" s="11" t="str">
        <f t="shared" si="533"/>
        <v>Re#</v>
      </c>
      <c r="B139" s="11" t="s">
        <v>45</v>
      </c>
      <c r="C139" s="12" t="str">
        <f t="shared" si="532"/>
        <v>Re#</v>
      </c>
      <c r="D139" s="11" t="s">
        <v>18</v>
      </c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</row>
    <row r="140" spans="1:181" x14ac:dyDescent="0.3">
      <c r="A140" s="11" t="str">
        <f t="shared" si="533"/>
        <v>Mi</v>
      </c>
      <c r="B140" s="11" t="s">
        <v>46</v>
      </c>
      <c r="C140" s="12" t="str">
        <f t="shared" si="532"/>
        <v>Mi</v>
      </c>
      <c r="D140" s="11" t="s">
        <v>56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</row>
    <row r="141" spans="1:181" x14ac:dyDescent="0.3">
      <c r="A141" s="11" t="str">
        <f t="shared" si="533"/>
        <v>Fa</v>
      </c>
      <c r="B141" s="11" t="s">
        <v>47</v>
      </c>
      <c r="C141" s="12" t="str">
        <f t="shared" si="532"/>
        <v>Fa</v>
      </c>
      <c r="D141" s="11" t="s">
        <v>57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</row>
    <row r="142" spans="1:181" x14ac:dyDescent="0.3">
      <c r="A142" s="11" t="str">
        <f t="shared" si="533"/>
        <v>Fa#</v>
      </c>
      <c r="B142" s="11" t="s">
        <v>48</v>
      </c>
      <c r="C142" s="12" t="str">
        <f t="shared" si="532"/>
        <v>Fa#</v>
      </c>
      <c r="D142" s="11" t="s">
        <v>19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</row>
    <row r="143" spans="1:181" x14ac:dyDescent="0.3">
      <c r="A143" s="11" t="str">
        <f t="shared" si="533"/>
        <v>Sol</v>
      </c>
      <c r="B143" s="11" t="s">
        <v>49</v>
      </c>
      <c r="C143" s="12" t="str">
        <f t="shared" si="532"/>
        <v>Sol</v>
      </c>
      <c r="D143" s="11" t="s">
        <v>58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</row>
    <row r="144" spans="1:181" x14ac:dyDescent="0.3">
      <c r="A144" s="11" t="str">
        <f t="shared" si="533"/>
        <v>Sol#</v>
      </c>
      <c r="B144" s="11" t="s">
        <v>50</v>
      </c>
      <c r="C144" s="12" t="str">
        <f t="shared" si="532"/>
        <v>Sol#</v>
      </c>
      <c r="D144" s="11" t="s">
        <v>20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</row>
    <row r="145" spans="1:181" x14ac:dyDescent="0.3">
      <c r="A145" s="11" t="str">
        <f t="shared" si="533"/>
        <v>La</v>
      </c>
      <c r="B145" s="11" t="s">
        <v>51</v>
      </c>
      <c r="C145" s="12" t="str">
        <f t="shared" si="532"/>
        <v>La</v>
      </c>
      <c r="D145" s="11" t="s">
        <v>59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</row>
    <row r="146" spans="1:181" x14ac:dyDescent="0.3">
      <c r="A146" s="11" t="str">
        <f t="shared" si="533"/>
        <v>La#</v>
      </c>
      <c r="B146" s="11" t="s">
        <v>52</v>
      </c>
      <c r="C146" s="12" t="str">
        <f t="shared" si="532"/>
        <v>La#</v>
      </c>
      <c r="D146" s="11" t="s">
        <v>21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</row>
    <row r="147" spans="1:181" x14ac:dyDescent="0.3">
      <c r="A147" s="11" t="str">
        <f t="shared" si="533"/>
        <v>Si</v>
      </c>
      <c r="B147" s="11" t="s">
        <v>53</v>
      </c>
      <c r="C147" s="12" t="str">
        <f t="shared" si="532"/>
        <v>Si</v>
      </c>
      <c r="D147" s="11" t="s">
        <v>60</v>
      </c>
      <c r="E147" s="1"/>
      <c r="F147" s="1"/>
      <c r="G147" s="1" t="s">
        <v>129</v>
      </c>
      <c r="H147" s="1" t="s">
        <v>129</v>
      </c>
      <c r="I147" s="1" t="s">
        <v>129</v>
      </c>
      <c r="J147" s="1" t="s">
        <v>129</v>
      </c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</row>
    <row r="148" spans="1:181" x14ac:dyDescent="0.3">
      <c r="A148" s="1"/>
      <c r="B148" s="1"/>
      <c r="C148" s="1"/>
      <c r="D148" s="1"/>
      <c r="E148" s="1"/>
      <c r="F148" s="1"/>
      <c r="G148" s="1">
        <f>'ACCORDI E RISULTATI'!U8</f>
        <v>0</v>
      </c>
      <c r="H148" s="1">
        <f>'ACCORDI E RISULTATI'!V8</f>
        <v>0</v>
      </c>
      <c r="I148" s="1">
        <f>'ACCORDI E RISULTATI'!W8</f>
        <v>0</v>
      </c>
      <c r="J148" s="1">
        <f>'ACCORDI E RISULTATI'!X8</f>
        <v>0</v>
      </c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</row>
    <row r="149" spans="1:18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</row>
    <row r="150" spans="1:181" x14ac:dyDescent="0.3">
      <c r="A150" s="1"/>
      <c r="B150" s="1"/>
      <c r="C150" s="1"/>
      <c r="D150" s="1"/>
      <c r="E150" s="1"/>
      <c r="F150" s="1"/>
      <c r="G150" s="1" t="s">
        <v>158</v>
      </c>
      <c r="H150" s="1" t="s">
        <v>159</v>
      </c>
      <c r="I150" s="1" t="s">
        <v>160</v>
      </c>
      <c r="J150" s="1" t="s">
        <v>161</v>
      </c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</row>
    <row r="151" spans="1:181" x14ac:dyDescent="0.3">
      <c r="A151" s="4" t="s">
        <v>83</v>
      </c>
      <c r="B151" s="184" t="s">
        <v>154</v>
      </c>
      <c r="C151" s="1"/>
      <c r="D151" s="1"/>
      <c r="E151" s="1"/>
      <c r="F151" s="1"/>
      <c r="G151" s="1">
        <f>'ACCORDI E RISULTATI'!U9</f>
        <v>0</v>
      </c>
      <c r="H151" s="1">
        <f>'ACCORDI E RISULTATI'!V9</f>
        <v>0</v>
      </c>
      <c r="I151" s="1">
        <f>'ACCORDI E RISULTATI'!W9</f>
        <v>0</v>
      </c>
      <c r="J151" s="1">
        <f>'ACCORDI E RISULTATI'!X9</f>
        <v>0</v>
      </c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</row>
    <row r="152" spans="1:181" x14ac:dyDescent="0.3">
      <c r="A152" s="4" t="s">
        <v>28</v>
      </c>
      <c r="B152" s="184"/>
      <c r="C152" s="1"/>
      <c r="D152" s="1"/>
      <c r="E152" s="1"/>
      <c r="F152" s="1"/>
      <c r="G152" s="1">
        <f>IF(G$151=0,0,(IF(G$151="settima",$A$151,(IF(G$151="nona",$A$155,(IF(G$151="undicesima",$A$159,(IF(G$151="tredicesima",$A$163,9999)))))))))</f>
        <v>0</v>
      </c>
      <c r="H152" s="1">
        <f t="shared" ref="H152:J152" si="534">IF(H$151=0,0,(IF(H$151="settima",$A$151,(IF(H$151="nona",$A$155,(IF(H$151="undicesima",$A$159,(IF(H$151="tredicesima",$A$163,9999)))))))))</f>
        <v>0</v>
      </c>
      <c r="I152" s="1">
        <f t="shared" si="534"/>
        <v>0</v>
      </c>
      <c r="J152" s="1">
        <f t="shared" si="534"/>
        <v>0</v>
      </c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</row>
    <row r="153" spans="1:181" x14ac:dyDescent="0.3">
      <c r="A153" s="4" t="s">
        <v>135</v>
      </c>
      <c r="B153" s="184"/>
      <c r="C153" s="1"/>
      <c r="D153" s="1"/>
      <c r="E153" s="1"/>
      <c r="F153" s="1"/>
      <c r="G153" s="1">
        <f>IF(G$151=0,0,(IF(G$151="settima",$A$152,(IF(G$151="nona",$A$156,(IF(G$151="undicesima",$A$160,(IF(G$151="tredicesima",$A$164,9999)))))))))</f>
        <v>0</v>
      </c>
      <c r="H153" s="1">
        <f t="shared" ref="H153:J153" si="535">IF(H$151=0,0,(IF(H$151="settima",$A$152,(IF(H$151="nona",$A$156,(IF(H$151="undicesima",$A$160,(IF(H$151="tredicesima",$A$164,9999)))))))))</f>
        <v>0</v>
      </c>
      <c r="I153" s="1">
        <f t="shared" si="535"/>
        <v>0</v>
      </c>
      <c r="J153" s="1">
        <f t="shared" si="535"/>
        <v>0</v>
      </c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</row>
    <row r="154" spans="1:181" x14ac:dyDescent="0.3">
      <c r="A154" s="1"/>
      <c r="B154" s="1"/>
      <c r="C154" s="1"/>
      <c r="D154" s="1"/>
      <c r="E154" s="1"/>
      <c r="F154" s="1"/>
      <c r="G154" s="1">
        <f>(IF(G$151=0,0,(IF(G$151="settima",(IF(G148="bemolle",$A$153,0)),(IF(G$151="nona",$A$157,(IF(G$151="undicesima",$A$161,(IF(G$151="tredicesima",$A$165,9999))))))))))</f>
        <v>0</v>
      </c>
      <c r="H154" s="1">
        <f t="shared" ref="H154:J154" si="536">(IF(H$151=0,0,(IF(H$151="settima",(IF(H148="bemolle",$A$153,0)),(IF(H$151="nona",$A$157,(IF(H$151="undicesima",$A$161,(IF(H$151="tredicesima",$A$165,9999))))))))))</f>
        <v>0</v>
      </c>
      <c r="I154" s="1">
        <f t="shared" si="536"/>
        <v>0</v>
      </c>
      <c r="J154" s="1">
        <f t="shared" si="536"/>
        <v>0</v>
      </c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</row>
    <row r="155" spans="1:181" x14ac:dyDescent="0.3">
      <c r="A155" s="4" t="s">
        <v>153</v>
      </c>
      <c r="B155" s="181" t="s">
        <v>155</v>
      </c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</row>
    <row r="156" spans="1:181" x14ac:dyDescent="0.3">
      <c r="A156" s="4" t="s">
        <v>126</v>
      </c>
      <c r="B156" s="18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</row>
    <row r="157" spans="1:181" x14ac:dyDescent="0.3">
      <c r="A157" s="4" t="s">
        <v>136</v>
      </c>
      <c r="B157" s="18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</row>
    <row r="158" spans="1:181" x14ac:dyDescent="0.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</row>
    <row r="159" spans="1:181" x14ac:dyDescent="0.3">
      <c r="A159" s="4" t="s">
        <v>153</v>
      </c>
      <c r="B159" s="181" t="s">
        <v>157</v>
      </c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</row>
    <row r="160" spans="1:181" x14ac:dyDescent="0.3">
      <c r="A160" s="4" t="s">
        <v>126</v>
      </c>
      <c r="B160" s="18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</row>
    <row r="161" spans="1:181" x14ac:dyDescent="0.3">
      <c r="A161" s="4" t="s">
        <v>136</v>
      </c>
      <c r="B161" s="18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</row>
    <row r="162" spans="1:181" x14ac:dyDescent="0.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</row>
    <row r="163" spans="1:181" x14ac:dyDescent="0.3">
      <c r="A163" s="4" t="s">
        <v>83</v>
      </c>
      <c r="B163" s="181" t="s">
        <v>156</v>
      </c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</row>
    <row r="164" spans="1:181" x14ac:dyDescent="0.3">
      <c r="A164" s="4" t="s">
        <v>28</v>
      </c>
      <c r="B164" s="18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</row>
    <row r="165" spans="1:181" x14ac:dyDescent="0.3">
      <c r="A165" s="4"/>
      <c r="B165" s="18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</row>
    <row r="166" spans="1:18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</row>
    <row r="167" spans="1:18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</row>
    <row r="168" spans="1:18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</row>
    <row r="169" spans="1:18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</row>
    <row r="170" spans="1:18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</row>
    <row r="171" spans="1:18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</row>
    <row r="172" spans="1:18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</row>
    <row r="173" spans="1:18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</row>
    <row r="174" spans="1:18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</row>
    <row r="175" spans="1:18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</row>
    <row r="176" spans="1:18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</row>
    <row r="177" spans="1:18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</row>
    <row r="178" spans="1:18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</row>
    <row r="179" spans="1:18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</row>
    <row r="180" spans="1:18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</row>
    <row r="181" spans="1:18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</row>
    <row r="182" spans="1:18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</row>
  </sheetData>
  <sheetProtection algorithmName="SHA-512" hashValue="F30JMCHaJQCsHbhx4oECPhc9TspBwmeLFuGgQhBSsG2ydX4KhBxMsOCwim5Z+EVIvIwhQgQLn3eC2UQ2cOo5Kw==" saltValue="q1Bb/SX3lyYQnqahVkg8kg==" spinCount="100000" sheet="1" objects="1" scenarios="1"/>
  <mergeCells count="20">
    <mergeCell ref="FE1:FN1"/>
    <mergeCell ref="FP1:FY1"/>
    <mergeCell ref="B151:B153"/>
    <mergeCell ref="B155:B157"/>
    <mergeCell ref="B159:B161"/>
    <mergeCell ref="B163:B165"/>
    <mergeCell ref="GA1:GW26"/>
    <mergeCell ref="P1:Y1"/>
    <mergeCell ref="AA1:AJ1"/>
    <mergeCell ref="AL1:AU1"/>
    <mergeCell ref="AW1:BF1"/>
    <mergeCell ref="BH1:BQ1"/>
    <mergeCell ref="BT1:CC1"/>
    <mergeCell ref="CE1:CN1"/>
    <mergeCell ref="CP1:CY1"/>
    <mergeCell ref="DA1:DJ1"/>
    <mergeCell ref="DL1:DU1"/>
    <mergeCell ref="DX1:EG1"/>
    <mergeCell ref="EI1:ER1"/>
    <mergeCell ref="ET1:FC1"/>
  </mergeCells>
  <phoneticPr fontId="11" type="noConversion"/>
  <conditionalFormatting sqref="DX2:EG7">
    <cfRule type="expression" dxfId="11" priority="28">
      <formula>DX2=0</formula>
    </cfRule>
  </conditionalFormatting>
  <conditionalFormatting sqref="DX9:EG14">
    <cfRule type="expression" dxfId="10" priority="27">
      <formula>DX9=0</formula>
    </cfRule>
  </conditionalFormatting>
  <conditionalFormatting sqref="DX16:EG21">
    <cfRule type="expression" dxfId="9" priority="26">
      <formula>DX16=0</formula>
    </cfRule>
  </conditionalFormatting>
  <conditionalFormatting sqref="DX23:EG28">
    <cfRule type="expression" dxfId="8" priority="25">
      <formula>DX23=0</formula>
    </cfRule>
  </conditionalFormatting>
  <conditionalFormatting sqref="EI2:ER7">
    <cfRule type="expression" dxfId="7" priority="8">
      <formula>EI2=0</formula>
    </cfRule>
  </conditionalFormatting>
  <conditionalFormatting sqref="EI9:ER14">
    <cfRule type="expression" dxfId="6" priority="7">
      <formula>EI9=0</formula>
    </cfRule>
  </conditionalFormatting>
  <conditionalFormatting sqref="EI16:ER21">
    <cfRule type="expression" dxfId="5" priority="6">
      <formula>EI16=0</formula>
    </cfRule>
  </conditionalFormatting>
  <conditionalFormatting sqref="EI23:ER28">
    <cfRule type="expression" dxfId="4" priority="5">
      <formula>EI23=0</formula>
    </cfRule>
  </conditionalFormatting>
  <conditionalFormatting sqref="ET2:FC7 FE2:FN7 FP2:FY7">
    <cfRule type="expression" dxfId="3" priority="4">
      <formula>ET2=0</formula>
    </cfRule>
  </conditionalFormatting>
  <conditionalFormatting sqref="ET9:FC14 FE9:FN14 FP9:FY14">
    <cfRule type="expression" dxfId="2" priority="3">
      <formula>ET9=0</formula>
    </cfRule>
  </conditionalFormatting>
  <conditionalFormatting sqref="ET16:FC21 FE16:FN21 FP16:FY21">
    <cfRule type="expression" dxfId="1" priority="2">
      <formula>ET16=0</formula>
    </cfRule>
  </conditionalFormatting>
  <conditionalFormatting sqref="ET23:FC28 FE23:FN28 FP23:FY28">
    <cfRule type="expression" dxfId="0" priority="1">
      <formula>ET23=0</formula>
    </cfRule>
  </conditionalFormatting>
  <dataValidations count="1">
    <dataValidation type="list" allowBlank="1" showInputMessage="1" showErrorMessage="1" sqref="G73" xr:uid="{4E91F49A-2ADB-4285-A099-1C6F92598EDE}">
      <formula1>LENOTE</formula1>
    </dataValidation>
  </dataValidations>
  <hyperlinks>
    <hyperlink ref="GA1" r:id="rId1" display="www.laltromanualedibasso.com" xr:uid="{2A762C9D-0A7F-4E18-9BD0-E92A26FED69E}"/>
  </hyperlinks>
  <pageMargins left="0.7" right="0.7" top="0.75" bottom="0.75" header="0.3" footer="0.3"/>
  <pageSetup paperSize="9" orientation="portrait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3077B-EA82-4765-AE08-39D28D688406}">
  <dimension ref="A1:DI108"/>
  <sheetViews>
    <sheetView showGridLines="0" showRowColHeaders="0" topLeftCell="AZ1" workbookViewId="0">
      <selection activeCell="Z1" sqref="A1:Z1048576"/>
    </sheetView>
  </sheetViews>
  <sheetFormatPr defaultRowHeight="14.4" x14ac:dyDescent="0.3"/>
  <cols>
    <col min="1" max="1" width="3" hidden="1" customWidth="1"/>
    <col min="2" max="26" width="3.5546875" hidden="1" customWidth="1"/>
    <col min="27" max="51" width="0" hidden="1" customWidth="1"/>
  </cols>
  <sheetData>
    <row r="1" spans="1:113" x14ac:dyDescent="0.3">
      <c r="C1">
        <v>1</v>
      </c>
      <c r="D1">
        <f t="shared" ref="D1:Z1" si="0">C1+1</f>
        <v>2</v>
      </c>
      <c r="E1">
        <f t="shared" si="0"/>
        <v>3</v>
      </c>
      <c r="F1">
        <f t="shared" si="0"/>
        <v>4</v>
      </c>
      <c r="G1">
        <f t="shared" si="0"/>
        <v>5</v>
      </c>
      <c r="H1">
        <f t="shared" si="0"/>
        <v>6</v>
      </c>
      <c r="I1">
        <f t="shared" si="0"/>
        <v>7</v>
      </c>
      <c r="J1">
        <f t="shared" si="0"/>
        <v>8</v>
      </c>
      <c r="K1">
        <f t="shared" si="0"/>
        <v>9</v>
      </c>
      <c r="L1">
        <f t="shared" si="0"/>
        <v>10</v>
      </c>
      <c r="M1">
        <f t="shared" si="0"/>
        <v>11</v>
      </c>
      <c r="N1">
        <f t="shared" si="0"/>
        <v>12</v>
      </c>
      <c r="O1">
        <f t="shared" si="0"/>
        <v>13</v>
      </c>
      <c r="P1">
        <f t="shared" si="0"/>
        <v>14</v>
      </c>
      <c r="Q1">
        <f t="shared" si="0"/>
        <v>15</v>
      </c>
      <c r="R1">
        <f t="shared" si="0"/>
        <v>16</v>
      </c>
      <c r="S1">
        <f t="shared" si="0"/>
        <v>17</v>
      </c>
      <c r="T1">
        <f t="shared" si="0"/>
        <v>18</v>
      </c>
      <c r="U1">
        <f t="shared" si="0"/>
        <v>19</v>
      </c>
      <c r="V1">
        <f t="shared" si="0"/>
        <v>20</v>
      </c>
      <c r="W1">
        <f t="shared" si="0"/>
        <v>21</v>
      </c>
      <c r="X1">
        <f t="shared" si="0"/>
        <v>22</v>
      </c>
      <c r="Y1">
        <f t="shared" si="0"/>
        <v>23</v>
      </c>
      <c r="Z1">
        <f t="shared" si="0"/>
        <v>24</v>
      </c>
      <c r="AZ1" s="179" t="s">
        <v>139</v>
      </c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</row>
    <row r="2" spans="1:113" x14ac:dyDescent="0.3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Z2" s="180"/>
      <c r="BA2" s="180"/>
      <c r="BB2" s="180"/>
      <c r="BC2" s="180"/>
      <c r="BD2" s="180"/>
      <c r="BE2" s="180"/>
      <c r="BF2" s="180"/>
      <c r="BG2" s="180"/>
      <c r="BH2" s="180"/>
      <c r="BI2" s="180"/>
      <c r="BJ2" s="180"/>
      <c r="BK2" s="180"/>
      <c r="BL2" s="180"/>
      <c r="BM2" s="180"/>
      <c r="BN2" s="180"/>
      <c r="BO2" s="180"/>
      <c r="BP2" s="180"/>
      <c r="BQ2" s="180"/>
      <c r="BR2" s="180"/>
      <c r="BS2" s="180"/>
      <c r="BT2" s="180"/>
      <c r="BU2" s="180"/>
      <c r="BV2" s="180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</row>
    <row r="3" spans="1:113" x14ac:dyDescent="0.3">
      <c r="A3">
        <v>1</v>
      </c>
      <c r="B3" s="2" t="s">
        <v>5</v>
      </c>
      <c r="C3" s="2" t="str">
        <f t="shared" ref="C3:L12" si="1">VLOOKUP($A3+C$1,dosido,2,FALSE)</f>
        <v>Re</v>
      </c>
      <c r="D3" s="2" t="str">
        <f t="shared" si="1"/>
        <v>Mi</v>
      </c>
      <c r="E3" s="2" t="str">
        <f t="shared" si="1"/>
        <v>Fa</v>
      </c>
      <c r="F3" s="2" t="str">
        <f t="shared" si="1"/>
        <v>Sol</v>
      </c>
      <c r="G3" s="2" t="str">
        <f t="shared" si="1"/>
        <v>La</v>
      </c>
      <c r="H3" s="2" t="str">
        <f t="shared" si="1"/>
        <v>Si</v>
      </c>
      <c r="I3" s="2" t="str">
        <f t="shared" si="1"/>
        <v>Do</v>
      </c>
      <c r="J3" s="2" t="str">
        <f t="shared" si="1"/>
        <v>Re</v>
      </c>
      <c r="K3" s="2" t="str">
        <f t="shared" si="1"/>
        <v>Mi</v>
      </c>
      <c r="L3" s="2" t="str">
        <f t="shared" si="1"/>
        <v>Fa</v>
      </c>
      <c r="M3" s="2" t="str">
        <f t="shared" ref="M3:Z12" si="2">VLOOKUP($A3+M$1,dosido,2,FALSE)</f>
        <v>Sol</v>
      </c>
      <c r="N3" s="2" t="str">
        <f t="shared" si="2"/>
        <v>La</v>
      </c>
      <c r="O3" s="2" t="str">
        <f t="shared" si="2"/>
        <v>Si</v>
      </c>
      <c r="P3" s="2" t="str">
        <f t="shared" si="2"/>
        <v>Do</v>
      </c>
      <c r="Q3" s="2" t="str">
        <f t="shared" si="2"/>
        <v>Re</v>
      </c>
      <c r="R3" s="2" t="str">
        <f t="shared" si="2"/>
        <v>Mi</v>
      </c>
      <c r="S3" s="2" t="str">
        <f t="shared" si="2"/>
        <v>Fa</v>
      </c>
      <c r="T3" s="2" t="str">
        <f t="shared" si="2"/>
        <v>Sol</v>
      </c>
      <c r="U3" s="2" t="str">
        <f t="shared" si="2"/>
        <v>La</v>
      </c>
      <c r="V3" s="2" t="str">
        <f t="shared" si="2"/>
        <v>Si</v>
      </c>
      <c r="W3" s="2" t="str">
        <f t="shared" si="2"/>
        <v>Do</v>
      </c>
      <c r="X3" s="2" t="str">
        <f t="shared" si="2"/>
        <v>Re</v>
      </c>
      <c r="Y3" s="2" t="str">
        <f t="shared" si="2"/>
        <v>Mi</v>
      </c>
      <c r="Z3" s="2" t="str">
        <f t="shared" si="2"/>
        <v>Fa</v>
      </c>
      <c r="AB3" s="2"/>
      <c r="AC3" s="2"/>
      <c r="AD3" s="2"/>
      <c r="AE3" s="2"/>
      <c r="AF3" s="2"/>
      <c r="AG3" s="2"/>
      <c r="AH3" s="2"/>
      <c r="AI3" s="2"/>
      <c r="AJ3" s="2"/>
      <c r="AK3" s="2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  <c r="BP3" s="180"/>
      <c r="BQ3" s="180"/>
      <c r="BR3" s="180"/>
      <c r="BS3" s="180"/>
      <c r="BT3" s="180"/>
      <c r="BU3" s="180"/>
      <c r="BV3" s="180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</row>
    <row r="4" spans="1:113" x14ac:dyDescent="0.3">
      <c r="A4">
        <f>A3+1</f>
        <v>2</v>
      </c>
      <c r="B4" s="2" t="s">
        <v>7</v>
      </c>
      <c r="C4" s="2" t="str">
        <f t="shared" si="1"/>
        <v>Mi</v>
      </c>
      <c r="D4" s="2" t="str">
        <f t="shared" si="1"/>
        <v>Fa</v>
      </c>
      <c r="E4" s="2" t="str">
        <f t="shared" si="1"/>
        <v>Sol</v>
      </c>
      <c r="F4" s="2" t="str">
        <f t="shared" si="1"/>
        <v>La</v>
      </c>
      <c r="G4" s="2" t="str">
        <f t="shared" si="1"/>
        <v>Si</v>
      </c>
      <c r="H4" s="2" t="str">
        <f t="shared" si="1"/>
        <v>Do</v>
      </c>
      <c r="I4" s="2" t="str">
        <f t="shared" si="1"/>
        <v>Re</v>
      </c>
      <c r="J4" s="2" t="str">
        <f t="shared" si="1"/>
        <v>Mi</v>
      </c>
      <c r="K4" s="2" t="str">
        <f t="shared" si="1"/>
        <v>Fa</v>
      </c>
      <c r="L4" s="2" t="str">
        <f t="shared" si="1"/>
        <v>Sol</v>
      </c>
      <c r="M4" s="2" t="str">
        <f t="shared" si="2"/>
        <v>La</v>
      </c>
      <c r="N4" s="2" t="str">
        <f t="shared" si="2"/>
        <v>Si</v>
      </c>
      <c r="O4" s="2" t="str">
        <f t="shared" si="2"/>
        <v>Do</v>
      </c>
      <c r="P4" s="2" t="str">
        <f t="shared" si="2"/>
        <v>Re</v>
      </c>
      <c r="Q4" s="2" t="str">
        <f t="shared" si="2"/>
        <v>Mi</v>
      </c>
      <c r="R4" s="2" t="str">
        <f t="shared" si="2"/>
        <v>Fa</v>
      </c>
      <c r="S4" s="2" t="str">
        <f t="shared" si="2"/>
        <v>Sol</v>
      </c>
      <c r="T4" s="2" t="str">
        <f t="shared" si="2"/>
        <v>La</v>
      </c>
      <c r="U4" s="2" t="str">
        <f t="shared" si="2"/>
        <v>Si</v>
      </c>
      <c r="V4" s="2" t="str">
        <f t="shared" si="2"/>
        <v>Do</v>
      </c>
      <c r="W4" s="2" t="str">
        <f t="shared" si="2"/>
        <v>Re</v>
      </c>
      <c r="X4" s="2" t="str">
        <f t="shared" si="2"/>
        <v>Mi</v>
      </c>
      <c r="Y4" s="2" t="str">
        <f t="shared" si="2"/>
        <v>Fa</v>
      </c>
      <c r="Z4" s="2" t="str">
        <f t="shared" si="2"/>
        <v>Sol</v>
      </c>
      <c r="AC4" s="2"/>
      <c r="AD4" s="2"/>
      <c r="AE4" s="2"/>
      <c r="AF4" s="2"/>
      <c r="AG4" s="2"/>
      <c r="AH4" s="2"/>
      <c r="AI4" s="2"/>
      <c r="AJ4" s="2"/>
      <c r="AK4" s="2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  <c r="BP4" s="180"/>
      <c r="BQ4" s="180"/>
      <c r="BR4" s="180"/>
      <c r="BS4" s="180"/>
      <c r="BT4" s="180"/>
      <c r="BU4" s="180"/>
      <c r="BV4" s="180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</row>
    <row r="5" spans="1:113" x14ac:dyDescent="0.3">
      <c r="A5">
        <f t="shared" ref="A5:A51" si="3">A4+1</f>
        <v>3</v>
      </c>
      <c r="B5" s="2" t="s">
        <v>9</v>
      </c>
      <c r="C5" s="2" t="str">
        <f t="shared" si="1"/>
        <v>Fa</v>
      </c>
      <c r="D5" s="2" t="str">
        <f t="shared" si="1"/>
        <v>Sol</v>
      </c>
      <c r="E5" s="2" t="str">
        <f t="shared" si="1"/>
        <v>La</v>
      </c>
      <c r="F5" s="2" t="str">
        <f t="shared" si="1"/>
        <v>Si</v>
      </c>
      <c r="G5" s="2" t="str">
        <f t="shared" si="1"/>
        <v>Do</v>
      </c>
      <c r="H5" s="2" t="str">
        <f t="shared" si="1"/>
        <v>Re</v>
      </c>
      <c r="I5" s="2" t="str">
        <f t="shared" si="1"/>
        <v>Mi</v>
      </c>
      <c r="J5" s="2" t="str">
        <f t="shared" si="1"/>
        <v>Fa</v>
      </c>
      <c r="K5" s="2" t="str">
        <f t="shared" si="1"/>
        <v>Sol</v>
      </c>
      <c r="L5" s="2" t="str">
        <f t="shared" si="1"/>
        <v>La</v>
      </c>
      <c r="M5" s="2" t="str">
        <f t="shared" si="2"/>
        <v>Si</v>
      </c>
      <c r="N5" s="2" t="str">
        <f t="shared" si="2"/>
        <v>Do</v>
      </c>
      <c r="O5" s="2" t="str">
        <f t="shared" si="2"/>
        <v>Re</v>
      </c>
      <c r="P5" s="2" t="str">
        <f t="shared" si="2"/>
        <v>Mi</v>
      </c>
      <c r="Q5" s="2" t="str">
        <f t="shared" si="2"/>
        <v>Fa</v>
      </c>
      <c r="R5" s="2" t="str">
        <f t="shared" si="2"/>
        <v>Sol</v>
      </c>
      <c r="S5" s="2" t="str">
        <f t="shared" si="2"/>
        <v>La</v>
      </c>
      <c r="T5" s="2" t="str">
        <f t="shared" si="2"/>
        <v>Si</v>
      </c>
      <c r="U5" s="2" t="str">
        <f t="shared" si="2"/>
        <v>Do</v>
      </c>
      <c r="V5" s="2" t="str">
        <f t="shared" si="2"/>
        <v>Re</v>
      </c>
      <c r="W5" s="2" t="str">
        <f t="shared" si="2"/>
        <v>Mi</v>
      </c>
      <c r="X5" s="2" t="str">
        <f t="shared" si="2"/>
        <v>Fa</v>
      </c>
      <c r="Y5" s="2" t="str">
        <f t="shared" si="2"/>
        <v>Sol</v>
      </c>
      <c r="Z5" s="2" t="str">
        <f t="shared" si="2"/>
        <v>La</v>
      </c>
      <c r="AC5" s="2"/>
      <c r="AD5" s="2"/>
      <c r="AE5" s="2"/>
      <c r="AF5" s="2"/>
      <c r="AG5" s="2"/>
      <c r="AH5" s="2"/>
      <c r="AI5" s="2"/>
      <c r="AJ5" s="2"/>
      <c r="AK5" s="2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</row>
    <row r="6" spans="1:113" x14ac:dyDescent="0.3">
      <c r="A6">
        <f t="shared" si="3"/>
        <v>4</v>
      </c>
      <c r="B6" s="2" t="s">
        <v>10</v>
      </c>
      <c r="C6" s="2" t="str">
        <f t="shared" si="1"/>
        <v>Sol</v>
      </c>
      <c r="D6" s="2" t="str">
        <f t="shared" si="1"/>
        <v>La</v>
      </c>
      <c r="E6" s="2" t="str">
        <f t="shared" si="1"/>
        <v>Si</v>
      </c>
      <c r="F6" s="2" t="str">
        <f t="shared" si="1"/>
        <v>Do</v>
      </c>
      <c r="G6" s="2" t="str">
        <f t="shared" si="1"/>
        <v>Re</v>
      </c>
      <c r="H6" s="2" t="str">
        <f t="shared" si="1"/>
        <v>Mi</v>
      </c>
      <c r="I6" s="2" t="str">
        <f t="shared" si="1"/>
        <v>Fa</v>
      </c>
      <c r="J6" s="2" t="str">
        <f t="shared" si="1"/>
        <v>Sol</v>
      </c>
      <c r="K6" s="2" t="str">
        <f t="shared" si="1"/>
        <v>La</v>
      </c>
      <c r="L6" s="2" t="str">
        <f t="shared" si="1"/>
        <v>Si</v>
      </c>
      <c r="M6" s="2" t="str">
        <f t="shared" si="2"/>
        <v>Do</v>
      </c>
      <c r="N6" s="2" t="str">
        <f t="shared" si="2"/>
        <v>Re</v>
      </c>
      <c r="O6" s="2" t="str">
        <f t="shared" si="2"/>
        <v>Mi</v>
      </c>
      <c r="P6" s="2" t="str">
        <f t="shared" si="2"/>
        <v>Fa</v>
      </c>
      <c r="Q6" s="2" t="str">
        <f t="shared" si="2"/>
        <v>Sol</v>
      </c>
      <c r="R6" s="2" t="str">
        <f t="shared" si="2"/>
        <v>La</v>
      </c>
      <c r="S6" s="2" t="str">
        <f t="shared" si="2"/>
        <v>Si</v>
      </c>
      <c r="T6" s="2" t="str">
        <f t="shared" si="2"/>
        <v>Do</v>
      </c>
      <c r="U6" s="2" t="str">
        <f t="shared" si="2"/>
        <v>Re</v>
      </c>
      <c r="V6" s="2" t="str">
        <f t="shared" si="2"/>
        <v>Mi</v>
      </c>
      <c r="W6" s="2" t="str">
        <f t="shared" si="2"/>
        <v>Fa</v>
      </c>
      <c r="X6" s="2" t="str">
        <f t="shared" si="2"/>
        <v>Sol</v>
      </c>
      <c r="Y6" s="2" t="str">
        <f t="shared" si="2"/>
        <v>La</v>
      </c>
      <c r="Z6" s="2" t="str">
        <f t="shared" si="2"/>
        <v>Si</v>
      </c>
      <c r="AC6" s="2"/>
      <c r="AD6" s="2"/>
      <c r="AE6" s="2"/>
      <c r="AF6" s="2"/>
      <c r="AG6" s="2"/>
      <c r="AH6" s="2"/>
      <c r="AI6" s="2"/>
      <c r="AJ6" s="2"/>
      <c r="AK6" s="2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  <c r="BP6" s="180"/>
      <c r="BQ6" s="180"/>
      <c r="BR6" s="180"/>
      <c r="BS6" s="180"/>
      <c r="BT6" s="180"/>
      <c r="BU6" s="180"/>
      <c r="BV6" s="180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</row>
    <row r="7" spans="1:113" x14ac:dyDescent="0.3">
      <c r="A7">
        <f t="shared" si="3"/>
        <v>5</v>
      </c>
      <c r="B7" s="2" t="s">
        <v>12</v>
      </c>
      <c r="C7" s="2" t="str">
        <f t="shared" si="1"/>
        <v>La</v>
      </c>
      <c r="D7" s="2" t="str">
        <f t="shared" si="1"/>
        <v>Si</v>
      </c>
      <c r="E7" s="2" t="str">
        <f t="shared" si="1"/>
        <v>Do</v>
      </c>
      <c r="F7" s="2" t="str">
        <f t="shared" si="1"/>
        <v>Re</v>
      </c>
      <c r="G7" s="2" t="str">
        <f t="shared" si="1"/>
        <v>Mi</v>
      </c>
      <c r="H7" s="2" t="str">
        <f t="shared" si="1"/>
        <v>Fa</v>
      </c>
      <c r="I7" s="2" t="str">
        <f t="shared" si="1"/>
        <v>Sol</v>
      </c>
      <c r="J7" s="2" t="str">
        <f t="shared" si="1"/>
        <v>La</v>
      </c>
      <c r="K7" s="2" t="str">
        <f t="shared" si="1"/>
        <v>Si</v>
      </c>
      <c r="L7" s="2" t="str">
        <f t="shared" si="1"/>
        <v>Do</v>
      </c>
      <c r="M7" s="2" t="str">
        <f t="shared" si="2"/>
        <v>Re</v>
      </c>
      <c r="N7" s="2" t="str">
        <f t="shared" si="2"/>
        <v>Mi</v>
      </c>
      <c r="O7" s="2" t="str">
        <f t="shared" si="2"/>
        <v>Fa</v>
      </c>
      <c r="P7" s="2" t="str">
        <f t="shared" si="2"/>
        <v>Sol</v>
      </c>
      <c r="Q7" s="2" t="str">
        <f t="shared" si="2"/>
        <v>La</v>
      </c>
      <c r="R7" s="2" t="str">
        <f t="shared" si="2"/>
        <v>Si</v>
      </c>
      <c r="S7" s="2" t="str">
        <f t="shared" si="2"/>
        <v>Do</v>
      </c>
      <c r="T7" s="2" t="str">
        <f t="shared" si="2"/>
        <v>Re</v>
      </c>
      <c r="U7" s="2" t="str">
        <f t="shared" si="2"/>
        <v>Mi</v>
      </c>
      <c r="V7" s="2" t="str">
        <f t="shared" si="2"/>
        <v>Fa</v>
      </c>
      <c r="W7" s="2" t="str">
        <f t="shared" si="2"/>
        <v>Sol</v>
      </c>
      <c r="X7" s="2" t="str">
        <f t="shared" si="2"/>
        <v>La</v>
      </c>
      <c r="Y7" s="2" t="str">
        <f t="shared" si="2"/>
        <v>Si</v>
      </c>
      <c r="Z7" s="2" t="str">
        <f t="shared" si="2"/>
        <v>Do</v>
      </c>
      <c r="AC7" s="2"/>
      <c r="AD7" s="2"/>
      <c r="AE7" s="2"/>
      <c r="AF7" s="2"/>
      <c r="AG7" s="2"/>
      <c r="AH7" s="2"/>
      <c r="AI7" s="2"/>
      <c r="AJ7" s="2"/>
      <c r="AK7" s="2"/>
      <c r="AZ7" s="180"/>
      <c r="BA7" s="180"/>
      <c r="BB7" s="180"/>
      <c r="BC7" s="180"/>
      <c r="BD7" s="180"/>
      <c r="BE7" s="180"/>
      <c r="BF7" s="180"/>
      <c r="BG7" s="180"/>
      <c r="BH7" s="180"/>
      <c r="BI7" s="180"/>
      <c r="BJ7" s="180"/>
      <c r="BK7" s="180"/>
      <c r="BL7" s="180"/>
      <c r="BM7" s="180"/>
      <c r="BN7" s="180"/>
      <c r="BO7" s="180"/>
      <c r="BP7" s="180"/>
      <c r="BQ7" s="180"/>
      <c r="BR7" s="180"/>
      <c r="BS7" s="180"/>
      <c r="BT7" s="180"/>
      <c r="BU7" s="180"/>
      <c r="BV7" s="180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</row>
    <row r="8" spans="1:113" x14ac:dyDescent="0.3">
      <c r="A8">
        <f t="shared" si="3"/>
        <v>6</v>
      </c>
      <c r="B8" s="2" t="s">
        <v>14</v>
      </c>
      <c r="C8" s="2" t="str">
        <f t="shared" si="1"/>
        <v>Si</v>
      </c>
      <c r="D8" s="2" t="str">
        <f t="shared" si="1"/>
        <v>Do</v>
      </c>
      <c r="E8" s="2" t="str">
        <f t="shared" si="1"/>
        <v>Re</v>
      </c>
      <c r="F8" s="2" t="str">
        <f t="shared" si="1"/>
        <v>Mi</v>
      </c>
      <c r="G8" s="2" t="str">
        <f t="shared" si="1"/>
        <v>Fa</v>
      </c>
      <c r="H8" s="2" t="str">
        <f t="shared" si="1"/>
        <v>Sol</v>
      </c>
      <c r="I8" s="2" t="str">
        <f t="shared" si="1"/>
        <v>La</v>
      </c>
      <c r="J8" s="2" t="str">
        <f t="shared" si="1"/>
        <v>Si</v>
      </c>
      <c r="K8" s="2" t="str">
        <f t="shared" si="1"/>
        <v>Do</v>
      </c>
      <c r="L8" s="2" t="str">
        <f t="shared" si="1"/>
        <v>Re</v>
      </c>
      <c r="M8" s="2" t="str">
        <f t="shared" si="2"/>
        <v>Mi</v>
      </c>
      <c r="N8" s="2" t="str">
        <f t="shared" si="2"/>
        <v>Fa</v>
      </c>
      <c r="O8" s="2" t="str">
        <f t="shared" si="2"/>
        <v>Sol</v>
      </c>
      <c r="P8" s="2" t="str">
        <f t="shared" si="2"/>
        <v>La</v>
      </c>
      <c r="Q8" s="2" t="str">
        <f t="shared" si="2"/>
        <v>Si</v>
      </c>
      <c r="R8" s="2" t="str">
        <f t="shared" si="2"/>
        <v>Do</v>
      </c>
      <c r="S8" s="2" t="str">
        <f t="shared" si="2"/>
        <v>Re</v>
      </c>
      <c r="T8" s="2" t="str">
        <f t="shared" si="2"/>
        <v>Mi</v>
      </c>
      <c r="U8" s="2" t="str">
        <f t="shared" si="2"/>
        <v>Fa</v>
      </c>
      <c r="V8" s="2" t="str">
        <f t="shared" si="2"/>
        <v>Sol</v>
      </c>
      <c r="W8" s="2" t="str">
        <f t="shared" si="2"/>
        <v>La</v>
      </c>
      <c r="X8" s="2" t="str">
        <f t="shared" si="2"/>
        <v>Si</v>
      </c>
      <c r="Y8" s="2" t="str">
        <f t="shared" si="2"/>
        <v>Do</v>
      </c>
      <c r="Z8" s="2" t="str">
        <f t="shared" si="2"/>
        <v>Re</v>
      </c>
      <c r="AC8" s="2"/>
      <c r="AD8" s="2"/>
      <c r="AE8" s="2"/>
      <c r="AF8" s="2"/>
      <c r="AG8" s="2"/>
      <c r="AH8" s="2"/>
      <c r="AI8" s="2"/>
      <c r="AJ8" s="2"/>
      <c r="AK8" s="2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  <c r="BP8" s="180"/>
      <c r="BQ8" s="180"/>
      <c r="BR8" s="180"/>
      <c r="BS8" s="180"/>
      <c r="BT8" s="180"/>
      <c r="BU8" s="180"/>
      <c r="BV8" s="180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</row>
    <row r="9" spans="1:113" x14ac:dyDescent="0.3">
      <c r="A9">
        <f t="shared" si="3"/>
        <v>7</v>
      </c>
      <c r="B9" s="2" t="s">
        <v>16</v>
      </c>
      <c r="C9" s="2" t="str">
        <f t="shared" si="1"/>
        <v>Do</v>
      </c>
      <c r="D9" s="2" t="str">
        <f t="shared" si="1"/>
        <v>Re</v>
      </c>
      <c r="E9" s="2" t="str">
        <f t="shared" si="1"/>
        <v>Mi</v>
      </c>
      <c r="F9" s="2" t="str">
        <f t="shared" si="1"/>
        <v>Fa</v>
      </c>
      <c r="G9" s="2" t="str">
        <f t="shared" si="1"/>
        <v>Sol</v>
      </c>
      <c r="H9" s="2" t="str">
        <f t="shared" si="1"/>
        <v>La</v>
      </c>
      <c r="I9" s="2" t="str">
        <f t="shared" si="1"/>
        <v>Si</v>
      </c>
      <c r="J9" s="2" t="str">
        <f t="shared" si="1"/>
        <v>Do</v>
      </c>
      <c r="K9" s="2" t="str">
        <f t="shared" si="1"/>
        <v>Re</v>
      </c>
      <c r="L9" s="2" t="str">
        <f t="shared" si="1"/>
        <v>Mi</v>
      </c>
      <c r="M9" s="2" t="str">
        <f t="shared" si="2"/>
        <v>Fa</v>
      </c>
      <c r="N9" s="2" t="str">
        <f t="shared" si="2"/>
        <v>Sol</v>
      </c>
      <c r="O9" s="2" t="str">
        <f t="shared" si="2"/>
        <v>La</v>
      </c>
      <c r="P9" s="2" t="str">
        <f t="shared" si="2"/>
        <v>Si</v>
      </c>
      <c r="Q9" s="2" t="str">
        <f t="shared" si="2"/>
        <v>Do</v>
      </c>
      <c r="R9" s="2" t="str">
        <f t="shared" si="2"/>
        <v>Re</v>
      </c>
      <c r="S9" s="2" t="str">
        <f t="shared" si="2"/>
        <v>Mi</v>
      </c>
      <c r="T9" s="2" t="str">
        <f t="shared" si="2"/>
        <v>Fa</v>
      </c>
      <c r="U9" s="2" t="str">
        <f t="shared" si="2"/>
        <v>Sol</v>
      </c>
      <c r="V9" s="2" t="str">
        <f t="shared" si="2"/>
        <v>La</v>
      </c>
      <c r="W9" s="2" t="str">
        <f t="shared" si="2"/>
        <v>Si</v>
      </c>
      <c r="X9" s="2" t="str">
        <f t="shared" si="2"/>
        <v>Do</v>
      </c>
      <c r="Y9" s="2" t="str">
        <f t="shared" si="2"/>
        <v>Re</v>
      </c>
      <c r="Z9" s="2" t="str">
        <f t="shared" si="2"/>
        <v>Mi</v>
      </c>
      <c r="AC9" s="2"/>
      <c r="AD9" s="2"/>
      <c r="AE9" s="2"/>
      <c r="AF9" s="2"/>
      <c r="AG9" s="2"/>
      <c r="AH9" s="2"/>
      <c r="AI9" s="2"/>
      <c r="AJ9" s="2"/>
      <c r="AK9" s="2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  <c r="BP9" s="180"/>
      <c r="BQ9" s="180"/>
      <c r="BR9" s="180"/>
      <c r="BS9" s="180"/>
      <c r="BT9" s="180"/>
      <c r="BU9" s="180"/>
      <c r="BV9" s="180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</row>
    <row r="10" spans="1:113" x14ac:dyDescent="0.3">
      <c r="A10">
        <f t="shared" si="3"/>
        <v>8</v>
      </c>
      <c r="B10" s="2" t="str">
        <f>B3</f>
        <v>Do</v>
      </c>
      <c r="C10" s="2" t="str">
        <f t="shared" si="1"/>
        <v>Re</v>
      </c>
      <c r="D10" s="2" t="str">
        <f t="shared" si="1"/>
        <v>Mi</v>
      </c>
      <c r="E10" s="2" t="str">
        <f t="shared" si="1"/>
        <v>Fa</v>
      </c>
      <c r="F10" s="2" t="str">
        <f t="shared" si="1"/>
        <v>Sol</v>
      </c>
      <c r="G10" s="2" t="str">
        <f t="shared" si="1"/>
        <v>La</v>
      </c>
      <c r="H10" s="2" t="str">
        <f t="shared" si="1"/>
        <v>Si</v>
      </c>
      <c r="I10" s="2" t="str">
        <f t="shared" si="1"/>
        <v>Do</v>
      </c>
      <c r="J10" s="2" t="str">
        <f t="shared" si="1"/>
        <v>Re</v>
      </c>
      <c r="K10" s="2" t="str">
        <f t="shared" si="1"/>
        <v>Mi</v>
      </c>
      <c r="L10" s="2" t="str">
        <f t="shared" si="1"/>
        <v>Fa</v>
      </c>
      <c r="M10" s="2" t="str">
        <f t="shared" si="2"/>
        <v>Sol</v>
      </c>
      <c r="N10" s="2" t="str">
        <f t="shared" si="2"/>
        <v>La</v>
      </c>
      <c r="O10" s="2" t="str">
        <f t="shared" si="2"/>
        <v>Si</v>
      </c>
      <c r="P10" s="2" t="str">
        <f t="shared" si="2"/>
        <v>Do</v>
      </c>
      <c r="Q10" s="2" t="str">
        <f t="shared" si="2"/>
        <v>Re</v>
      </c>
      <c r="R10" s="2" t="str">
        <f t="shared" si="2"/>
        <v>Mi</v>
      </c>
      <c r="S10" s="2" t="str">
        <f t="shared" si="2"/>
        <v>Fa</v>
      </c>
      <c r="T10" s="2" t="str">
        <f t="shared" si="2"/>
        <v>Sol</v>
      </c>
      <c r="U10" s="2" t="str">
        <f t="shared" si="2"/>
        <v>La</v>
      </c>
      <c r="V10" s="2" t="str">
        <f t="shared" si="2"/>
        <v>Si</v>
      </c>
      <c r="W10" s="2" t="str">
        <f t="shared" si="2"/>
        <v>Do</v>
      </c>
      <c r="X10" s="2" t="str">
        <f t="shared" si="2"/>
        <v>Re</v>
      </c>
      <c r="Y10" s="2" t="str">
        <f t="shared" si="2"/>
        <v>Mi</v>
      </c>
      <c r="Z10" s="2" t="str">
        <f t="shared" si="2"/>
        <v>Fa</v>
      </c>
      <c r="AC10" s="2"/>
      <c r="AD10" s="2"/>
      <c r="AE10" s="2"/>
      <c r="AF10" s="2"/>
      <c r="AG10" s="2"/>
      <c r="AH10" s="2"/>
      <c r="AI10" s="2"/>
      <c r="AJ10" s="2"/>
      <c r="AK10" s="2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</row>
    <row r="11" spans="1:113" x14ac:dyDescent="0.3">
      <c r="A11">
        <f t="shared" si="3"/>
        <v>9</v>
      </c>
      <c r="B11" s="2" t="str">
        <f t="shared" ref="B11:B51" si="4">B4</f>
        <v>Re</v>
      </c>
      <c r="C11" s="2" t="str">
        <f t="shared" si="1"/>
        <v>Mi</v>
      </c>
      <c r="D11" s="2" t="str">
        <f t="shared" si="1"/>
        <v>Fa</v>
      </c>
      <c r="E11" s="2" t="str">
        <f t="shared" si="1"/>
        <v>Sol</v>
      </c>
      <c r="F11" s="2" t="str">
        <f t="shared" si="1"/>
        <v>La</v>
      </c>
      <c r="G11" s="2" t="str">
        <f t="shared" si="1"/>
        <v>Si</v>
      </c>
      <c r="H11" s="2" t="str">
        <f t="shared" si="1"/>
        <v>Do</v>
      </c>
      <c r="I11" s="2" t="str">
        <f t="shared" si="1"/>
        <v>Re</v>
      </c>
      <c r="J11" s="2" t="str">
        <f t="shared" si="1"/>
        <v>Mi</v>
      </c>
      <c r="K11" s="2" t="str">
        <f t="shared" si="1"/>
        <v>Fa</v>
      </c>
      <c r="L11" s="2" t="str">
        <f t="shared" si="1"/>
        <v>Sol</v>
      </c>
      <c r="M11" s="2" t="str">
        <f t="shared" si="2"/>
        <v>La</v>
      </c>
      <c r="N11" s="2" t="str">
        <f t="shared" si="2"/>
        <v>Si</v>
      </c>
      <c r="O11" s="2" t="str">
        <f t="shared" si="2"/>
        <v>Do</v>
      </c>
      <c r="P11" s="2" t="str">
        <f t="shared" si="2"/>
        <v>Re</v>
      </c>
      <c r="Q11" s="2" t="str">
        <f t="shared" si="2"/>
        <v>Mi</v>
      </c>
      <c r="R11" s="2" t="str">
        <f t="shared" si="2"/>
        <v>Fa</v>
      </c>
      <c r="S11" s="2" t="str">
        <f t="shared" si="2"/>
        <v>Sol</v>
      </c>
      <c r="T11" s="2" t="str">
        <f t="shared" si="2"/>
        <v>La</v>
      </c>
      <c r="U11" s="2" t="str">
        <f t="shared" si="2"/>
        <v>Si</v>
      </c>
      <c r="V11" s="2" t="str">
        <f t="shared" si="2"/>
        <v>Do</v>
      </c>
      <c r="W11" s="2" t="str">
        <f t="shared" si="2"/>
        <v>Re</v>
      </c>
      <c r="X11" s="2" t="str">
        <f t="shared" si="2"/>
        <v>Mi</v>
      </c>
      <c r="Y11" s="2" t="str">
        <f t="shared" si="2"/>
        <v>Fa</v>
      </c>
      <c r="Z11" s="2" t="str">
        <f t="shared" si="2"/>
        <v>Sol</v>
      </c>
      <c r="AC11" s="2"/>
      <c r="AD11" s="2"/>
      <c r="AE11" s="2"/>
      <c r="AF11" s="2"/>
      <c r="AG11" s="2"/>
      <c r="AH11" s="2"/>
      <c r="AI11" s="2"/>
      <c r="AJ11" s="2"/>
      <c r="AK11" s="2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  <c r="BP11" s="180"/>
      <c r="BQ11" s="180"/>
      <c r="BR11" s="180"/>
      <c r="BS11" s="180"/>
      <c r="BT11" s="180"/>
      <c r="BU11" s="180"/>
      <c r="BV11" s="180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</row>
    <row r="12" spans="1:113" x14ac:dyDescent="0.3">
      <c r="A12">
        <f t="shared" si="3"/>
        <v>10</v>
      </c>
      <c r="B12" s="2" t="str">
        <f t="shared" si="4"/>
        <v>Mi</v>
      </c>
      <c r="C12" s="2" t="str">
        <f t="shared" si="1"/>
        <v>Fa</v>
      </c>
      <c r="D12" s="2" t="str">
        <f t="shared" si="1"/>
        <v>Sol</v>
      </c>
      <c r="E12" s="2" t="str">
        <f t="shared" si="1"/>
        <v>La</v>
      </c>
      <c r="F12" s="2" t="str">
        <f t="shared" si="1"/>
        <v>Si</v>
      </c>
      <c r="G12" s="2" t="str">
        <f t="shared" si="1"/>
        <v>Do</v>
      </c>
      <c r="H12" s="2" t="str">
        <f t="shared" si="1"/>
        <v>Re</v>
      </c>
      <c r="I12" s="2" t="str">
        <f t="shared" si="1"/>
        <v>Mi</v>
      </c>
      <c r="J12" s="2" t="str">
        <f t="shared" si="1"/>
        <v>Fa</v>
      </c>
      <c r="K12" s="2" t="str">
        <f t="shared" si="1"/>
        <v>Sol</v>
      </c>
      <c r="L12" s="2" t="str">
        <f t="shared" si="1"/>
        <v>La</v>
      </c>
      <c r="M12" s="2" t="str">
        <f t="shared" si="2"/>
        <v>Si</v>
      </c>
      <c r="N12" s="2" t="str">
        <f t="shared" si="2"/>
        <v>Do</v>
      </c>
      <c r="O12" s="2" t="str">
        <f t="shared" si="2"/>
        <v>Re</v>
      </c>
      <c r="P12" s="2" t="str">
        <f t="shared" si="2"/>
        <v>Mi</v>
      </c>
      <c r="Q12" s="2" t="str">
        <f t="shared" si="2"/>
        <v>Fa</v>
      </c>
      <c r="R12" s="2" t="str">
        <f t="shared" si="2"/>
        <v>Sol</v>
      </c>
      <c r="S12" s="2" t="str">
        <f t="shared" si="2"/>
        <v>La</v>
      </c>
      <c r="T12" s="2" t="str">
        <f t="shared" si="2"/>
        <v>Si</v>
      </c>
      <c r="U12" s="2" t="str">
        <f t="shared" si="2"/>
        <v>Do</v>
      </c>
      <c r="V12" s="2" t="str">
        <f t="shared" si="2"/>
        <v>Re</v>
      </c>
      <c r="W12" s="2" t="str">
        <f t="shared" si="2"/>
        <v>Mi</v>
      </c>
      <c r="X12" s="2" t="str">
        <f t="shared" si="2"/>
        <v>Fa</v>
      </c>
      <c r="Y12" s="2" t="str">
        <f t="shared" si="2"/>
        <v>Sol</v>
      </c>
      <c r="Z12" s="2" t="str">
        <f t="shared" si="2"/>
        <v>La</v>
      </c>
      <c r="AC12" s="2"/>
      <c r="AD12" s="2"/>
      <c r="AE12" s="2"/>
      <c r="AF12" s="2"/>
      <c r="AG12" s="2"/>
      <c r="AH12" s="2"/>
      <c r="AI12" s="2"/>
      <c r="AJ12" s="2"/>
      <c r="AK12" s="2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</row>
    <row r="13" spans="1:113" x14ac:dyDescent="0.3">
      <c r="A13">
        <f t="shared" si="3"/>
        <v>11</v>
      </c>
      <c r="B13" s="2" t="str">
        <f t="shared" si="4"/>
        <v>Fa</v>
      </c>
      <c r="C13" s="2" t="str">
        <f t="shared" ref="C13:L27" si="5">VLOOKUP($A13+C$1,dosido,2,FALSE)</f>
        <v>Sol</v>
      </c>
      <c r="D13" s="2" t="str">
        <f t="shared" si="5"/>
        <v>La</v>
      </c>
      <c r="E13" s="2" t="str">
        <f t="shared" si="5"/>
        <v>Si</v>
      </c>
      <c r="F13" s="2" t="str">
        <f t="shared" si="5"/>
        <v>Do</v>
      </c>
      <c r="G13" s="2" t="str">
        <f t="shared" si="5"/>
        <v>Re</v>
      </c>
      <c r="H13" s="2" t="str">
        <f t="shared" si="5"/>
        <v>Mi</v>
      </c>
      <c r="I13" s="2" t="str">
        <f t="shared" si="5"/>
        <v>Fa</v>
      </c>
      <c r="J13" s="2" t="str">
        <f t="shared" si="5"/>
        <v>Sol</v>
      </c>
      <c r="K13" s="2" t="str">
        <f t="shared" si="5"/>
        <v>La</v>
      </c>
      <c r="L13" s="2" t="str">
        <f t="shared" si="5"/>
        <v>Si</v>
      </c>
      <c r="M13" s="2" t="str">
        <f t="shared" ref="M13:Z27" si="6">VLOOKUP($A13+M$1,dosido,2,FALSE)</f>
        <v>Do</v>
      </c>
      <c r="N13" s="2" t="str">
        <f t="shared" si="6"/>
        <v>Re</v>
      </c>
      <c r="O13" s="2" t="str">
        <f t="shared" si="6"/>
        <v>Mi</v>
      </c>
      <c r="P13" s="2" t="str">
        <f t="shared" si="6"/>
        <v>Fa</v>
      </c>
      <c r="Q13" s="2" t="str">
        <f t="shared" si="6"/>
        <v>Sol</v>
      </c>
      <c r="R13" s="2" t="str">
        <f t="shared" si="6"/>
        <v>La</v>
      </c>
      <c r="S13" s="2" t="str">
        <f t="shared" si="6"/>
        <v>Si</v>
      </c>
      <c r="T13" s="2" t="str">
        <f t="shared" si="6"/>
        <v>Do</v>
      </c>
      <c r="U13" s="2" t="str">
        <f t="shared" si="6"/>
        <v>Re</v>
      </c>
      <c r="V13" s="2" t="str">
        <f t="shared" si="6"/>
        <v>Mi</v>
      </c>
      <c r="W13" s="2" t="str">
        <f t="shared" si="6"/>
        <v>Fa</v>
      </c>
      <c r="X13" s="2" t="str">
        <f t="shared" si="6"/>
        <v>Sol</v>
      </c>
      <c r="Y13" s="2" t="str">
        <f t="shared" si="6"/>
        <v>La</v>
      </c>
      <c r="Z13" s="2" t="str">
        <f t="shared" si="6"/>
        <v>Si</v>
      </c>
      <c r="AC13" s="2"/>
      <c r="AD13" s="2"/>
      <c r="AE13" s="2"/>
      <c r="AF13" s="2"/>
      <c r="AG13" s="2"/>
      <c r="AH13" s="2"/>
      <c r="AI13" s="2"/>
      <c r="AJ13" s="2"/>
      <c r="AK13" s="2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</row>
    <row r="14" spans="1:113" x14ac:dyDescent="0.3">
      <c r="A14">
        <f t="shared" si="3"/>
        <v>12</v>
      </c>
      <c r="B14" s="2" t="str">
        <f t="shared" si="4"/>
        <v>Sol</v>
      </c>
      <c r="C14" s="2" t="str">
        <f t="shared" si="5"/>
        <v>La</v>
      </c>
      <c r="D14" s="2" t="str">
        <f t="shared" si="5"/>
        <v>Si</v>
      </c>
      <c r="E14" s="2" t="str">
        <f t="shared" si="5"/>
        <v>Do</v>
      </c>
      <c r="F14" s="2" t="str">
        <f t="shared" si="5"/>
        <v>Re</v>
      </c>
      <c r="G14" s="2" t="str">
        <f t="shared" si="5"/>
        <v>Mi</v>
      </c>
      <c r="H14" s="2" t="str">
        <f t="shared" si="5"/>
        <v>Fa</v>
      </c>
      <c r="I14" s="2" t="str">
        <f t="shared" si="5"/>
        <v>Sol</v>
      </c>
      <c r="J14" s="2" t="str">
        <f t="shared" si="5"/>
        <v>La</v>
      </c>
      <c r="K14" s="2" t="str">
        <f t="shared" si="5"/>
        <v>Si</v>
      </c>
      <c r="L14" s="2" t="str">
        <f t="shared" si="5"/>
        <v>Do</v>
      </c>
      <c r="M14" s="2" t="str">
        <f t="shared" si="6"/>
        <v>Re</v>
      </c>
      <c r="N14" s="2" t="str">
        <f t="shared" si="6"/>
        <v>Mi</v>
      </c>
      <c r="O14" s="2" t="str">
        <f t="shared" si="6"/>
        <v>Fa</v>
      </c>
      <c r="P14" s="2" t="str">
        <f t="shared" si="6"/>
        <v>Sol</v>
      </c>
      <c r="Q14" s="2" t="str">
        <f t="shared" si="6"/>
        <v>La</v>
      </c>
      <c r="R14" s="2" t="str">
        <f t="shared" si="6"/>
        <v>Si</v>
      </c>
      <c r="S14" s="2" t="str">
        <f t="shared" si="6"/>
        <v>Do</v>
      </c>
      <c r="T14" s="2" t="str">
        <f t="shared" si="6"/>
        <v>Re</v>
      </c>
      <c r="U14" s="2" t="str">
        <f t="shared" si="6"/>
        <v>Mi</v>
      </c>
      <c r="V14" s="2" t="str">
        <f t="shared" si="6"/>
        <v>Fa</v>
      </c>
      <c r="W14" s="2" t="str">
        <f t="shared" si="6"/>
        <v>Sol</v>
      </c>
      <c r="X14" s="2" t="str">
        <f t="shared" si="6"/>
        <v>La</v>
      </c>
      <c r="Y14" s="2" t="str">
        <f t="shared" si="6"/>
        <v>Si</v>
      </c>
      <c r="Z14" s="2" t="str">
        <f t="shared" si="6"/>
        <v>Do</v>
      </c>
      <c r="AC14" s="2"/>
      <c r="AD14" s="2"/>
      <c r="AE14" s="2"/>
      <c r="AF14" s="2"/>
      <c r="AG14" s="2"/>
      <c r="AH14" s="2"/>
      <c r="AI14" s="2"/>
      <c r="AJ14" s="2"/>
      <c r="AK14" s="2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</row>
    <row r="15" spans="1:113" x14ac:dyDescent="0.3">
      <c r="A15">
        <f t="shared" si="3"/>
        <v>13</v>
      </c>
      <c r="B15" s="2" t="str">
        <f t="shared" si="4"/>
        <v>La</v>
      </c>
      <c r="C15" s="2" t="str">
        <f t="shared" si="5"/>
        <v>Si</v>
      </c>
      <c r="D15" s="2" t="str">
        <f t="shared" si="5"/>
        <v>Do</v>
      </c>
      <c r="E15" s="2" t="str">
        <f t="shared" si="5"/>
        <v>Re</v>
      </c>
      <c r="F15" s="2" t="str">
        <f t="shared" si="5"/>
        <v>Mi</v>
      </c>
      <c r="G15" s="2" t="str">
        <f t="shared" si="5"/>
        <v>Fa</v>
      </c>
      <c r="H15" s="2" t="str">
        <f t="shared" si="5"/>
        <v>Sol</v>
      </c>
      <c r="I15" s="2" t="str">
        <f t="shared" si="5"/>
        <v>La</v>
      </c>
      <c r="J15" s="2" t="str">
        <f t="shared" si="5"/>
        <v>Si</v>
      </c>
      <c r="K15" s="2" t="str">
        <f t="shared" si="5"/>
        <v>Do</v>
      </c>
      <c r="L15" s="2" t="str">
        <f t="shared" si="5"/>
        <v>Re</v>
      </c>
      <c r="M15" s="2" t="str">
        <f t="shared" si="6"/>
        <v>Mi</v>
      </c>
      <c r="N15" s="2" t="str">
        <f t="shared" si="6"/>
        <v>Fa</v>
      </c>
      <c r="O15" s="2" t="str">
        <f t="shared" si="6"/>
        <v>Sol</v>
      </c>
      <c r="P15" s="2" t="str">
        <f t="shared" si="6"/>
        <v>La</v>
      </c>
      <c r="Q15" s="2" t="str">
        <f t="shared" si="6"/>
        <v>Si</v>
      </c>
      <c r="R15" s="2" t="str">
        <f t="shared" si="6"/>
        <v>Do</v>
      </c>
      <c r="S15" s="2" t="str">
        <f t="shared" si="6"/>
        <v>Re</v>
      </c>
      <c r="T15" s="2" t="str">
        <f t="shared" si="6"/>
        <v>Mi</v>
      </c>
      <c r="U15" s="2" t="str">
        <f t="shared" si="6"/>
        <v>Fa</v>
      </c>
      <c r="V15" s="2" t="str">
        <f t="shared" si="6"/>
        <v>Sol</v>
      </c>
      <c r="W15" s="2" t="str">
        <f t="shared" si="6"/>
        <v>La</v>
      </c>
      <c r="X15" s="2" t="str">
        <f t="shared" si="6"/>
        <v>Si</v>
      </c>
      <c r="Y15" s="2" t="str">
        <f t="shared" si="6"/>
        <v>Do</v>
      </c>
      <c r="Z15" s="2" t="str">
        <f t="shared" si="6"/>
        <v>Re</v>
      </c>
      <c r="AC15" s="2"/>
      <c r="AD15" s="2"/>
      <c r="AE15" s="2"/>
      <c r="AF15" s="2"/>
      <c r="AG15" s="2"/>
      <c r="AH15" s="2"/>
      <c r="AI15" s="2"/>
      <c r="AJ15" s="2"/>
      <c r="AK15" s="2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  <c r="BP15" s="180"/>
      <c r="BQ15" s="180"/>
      <c r="BR15" s="180"/>
      <c r="BS15" s="180"/>
      <c r="BT15" s="180"/>
      <c r="BU15" s="180"/>
      <c r="BV15" s="180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</row>
    <row r="16" spans="1:113" x14ac:dyDescent="0.3">
      <c r="A16">
        <f t="shared" si="3"/>
        <v>14</v>
      </c>
      <c r="B16" s="2" t="str">
        <f t="shared" si="4"/>
        <v>Si</v>
      </c>
      <c r="C16" s="2" t="str">
        <f t="shared" si="5"/>
        <v>Do</v>
      </c>
      <c r="D16" s="2" t="str">
        <f t="shared" si="5"/>
        <v>Re</v>
      </c>
      <c r="E16" s="2" t="str">
        <f t="shared" si="5"/>
        <v>Mi</v>
      </c>
      <c r="F16" s="2" t="str">
        <f t="shared" si="5"/>
        <v>Fa</v>
      </c>
      <c r="G16" s="2" t="str">
        <f t="shared" si="5"/>
        <v>Sol</v>
      </c>
      <c r="H16" s="2" t="str">
        <f t="shared" si="5"/>
        <v>La</v>
      </c>
      <c r="I16" s="2" t="str">
        <f t="shared" si="5"/>
        <v>Si</v>
      </c>
      <c r="J16" s="2" t="str">
        <f t="shared" si="5"/>
        <v>Do</v>
      </c>
      <c r="K16" s="2" t="str">
        <f t="shared" si="5"/>
        <v>Re</v>
      </c>
      <c r="L16" s="2" t="str">
        <f t="shared" si="5"/>
        <v>Mi</v>
      </c>
      <c r="M16" s="2" t="str">
        <f t="shared" si="6"/>
        <v>Fa</v>
      </c>
      <c r="N16" s="2" t="str">
        <f t="shared" si="6"/>
        <v>Sol</v>
      </c>
      <c r="O16" s="2" t="str">
        <f t="shared" si="6"/>
        <v>La</v>
      </c>
      <c r="P16" s="2" t="str">
        <f t="shared" si="6"/>
        <v>Si</v>
      </c>
      <c r="Q16" s="2" t="str">
        <f t="shared" si="6"/>
        <v>Do</v>
      </c>
      <c r="R16" s="2" t="str">
        <f t="shared" si="6"/>
        <v>Re</v>
      </c>
      <c r="S16" s="2" t="str">
        <f t="shared" si="6"/>
        <v>Mi</v>
      </c>
      <c r="T16" s="2" t="str">
        <f t="shared" si="6"/>
        <v>Fa</v>
      </c>
      <c r="U16" s="2" t="str">
        <f t="shared" si="6"/>
        <v>Sol</v>
      </c>
      <c r="V16" s="2" t="str">
        <f t="shared" si="6"/>
        <v>La</v>
      </c>
      <c r="W16" s="2" t="str">
        <f t="shared" si="6"/>
        <v>Si</v>
      </c>
      <c r="X16" s="2" t="str">
        <f t="shared" si="6"/>
        <v>Do</v>
      </c>
      <c r="Y16" s="2" t="str">
        <f t="shared" si="6"/>
        <v>Re</v>
      </c>
      <c r="Z16" s="2" t="str">
        <f t="shared" si="6"/>
        <v>Mi</v>
      </c>
      <c r="AC16" s="2"/>
      <c r="AD16" s="2"/>
      <c r="AE16" s="2"/>
      <c r="AF16" s="2"/>
      <c r="AG16" s="2"/>
      <c r="AH16" s="2"/>
      <c r="AI16" s="2"/>
      <c r="AJ16" s="2"/>
      <c r="AK16" s="2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</row>
    <row r="17" spans="1:113" x14ac:dyDescent="0.3">
      <c r="A17">
        <f t="shared" si="3"/>
        <v>15</v>
      </c>
      <c r="B17" s="2" t="str">
        <f t="shared" si="4"/>
        <v>Do</v>
      </c>
      <c r="C17" s="2" t="str">
        <f t="shared" si="5"/>
        <v>Re</v>
      </c>
      <c r="D17" s="2" t="str">
        <f t="shared" si="5"/>
        <v>Mi</v>
      </c>
      <c r="E17" s="2" t="str">
        <f t="shared" si="5"/>
        <v>Fa</v>
      </c>
      <c r="F17" s="2" t="str">
        <f t="shared" si="5"/>
        <v>Sol</v>
      </c>
      <c r="G17" s="2" t="str">
        <f t="shared" si="5"/>
        <v>La</v>
      </c>
      <c r="H17" s="2" t="str">
        <f t="shared" si="5"/>
        <v>Si</v>
      </c>
      <c r="I17" s="2" t="str">
        <f t="shared" si="5"/>
        <v>Do</v>
      </c>
      <c r="J17" s="2" t="str">
        <f t="shared" si="5"/>
        <v>Re</v>
      </c>
      <c r="K17" s="2" t="str">
        <f t="shared" si="5"/>
        <v>Mi</v>
      </c>
      <c r="L17" s="2" t="str">
        <f t="shared" si="5"/>
        <v>Fa</v>
      </c>
      <c r="M17" s="2" t="str">
        <f t="shared" si="6"/>
        <v>Sol</v>
      </c>
      <c r="N17" s="2" t="str">
        <f t="shared" si="6"/>
        <v>La</v>
      </c>
      <c r="O17" s="2" t="str">
        <f t="shared" si="6"/>
        <v>Si</v>
      </c>
      <c r="P17" s="2" t="str">
        <f t="shared" si="6"/>
        <v>Do</v>
      </c>
      <c r="Q17" s="2" t="str">
        <f t="shared" si="6"/>
        <v>Re</v>
      </c>
      <c r="R17" s="2" t="str">
        <f t="shared" si="6"/>
        <v>Mi</v>
      </c>
      <c r="S17" s="2" t="str">
        <f t="shared" si="6"/>
        <v>Fa</v>
      </c>
      <c r="T17" s="2" t="str">
        <f t="shared" si="6"/>
        <v>Sol</v>
      </c>
      <c r="U17" s="2" t="str">
        <f t="shared" si="6"/>
        <v>La</v>
      </c>
      <c r="V17" s="2" t="str">
        <f t="shared" si="6"/>
        <v>Si</v>
      </c>
      <c r="W17" s="2" t="str">
        <f t="shared" si="6"/>
        <v>Do</v>
      </c>
      <c r="X17" s="2" t="str">
        <f t="shared" si="6"/>
        <v>Re</v>
      </c>
      <c r="Y17" s="2" t="str">
        <f t="shared" si="6"/>
        <v>Mi</v>
      </c>
      <c r="Z17" s="2" t="str">
        <f t="shared" si="6"/>
        <v>Fa</v>
      </c>
      <c r="AC17" s="2"/>
      <c r="AD17" s="2"/>
      <c r="AE17" s="2"/>
      <c r="AF17" s="2"/>
      <c r="AG17" s="2"/>
      <c r="AH17" s="2"/>
      <c r="AI17" s="2"/>
      <c r="AJ17" s="2"/>
      <c r="AK17" s="2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</row>
    <row r="18" spans="1:113" x14ac:dyDescent="0.3">
      <c r="A18">
        <f t="shared" si="3"/>
        <v>16</v>
      </c>
      <c r="B18" s="2" t="str">
        <f t="shared" si="4"/>
        <v>Re</v>
      </c>
      <c r="C18" s="2" t="str">
        <f t="shared" si="5"/>
        <v>Mi</v>
      </c>
      <c r="D18" s="2" t="str">
        <f t="shared" si="5"/>
        <v>Fa</v>
      </c>
      <c r="E18" s="2" t="str">
        <f t="shared" si="5"/>
        <v>Sol</v>
      </c>
      <c r="F18" s="2" t="str">
        <f t="shared" si="5"/>
        <v>La</v>
      </c>
      <c r="G18" s="2" t="str">
        <f t="shared" si="5"/>
        <v>Si</v>
      </c>
      <c r="H18" s="2" t="str">
        <f t="shared" si="5"/>
        <v>Do</v>
      </c>
      <c r="I18" s="2" t="str">
        <f t="shared" si="5"/>
        <v>Re</v>
      </c>
      <c r="J18" s="2" t="str">
        <f t="shared" si="5"/>
        <v>Mi</v>
      </c>
      <c r="K18" s="2" t="str">
        <f t="shared" si="5"/>
        <v>Fa</v>
      </c>
      <c r="L18" s="2" t="str">
        <f t="shared" si="5"/>
        <v>Sol</v>
      </c>
      <c r="M18" s="2" t="str">
        <f t="shared" si="6"/>
        <v>La</v>
      </c>
      <c r="N18" s="2" t="str">
        <f t="shared" si="6"/>
        <v>Si</v>
      </c>
      <c r="O18" s="2" t="str">
        <f t="shared" si="6"/>
        <v>Do</v>
      </c>
      <c r="P18" s="2" t="str">
        <f t="shared" si="6"/>
        <v>Re</v>
      </c>
      <c r="Q18" s="2" t="str">
        <f t="shared" si="6"/>
        <v>Mi</v>
      </c>
      <c r="R18" s="2" t="str">
        <f t="shared" si="6"/>
        <v>Fa</v>
      </c>
      <c r="S18" s="2" t="str">
        <f t="shared" si="6"/>
        <v>Sol</v>
      </c>
      <c r="T18" s="2" t="str">
        <f t="shared" si="6"/>
        <v>La</v>
      </c>
      <c r="U18" s="2" t="str">
        <f t="shared" si="6"/>
        <v>Si</v>
      </c>
      <c r="V18" s="2" t="str">
        <f t="shared" si="6"/>
        <v>Do</v>
      </c>
      <c r="W18" s="2" t="str">
        <f t="shared" si="6"/>
        <v>Re</v>
      </c>
      <c r="X18" s="2" t="str">
        <f t="shared" si="6"/>
        <v>Mi</v>
      </c>
      <c r="Y18" s="2" t="str">
        <f t="shared" si="6"/>
        <v>Fa</v>
      </c>
      <c r="Z18" s="2" t="str">
        <f t="shared" si="6"/>
        <v>Sol</v>
      </c>
      <c r="AC18" s="2"/>
      <c r="AD18" s="2"/>
      <c r="AE18" s="2"/>
      <c r="AF18" s="2"/>
      <c r="AG18" s="2"/>
      <c r="AH18" s="2"/>
      <c r="AI18" s="2"/>
      <c r="AJ18" s="2"/>
      <c r="AK18" s="2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</row>
    <row r="19" spans="1:113" x14ac:dyDescent="0.3">
      <c r="A19">
        <f t="shared" si="3"/>
        <v>17</v>
      </c>
      <c r="B19" s="2" t="str">
        <f t="shared" si="4"/>
        <v>Mi</v>
      </c>
      <c r="C19" s="2" t="str">
        <f t="shared" si="5"/>
        <v>Fa</v>
      </c>
      <c r="D19" s="2" t="str">
        <f t="shared" si="5"/>
        <v>Sol</v>
      </c>
      <c r="E19" s="2" t="str">
        <f t="shared" si="5"/>
        <v>La</v>
      </c>
      <c r="F19" s="2" t="str">
        <f t="shared" si="5"/>
        <v>Si</v>
      </c>
      <c r="G19" s="2" t="str">
        <f t="shared" si="5"/>
        <v>Do</v>
      </c>
      <c r="H19" s="2" t="str">
        <f t="shared" si="5"/>
        <v>Re</v>
      </c>
      <c r="I19" s="2" t="str">
        <f t="shared" si="5"/>
        <v>Mi</v>
      </c>
      <c r="J19" s="2" t="str">
        <f t="shared" si="5"/>
        <v>Fa</v>
      </c>
      <c r="K19" s="2" t="str">
        <f t="shared" si="5"/>
        <v>Sol</v>
      </c>
      <c r="L19" s="2" t="str">
        <f t="shared" si="5"/>
        <v>La</v>
      </c>
      <c r="M19" s="2" t="str">
        <f t="shared" si="6"/>
        <v>Si</v>
      </c>
      <c r="N19" s="2" t="str">
        <f t="shared" si="6"/>
        <v>Do</v>
      </c>
      <c r="O19" s="2" t="str">
        <f t="shared" si="6"/>
        <v>Re</v>
      </c>
      <c r="P19" s="2" t="str">
        <f t="shared" si="6"/>
        <v>Mi</v>
      </c>
      <c r="Q19" s="2" t="str">
        <f t="shared" si="6"/>
        <v>Fa</v>
      </c>
      <c r="R19" s="2" t="str">
        <f t="shared" si="6"/>
        <v>Sol</v>
      </c>
      <c r="S19" s="2" t="str">
        <f t="shared" si="6"/>
        <v>La</v>
      </c>
      <c r="T19" s="2" t="str">
        <f t="shared" si="6"/>
        <v>Si</v>
      </c>
      <c r="U19" s="2" t="str">
        <f t="shared" si="6"/>
        <v>Do</v>
      </c>
      <c r="V19" s="2" t="str">
        <f t="shared" si="6"/>
        <v>Re</v>
      </c>
      <c r="W19" s="2" t="str">
        <f t="shared" si="6"/>
        <v>Mi</v>
      </c>
      <c r="X19" s="2" t="str">
        <f t="shared" si="6"/>
        <v>Fa</v>
      </c>
      <c r="Y19" s="2" t="str">
        <f t="shared" si="6"/>
        <v>Sol</v>
      </c>
      <c r="Z19" s="2" t="str">
        <f t="shared" si="6"/>
        <v>La</v>
      </c>
      <c r="AC19" s="2"/>
      <c r="AD19" s="2"/>
      <c r="AE19" s="2"/>
      <c r="AF19" s="2"/>
      <c r="AG19" s="2"/>
      <c r="AH19" s="2"/>
      <c r="AI19" s="2"/>
      <c r="AJ19" s="2"/>
      <c r="AK19" s="2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</row>
    <row r="20" spans="1:113" x14ac:dyDescent="0.3">
      <c r="A20">
        <f t="shared" si="3"/>
        <v>18</v>
      </c>
      <c r="B20" s="2" t="str">
        <f t="shared" si="4"/>
        <v>Fa</v>
      </c>
      <c r="C20" s="2" t="str">
        <f t="shared" si="5"/>
        <v>Sol</v>
      </c>
      <c r="D20" s="2" t="str">
        <f t="shared" si="5"/>
        <v>La</v>
      </c>
      <c r="E20" s="2" t="str">
        <f t="shared" si="5"/>
        <v>Si</v>
      </c>
      <c r="F20" s="2" t="str">
        <f t="shared" si="5"/>
        <v>Do</v>
      </c>
      <c r="G20" s="2" t="str">
        <f t="shared" si="5"/>
        <v>Re</v>
      </c>
      <c r="H20" s="2" t="str">
        <f t="shared" si="5"/>
        <v>Mi</v>
      </c>
      <c r="I20" s="2" t="str">
        <f t="shared" si="5"/>
        <v>Fa</v>
      </c>
      <c r="J20" s="2" t="str">
        <f t="shared" si="5"/>
        <v>Sol</v>
      </c>
      <c r="K20" s="2" t="str">
        <f t="shared" si="5"/>
        <v>La</v>
      </c>
      <c r="L20" s="2" t="str">
        <f t="shared" si="5"/>
        <v>Si</v>
      </c>
      <c r="M20" s="2" t="str">
        <f t="shared" si="6"/>
        <v>Do</v>
      </c>
      <c r="N20" s="2" t="str">
        <f t="shared" si="6"/>
        <v>Re</v>
      </c>
      <c r="O20" s="2" t="str">
        <f t="shared" si="6"/>
        <v>Mi</v>
      </c>
      <c r="P20" s="2" t="str">
        <f t="shared" si="6"/>
        <v>Fa</v>
      </c>
      <c r="Q20" s="2" t="str">
        <f t="shared" si="6"/>
        <v>Sol</v>
      </c>
      <c r="R20" s="2" t="str">
        <f t="shared" si="6"/>
        <v>La</v>
      </c>
      <c r="S20" s="2" t="str">
        <f t="shared" si="6"/>
        <v>Si</v>
      </c>
      <c r="T20" s="2" t="str">
        <f t="shared" si="6"/>
        <v>Do</v>
      </c>
      <c r="U20" s="2" t="str">
        <f t="shared" si="6"/>
        <v>Re</v>
      </c>
      <c r="V20" s="2" t="str">
        <f t="shared" si="6"/>
        <v>Mi</v>
      </c>
      <c r="W20" s="2" t="str">
        <f t="shared" si="6"/>
        <v>Fa</v>
      </c>
      <c r="X20" s="2" t="str">
        <f t="shared" si="6"/>
        <v>Sol</v>
      </c>
      <c r="Y20" s="2" t="str">
        <f t="shared" si="6"/>
        <v>La</v>
      </c>
      <c r="Z20" s="2" t="str">
        <f t="shared" si="6"/>
        <v>Si</v>
      </c>
      <c r="AC20" s="2"/>
      <c r="AD20" s="2"/>
      <c r="AE20" s="2"/>
      <c r="AF20" s="2"/>
      <c r="AG20" s="2"/>
      <c r="AH20" s="2"/>
      <c r="AI20" s="2"/>
      <c r="AJ20" s="2"/>
      <c r="AK20" s="2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</row>
    <row r="21" spans="1:113" x14ac:dyDescent="0.3">
      <c r="A21">
        <f t="shared" si="3"/>
        <v>19</v>
      </c>
      <c r="B21" s="2" t="str">
        <f t="shared" si="4"/>
        <v>Sol</v>
      </c>
      <c r="C21" s="2" t="str">
        <f t="shared" si="5"/>
        <v>La</v>
      </c>
      <c r="D21" s="2" t="str">
        <f t="shared" si="5"/>
        <v>Si</v>
      </c>
      <c r="E21" s="2" t="str">
        <f t="shared" si="5"/>
        <v>Do</v>
      </c>
      <c r="F21" s="2" t="str">
        <f t="shared" si="5"/>
        <v>Re</v>
      </c>
      <c r="G21" s="2" t="str">
        <f t="shared" si="5"/>
        <v>Mi</v>
      </c>
      <c r="H21" s="2" t="str">
        <f t="shared" si="5"/>
        <v>Fa</v>
      </c>
      <c r="I21" s="2" t="str">
        <f t="shared" si="5"/>
        <v>Sol</v>
      </c>
      <c r="J21" s="2" t="str">
        <f t="shared" si="5"/>
        <v>La</v>
      </c>
      <c r="K21" s="2" t="str">
        <f t="shared" si="5"/>
        <v>Si</v>
      </c>
      <c r="L21" s="2" t="str">
        <f t="shared" si="5"/>
        <v>Do</v>
      </c>
      <c r="M21" s="2" t="str">
        <f t="shared" si="6"/>
        <v>Re</v>
      </c>
      <c r="N21" s="2" t="str">
        <f t="shared" si="6"/>
        <v>Mi</v>
      </c>
      <c r="O21" s="2" t="str">
        <f t="shared" si="6"/>
        <v>Fa</v>
      </c>
      <c r="P21" s="2" t="str">
        <f t="shared" si="6"/>
        <v>Sol</v>
      </c>
      <c r="Q21" s="2" t="str">
        <f t="shared" si="6"/>
        <v>La</v>
      </c>
      <c r="R21" s="2" t="str">
        <f t="shared" si="6"/>
        <v>Si</v>
      </c>
      <c r="S21" s="2" t="str">
        <f t="shared" si="6"/>
        <v>Do</v>
      </c>
      <c r="T21" s="2" t="str">
        <f t="shared" si="6"/>
        <v>Re</v>
      </c>
      <c r="U21" s="2" t="str">
        <f t="shared" si="6"/>
        <v>Mi</v>
      </c>
      <c r="V21" s="2" t="str">
        <f t="shared" si="6"/>
        <v>Fa</v>
      </c>
      <c r="W21" s="2" t="str">
        <f t="shared" si="6"/>
        <v>Sol</v>
      </c>
      <c r="X21" s="2" t="str">
        <f t="shared" si="6"/>
        <v>La</v>
      </c>
      <c r="Y21" s="2" t="str">
        <f t="shared" si="6"/>
        <v>Si</v>
      </c>
      <c r="Z21" s="2" t="str">
        <f t="shared" si="6"/>
        <v>Do</v>
      </c>
      <c r="AC21" s="2"/>
      <c r="AD21" s="2"/>
      <c r="AE21" s="2"/>
      <c r="AF21" s="2"/>
      <c r="AG21" s="2"/>
      <c r="AH21" s="2"/>
      <c r="AI21" s="2"/>
      <c r="AJ21" s="2"/>
      <c r="AK21" s="2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</row>
    <row r="22" spans="1:113" x14ac:dyDescent="0.3">
      <c r="A22">
        <f t="shared" si="3"/>
        <v>20</v>
      </c>
      <c r="B22" s="2" t="str">
        <f t="shared" si="4"/>
        <v>La</v>
      </c>
      <c r="C22" s="2" t="str">
        <f t="shared" si="5"/>
        <v>Si</v>
      </c>
      <c r="D22" s="2" t="str">
        <f t="shared" si="5"/>
        <v>Do</v>
      </c>
      <c r="E22" s="2" t="str">
        <f t="shared" si="5"/>
        <v>Re</v>
      </c>
      <c r="F22" s="2" t="str">
        <f t="shared" si="5"/>
        <v>Mi</v>
      </c>
      <c r="G22" s="2" t="str">
        <f t="shared" si="5"/>
        <v>Fa</v>
      </c>
      <c r="H22" s="2" t="str">
        <f t="shared" si="5"/>
        <v>Sol</v>
      </c>
      <c r="I22" s="2" t="str">
        <f t="shared" si="5"/>
        <v>La</v>
      </c>
      <c r="J22" s="2" t="str">
        <f t="shared" si="5"/>
        <v>Si</v>
      </c>
      <c r="K22" s="2" t="str">
        <f t="shared" si="5"/>
        <v>Do</v>
      </c>
      <c r="L22" s="2" t="str">
        <f t="shared" si="5"/>
        <v>Re</v>
      </c>
      <c r="M22" s="2" t="str">
        <f t="shared" si="6"/>
        <v>Mi</v>
      </c>
      <c r="N22" s="2" t="str">
        <f t="shared" si="6"/>
        <v>Fa</v>
      </c>
      <c r="O22" s="2" t="str">
        <f t="shared" si="6"/>
        <v>Sol</v>
      </c>
      <c r="P22" s="2" t="str">
        <f t="shared" si="6"/>
        <v>La</v>
      </c>
      <c r="Q22" s="2" t="str">
        <f t="shared" si="6"/>
        <v>Si</v>
      </c>
      <c r="R22" s="2" t="str">
        <f t="shared" si="6"/>
        <v>Do</v>
      </c>
      <c r="S22" s="2" t="str">
        <f t="shared" si="6"/>
        <v>Re</v>
      </c>
      <c r="T22" s="2" t="str">
        <f t="shared" si="6"/>
        <v>Mi</v>
      </c>
      <c r="U22" s="2" t="str">
        <f t="shared" si="6"/>
        <v>Fa</v>
      </c>
      <c r="V22" s="2" t="str">
        <f t="shared" si="6"/>
        <v>Sol</v>
      </c>
      <c r="W22" s="2" t="str">
        <f t="shared" si="6"/>
        <v>La</v>
      </c>
      <c r="X22" s="2" t="str">
        <f t="shared" si="6"/>
        <v>Si</v>
      </c>
      <c r="Y22" s="2" t="str">
        <f t="shared" si="6"/>
        <v>Do</v>
      </c>
      <c r="Z22" s="2" t="str">
        <f t="shared" si="6"/>
        <v>Re</v>
      </c>
      <c r="AC22" s="2"/>
      <c r="AD22" s="2"/>
      <c r="AE22" s="2"/>
      <c r="AF22" s="2"/>
      <c r="AG22" s="2"/>
      <c r="AH22" s="2"/>
      <c r="AI22" s="2"/>
      <c r="AJ22" s="2"/>
      <c r="AK22" s="2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</row>
    <row r="23" spans="1:113" x14ac:dyDescent="0.3">
      <c r="A23">
        <f t="shared" si="3"/>
        <v>21</v>
      </c>
      <c r="B23" s="2" t="str">
        <f t="shared" si="4"/>
        <v>Si</v>
      </c>
      <c r="C23" s="2" t="str">
        <f t="shared" si="5"/>
        <v>Do</v>
      </c>
      <c r="D23" s="2" t="str">
        <f t="shared" si="5"/>
        <v>Re</v>
      </c>
      <c r="E23" s="2" t="str">
        <f t="shared" si="5"/>
        <v>Mi</v>
      </c>
      <c r="F23" s="2" t="str">
        <f t="shared" si="5"/>
        <v>Fa</v>
      </c>
      <c r="G23" s="2" t="str">
        <f t="shared" si="5"/>
        <v>Sol</v>
      </c>
      <c r="H23" s="2" t="str">
        <f t="shared" si="5"/>
        <v>La</v>
      </c>
      <c r="I23" s="2" t="str">
        <f t="shared" si="5"/>
        <v>Si</v>
      </c>
      <c r="J23" s="2" t="str">
        <f t="shared" si="5"/>
        <v>Do</v>
      </c>
      <c r="K23" s="2" t="str">
        <f t="shared" si="5"/>
        <v>Re</v>
      </c>
      <c r="L23" s="2" t="str">
        <f t="shared" si="5"/>
        <v>Mi</v>
      </c>
      <c r="M23" s="2" t="str">
        <f t="shared" si="6"/>
        <v>Fa</v>
      </c>
      <c r="N23" s="2" t="str">
        <f t="shared" si="6"/>
        <v>Sol</v>
      </c>
      <c r="O23" s="2" t="str">
        <f t="shared" si="6"/>
        <v>La</v>
      </c>
      <c r="P23" s="2" t="str">
        <f t="shared" si="6"/>
        <v>Si</v>
      </c>
      <c r="Q23" s="2" t="str">
        <f t="shared" si="6"/>
        <v>Do</v>
      </c>
      <c r="R23" s="2" t="str">
        <f t="shared" si="6"/>
        <v>Re</v>
      </c>
      <c r="S23" s="2" t="str">
        <f t="shared" si="6"/>
        <v>Mi</v>
      </c>
      <c r="T23" s="2" t="str">
        <f t="shared" si="6"/>
        <v>Fa</v>
      </c>
      <c r="U23" s="2" t="str">
        <f t="shared" si="6"/>
        <v>Sol</v>
      </c>
      <c r="V23" s="2" t="str">
        <f t="shared" si="6"/>
        <v>La</v>
      </c>
      <c r="W23" s="2" t="str">
        <f t="shared" si="6"/>
        <v>Si</v>
      </c>
      <c r="X23" s="2" t="str">
        <f t="shared" si="6"/>
        <v>Do</v>
      </c>
      <c r="Y23" s="2" t="str">
        <f t="shared" si="6"/>
        <v>Re</v>
      </c>
      <c r="Z23" s="2" t="str">
        <f t="shared" si="6"/>
        <v>Mi</v>
      </c>
      <c r="AC23" s="2"/>
      <c r="AD23" s="2"/>
      <c r="AE23" s="2"/>
      <c r="AF23" s="2"/>
      <c r="AG23" s="2"/>
      <c r="AH23" s="2"/>
      <c r="AI23" s="2"/>
      <c r="AJ23" s="2"/>
      <c r="AK23" s="2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180"/>
      <c r="BQ23" s="180"/>
      <c r="BR23" s="180"/>
      <c r="BS23" s="180"/>
      <c r="BT23" s="180"/>
      <c r="BU23" s="180"/>
      <c r="BV23" s="180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</row>
    <row r="24" spans="1:113" x14ac:dyDescent="0.3">
      <c r="A24">
        <f t="shared" si="3"/>
        <v>22</v>
      </c>
      <c r="B24" s="2" t="str">
        <f t="shared" si="4"/>
        <v>Do</v>
      </c>
      <c r="C24" s="2" t="str">
        <f t="shared" si="5"/>
        <v>Re</v>
      </c>
      <c r="D24" s="2" t="str">
        <f t="shared" si="5"/>
        <v>Mi</v>
      </c>
      <c r="E24" s="2" t="str">
        <f t="shared" si="5"/>
        <v>Fa</v>
      </c>
      <c r="F24" s="2" t="str">
        <f t="shared" si="5"/>
        <v>Sol</v>
      </c>
      <c r="G24" s="2" t="str">
        <f t="shared" si="5"/>
        <v>La</v>
      </c>
      <c r="H24" s="2" t="str">
        <f t="shared" si="5"/>
        <v>Si</v>
      </c>
      <c r="I24" s="2" t="str">
        <f t="shared" si="5"/>
        <v>Do</v>
      </c>
      <c r="J24" s="2" t="str">
        <f t="shared" si="5"/>
        <v>Re</v>
      </c>
      <c r="K24" s="2" t="str">
        <f t="shared" si="5"/>
        <v>Mi</v>
      </c>
      <c r="L24" s="2" t="str">
        <f t="shared" si="5"/>
        <v>Fa</v>
      </c>
      <c r="M24" s="2" t="str">
        <f t="shared" si="6"/>
        <v>Sol</v>
      </c>
      <c r="N24" s="2" t="str">
        <f t="shared" si="6"/>
        <v>La</v>
      </c>
      <c r="O24" s="2" t="str">
        <f t="shared" si="6"/>
        <v>Si</v>
      </c>
      <c r="P24" s="2" t="str">
        <f t="shared" si="6"/>
        <v>Do</v>
      </c>
      <c r="Q24" s="2" t="str">
        <f t="shared" si="6"/>
        <v>Re</v>
      </c>
      <c r="R24" s="2" t="str">
        <f t="shared" si="6"/>
        <v>Mi</v>
      </c>
      <c r="S24" s="2" t="str">
        <f t="shared" si="6"/>
        <v>Fa</v>
      </c>
      <c r="T24" s="2" t="str">
        <f t="shared" si="6"/>
        <v>Sol</v>
      </c>
      <c r="U24" s="2" t="str">
        <f t="shared" si="6"/>
        <v>La</v>
      </c>
      <c r="V24" s="2" t="str">
        <f t="shared" si="6"/>
        <v>Si</v>
      </c>
      <c r="W24" s="2" t="str">
        <f t="shared" si="6"/>
        <v>Do</v>
      </c>
      <c r="X24" s="2" t="str">
        <f t="shared" si="6"/>
        <v>Re</v>
      </c>
      <c r="Y24" s="2" t="str">
        <f t="shared" si="6"/>
        <v>Mi</v>
      </c>
      <c r="Z24" s="2" t="str">
        <f t="shared" si="6"/>
        <v>Fa</v>
      </c>
      <c r="AC24" s="2"/>
      <c r="AD24" s="2"/>
      <c r="AE24" s="2"/>
      <c r="AF24" s="2"/>
      <c r="AG24" s="2"/>
      <c r="AH24" s="2"/>
      <c r="AI24" s="2"/>
      <c r="AJ24" s="2"/>
      <c r="AK24" s="2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</row>
    <row r="25" spans="1:113" x14ac:dyDescent="0.3">
      <c r="A25">
        <f t="shared" si="3"/>
        <v>23</v>
      </c>
      <c r="B25" s="2" t="str">
        <f t="shared" si="4"/>
        <v>Re</v>
      </c>
      <c r="C25" s="2" t="str">
        <f t="shared" si="5"/>
        <v>Mi</v>
      </c>
      <c r="D25" s="2" t="str">
        <f t="shared" si="5"/>
        <v>Fa</v>
      </c>
      <c r="E25" s="2" t="str">
        <f t="shared" si="5"/>
        <v>Sol</v>
      </c>
      <c r="F25" s="2" t="str">
        <f t="shared" si="5"/>
        <v>La</v>
      </c>
      <c r="G25" s="2" t="str">
        <f t="shared" si="5"/>
        <v>Si</v>
      </c>
      <c r="H25" s="2" t="str">
        <f t="shared" si="5"/>
        <v>Do</v>
      </c>
      <c r="I25" s="2" t="str">
        <f t="shared" si="5"/>
        <v>Re</v>
      </c>
      <c r="J25" s="2" t="str">
        <f t="shared" si="5"/>
        <v>Mi</v>
      </c>
      <c r="K25" s="2" t="str">
        <f t="shared" si="5"/>
        <v>Fa</v>
      </c>
      <c r="L25" s="2" t="str">
        <f t="shared" si="5"/>
        <v>Sol</v>
      </c>
      <c r="M25" s="2" t="str">
        <f t="shared" si="6"/>
        <v>La</v>
      </c>
      <c r="N25" s="2" t="str">
        <f t="shared" si="6"/>
        <v>Si</v>
      </c>
      <c r="O25" s="2" t="str">
        <f t="shared" si="6"/>
        <v>Do</v>
      </c>
      <c r="P25" s="2" t="str">
        <f t="shared" si="6"/>
        <v>Re</v>
      </c>
      <c r="Q25" s="2" t="str">
        <f t="shared" si="6"/>
        <v>Mi</v>
      </c>
      <c r="R25" s="2" t="str">
        <f t="shared" si="6"/>
        <v>Fa</v>
      </c>
      <c r="S25" s="2" t="str">
        <f t="shared" si="6"/>
        <v>Sol</v>
      </c>
      <c r="T25" s="2" t="str">
        <f t="shared" si="6"/>
        <v>La</v>
      </c>
      <c r="U25" s="2" t="str">
        <f t="shared" si="6"/>
        <v>Si</v>
      </c>
      <c r="V25" s="2" t="str">
        <f t="shared" si="6"/>
        <v>Do</v>
      </c>
      <c r="W25" s="2" t="str">
        <f t="shared" si="6"/>
        <v>Re</v>
      </c>
      <c r="X25" s="2" t="str">
        <f t="shared" si="6"/>
        <v>Mi</v>
      </c>
      <c r="Y25" s="2" t="str">
        <f t="shared" si="6"/>
        <v>Fa</v>
      </c>
      <c r="Z25" s="2" t="str">
        <f t="shared" si="6"/>
        <v>Sol</v>
      </c>
      <c r="AC25" s="2"/>
      <c r="AD25" s="2"/>
      <c r="AE25" s="2"/>
      <c r="AF25" s="2"/>
      <c r="AG25" s="2"/>
      <c r="AH25" s="2"/>
      <c r="AI25" s="2"/>
      <c r="AJ25" s="2"/>
      <c r="AK25" s="2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</row>
    <row r="26" spans="1:113" x14ac:dyDescent="0.3">
      <c r="A26">
        <f t="shared" si="3"/>
        <v>24</v>
      </c>
      <c r="B26" s="2" t="str">
        <f t="shared" si="4"/>
        <v>Mi</v>
      </c>
      <c r="C26" s="2" t="str">
        <f t="shared" si="5"/>
        <v>Fa</v>
      </c>
      <c r="D26" s="2" t="str">
        <f t="shared" si="5"/>
        <v>Sol</v>
      </c>
      <c r="E26" s="2" t="str">
        <f t="shared" si="5"/>
        <v>La</v>
      </c>
      <c r="F26" s="2" t="str">
        <f t="shared" si="5"/>
        <v>Si</v>
      </c>
      <c r="G26" s="2" t="str">
        <f t="shared" si="5"/>
        <v>Do</v>
      </c>
      <c r="H26" s="2" t="str">
        <f t="shared" si="5"/>
        <v>Re</v>
      </c>
      <c r="I26" s="2" t="str">
        <f t="shared" si="5"/>
        <v>Mi</v>
      </c>
      <c r="J26" s="2" t="str">
        <f t="shared" si="5"/>
        <v>Fa</v>
      </c>
      <c r="K26" s="2" t="str">
        <f t="shared" si="5"/>
        <v>Sol</v>
      </c>
      <c r="L26" s="2" t="str">
        <f t="shared" si="5"/>
        <v>La</v>
      </c>
      <c r="M26" s="2" t="str">
        <f t="shared" si="6"/>
        <v>Si</v>
      </c>
      <c r="N26" s="2" t="str">
        <f t="shared" si="6"/>
        <v>Do</v>
      </c>
      <c r="O26" s="2" t="str">
        <f t="shared" si="6"/>
        <v>Re</v>
      </c>
      <c r="P26" s="2" t="str">
        <f t="shared" si="6"/>
        <v>Mi</v>
      </c>
      <c r="Q26" s="2" t="str">
        <f t="shared" si="6"/>
        <v>Fa</v>
      </c>
      <c r="R26" s="2" t="str">
        <f t="shared" si="6"/>
        <v>Sol</v>
      </c>
      <c r="S26" s="2" t="str">
        <f t="shared" si="6"/>
        <v>La</v>
      </c>
      <c r="T26" s="2" t="str">
        <f t="shared" si="6"/>
        <v>Si</v>
      </c>
      <c r="U26" s="2" t="str">
        <f t="shared" si="6"/>
        <v>Do</v>
      </c>
      <c r="V26" s="2" t="str">
        <f t="shared" si="6"/>
        <v>Re</v>
      </c>
      <c r="W26" s="2" t="str">
        <f t="shared" si="6"/>
        <v>Mi</v>
      </c>
      <c r="X26" s="2" t="str">
        <f t="shared" si="6"/>
        <v>Fa</v>
      </c>
      <c r="Y26" s="2" t="str">
        <f t="shared" si="6"/>
        <v>Sol</v>
      </c>
      <c r="Z26" s="2" t="str">
        <f t="shared" si="6"/>
        <v>La</v>
      </c>
      <c r="AC26" s="2"/>
      <c r="AD26" s="2"/>
      <c r="AE26" s="2"/>
      <c r="AF26" s="2"/>
      <c r="AG26" s="2"/>
      <c r="AH26" s="2"/>
      <c r="AI26" s="2"/>
      <c r="AJ26" s="2"/>
      <c r="AK26" s="2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</row>
    <row r="27" spans="1:113" x14ac:dyDescent="0.3">
      <c r="A27">
        <f t="shared" si="3"/>
        <v>25</v>
      </c>
      <c r="B27" s="2" t="str">
        <f t="shared" si="4"/>
        <v>Fa</v>
      </c>
      <c r="C27" s="2" t="str">
        <f t="shared" si="5"/>
        <v>Sol</v>
      </c>
      <c r="D27" s="2" t="str">
        <f t="shared" si="5"/>
        <v>La</v>
      </c>
      <c r="E27" s="2" t="str">
        <f t="shared" si="5"/>
        <v>Si</v>
      </c>
      <c r="F27" s="2" t="str">
        <f t="shared" si="5"/>
        <v>Do</v>
      </c>
      <c r="G27" s="2" t="str">
        <f t="shared" si="5"/>
        <v>Re</v>
      </c>
      <c r="H27" s="2" t="str">
        <f t="shared" si="5"/>
        <v>Mi</v>
      </c>
      <c r="I27" s="2" t="str">
        <f t="shared" si="5"/>
        <v>Fa</v>
      </c>
      <c r="J27" s="2" t="str">
        <f t="shared" si="5"/>
        <v>Sol</v>
      </c>
      <c r="K27" s="2" t="str">
        <f t="shared" si="5"/>
        <v>La</v>
      </c>
      <c r="L27" s="2" t="str">
        <f t="shared" si="5"/>
        <v>Si</v>
      </c>
      <c r="M27" s="2" t="str">
        <f t="shared" si="6"/>
        <v>Do</v>
      </c>
      <c r="N27" s="2" t="str">
        <f t="shared" si="6"/>
        <v>Re</v>
      </c>
      <c r="O27" s="2" t="str">
        <f t="shared" si="6"/>
        <v>Mi</v>
      </c>
      <c r="P27" s="2" t="str">
        <f t="shared" si="6"/>
        <v>Fa</v>
      </c>
      <c r="Q27" s="2" t="str">
        <f t="shared" si="6"/>
        <v>Sol</v>
      </c>
      <c r="R27" s="2" t="str">
        <f t="shared" si="6"/>
        <v>La</v>
      </c>
      <c r="S27" s="2" t="str">
        <f t="shared" si="6"/>
        <v>Si</v>
      </c>
      <c r="T27" s="2" t="str">
        <f t="shared" si="6"/>
        <v>Do</v>
      </c>
      <c r="U27" s="2" t="str">
        <f t="shared" si="6"/>
        <v>Re</v>
      </c>
      <c r="V27" s="2" t="str">
        <f t="shared" si="6"/>
        <v>Mi</v>
      </c>
      <c r="W27" s="2" t="str">
        <f t="shared" si="6"/>
        <v>Fa</v>
      </c>
      <c r="X27" s="2" t="str">
        <f t="shared" si="6"/>
        <v>Sol</v>
      </c>
      <c r="Y27" s="2" t="str">
        <f t="shared" si="6"/>
        <v>La</v>
      </c>
      <c r="Z27" s="2" t="str">
        <f t="shared" si="6"/>
        <v>Si</v>
      </c>
      <c r="AC27" s="2"/>
      <c r="AD27" s="2"/>
      <c r="AE27" s="2"/>
      <c r="AF27" s="2"/>
      <c r="AG27" s="2"/>
      <c r="AH27" s="2"/>
      <c r="AI27" s="2"/>
      <c r="AJ27" s="2"/>
      <c r="AK27" s="2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</row>
    <row r="28" spans="1:113" x14ac:dyDescent="0.3">
      <c r="A28">
        <f t="shared" si="3"/>
        <v>26</v>
      </c>
      <c r="B28" s="2" t="str">
        <f t="shared" si="4"/>
        <v>Sol</v>
      </c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</row>
    <row r="29" spans="1:113" x14ac:dyDescent="0.3">
      <c r="A29">
        <f t="shared" si="3"/>
        <v>27</v>
      </c>
      <c r="B29" s="2" t="str">
        <f t="shared" si="4"/>
        <v>La</v>
      </c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</row>
    <row r="30" spans="1:113" x14ac:dyDescent="0.3">
      <c r="A30">
        <f t="shared" si="3"/>
        <v>28</v>
      </c>
      <c r="B30" s="2" t="str">
        <f t="shared" si="4"/>
        <v>Si</v>
      </c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</row>
    <row r="31" spans="1:113" x14ac:dyDescent="0.3">
      <c r="A31">
        <f t="shared" si="3"/>
        <v>29</v>
      </c>
      <c r="B31" s="2" t="str">
        <f t="shared" si="4"/>
        <v>Do</v>
      </c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</row>
    <row r="32" spans="1:113" x14ac:dyDescent="0.3">
      <c r="A32">
        <f t="shared" si="3"/>
        <v>30</v>
      </c>
      <c r="B32" s="2" t="str">
        <f t="shared" si="4"/>
        <v>Re</v>
      </c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</row>
    <row r="33" spans="1:113" x14ac:dyDescent="0.3">
      <c r="A33">
        <f t="shared" si="3"/>
        <v>31</v>
      </c>
      <c r="B33" s="2" t="str">
        <f t="shared" si="4"/>
        <v>Mi</v>
      </c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</row>
    <row r="34" spans="1:113" x14ac:dyDescent="0.3">
      <c r="A34">
        <f t="shared" si="3"/>
        <v>32</v>
      </c>
      <c r="B34" s="2" t="str">
        <f t="shared" si="4"/>
        <v>Fa</v>
      </c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</row>
    <row r="35" spans="1:113" x14ac:dyDescent="0.3">
      <c r="A35">
        <f t="shared" si="3"/>
        <v>33</v>
      </c>
      <c r="B35" s="2" t="str">
        <f t="shared" si="4"/>
        <v>Sol</v>
      </c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</row>
    <row r="36" spans="1:113" x14ac:dyDescent="0.3">
      <c r="A36">
        <f t="shared" si="3"/>
        <v>34</v>
      </c>
      <c r="B36" s="2" t="str">
        <f t="shared" si="4"/>
        <v>La</v>
      </c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</row>
    <row r="37" spans="1:113" x14ac:dyDescent="0.3">
      <c r="A37">
        <f t="shared" si="3"/>
        <v>35</v>
      </c>
      <c r="B37" s="2" t="str">
        <f t="shared" si="4"/>
        <v>Si</v>
      </c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</row>
    <row r="38" spans="1:113" x14ac:dyDescent="0.3">
      <c r="A38">
        <f t="shared" si="3"/>
        <v>36</v>
      </c>
      <c r="B38" s="2" t="str">
        <f t="shared" si="4"/>
        <v>Do</v>
      </c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</row>
    <row r="39" spans="1:113" x14ac:dyDescent="0.3">
      <c r="A39">
        <f t="shared" si="3"/>
        <v>37</v>
      </c>
      <c r="B39" s="2" t="str">
        <f t="shared" si="4"/>
        <v>Re</v>
      </c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</row>
    <row r="40" spans="1:113" x14ac:dyDescent="0.3">
      <c r="A40">
        <f t="shared" si="3"/>
        <v>38</v>
      </c>
      <c r="B40" s="2" t="str">
        <f t="shared" si="4"/>
        <v>Mi</v>
      </c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</row>
    <row r="41" spans="1:113" x14ac:dyDescent="0.3">
      <c r="A41">
        <f t="shared" si="3"/>
        <v>39</v>
      </c>
      <c r="B41" s="2" t="str">
        <f t="shared" si="4"/>
        <v>Fa</v>
      </c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</row>
    <row r="42" spans="1:113" x14ac:dyDescent="0.3">
      <c r="A42">
        <f t="shared" si="3"/>
        <v>40</v>
      </c>
      <c r="B42" s="2" t="str">
        <f t="shared" si="4"/>
        <v>Sol</v>
      </c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</row>
    <row r="43" spans="1:113" x14ac:dyDescent="0.3">
      <c r="A43">
        <f t="shared" si="3"/>
        <v>41</v>
      </c>
      <c r="B43" s="2" t="str">
        <f t="shared" si="4"/>
        <v>La</v>
      </c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</row>
    <row r="44" spans="1:113" x14ac:dyDescent="0.3">
      <c r="A44">
        <f t="shared" si="3"/>
        <v>42</v>
      </c>
      <c r="B44" s="2" t="str">
        <f t="shared" si="4"/>
        <v>Si</v>
      </c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</row>
    <row r="45" spans="1:113" x14ac:dyDescent="0.3">
      <c r="A45">
        <f t="shared" si="3"/>
        <v>43</v>
      </c>
      <c r="B45" s="2" t="str">
        <f t="shared" si="4"/>
        <v>Do</v>
      </c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</row>
    <row r="46" spans="1:113" x14ac:dyDescent="0.3">
      <c r="A46">
        <f t="shared" si="3"/>
        <v>44</v>
      </c>
      <c r="B46" s="2" t="str">
        <f t="shared" si="4"/>
        <v>Re</v>
      </c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</row>
    <row r="47" spans="1:113" x14ac:dyDescent="0.3">
      <c r="A47">
        <f t="shared" si="3"/>
        <v>45</v>
      </c>
      <c r="B47" s="2" t="str">
        <f t="shared" si="4"/>
        <v>Mi</v>
      </c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</row>
    <row r="48" spans="1:113" x14ac:dyDescent="0.3">
      <c r="A48">
        <f t="shared" si="3"/>
        <v>46</v>
      </c>
      <c r="B48" s="2" t="str">
        <f t="shared" si="4"/>
        <v>Fa</v>
      </c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</row>
    <row r="49" spans="1:113" x14ac:dyDescent="0.3">
      <c r="A49">
        <f t="shared" si="3"/>
        <v>47</v>
      </c>
      <c r="B49" s="2" t="str">
        <f t="shared" si="4"/>
        <v>Sol</v>
      </c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</row>
    <row r="50" spans="1:113" x14ac:dyDescent="0.3">
      <c r="A50">
        <f t="shared" si="3"/>
        <v>48</v>
      </c>
      <c r="B50" s="2" t="str">
        <f t="shared" si="4"/>
        <v>La</v>
      </c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</row>
    <row r="51" spans="1:113" x14ac:dyDescent="0.3">
      <c r="A51">
        <f t="shared" si="3"/>
        <v>49</v>
      </c>
      <c r="B51" s="2" t="str">
        <f t="shared" si="4"/>
        <v>Si</v>
      </c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</row>
    <row r="52" spans="1:113" x14ac:dyDescent="0.3"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</row>
    <row r="53" spans="1:113" x14ac:dyDescent="0.3"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</row>
    <row r="54" spans="1:113" x14ac:dyDescent="0.3"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</row>
    <row r="55" spans="1:113" x14ac:dyDescent="0.3"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</row>
    <row r="56" spans="1:113" x14ac:dyDescent="0.3"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</row>
    <row r="57" spans="1:113" x14ac:dyDescent="0.3"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</row>
    <row r="58" spans="1:113" x14ac:dyDescent="0.3"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</row>
    <row r="59" spans="1:113" x14ac:dyDescent="0.3"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</row>
    <row r="60" spans="1:113" x14ac:dyDescent="0.3"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</row>
    <row r="61" spans="1:113" x14ac:dyDescent="0.3"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</row>
    <row r="62" spans="1:113" x14ac:dyDescent="0.3"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</row>
    <row r="63" spans="1:113" x14ac:dyDescent="0.3"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</row>
    <row r="64" spans="1:113" x14ac:dyDescent="0.3"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</row>
    <row r="65" spans="52:113" x14ac:dyDescent="0.3"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</row>
    <row r="66" spans="52:113" x14ac:dyDescent="0.3"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</row>
    <row r="67" spans="52:113" x14ac:dyDescent="0.3"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</row>
    <row r="68" spans="52:113" x14ac:dyDescent="0.3"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</row>
    <row r="69" spans="52:113" x14ac:dyDescent="0.3"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</row>
    <row r="70" spans="52:113" x14ac:dyDescent="0.3"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</row>
    <row r="71" spans="52:113" x14ac:dyDescent="0.3"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</row>
    <row r="72" spans="52:113" x14ac:dyDescent="0.3"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</row>
    <row r="73" spans="52:113" x14ac:dyDescent="0.3"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</row>
    <row r="74" spans="52:113" x14ac:dyDescent="0.3"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</row>
    <row r="75" spans="52:113" x14ac:dyDescent="0.3"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</row>
    <row r="76" spans="52:113" x14ac:dyDescent="0.3"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</row>
    <row r="77" spans="52:113" x14ac:dyDescent="0.3"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</row>
    <row r="78" spans="52:113" x14ac:dyDescent="0.3"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</row>
    <row r="79" spans="52:113" x14ac:dyDescent="0.3"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</row>
    <row r="80" spans="52:113" x14ac:dyDescent="0.3"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</row>
    <row r="81" spans="52:113" x14ac:dyDescent="0.3"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</row>
    <row r="82" spans="52:113" x14ac:dyDescent="0.3"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</row>
    <row r="83" spans="52:113" x14ac:dyDescent="0.3"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</row>
    <row r="84" spans="52:113" x14ac:dyDescent="0.3"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</row>
    <row r="85" spans="52:113" x14ac:dyDescent="0.3"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</row>
    <row r="86" spans="52:113" x14ac:dyDescent="0.3"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</row>
    <row r="87" spans="52:113" x14ac:dyDescent="0.3"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</row>
    <row r="88" spans="52:113" x14ac:dyDescent="0.3"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</row>
    <row r="89" spans="52:113" x14ac:dyDescent="0.3"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</row>
    <row r="90" spans="52:113" x14ac:dyDescent="0.3"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</row>
    <row r="91" spans="52:113" x14ac:dyDescent="0.3"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</row>
    <row r="92" spans="52:113" x14ac:dyDescent="0.3"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</row>
    <row r="93" spans="52:113" x14ac:dyDescent="0.3"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</row>
    <row r="94" spans="52:113" x14ac:dyDescent="0.3"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</row>
    <row r="95" spans="52:113" x14ac:dyDescent="0.3"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</row>
    <row r="96" spans="52:113" x14ac:dyDescent="0.3"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</row>
    <row r="97" spans="52:113" x14ac:dyDescent="0.3"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</row>
    <row r="98" spans="52:113" x14ac:dyDescent="0.3"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</row>
    <row r="99" spans="52:113" x14ac:dyDescent="0.3"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</row>
    <row r="100" spans="52:113" x14ac:dyDescent="0.3"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</row>
    <row r="101" spans="52:113" x14ac:dyDescent="0.3"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</row>
    <row r="102" spans="52:113" x14ac:dyDescent="0.3"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</row>
    <row r="103" spans="52:113" x14ac:dyDescent="0.3"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</row>
    <row r="104" spans="52:113" x14ac:dyDescent="0.3"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</row>
    <row r="105" spans="52:113" x14ac:dyDescent="0.3"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</row>
    <row r="106" spans="52:113" x14ac:dyDescent="0.3"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</row>
    <row r="107" spans="52:113" x14ac:dyDescent="0.3"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</row>
    <row r="108" spans="52:113" x14ac:dyDescent="0.3"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</row>
  </sheetData>
  <sheetProtection algorithmName="SHA-512" hashValue="tGgYAkOz9VFWcHN8LfOwLAQxvnMjzXvoycyvMdBcgeX9GDncb+oK46PvZpsgnytKoeCMqWTq5LH2TNfaogG1ug==" saltValue="3az42oKz/E04UVjOZAYTPA==" spinCount="100000" sheet="1" objects="1" scenarios="1"/>
  <mergeCells count="1">
    <mergeCell ref="AZ1:BV26"/>
  </mergeCells>
  <hyperlinks>
    <hyperlink ref="AZ1" r:id="rId1" display="www.laltromanualedibasso.com" xr:uid="{292CBEA7-D0EF-4420-B4D4-1D331817AEE9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51"/>
  <sheetViews>
    <sheetView showGridLines="0" showRowColHeaders="0" topLeftCell="AE1" workbookViewId="0">
      <selection activeCell="AD27" sqref="AD1:AD1048576"/>
    </sheetView>
  </sheetViews>
  <sheetFormatPr defaultRowHeight="14.4" x14ac:dyDescent="0.3"/>
  <cols>
    <col min="1" max="1" width="5" hidden="1" customWidth="1"/>
    <col min="2" max="3" width="4.5546875" hidden="1" customWidth="1"/>
    <col min="4" max="4" width="4.44140625" hidden="1" customWidth="1"/>
    <col min="5" max="5" width="4.5546875" hidden="1" customWidth="1"/>
    <col min="6" max="6" width="3.44140625" hidden="1" customWidth="1"/>
    <col min="7" max="10" width="4.5546875" hidden="1" customWidth="1"/>
    <col min="11" max="11" width="3.44140625" hidden="1" customWidth="1"/>
    <col min="12" max="12" width="4.5546875" hidden="1" customWidth="1"/>
    <col min="13" max="13" width="3.44140625" hidden="1" customWidth="1"/>
    <col min="14" max="15" width="4.5546875" hidden="1" customWidth="1"/>
    <col min="16" max="16" width="4.44140625" hidden="1" customWidth="1"/>
    <col min="17" max="17" width="4.5546875" hidden="1" customWidth="1"/>
    <col min="18" max="18" width="3.44140625" hidden="1" customWidth="1"/>
    <col min="19" max="22" width="4.5546875" hidden="1" customWidth="1"/>
    <col min="23" max="23" width="3.44140625" hidden="1" customWidth="1"/>
    <col min="24" max="24" width="4.5546875" hidden="1" customWidth="1"/>
    <col min="25" max="25" width="3.44140625" hidden="1" customWidth="1"/>
    <col min="26" max="29" width="4.5546875" hidden="1" customWidth="1"/>
    <col min="30" max="30" width="11.5546875" hidden="1" customWidth="1"/>
    <col min="31" max="31" width="6" customWidth="1"/>
    <col min="32" max="53" width="11.5546875" customWidth="1"/>
  </cols>
  <sheetData>
    <row r="1" spans="1:53" x14ac:dyDescent="0.3">
      <c r="A1" s="52">
        <v>1</v>
      </c>
      <c r="B1" s="52">
        <f>A1+1</f>
        <v>2</v>
      </c>
      <c r="C1" s="52">
        <f t="shared" ref="C1:Y1" si="0">B1+1</f>
        <v>3</v>
      </c>
      <c r="D1" s="52">
        <f t="shared" si="0"/>
        <v>4</v>
      </c>
      <c r="E1" s="52">
        <f t="shared" si="0"/>
        <v>5</v>
      </c>
      <c r="F1" s="52">
        <f t="shared" si="0"/>
        <v>6</v>
      </c>
      <c r="G1" s="52">
        <f t="shared" si="0"/>
        <v>7</v>
      </c>
      <c r="H1" s="52">
        <f t="shared" si="0"/>
        <v>8</v>
      </c>
      <c r="I1" s="52">
        <f t="shared" si="0"/>
        <v>9</v>
      </c>
      <c r="J1" s="52">
        <f t="shared" si="0"/>
        <v>10</v>
      </c>
      <c r="K1" s="52">
        <f t="shared" si="0"/>
        <v>11</v>
      </c>
      <c r="L1" s="52">
        <f t="shared" si="0"/>
        <v>12</v>
      </c>
      <c r="M1" s="52">
        <f t="shared" si="0"/>
        <v>13</v>
      </c>
      <c r="N1" s="52">
        <f t="shared" si="0"/>
        <v>14</v>
      </c>
      <c r="O1" s="52">
        <f t="shared" si="0"/>
        <v>15</v>
      </c>
      <c r="P1" s="52">
        <f t="shared" si="0"/>
        <v>16</v>
      </c>
      <c r="Q1" s="52">
        <f t="shared" si="0"/>
        <v>17</v>
      </c>
      <c r="R1" s="52">
        <f t="shared" si="0"/>
        <v>18</v>
      </c>
      <c r="S1" s="52">
        <f t="shared" si="0"/>
        <v>19</v>
      </c>
      <c r="T1" s="52">
        <f t="shared" si="0"/>
        <v>20</v>
      </c>
      <c r="U1" s="52">
        <f t="shared" si="0"/>
        <v>21</v>
      </c>
      <c r="V1" s="52">
        <f t="shared" si="0"/>
        <v>22</v>
      </c>
      <c r="W1" s="52">
        <f t="shared" si="0"/>
        <v>23</v>
      </c>
      <c r="X1" s="52">
        <f t="shared" si="0"/>
        <v>24</v>
      </c>
      <c r="Y1" s="52">
        <f t="shared" si="0"/>
        <v>25</v>
      </c>
      <c r="Z1" s="179" t="s">
        <v>139</v>
      </c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51"/>
      <c r="AX1" s="51"/>
      <c r="AY1" s="51"/>
      <c r="AZ1" s="51"/>
      <c r="BA1" s="51"/>
    </row>
    <row r="2" spans="1:53" x14ac:dyDescent="0.3">
      <c r="A2" s="52" t="s">
        <v>3</v>
      </c>
      <c r="B2" s="52" t="str">
        <f t="shared" ref="B2:K7" si="1">VLOOKUP($A2,NOTE,B$1,FALSE)</f>
        <v>Fa</v>
      </c>
      <c r="C2" s="52" t="str">
        <f t="shared" si="1"/>
        <v>Fa#</v>
      </c>
      <c r="D2" s="52" t="str">
        <f t="shared" si="1"/>
        <v>Sol</v>
      </c>
      <c r="E2" s="52" t="str">
        <f t="shared" si="1"/>
        <v>Sol#</v>
      </c>
      <c r="F2" s="52" t="str">
        <f t="shared" si="1"/>
        <v>La</v>
      </c>
      <c r="G2" s="52" t="str">
        <f t="shared" si="1"/>
        <v>La#</v>
      </c>
      <c r="H2" s="52" t="str">
        <f t="shared" si="1"/>
        <v>Si</v>
      </c>
      <c r="I2" s="52" t="str">
        <f t="shared" si="1"/>
        <v>Do</v>
      </c>
      <c r="J2" s="52" t="str">
        <f t="shared" si="1"/>
        <v>Do#</v>
      </c>
      <c r="K2" s="52" t="str">
        <f t="shared" si="1"/>
        <v>Re</v>
      </c>
      <c r="L2" s="52" t="str">
        <f t="shared" ref="L2:Y7" si="2">VLOOKUP($A2,NOTE,L$1,FALSE)</f>
        <v>Re#</v>
      </c>
      <c r="M2" s="52" t="str">
        <f t="shared" si="2"/>
        <v>Mi</v>
      </c>
      <c r="N2" s="52" t="str">
        <f t="shared" si="2"/>
        <v>Fa</v>
      </c>
      <c r="O2" s="52" t="str">
        <f t="shared" si="2"/>
        <v>Fa#</v>
      </c>
      <c r="P2" s="52" t="str">
        <f t="shared" si="2"/>
        <v>Sol</v>
      </c>
      <c r="Q2" s="52" t="str">
        <f t="shared" si="2"/>
        <v>Sol#</v>
      </c>
      <c r="R2" s="52" t="str">
        <f t="shared" si="2"/>
        <v>La</v>
      </c>
      <c r="S2" s="52" t="str">
        <f t="shared" si="2"/>
        <v>La#</v>
      </c>
      <c r="T2" s="52" t="str">
        <f t="shared" si="2"/>
        <v>Si</v>
      </c>
      <c r="U2" s="52" t="str">
        <f t="shared" si="2"/>
        <v>Do</v>
      </c>
      <c r="V2" s="52" t="str">
        <f t="shared" si="2"/>
        <v>Do#</v>
      </c>
      <c r="W2" s="52" t="str">
        <f t="shared" si="2"/>
        <v>Re</v>
      </c>
      <c r="X2" s="52" t="str">
        <f t="shared" si="2"/>
        <v>Re#</v>
      </c>
      <c r="Y2" s="52" t="str">
        <f t="shared" si="2"/>
        <v>Mi</v>
      </c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0"/>
      <c r="AL2" s="180"/>
      <c r="AM2" s="180"/>
      <c r="AN2" s="180"/>
      <c r="AO2" s="180"/>
      <c r="AP2" s="180"/>
      <c r="AQ2" s="180"/>
      <c r="AR2" s="180"/>
      <c r="AS2" s="180"/>
      <c r="AT2" s="180"/>
      <c r="AU2" s="180"/>
      <c r="AV2" s="180"/>
      <c r="AW2" s="51"/>
      <c r="AX2" s="51"/>
      <c r="AY2" s="51"/>
      <c r="AZ2" s="51"/>
      <c r="BA2" s="51"/>
    </row>
    <row r="3" spans="1:53" x14ac:dyDescent="0.3">
      <c r="A3" s="52" t="s">
        <v>4</v>
      </c>
      <c r="B3" s="52" t="str">
        <f t="shared" si="1"/>
        <v>Do</v>
      </c>
      <c r="C3" s="52" t="str">
        <f t="shared" si="1"/>
        <v>Do#</v>
      </c>
      <c r="D3" s="52" t="str">
        <f t="shared" si="1"/>
        <v>Re</v>
      </c>
      <c r="E3" s="52" t="str">
        <f t="shared" si="1"/>
        <v>Re#</v>
      </c>
      <c r="F3" s="52" t="str">
        <f t="shared" si="1"/>
        <v>Mi</v>
      </c>
      <c r="G3" s="52" t="str">
        <f t="shared" si="1"/>
        <v>Fa</v>
      </c>
      <c r="H3" s="52" t="str">
        <f t="shared" si="1"/>
        <v>Fa#</v>
      </c>
      <c r="I3" s="52" t="str">
        <f t="shared" si="1"/>
        <v>Sol</v>
      </c>
      <c r="J3" s="52" t="str">
        <f t="shared" si="1"/>
        <v>Sol#</v>
      </c>
      <c r="K3" s="52" t="str">
        <f t="shared" si="1"/>
        <v>La</v>
      </c>
      <c r="L3" s="52" t="str">
        <f t="shared" si="2"/>
        <v>La#</v>
      </c>
      <c r="M3" s="52" t="str">
        <f t="shared" si="2"/>
        <v>Si</v>
      </c>
      <c r="N3" s="52" t="str">
        <f t="shared" si="2"/>
        <v>Do</v>
      </c>
      <c r="O3" s="52" t="str">
        <f t="shared" si="2"/>
        <v>Do#</v>
      </c>
      <c r="P3" s="52" t="str">
        <f t="shared" si="2"/>
        <v>Re</v>
      </c>
      <c r="Q3" s="52" t="str">
        <f t="shared" si="2"/>
        <v>Re#</v>
      </c>
      <c r="R3" s="52" t="str">
        <f t="shared" si="2"/>
        <v>Mi</v>
      </c>
      <c r="S3" s="52" t="str">
        <f t="shared" si="2"/>
        <v>Fa</v>
      </c>
      <c r="T3" s="52" t="str">
        <f t="shared" si="2"/>
        <v>Fa#</v>
      </c>
      <c r="U3" s="52" t="str">
        <f t="shared" si="2"/>
        <v>Sol</v>
      </c>
      <c r="V3" s="52" t="str">
        <f t="shared" si="2"/>
        <v>Sol#</v>
      </c>
      <c r="W3" s="52" t="str">
        <f t="shared" si="2"/>
        <v>La</v>
      </c>
      <c r="X3" s="52" t="str">
        <f t="shared" si="2"/>
        <v>La#</v>
      </c>
      <c r="Y3" s="52" t="str">
        <f t="shared" si="2"/>
        <v>Si</v>
      </c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51"/>
      <c r="AX3" s="51"/>
      <c r="AY3" s="51"/>
      <c r="AZ3" s="51"/>
      <c r="BA3" s="51"/>
    </row>
    <row r="4" spans="1:53" x14ac:dyDescent="0.3">
      <c r="A4" s="52" t="s">
        <v>0</v>
      </c>
      <c r="B4" s="52" t="str">
        <f t="shared" si="1"/>
        <v>Sol#</v>
      </c>
      <c r="C4" s="52" t="str">
        <f t="shared" si="1"/>
        <v>La</v>
      </c>
      <c r="D4" s="52" t="str">
        <f t="shared" si="1"/>
        <v>La#</v>
      </c>
      <c r="E4" s="52" t="str">
        <f t="shared" si="1"/>
        <v>Si</v>
      </c>
      <c r="F4" s="52" t="str">
        <f t="shared" si="1"/>
        <v>Do</v>
      </c>
      <c r="G4" s="52" t="str">
        <f t="shared" si="1"/>
        <v>Do#</v>
      </c>
      <c r="H4" s="52" t="str">
        <f t="shared" si="1"/>
        <v>Re</v>
      </c>
      <c r="I4" s="52" t="str">
        <f t="shared" si="1"/>
        <v>Re#</v>
      </c>
      <c r="J4" s="52" t="str">
        <f t="shared" si="1"/>
        <v>Mi</v>
      </c>
      <c r="K4" s="52" t="str">
        <f t="shared" si="1"/>
        <v>Fa</v>
      </c>
      <c r="L4" s="52" t="str">
        <f t="shared" si="2"/>
        <v>Fa#</v>
      </c>
      <c r="M4" s="52" t="str">
        <f t="shared" si="2"/>
        <v>Sol</v>
      </c>
      <c r="N4" s="52" t="str">
        <f t="shared" si="2"/>
        <v>Sol#</v>
      </c>
      <c r="O4" s="52" t="str">
        <f t="shared" si="2"/>
        <v>La</v>
      </c>
      <c r="P4" s="52" t="str">
        <f t="shared" si="2"/>
        <v>La#</v>
      </c>
      <c r="Q4" s="52" t="str">
        <f t="shared" si="2"/>
        <v>Si</v>
      </c>
      <c r="R4" s="52" t="str">
        <f t="shared" si="2"/>
        <v>Do</v>
      </c>
      <c r="S4" s="52" t="str">
        <f t="shared" si="2"/>
        <v>Do#</v>
      </c>
      <c r="T4" s="52" t="str">
        <f t="shared" si="2"/>
        <v>Re</v>
      </c>
      <c r="U4" s="52" t="str">
        <f t="shared" si="2"/>
        <v>Re#</v>
      </c>
      <c r="V4" s="52" t="str">
        <f t="shared" si="2"/>
        <v>Mi</v>
      </c>
      <c r="W4" s="52" t="str">
        <f t="shared" si="2"/>
        <v>Fa</v>
      </c>
      <c r="X4" s="52" t="str">
        <f t="shared" si="2"/>
        <v>Fa#</v>
      </c>
      <c r="Y4" s="52" t="str">
        <f t="shared" si="2"/>
        <v>Sol</v>
      </c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51"/>
      <c r="AX4" s="51"/>
      <c r="AY4" s="51"/>
      <c r="AZ4" s="51"/>
      <c r="BA4" s="51"/>
    </row>
    <row r="5" spans="1:53" x14ac:dyDescent="0.3">
      <c r="A5" s="52" t="s">
        <v>1</v>
      </c>
      <c r="B5" s="52" t="str">
        <f t="shared" si="1"/>
        <v>Re#</v>
      </c>
      <c r="C5" s="52" t="str">
        <f t="shared" si="1"/>
        <v>Mi</v>
      </c>
      <c r="D5" s="52" t="str">
        <f t="shared" si="1"/>
        <v>Fa</v>
      </c>
      <c r="E5" s="52" t="str">
        <f t="shared" si="1"/>
        <v>Fa#</v>
      </c>
      <c r="F5" s="52" t="str">
        <f t="shared" si="1"/>
        <v>Sol</v>
      </c>
      <c r="G5" s="52" t="str">
        <f t="shared" si="1"/>
        <v>Sol#</v>
      </c>
      <c r="H5" s="52" t="str">
        <f t="shared" si="1"/>
        <v>La</v>
      </c>
      <c r="I5" s="52" t="str">
        <f t="shared" si="1"/>
        <v>La#</v>
      </c>
      <c r="J5" s="52" t="str">
        <f t="shared" si="1"/>
        <v>Si</v>
      </c>
      <c r="K5" s="52" t="str">
        <f t="shared" si="1"/>
        <v>Do</v>
      </c>
      <c r="L5" s="52" t="str">
        <f t="shared" si="2"/>
        <v>Do#</v>
      </c>
      <c r="M5" s="52" t="str">
        <f t="shared" si="2"/>
        <v>Re</v>
      </c>
      <c r="N5" s="52" t="str">
        <f t="shared" si="2"/>
        <v>Re#</v>
      </c>
      <c r="O5" s="52" t="str">
        <f t="shared" si="2"/>
        <v>Mi</v>
      </c>
      <c r="P5" s="52" t="str">
        <f t="shared" si="2"/>
        <v>Fa</v>
      </c>
      <c r="Q5" s="52" t="str">
        <f t="shared" si="2"/>
        <v>Fa#</v>
      </c>
      <c r="R5" s="52" t="str">
        <f t="shared" si="2"/>
        <v>Sol</v>
      </c>
      <c r="S5" s="52" t="str">
        <f t="shared" si="2"/>
        <v>Sol#</v>
      </c>
      <c r="T5" s="52" t="str">
        <f t="shared" si="2"/>
        <v>La</v>
      </c>
      <c r="U5" s="52" t="str">
        <f t="shared" si="2"/>
        <v>La#</v>
      </c>
      <c r="V5" s="52" t="str">
        <f t="shared" si="2"/>
        <v>Si</v>
      </c>
      <c r="W5" s="52" t="str">
        <f t="shared" si="2"/>
        <v>Do</v>
      </c>
      <c r="X5" s="52" t="str">
        <f t="shared" si="2"/>
        <v>Do#</v>
      </c>
      <c r="Y5" s="52" t="str">
        <f t="shared" si="2"/>
        <v>Re</v>
      </c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51"/>
      <c r="AX5" s="51"/>
      <c r="AY5" s="51"/>
      <c r="AZ5" s="51"/>
      <c r="BA5" s="51"/>
    </row>
    <row r="6" spans="1:53" x14ac:dyDescent="0.3">
      <c r="A6" s="52" t="s">
        <v>2</v>
      </c>
      <c r="B6" s="52" t="str">
        <f t="shared" si="1"/>
        <v>La#</v>
      </c>
      <c r="C6" s="52" t="str">
        <f t="shared" si="1"/>
        <v>Si</v>
      </c>
      <c r="D6" s="52" t="str">
        <f t="shared" si="1"/>
        <v>Do</v>
      </c>
      <c r="E6" s="52" t="str">
        <f t="shared" si="1"/>
        <v>Do#</v>
      </c>
      <c r="F6" s="52" t="str">
        <f t="shared" si="1"/>
        <v>Re</v>
      </c>
      <c r="G6" s="52" t="str">
        <f t="shared" si="1"/>
        <v>Re#</v>
      </c>
      <c r="H6" s="52" t="str">
        <f t="shared" si="1"/>
        <v>Mi</v>
      </c>
      <c r="I6" s="52" t="str">
        <f t="shared" si="1"/>
        <v>Fa</v>
      </c>
      <c r="J6" s="52" t="str">
        <f t="shared" si="1"/>
        <v>Fa#</v>
      </c>
      <c r="K6" s="52" t="str">
        <f t="shared" si="1"/>
        <v>Sol</v>
      </c>
      <c r="L6" s="52" t="str">
        <f t="shared" si="2"/>
        <v>Sol#</v>
      </c>
      <c r="M6" s="52" t="str">
        <f t="shared" si="2"/>
        <v>La</v>
      </c>
      <c r="N6" s="52" t="str">
        <f t="shared" si="2"/>
        <v>La#</v>
      </c>
      <c r="O6" s="52" t="str">
        <f t="shared" si="2"/>
        <v>Si</v>
      </c>
      <c r="P6" s="52" t="str">
        <f t="shared" si="2"/>
        <v>Do</v>
      </c>
      <c r="Q6" s="52" t="str">
        <f t="shared" si="2"/>
        <v>Do#</v>
      </c>
      <c r="R6" s="52" t="str">
        <f t="shared" si="2"/>
        <v>Re</v>
      </c>
      <c r="S6" s="52" t="str">
        <f t="shared" si="2"/>
        <v>Re#</v>
      </c>
      <c r="T6" s="52" t="str">
        <f t="shared" si="2"/>
        <v>Mi</v>
      </c>
      <c r="U6" s="52" t="str">
        <f t="shared" si="2"/>
        <v>Fa</v>
      </c>
      <c r="V6" s="52" t="str">
        <f t="shared" si="2"/>
        <v>Fa#</v>
      </c>
      <c r="W6" s="52" t="str">
        <f t="shared" si="2"/>
        <v>Sol</v>
      </c>
      <c r="X6" s="52" t="str">
        <f t="shared" si="2"/>
        <v>Sol#</v>
      </c>
      <c r="Y6" s="52" t="str">
        <f t="shared" si="2"/>
        <v>La</v>
      </c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51"/>
      <c r="AX6" s="51"/>
      <c r="AY6" s="51"/>
      <c r="AZ6" s="51"/>
      <c r="BA6" s="51"/>
    </row>
    <row r="7" spans="1:53" x14ac:dyDescent="0.3">
      <c r="A7" s="52" t="s">
        <v>3</v>
      </c>
      <c r="B7" s="52" t="str">
        <f t="shared" si="1"/>
        <v>Fa</v>
      </c>
      <c r="C7" s="52" t="str">
        <f t="shared" si="1"/>
        <v>Fa#</v>
      </c>
      <c r="D7" s="52" t="str">
        <f t="shared" si="1"/>
        <v>Sol</v>
      </c>
      <c r="E7" s="52" t="str">
        <f t="shared" si="1"/>
        <v>Sol#</v>
      </c>
      <c r="F7" s="52" t="str">
        <f t="shared" si="1"/>
        <v>La</v>
      </c>
      <c r="G7" s="52" t="str">
        <f t="shared" si="1"/>
        <v>La#</v>
      </c>
      <c r="H7" s="52" t="str">
        <f t="shared" si="1"/>
        <v>Si</v>
      </c>
      <c r="I7" s="52" t="str">
        <f t="shared" si="1"/>
        <v>Do</v>
      </c>
      <c r="J7" s="52" t="str">
        <f t="shared" si="1"/>
        <v>Do#</v>
      </c>
      <c r="K7" s="52" t="str">
        <f t="shared" si="1"/>
        <v>Re</v>
      </c>
      <c r="L7" s="52" t="str">
        <f t="shared" si="2"/>
        <v>Re#</v>
      </c>
      <c r="M7" s="52" t="str">
        <f t="shared" si="2"/>
        <v>Mi</v>
      </c>
      <c r="N7" s="52" t="str">
        <f t="shared" si="2"/>
        <v>Fa</v>
      </c>
      <c r="O7" s="52" t="str">
        <f t="shared" si="2"/>
        <v>Fa#</v>
      </c>
      <c r="P7" s="52" t="str">
        <f t="shared" si="2"/>
        <v>Sol</v>
      </c>
      <c r="Q7" s="52" t="str">
        <f t="shared" si="2"/>
        <v>Sol#</v>
      </c>
      <c r="R7" s="52" t="str">
        <f t="shared" si="2"/>
        <v>La</v>
      </c>
      <c r="S7" s="52" t="str">
        <f t="shared" si="2"/>
        <v>La#</v>
      </c>
      <c r="T7" s="52" t="str">
        <f t="shared" si="2"/>
        <v>Si</v>
      </c>
      <c r="U7" s="52" t="str">
        <f t="shared" si="2"/>
        <v>Do</v>
      </c>
      <c r="V7" s="52" t="str">
        <f t="shared" si="2"/>
        <v>Do#</v>
      </c>
      <c r="W7" s="52" t="str">
        <f t="shared" si="2"/>
        <v>Re</v>
      </c>
      <c r="X7" s="52" t="str">
        <f t="shared" si="2"/>
        <v>Re#</v>
      </c>
      <c r="Y7" s="52" t="str">
        <f t="shared" si="2"/>
        <v>Mi</v>
      </c>
      <c r="Z7" s="180"/>
      <c r="AA7" s="180"/>
      <c r="AB7" s="180"/>
      <c r="AC7" s="180"/>
      <c r="AD7" s="180"/>
      <c r="AE7" s="180"/>
      <c r="AF7" s="180"/>
      <c r="AG7" s="180"/>
      <c r="AH7" s="180"/>
      <c r="AI7" s="180"/>
      <c r="AJ7" s="180"/>
      <c r="AK7" s="180"/>
      <c r="AL7" s="180"/>
      <c r="AM7" s="180"/>
      <c r="AN7" s="180"/>
      <c r="AO7" s="180"/>
      <c r="AP7" s="180"/>
      <c r="AQ7" s="180"/>
      <c r="AR7" s="180"/>
      <c r="AS7" s="180"/>
      <c r="AT7" s="180"/>
      <c r="AU7" s="180"/>
      <c r="AV7" s="180"/>
      <c r="AW7" s="51"/>
      <c r="AX7" s="51"/>
      <c r="AY7" s="51"/>
      <c r="AZ7" s="51"/>
      <c r="BA7" s="51"/>
    </row>
    <row r="8" spans="1:53" x14ac:dyDescent="0.3">
      <c r="A8" s="52">
        <f>A1</f>
        <v>1</v>
      </c>
      <c r="B8" s="52">
        <f t="shared" ref="B8:Y8" si="3">B1</f>
        <v>2</v>
      </c>
      <c r="C8" s="52">
        <f t="shared" si="3"/>
        <v>3</v>
      </c>
      <c r="D8" s="52">
        <f t="shared" si="3"/>
        <v>4</v>
      </c>
      <c r="E8" s="52">
        <f t="shared" si="3"/>
        <v>5</v>
      </c>
      <c r="F8" s="52">
        <f t="shared" si="3"/>
        <v>6</v>
      </c>
      <c r="G8" s="52">
        <f t="shared" si="3"/>
        <v>7</v>
      </c>
      <c r="H8" s="52">
        <f t="shared" si="3"/>
        <v>8</v>
      </c>
      <c r="I8" s="52">
        <f t="shared" si="3"/>
        <v>9</v>
      </c>
      <c r="J8" s="52">
        <f t="shared" si="3"/>
        <v>10</v>
      </c>
      <c r="K8" s="52">
        <f t="shared" si="3"/>
        <v>11</v>
      </c>
      <c r="L8" s="52">
        <f t="shared" si="3"/>
        <v>12</v>
      </c>
      <c r="M8" s="52">
        <f t="shared" si="3"/>
        <v>13</v>
      </c>
      <c r="N8" s="52">
        <f t="shared" si="3"/>
        <v>14</v>
      </c>
      <c r="O8" s="52">
        <f t="shared" si="3"/>
        <v>15</v>
      </c>
      <c r="P8" s="52">
        <f t="shared" si="3"/>
        <v>16</v>
      </c>
      <c r="Q8" s="52">
        <f t="shared" si="3"/>
        <v>17</v>
      </c>
      <c r="R8" s="52">
        <f t="shared" si="3"/>
        <v>18</v>
      </c>
      <c r="S8" s="52">
        <f t="shared" si="3"/>
        <v>19</v>
      </c>
      <c r="T8" s="52">
        <f t="shared" si="3"/>
        <v>20</v>
      </c>
      <c r="U8" s="52">
        <f t="shared" si="3"/>
        <v>21</v>
      </c>
      <c r="V8" s="52">
        <f t="shared" si="3"/>
        <v>22</v>
      </c>
      <c r="W8" s="52">
        <f t="shared" si="3"/>
        <v>23</v>
      </c>
      <c r="X8" s="52">
        <f t="shared" si="3"/>
        <v>24</v>
      </c>
      <c r="Y8" s="52">
        <f t="shared" si="3"/>
        <v>25</v>
      </c>
      <c r="Z8" s="180"/>
      <c r="AA8" s="180"/>
      <c r="AB8" s="180"/>
      <c r="AC8" s="180"/>
      <c r="AD8" s="180"/>
      <c r="AE8" s="180"/>
      <c r="AF8" s="180"/>
      <c r="AG8" s="180"/>
      <c r="AH8" s="180"/>
      <c r="AI8" s="180"/>
      <c r="AJ8" s="180"/>
      <c r="AK8" s="180"/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51"/>
      <c r="AX8" s="51"/>
      <c r="AY8" s="51"/>
      <c r="AZ8" s="51"/>
      <c r="BA8" s="51"/>
    </row>
    <row r="9" spans="1:53" x14ac:dyDescent="0.3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51"/>
      <c r="AX9" s="51"/>
      <c r="AY9" s="51"/>
      <c r="AZ9" s="51"/>
      <c r="BA9" s="51"/>
    </row>
    <row r="10" spans="1:53" x14ac:dyDescent="0.3">
      <c r="A10" s="51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51"/>
      <c r="AX10" s="51"/>
      <c r="AY10" s="51"/>
      <c r="AZ10" s="51"/>
      <c r="BA10" s="51"/>
    </row>
    <row r="11" spans="1:53" x14ac:dyDescent="0.3">
      <c r="A11" s="51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51"/>
      <c r="AX11" s="51"/>
      <c r="AY11" s="51"/>
      <c r="AZ11" s="51"/>
      <c r="BA11" s="51"/>
    </row>
    <row r="12" spans="1:53" x14ac:dyDescent="0.3">
      <c r="A12" s="52" t="str">
        <f t="shared" ref="A12:A16" si="4">A2</f>
        <v>MI</v>
      </c>
      <c r="B12" s="52" t="str">
        <f t="shared" ref="B12:K17" si="5">VLOOKUP($A12,NOTEB,B$1,FALSE)</f>
        <v>Fa</v>
      </c>
      <c r="C12" s="52" t="str">
        <f t="shared" si="5"/>
        <v>Solb</v>
      </c>
      <c r="D12" s="52" t="str">
        <f t="shared" si="5"/>
        <v>Sol</v>
      </c>
      <c r="E12" s="52" t="str">
        <f t="shared" si="5"/>
        <v>Lab</v>
      </c>
      <c r="F12" s="52" t="str">
        <f t="shared" si="5"/>
        <v>La</v>
      </c>
      <c r="G12" s="52" t="str">
        <f t="shared" si="5"/>
        <v>Sib</v>
      </c>
      <c r="H12" s="52" t="str">
        <f t="shared" si="5"/>
        <v>Si</v>
      </c>
      <c r="I12" s="52" t="str">
        <f t="shared" si="5"/>
        <v>Do</v>
      </c>
      <c r="J12" s="52" t="str">
        <f t="shared" si="5"/>
        <v>Reb</v>
      </c>
      <c r="K12" s="52" t="str">
        <f t="shared" si="5"/>
        <v>Re</v>
      </c>
      <c r="L12" s="52" t="str">
        <f t="shared" ref="L12:Y17" si="6">VLOOKUP($A12,NOTEB,L$1,FALSE)</f>
        <v>Mib</v>
      </c>
      <c r="M12" s="52" t="str">
        <f t="shared" si="6"/>
        <v>Mi</v>
      </c>
      <c r="N12" s="52" t="str">
        <f t="shared" si="6"/>
        <v>Fa</v>
      </c>
      <c r="O12" s="52" t="str">
        <f t="shared" si="6"/>
        <v>Solb</v>
      </c>
      <c r="P12" s="52" t="str">
        <f t="shared" si="6"/>
        <v>Sol</v>
      </c>
      <c r="Q12" s="52" t="str">
        <f t="shared" si="6"/>
        <v>Lab</v>
      </c>
      <c r="R12" s="52" t="str">
        <f t="shared" si="6"/>
        <v>La</v>
      </c>
      <c r="S12" s="52" t="str">
        <f t="shared" si="6"/>
        <v>Sib</v>
      </c>
      <c r="T12" s="52" t="str">
        <f t="shared" si="6"/>
        <v>Si</v>
      </c>
      <c r="U12" s="52" t="str">
        <f t="shared" si="6"/>
        <v>Do</v>
      </c>
      <c r="V12" s="52" t="str">
        <f t="shared" si="6"/>
        <v>Reb</v>
      </c>
      <c r="W12" s="52" t="str">
        <f t="shared" si="6"/>
        <v>Re</v>
      </c>
      <c r="X12" s="52" t="str">
        <f t="shared" si="6"/>
        <v>Mib</v>
      </c>
      <c r="Y12" s="52" t="str">
        <f t="shared" si="6"/>
        <v>Mi</v>
      </c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51"/>
      <c r="AX12" s="51"/>
      <c r="AY12" s="51"/>
      <c r="AZ12" s="51"/>
      <c r="BA12" s="51"/>
    </row>
    <row r="13" spans="1:53" x14ac:dyDescent="0.3">
      <c r="A13" s="52" t="str">
        <f t="shared" si="4"/>
        <v>SI</v>
      </c>
      <c r="B13" s="52" t="str">
        <f t="shared" si="5"/>
        <v>Do</v>
      </c>
      <c r="C13" s="52" t="str">
        <f t="shared" si="5"/>
        <v>Reb</v>
      </c>
      <c r="D13" s="52" t="str">
        <f t="shared" si="5"/>
        <v>Re</v>
      </c>
      <c r="E13" s="52" t="str">
        <f t="shared" si="5"/>
        <v>Mib</v>
      </c>
      <c r="F13" s="52" t="str">
        <f t="shared" si="5"/>
        <v>Mi</v>
      </c>
      <c r="G13" s="52" t="str">
        <f t="shared" si="5"/>
        <v>Fa</v>
      </c>
      <c r="H13" s="52" t="str">
        <f t="shared" si="5"/>
        <v>Solb</v>
      </c>
      <c r="I13" s="52" t="str">
        <f t="shared" si="5"/>
        <v>Sol</v>
      </c>
      <c r="J13" s="52" t="str">
        <f t="shared" si="5"/>
        <v>Lab</v>
      </c>
      <c r="K13" s="52" t="str">
        <f t="shared" si="5"/>
        <v>La</v>
      </c>
      <c r="L13" s="52" t="str">
        <f t="shared" si="6"/>
        <v>Sib</v>
      </c>
      <c r="M13" s="52" t="str">
        <f t="shared" si="6"/>
        <v>Si</v>
      </c>
      <c r="N13" s="52" t="str">
        <f t="shared" si="6"/>
        <v>Do</v>
      </c>
      <c r="O13" s="52" t="str">
        <f t="shared" si="6"/>
        <v>Reb</v>
      </c>
      <c r="P13" s="52" t="str">
        <f t="shared" si="6"/>
        <v>Re</v>
      </c>
      <c r="Q13" s="52" t="str">
        <f t="shared" si="6"/>
        <v>Mib</v>
      </c>
      <c r="R13" s="52" t="str">
        <f t="shared" si="6"/>
        <v>Mi</v>
      </c>
      <c r="S13" s="52" t="str">
        <f t="shared" si="6"/>
        <v>Fa</v>
      </c>
      <c r="T13" s="52" t="str">
        <f t="shared" si="6"/>
        <v>Solb</v>
      </c>
      <c r="U13" s="52" t="str">
        <f t="shared" si="6"/>
        <v>Sol</v>
      </c>
      <c r="V13" s="52" t="str">
        <f t="shared" si="6"/>
        <v>Lab</v>
      </c>
      <c r="W13" s="52" t="str">
        <f t="shared" si="6"/>
        <v>La</v>
      </c>
      <c r="X13" s="52" t="str">
        <f t="shared" si="6"/>
        <v>Sib</v>
      </c>
      <c r="Y13" s="52" t="str">
        <f t="shared" si="6"/>
        <v>Si</v>
      </c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51"/>
      <c r="AX13" s="51"/>
      <c r="AY13" s="51"/>
      <c r="AZ13" s="51"/>
      <c r="BA13" s="51"/>
    </row>
    <row r="14" spans="1:53" x14ac:dyDescent="0.3">
      <c r="A14" s="52" t="str">
        <f t="shared" si="4"/>
        <v>SOL</v>
      </c>
      <c r="B14" s="52" t="str">
        <f t="shared" si="5"/>
        <v>Lab</v>
      </c>
      <c r="C14" s="52" t="str">
        <f t="shared" si="5"/>
        <v>La</v>
      </c>
      <c r="D14" s="52" t="str">
        <f t="shared" si="5"/>
        <v>Sib</v>
      </c>
      <c r="E14" s="52" t="str">
        <f t="shared" si="5"/>
        <v>Si</v>
      </c>
      <c r="F14" s="52" t="str">
        <f t="shared" si="5"/>
        <v>Do</v>
      </c>
      <c r="G14" s="52" t="str">
        <f t="shared" si="5"/>
        <v>Reb</v>
      </c>
      <c r="H14" s="52" t="str">
        <f t="shared" si="5"/>
        <v>Re</v>
      </c>
      <c r="I14" s="52" t="str">
        <f t="shared" si="5"/>
        <v>Mib</v>
      </c>
      <c r="J14" s="52" t="str">
        <f t="shared" si="5"/>
        <v>Mi</v>
      </c>
      <c r="K14" s="52" t="str">
        <f t="shared" si="5"/>
        <v>Fa</v>
      </c>
      <c r="L14" s="52" t="str">
        <f t="shared" si="6"/>
        <v>Solb</v>
      </c>
      <c r="M14" s="52" t="str">
        <f t="shared" si="6"/>
        <v>Sol</v>
      </c>
      <c r="N14" s="52" t="str">
        <f t="shared" si="6"/>
        <v>Lab</v>
      </c>
      <c r="O14" s="52" t="str">
        <f t="shared" si="6"/>
        <v>La</v>
      </c>
      <c r="P14" s="52" t="str">
        <f t="shared" si="6"/>
        <v>Sib</v>
      </c>
      <c r="Q14" s="52" t="str">
        <f t="shared" si="6"/>
        <v>Si</v>
      </c>
      <c r="R14" s="52" t="str">
        <f t="shared" si="6"/>
        <v>Do</v>
      </c>
      <c r="S14" s="52" t="str">
        <f t="shared" si="6"/>
        <v>Reb</v>
      </c>
      <c r="T14" s="52" t="str">
        <f t="shared" si="6"/>
        <v>Re</v>
      </c>
      <c r="U14" s="52" t="str">
        <f t="shared" si="6"/>
        <v>Mib</v>
      </c>
      <c r="V14" s="52" t="str">
        <f t="shared" si="6"/>
        <v>Mi</v>
      </c>
      <c r="W14" s="52" t="str">
        <f t="shared" si="6"/>
        <v>Fa</v>
      </c>
      <c r="X14" s="52" t="str">
        <f t="shared" si="6"/>
        <v>Solb</v>
      </c>
      <c r="Y14" s="52" t="str">
        <f t="shared" si="6"/>
        <v>Sol</v>
      </c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51"/>
      <c r="AX14" s="51"/>
      <c r="AY14" s="51"/>
      <c r="AZ14" s="51"/>
      <c r="BA14" s="51"/>
    </row>
    <row r="15" spans="1:53" x14ac:dyDescent="0.3">
      <c r="A15" s="52" t="str">
        <f t="shared" si="4"/>
        <v>RE</v>
      </c>
      <c r="B15" s="52" t="str">
        <f t="shared" si="5"/>
        <v>Mib</v>
      </c>
      <c r="C15" s="52" t="str">
        <f t="shared" si="5"/>
        <v>Mi</v>
      </c>
      <c r="D15" s="52" t="str">
        <f t="shared" si="5"/>
        <v>Fa</v>
      </c>
      <c r="E15" s="52" t="str">
        <f t="shared" si="5"/>
        <v>Solb</v>
      </c>
      <c r="F15" s="52" t="str">
        <f t="shared" si="5"/>
        <v>Sol</v>
      </c>
      <c r="G15" s="52" t="str">
        <f t="shared" si="5"/>
        <v>Lab</v>
      </c>
      <c r="H15" s="52" t="str">
        <f t="shared" si="5"/>
        <v>La</v>
      </c>
      <c r="I15" s="52" t="str">
        <f t="shared" si="5"/>
        <v>Sib</v>
      </c>
      <c r="J15" s="52" t="str">
        <f t="shared" si="5"/>
        <v>Si</v>
      </c>
      <c r="K15" s="52" t="str">
        <f t="shared" si="5"/>
        <v>Do</v>
      </c>
      <c r="L15" s="52" t="str">
        <f t="shared" si="6"/>
        <v>Reb</v>
      </c>
      <c r="M15" s="52" t="str">
        <f t="shared" si="6"/>
        <v>Re</v>
      </c>
      <c r="N15" s="52" t="str">
        <f t="shared" si="6"/>
        <v>Mib</v>
      </c>
      <c r="O15" s="52" t="str">
        <f t="shared" si="6"/>
        <v>Mi</v>
      </c>
      <c r="P15" s="52" t="str">
        <f t="shared" si="6"/>
        <v>Fa</v>
      </c>
      <c r="Q15" s="52" t="str">
        <f t="shared" si="6"/>
        <v>Solb</v>
      </c>
      <c r="R15" s="52" t="str">
        <f t="shared" si="6"/>
        <v>Sol</v>
      </c>
      <c r="S15" s="52" t="str">
        <f t="shared" si="6"/>
        <v>Lab</v>
      </c>
      <c r="T15" s="52" t="str">
        <f t="shared" si="6"/>
        <v>La</v>
      </c>
      <c r="U15" s="52" t="str">
        <f t="shared" si="6"/>
        <v>Sib</v>
      </c>
      <c r="V15" s="52" t="str">
        <f t="shared" si="6"/>
        <v>Si</v>
      </c>
      <c r="W15" s="52" t="str">
        <f t="shared" si="6"/>
        <v>Do</v>
      </c>
      <c r="X15" s="52" t="str">
        <f t="shared" si="6"/>
        <v>Reb</v>
      </c>
      <c r="Y15" s="52" t="str">
        <f t="shared" si="6"/>
        <v>Re</v>
      </c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51"/>
      <c r="AX15" s="51"/>
      <c r="AY15" s="51"/>
      <c r="AZ15" s="51"/>
      <c r="BA15" s="51"/>
    </row>
    <row r="16" spans="1:53" x14ac:dyDescent="0.3">
      <c r="A16" s="52" t="str">
        <f t="shared" si="4"/>
        <v>LA</v>
      </c>
      <c r="B16" s="52" t="str">
        <f t="shared" si="5"/>
        <v>Sib</v>
      </c>
      <c r="C16" s="52" t="str">
        <f t="shared" si="5"/>
        <v>Si</v>
      </c>
      <c r="D16" s="52" t="str">
        <f t="shared" si="5"/>
        <v>Do</v>
      </c>
      <c r="E16" s="52" t="str">
        <f t="shared" si="5"/>
        <v>Reb</v>
      </c>
      <c r="F16" s="52" t="str">
        <f t="shared" si="5"/>
        <v>Re</v>
      </c>
      <c r="G16" s="52" t="str">
        <f t="shared" si="5"/>
        <v>Mib</v>
      </c>
      <c r="H16" s="52" t="str">
        <f t="shared" si="5"/>
        <v>Mi</v>
      </c>
      <c r="I16" s="52" t="str">
        <f t="shared" si="5"/>
        <v>Fa</v>
      </c>
      <c r="J16" s="52" t="str">
        <f t="shared" si="5"/>
        <v>Solb</v>
      </c>
      <c r="K16" s="52" t="str">
        <f t="shared" si="5"/>
        <v>Sol</v>
      </c>
      <c r="L16" s="52" t="str">
        <f t="shared" si="6"/>
        <v>Lab</v>
      </c>
      <c r="M16" s="52" t="str">
        <f t="shared" si="6"/>
        <v>La</v>
      </c>
      <c r="N16" s="52" t="str">
        <f t="shared" si="6"/>
        <v>Sib</v>
      </c>
      <c r="O16" s="52" t="str">
        <f t="shared" si="6"/>
        <v>Si</v>
      </c>
      <c r="P16" s="52" t="str">
        <f t="shared" si="6"/>
        <v>Do</v>
      </c>
      <c r="Q16" s="52" t="str">
        <f t="shared" si="6"/>
        <v>Reb</v>
      </c>
      <c r="R16" s="52" t="str">
        <f t="shared" si="6"/>
        <v>Re</v>
      </c>
      <c r="S16" s="52" t="str">
        <f t="shared" si="6"/>
        <v>Mib</v>
      </c>
      <c r="T16" s="52" t="str">
        <f t="shared" si="6"/>
        <v>Mi</v>
      </c>
      <c r="U16" s="52" t="str">
        <f t="shared" si="6"/>
        <v>Fa</v>
      </c>
      <c r="V16" s="52" t="str">
        <f t="shared" si="6"/>
        <v>Solb</v>
      </c>
      <c r="W16" s="52" t="str">
        <f t="shared" si="6"/>
        <v>Sol</v>
      </c>
      <c r="X16" s="52" t="str">
        <f t="shared" si="6"/>
        <v>Lab</v>
      </c>
      <c r="Y16" s="52" t="str">
        <f t="shared" si="6"/>
        <v>La</v>
      </c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51"/>
      <c r="AX16" s="51"/>
      <c r="AY16" s="51"/>
      <c r="AZ16" s="51"/>
      <c r="BA16" s="51"/>
    </row>
    <row r="17" spans="1:53" x14ac:dyDescent="0.3">
      <c r="A17" s="52" t="str">
        <f>A7</f>
        <v>MI</v>
      </c>
      <c r="B17" s="52" t="str">
        <f t="shared" si="5"/>
        <v>Fa</v>
      </c>
      <c r="C17" s="52" t="str">
        <f t="shared" si="5"/>
        <v>Solb</v>
      </c>
      <c r="D17" s="52" t="str">
        <f t="shared" si="5"/>
        <v>Sol</v>
      </c>
      <c r="E17" s="52" t="str">
        <f t="shared" si="5"/>
        <v>Lab</v>
      </c>
      <c r="F17" s="52" t="str">
        <f t="shared" si="5"/>
        <v>La</v>
      </c>
      <c r="G17" s="52" t="str">
        <f t="shared" si="5"/>
        <v>Sib</v>
      </c>
      <c r="H17" s="52" t="str">
        <f t="shared" si="5"/>
        <v>Si</v>
      </c>
      <c r="I17" s="52" t="str">
        <f t="shared" si="5"/>
        <v>Do</v>
      </c>
      <c r="J17" s="52" t="str">
        <f t="shared" si="5"/>
        <v>Reb</v>
      </c>
      <c r="K17" s="52" t="str">
        <f t="shared" si="5"/>
        <v>Re</v>
      </c>
      <c r="L17" s="52" t="str">
        <f t="shared" si="6"/>
        <v>Mib</v>
      </c>
      <c r="M17" s="52" t="str">
        <f t="shared" si="6"/>
        <v>Mi</v>
      </c>
      <c r="N17" s="52" t="str">
        <f t="shared" si="6"/>
        <v>Fa</v>
      </c>
      <c r="O17" s="52" t="str">
        <f t="shared" si="6"/>
        <v>Solb</v>
      </c>
      <c r="P17" s="52" t="str">
        <f t="shared" si="6"/>
        <v>Sol</v>
      </c>
      <c r="Q17" s="52" t="str">
        <f t="shared" si="6"/>
        <v>Lab</v>
      </c>
      <c r="R17" s="52" t="str">
        <f t="shared" si="6"/>
        <v>La</v>
      </c>
      <c r="S17" s="52" t="str">
        <f t="shared" si="6"/>
        <v>Sib</v>
      </c>
      <c r="T17" s="52" t="str">
        <f t="shared" si="6"/>
        <v>Si</v>
      </c>
      <c r="U17" s="52" t="str">
        <f t="shared" si="6"/>
        <v>Do</v>
      </c>
      <c r="V17" s="52" t="str">
        <f t="shared" si="6"/>
        <v>Reb</v>
      </c>
      <c r="W17" s="52" t="str">
        <f t="shared" si="6"/>
        <v>Re</v>
      </c>
      <c r="X17" s="52" t="str">
        <f t="shared" si="6"/>
        <v>Mib</v>
      </c>
      <c r="Y17" s="52" t="str">
        <f t="shared" si="6"/>
        <v>Mi</v>
      </c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51"/>
      <c r="AX17" s="51"/>
      <c r="AY17" s="51"/>
      <c r="AZ17" s="51"/>
      <c r="BA17" s="51"/>
    </row>
    <row r="18" spans="1:53" x14ac:dyDescent="0.3">
      <c r="A18" s="52">
        <f>A8</f>
        <v>1</v>
      </c>
      <c r="B18" s="52">
        <f t="shared" ref="B18:Y18" si="7">B8</f>
        <v>2</v>
      </c>
      <c r="C18" s="52">
        <f t="shared" si="7"/>
        <v>3</v>
      </c>
      <c r="D18" s="52">
        <f t="shared" si="7"/>
        <v>4</v>
      </c>
      <c r="E18" s="52">
        <f t="shared" si="7"/>
        <v>5</v>
      </c>
      <c r="F18" s="52">
        <f t="shared" si="7"/>
        <v>6</v>
      </c>
      <c r="G18" s="52">
        <f t="shared" si="7"/>
        <v>7</v>
      </c>
      <c r="H18" s="52">
        <f t="shared" si="7"/>
        <v>8</v>
      </c>
      <c r="I18" s="52">
        <f t="shared" si="7"/>
        <v>9</v>
      </c>
      <c r="J18" s="52">
        <f t="shared" si="7"/>
        <v>10</v>
      </c>
      <c r="K18" s="52">
        <f t="shared" si="7"/>
        <v>11</v>
      </c>
      <c r="L18" s="52">
        <f t="shared" si="7"/>
        <v>12</v>
      </c>
      <c r="M18" s="52">
        <f t="shared" si="7"/>
        <v>13</v>
      </c>
      <c r="N18" s="52">
        <f t="shared" si="7"/>
        <v>14</v>
      </c>
      <c r="O18" s="52">
        <f t="shared" si="7"/>
        <v>15</v>
      </c>
      <c r="P18" s="52">
        <f t="shared" si="7"/>
        <v>16</v>
      </c>
      <c r="Q18" s="52">
        <f t="shared" si="7"/>
        <v>17</v>
      </c>
      <c r="R18" s="52">
        <f t="shared" si="7"/>
        <v>18</v>
      </c>
      <c r="S18" s="52">
        <f t="shared" si="7"/>
        <v>19</v>
      </c>
      <c r="T18" s="52">
        <f t="shared" si="7"/>
        <v>20</v>
      </c>
      <c r="U18" s="52">
        <f t="shared" si="7"/>
        <v>21</v>
      </c>
      <c r="V18" s="52">
        <f t="shared" si="7"/>
        <v>22</v>
      </c>
      <c r="W18" s="52">
        <f t="shared" si="7"/>
        <v>23</v>
      </c>
      <c r="X18" s="52">
        <f t="shared" si="7"/>
        <v>24</v>
      </c>
      <c r="Y18" s="52">
        <f t="shared" si="7"/>
        <v>25</v>
      </c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51"/>
      <c r="AX18" s="51"/>
      <c r="AY18" s="51"/>
      <c r="AZ18" s="51"/>
      <c r="BA18" s="51"/>
    </row>
    <row r="19" spans="1:53" x14ac:dyDescent="0.3">
      <c r="A19" s="51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51"/>
      <c r="AX19" s="51"/>
      <c r="AY19" s="51"/>
      <c r="AZ19" s="51"/>
      <c r="BA19" s="51"/>
    </row>
    <row r="20" spans="1:53" x14ac:dyDescent="0.3">
      <c r="A20" s="51"/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51"/>
      <c r="AX20" s="51"/>
      <c r="AY20" s="51"/>
      <c r="AZ20" s="51"/>
      <c r="BA20" s="51"/>
    </row>
    <row r="21" spans="1:53" x14ac:dyDescent="0.3">
      <c r="A21" s="51" t="str">
        <f>A7</f>
        <v>MI</v>
      </c>
      <c r="B21" s="51" t="str">
        <f t="shared" ref="B21:Y21" si="8">B7</f>
        <v>Fa</v>
      </c>
      <c r="C21" s="51" t="str">
        <f t="shared" si="8"/>
        <v>Fa#</v>
      </c>
      <c r="D21" s="51" t="str">
        <f t="shared" si="8"/>
        <v>Sol</v>
      </c>
      <c r="E21" s="51" t="str">
        <f t="shared" si="8"/>
        <v>Sol#</v>
      </c>
      <c r="F21" s="51" t="str">
        <f t="shared" si="8"/>
        <v>La</v>
      </c>
      <c r="G21" s="51" t="str">
        <f t="shared" si="8"/>
        <v>La#</v>
      </c>
      <c r="H21" s="51" t="str">
        <f t="shared" si="8"/>
        <v>Si</v>
      </c>
      <c r="I21" s="51" t="str">
        <f t="shared" si="8"/>
        <v>Do</v>
      </c>
      <c r="J21" s="51" t="str">
        <f t="shared" si="8"/>
        <v>Do#</v>
      </c>
      <c r="K21" s="51" t="str">
        <f t="shared" si="8"/>
        <v>Re</v>
      </c>
      <c r="L21" s="51" t="str">
        <f t="shared" si="8"/>
        <v>Re#</v>
      </c>
      <c r="M21" s="51" t="str">
        <f t="shared" si="8"/>
        <v>Mi</v>
      </c>
      <c r="N21" s="51" t="str">
        <f t="shared" si="8"/>
        <v>Fa</v>
      </c>
      <c r="O21" s="51" t="str">
        <f t="shared" si="8"/>
        <v>Fa#</v>
      </c>
      <c r="P21" s="51" t="str">
        <f t="shared" si="8"/>
        <v>Sol</v>
      </c>
      <c r="Q21" s="51" t="str">
        <f t="shared" si="8"/>
        <v>Sol#</v>
      </c>
      <c r="R21" s="51" t="str">
        <f t="shared" si="8"/>
        <v>La</v>
      </c>
      <c r="S21" s="51" t="str">
        <f t="shared" si="8"/>
        <v>La#</v>
      </c>
      <c r="T21" s="51" t="str">
        <f t="shared" si="8"/>
        <v>Si</v>
      </c>
      <c r="U21" s="51" t="str">
        <f t="shared" si="8"/>
        <v>Do</v>
      </c>
      <c r="V21" s="51" t="str">
        <f t="shared" si="8"/>
        <v>Do#</v>
      </c>
      <c r="W21" s="51" t="str">
        <f t="shared" si="8"/>
        <v>Re</v>
      </c>
      <c r="X21" s="51" t="str">
        <f t="shared" si="8"/>
        <v>Re#</v>
      </c>
      <c r="Y21" s="51" t="str">
        <f t="shared" si="8"/>
        <v>Mi</v>
      </c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51"/>
      <c r="AX21" s="51"/>
      <c r="AY21" s="51"/>
      <c r="AZ21" s="51"/>
      <c r="BA21" s="51"/>
    </row>
    <row r="22" spans="1:53" x14ac:dyDescent="0.3">
      <c r="A22" s="51">
        <f>A8-1</f>
        <v>0</v>
      </c>
      <c r="B22" s="51">
        <f t="shared" ref="B22:Y22" si="9">B8-1</f>
        <v>1</v>
      </c>
      <c r="C22" s="51">
        <f t="shared" si="9"/>
        <v>2</v>
      </c>
      <c r="D22" s="51">
        <f t="shared" si="9"/>
        <v>3</v>
      </c>
      <c r="E22" s="51">
        <f t="shared" si="9"/>
        <v>4</v>
      </c>
      <c r="F22" s="51">
        <f t="shared" si="9"/>
        <v>5</v>
      </c>
      <c r="G22" s="51">
        <f t="shared" si="9"/>
        <v>6</v>
      </c>
      <c r="H22" s="51">
        <f t="shared" si="9"/>
        <v>7</v>
      </c>
      <c r="I22" s="51">
        <f t="shared" si="9"/>
        <v>8</v>
      </c>
      <c r="J22" s="51">
        <f t="shared" si="9"/>
        <v>9</v>
      </c>
      <c r="K22" s="51">
        <f t="shared" si="9"/>
        <v>10</v>
      </c>
      <c r="L22" s="51">
        <f t="shared" si="9"/>
        <v>11</v>
      </c>
      <c r="M22" s="51">
        <f t="shared" si="9"/>
        <v>12</v>
      </c>
      <c r="N22" s="51">
        <f t="shared" si="9"/>
        <v>13</v>
      </c>
      <c r="O22" s="51">
        <f t="shared" si="9"/>
        <v>14</v>
      </c>
      <c r="P22" s="51">
        <f t="shared" si="9"/>
        <v>15</v>
      </c>
      <c r="Q22" s="51">
        <f t="shared" si="9"/>
        <v>16</v>
      </c>
      <c r="R22" s="51">
        <f t="shared" si="9"/>
        <v>17</v>
      </c>
      <c r="S22" s="51">
        <f t="shared" si="9"/>
        <v>18</v>
      </c>
      <c r="T22" s="51">
        <f t="shared" si="9"/>
        <v>19</v>
      </c>
      <c r="U22" s="51">
        <f t="shared" si="9"/>
        <v>20</v>
      </c>
      <c r="V22" s="51">
        <f t="shared" si="9"/>
        <v>21</v>
      </c>
      <c r="W22" s="51">
        <f t="shared" si="9"/>
        <v>22</v>
      </c>
      <c r="X22" s="51">
        <f t="shared" si="9"/>
        <v>23</v>
      </c>
      <c r="Y22" s="51">
        <f t="shared" si="9"/>
        <v>24</v>
      </c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51"/>
      <c r="AX22" s="51"/>
      <c r="AY22" s="51"/>
      <c r="AZ22" s="51"/>
      <c r="BA22" s="51"/>
    </row>
    <row r="23" spans="1:53" x14ac:dyDescent="0.3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51"/>
      <c r="AX23" s="51"/>
      <c r="AY23" s="51"/>
      <c r="AZ23" s="51"/>
      <c r="BA23" s="51"/>
    </row>
    <row r="24" spans="1:53" x14ac:dyDescent="0.3">
      <c r="A24" s="51" t="str">
        <f>A17</f>
        <v>MI</v>
      </c>
      <c r="B24" s="51" t="str">
        <f t="shared" ref="B24:Y24" si="10">B17</f>
        <v>Fa</v>
      </c>
      <c r="C24" s="51" t="str">
        <f t="shared" si="10"/>
        <v>Solb</v>
      </c>
      <c r="D24" s="51" t="str">
        <f t="shared" si="10"/>
        <v>Sol</v>
      </c>
      <c r="E24" s="51" t="str">
        <f t="shared" si="10"/>
        <v>Lab</v>
      </c>
      <c r="F24" s="51" t="str">
        <f t="shared" si="10"/>
        <v>La</v>
      </c>
      <c r="G24" s="51" t="str">
        <f t="shared" si="10"/>
        <v>Sib</v>
      </c>
      <c r="H24" s="51" t="str">
        <f t="shared" si="10"/>
        <v>Si</v>
      </c>
      <c r="I24" s="51" t="str">
        <f t="shared" si="10"/>
        <v>Do</v>
      </c>
      <c r="J24" s="51" t="str">
        <f t="shared" si="10"/>
        <v>Reb</v>
      </c>
      <c r="K24" s="51" t="str">
        <f t="shared" si="10"/>
        <v>Re</v>
      </c>
      <c r="L24" s="51" t="str">
        <f t="shared" si="10"/>
        <v>Mib</v>
      </c>
      <c r="M24" s="51" t="str">
        <f t="shared" si="10"/>
        <v>Mi</v>
      </c>
      <c r="N24" s="51" t="str">
        <f t="shared" si="10"/>
        <v>Fa</v>
      </c>
      <c r="O24" s="51" t="str">
        <f t="shared" si="10"/>
        <v>Solb</v>
      </c>
      <c r="P24" s="51" t="str">
        <f t="shared" si="10"/>
        <v>Sol</v>
      </c>
      <c r="Q24" s="51" t="str">
        <f t="shared" si="10"/>
        <v>Lab</v>
      </c>
      <c r="R24" s="51" t="str">
        <f t="shared" si="10"/>
        <v>La</v>
      </c>
      <c r="S24" s="51" t="str">
        <f t="shared" si="10"/>
        <v>Sib</v>
      </c>
      <c r="T24" s="51" t="str">
        <f t="shared" si="10"/>
        <v>Si</v>
      </c>
      <c r="U24" s="51" t="str">
        <f t="shared" si="10"/>
        <v>Do</v>
      </c>
      <c r="V24" s="51" t="str">
        <f t="shared" si="10"/>
        <v>Reb</v>
      </c>
      <c r="W24" s="51" t="str">
        <f t="shared" si="10"/>
        <v>Re</v>
      </c>
      <c r="X24" s="51" t="str">
        <f t="shared" si="10"/>
        <v>Mib</v>
      </c>
      <c r="Y24" s="51" t="str">
        <f t="shared" si="10"/>
        <v>Mi</v>
      </c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51"/>
      <c r="AX24" s="51"/>
      <c r="AY24" s="51"/>
      <c r="AZ24" s="51"/>
      <c r="BA24" s="51"/>
    </row>
    <row r="25" spans="1:53" x14ac:dyDescent="0.3">
      <c r="A25" s="51">
        <f>A18-1</f>
        <v>0</v>
      </c>
      <c r="B25" s="51">
        <f t="shared" ref="B25:Y25" si="11">B18-1</f>
        <v>1</v>
      </c>
      <c r="C25" s="51">
        <f t="shared" si="11"/>
        <v>2</v>
      </c>
      <c r="D25" s="51">
        <f t="shared" si="11"/>
        <v>3</v>
      </c>
      <c r="E25" s="51">
        <f t="shared" si="11"/>
        <v>4</v>
      </c>
      <c r="F25" s="51">
        <f t="shared" si="11"/>
        <v>5</v>
      </c>
      <c r="G25" s="51">
        <f t="shared" si="11"/>
        <v>6</v>
      </c>
      <c r="H25" s="51">
        <f t="shared" si="11"/>
        <v>7</v>
      </c>
      <c r="I25" s="51">
        <f t="shared" si="11"/>
        <v>8</v>
      </c>
      <c r="J25" s="51">
        <f t="shared" si="11"/>
        <v>9</v>
      </c>
      <c r="K25" s="51">
        <f t="shared" si="11"/>
        <v>10</v>
      </c>
      <c r="L25" s="51">
        <f t="shared" si="11"/>
        <v>11</v>
      </c>
      <c r="M25" s="51">
        <f t="shared" si="11"/>
        <v>12</v>
      </c>
      <c r="N25" s="51">
        <f t="shared" si="11"/>
        <v>13</v>
      </c>
      <c r="O25" s="51">
        <f t="shared" si="11"/>
        <v>14</v>
      </c>
      <c r="P25" s="51">
        <f t="shared" si="11"/>
        <v>15</v>
      </c>
      <c r="Q25" s="51">
        <f t="shared" si="11"/>
        <v>16</v>
      </c>
      <c r="R25" s="51">
        <f t="shared" si="11"/>
        <v>17</v>
      </c>
      <c r="S25" s="51">
        <f t="shared" si="11"/>
        <v>18</v>
      </c>
      <c r="T25" s="51">
        <f t="shared" si="11"/>
        <v>19</v>
      </c>
      <c r="U25" s="51">
        <f t="shared" si="11"/>
        <v>20</v>
      </c>
      <c r="V25" s="51">
        <f t="shared" si="11"/>
        <v>21</v>
      </c>
      <c r="W25" s="51">
        <f t="shared" si="11"/>
        <v>22</v>
      </c>
      <c r="X25" s="51">
        <f t="shared" si="11"/>
        <v>23</v>
      </c>
      <c r="Y25" s="51">
        <f t="shared" si="11"/>
        <v>24</v>
      </c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51"/>
      <c r="AX25" s="51"/>
      <c r="AY25" s="51"/>
      <c r="AZ25" s="51"/>
      <c r="BA25" s="51"/>
    </row>
    <row r="26" spans="1:53" x14ac:dyDescent="0.3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51"/>
      <c r="AX26" s="51"/>
      <c r="AY26" s="51"/>
      <c r="AZ26" s="51"/>
      <c r="BA26" s="51"/>
    </row>
    <row r="27" spans="1:53" x14ac:dyDescent="0.3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</row>
    <row r="28" spans="1:53" x14ac:dyDescent="0.3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</row>
    <row r="29" spans="1:53" x14ac:dyDescent="0.3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</row>
    <row r="30" spans="1:53" x14ac:dyDescent="0.3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</row>
    <row r="31" spans="1:53" x14ac:dyDescent="0.3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</row>
    <row r="32" spans="1:53" x14ac:dyDescent="0.3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</row>
    <row r="33" spans="1:53" x14ac:dyDescent="0.3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</row>
    <row r="34" spans="1:53" x14ac:dyDescent="0.3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</row>
    <row r="35" spans="1:53" x14ac:dyDescent="0.3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</row>
    <row r="36" spans="1:53" x14ac:dyDescent="0.3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</row>
    <row r="37" spans="1:53" x14ac:dyDescent="0.3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</row>
    <row r="38" spans="1:53" x14ac:dyDescent="0.3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</row>
    <row r="39" spans="1:53" x14ac:dyDescent="0.3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</row>
    <row r="40" spans="1:53" x14ac:dyDescent="0.3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</row>
    <row r="41" spans="1:53" x14ac:dyDescent="0.3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</row>
    <row r="42" spans="1:53" x14ac:dyDescent="0.3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</row>
    <row r="43" spans="1:53" x14ac:dyDescent="0.3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</row>
    <row r="44" spans="1:53" x14ac:dyDescent="0.3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</row>
    <row r="45" spans="1:53" x14ac:dyDescent="0.3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</row>
    <row r="46" spans="1:53" x14ac:dyDescent="0.3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</row>
    <row r="47" spans="1:53" x14ac:dyDescent="0.3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</row>
    <row r="48" spans="1:53" x14ac:dyDescent="0.3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</row>
    <row r="49" spans="1:53" x14ac:dyDescent="0.3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</row>
    <row r="50" spans="1:53" x14ac:dyDescent="0.3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</row>
    <row r="51" spans="1:53" x14ac:dyDescent="0.3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</row>
  </sheetData>
  <sheetProtection algorithmName="SHA-512" hashValue="6PuFHGgaOV7FclbHjcywcXyBHCK2vgTYDNPwsxZ4aPXJwzUrJyGYa5Z1z2B/ukDYA+tGCH0cPdT+FmXcHTEcGw==" saltValue="8fFb4lV/4P68k45iv7uXJA==" spinCount="100000" sheet="1" objects="1" scenarios="1"/>
  <mergeCells count="1">
    <mergeCell ref="Z1:AV26"/>
  </mergeCells>
  <hyperlinks>
    <hyperlink ref="Z1" r:id="rId1" display="www.laltromanualedibasso.com" xr:uid="{5631303A-8D6F-4551-93EE-1AD939227CD1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E3F4A-426D-440F-9FB9-22D1CCD8AFE0}">
  <dimension ref="A1:DC56"/>
  <sheetViews>
    <sheetView showGridLines="0" showRowColHeaders="0" topLeftCell="BS1" workbookViewId="0">
      <selection activeCell="BP1" sqref="A1:BP1048576"/>
    </sheetView>
  </sheetViews>
  <sheetFormatPr defaultRowHeight="14.4" x14ac:dyDescent="0.3"/>
  <cols>
    <col min="1" max="1" width="3" hidden="1" customWidth="1"/>
    <col min="2" max="2" width="4.44140625" hidden="1" customWidth="1"/>
    <col min="3" max="3" width="5.44140625" hidden="1" customWidth="1"/>
    <col min="4" max="4" width="3.44140625" hidden="1" customWidth="1"/>
    <col min="5" max="5" width="4.44140625" hidden="1" customWidth="1"/>
    <col min="6" max="7" width="2" hidden="1" customWidth="1"/>
    <col min="8" max="8" width="3" hidden="1" customWidth="1"/>
    <col min="9" max="9" width="2" hidden="1" customWidth="1"/>
    <col min="10" max="10" width="3.44140625" hidden="1" customWidth="1"/>
    <col min="11" max="11" width="3" hidden="1" customWidth="1"/>
    <col min="12" max="12" width="3.44140625" hidden="1" customWidth="1"/>
    <col min="13" max="13" width="4.44140625" hidden="1" customWidth="1"/>
    <col min="14" max="17" width="3" hidden="1" customWidth="1"/>
    <col min="18" max="18" width="4.44140625" hidden="1" customWidth="1"/>
    <col min="19" max="19" width="5.44140625" hidden="1" customWidth="1"/>
    <col min="20" max="20" width="3.44140625" hidden="1" customWidth="1"/>
    <col min="21" max="21" width="4.44140625" hidden="1" customWidth="1"/>
    <col min="22" max="25" width="3" hidden="1" customWidth="1"/>
    <col min="26" max="26" width="4.44140625" hidden="1" customWidth="1"/>
    <col min="27" max="27" width="5.44140625" hidden="1" customWidth="1"/>
    <col min="28" max="28" width="3.44140625" hidden="1" customWidth="1"/>
    <col min="29" max="29" width="4.44140625" hidden="1" customWidth="1"/>
    <col min="30" max="32" width="3" hidden="1" customWidth="1"/>
    <col min="33" max="34" width="9.44140625" hidden="1" customWidth="1"/>
    <col min="35" max="35" width="4.5546875" hidden="1" customWidth="1"/>
    <col min="36" max="36" width="28" hidden="1" customWidth="1"/>
    <col min="37" max="37" width="6.44140625" hidden="1" customWidth="1"/>
    <col min="38" max="38" width="9.44140625" hidden="1" customWidth="1"/>
    <col min="39" max="39" width="5.5546875" hidden="1" customWidth="1"/>
    <col min="40" max="40" width="10.5546875" hidden="1" customWidth="1"/>
    <col min="41" max="41" width="5.5546875" hidden="1" customWidth="1"/>
    <col min="42" max="42" width="10.5546875" hidden="1" customWidth="1"/>
    <col min="43" max="43" width="8.5546875" hidden="1" customWidth="1"/>
    <col min="44" max="44" width="9.44140625" hidden="1" customWidth="1"/>
    <col min="45" max="45" width="8.44140625" hidden="1" customWidth="1"/>
    <col min="46" max="46" width="9.44140625" hidden="1" customWidth="1"/>
    <col min="47" max="47" width="6.44140625" hidden="1" customWidth="1"/>
    <col min="48" max="48" width="12.5546875" hidden="1" customWidth="1"/>
    <col min="49" max="49" width="6.44140625" hidden="1" customWidth="1"/>
    <col min="50" max="50" width="14.5546875" hidden="1" customWidth="1"/>
    <col min="51" max="51" width="5.44140625" hidden="1" customWidth="1"/>
    <col min="52" max="52" width="9.44140625" hidden="1" customWidth="1"/>
    <col min="53" max="54" width="6.44140625" hidden="1" customWidth="1"/>
    <col min="55" max="55" width="8.44140625" hidden="1" customWidth="1"/>
    <col min="56" max="56" width="5.5546875" hidden="1" customWidth="1"/>
    <col min="57" max="57" width="10.44140625" hidden="1" customWidth="1"/>
    <col min="58" max="58" width="5.5546875" hidden="1" customWidth="1"/>
    <col min="59" max="59" width="11" hidden="1" customWidth="1"/>
    <col min="60" max="60" width="5.44140625" hidden="1" customWidth="1"/>
    <col min="61" max="61" width="11" hidden="1" customWidth="1"/>
    <col min="62" max="62" width="12" hidden="1" customWidth="1"/>
    <col min="63" max="63" width="9.44140625" hidden="1" customWidth="1"/>
    <col min="64" max="64" width="3" hidden="1" customWidth="1"/>
    <col min="65" max="65" width="9.44140625" hidden="1" customWidth="1"/>
    <col min="66" max="66" width="3" hidden="1" customWidth="1"/>
    <col min="67" max="67" width="9.44140625" hidden="1" customWidth="1"/>
    <col min="68" max="68" width="3" hidden="1" customWidth="1"/>
    <col min="69" max="70" width="9.44140625" hidden="1" customWidth="1"/>
  </cols>
  <sheetData>
    <row r="1" spans="1:107" ht="15" thickTop="1" x14ac:dyDescent="0.3">
      <c r="A1">
        <v>1</v>
      </c>
      <c r="B1">
        <f>A1+1</f>
        <v>2</v>
      </c>
      <c r="C1">
        <f t="shared" ref="C1:AF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  <c r="AD1">
        <f t="shared" si="0"/>
        <v>30</v>
      </c>
      <c r="AE1">
        <f t="shared" si="0"/>
        <v>31</v>
      </c>
      <c r="AF1">
        <f t="shared" si="0"/>
        <v>32</v>
      </c>
      <c r="AI1" s="186">
        <v>1</v>
      </c>
      <c r="AJ1" s="187"/>
      <c r="AK1" s="187"/>
      <c r="AL1" s="188"/>
      <c r="AM1" s="186">
        <f t="shared" ref="AM1" si="1">AI1+1</f>
        <v>2</v>
      </c>
      <c r="AN1" s="187"/>
      <c r="AO1" s="187"/>
      <c r="AP1" s="188"/>
      <c r="AQ1" s="186">
        <f t="shared" ref="AQ1" si="2">AM1+1</f>
        <v>3</v>
      </c>
      <c r="AR1" s="187"/>
      <c r="AS1" s="187"/>
      <c r="AT1" s="188"/>
      <c r="AU1" s="186">
        <f t="shared" ref="AU1" si="3">AQ1+1</f>
        <v>4</v>
      </c>
      <c r="AV1" s="187"/>
      <c r="AW1" s="187"/>
      <c r="AX1" s="188"/>
      <c r="AY1" s="186">
        <f t="shared" ref="AY1" si="4">AU1+1</f>
        <v>5</v>
      </c>
      <c r="AZ1" s="187"/>
      <c r="BA1" s="187"/>
      <c r="BB1" s="188"/>
      <c r="BC1" s="186">
        <f t="shared" ref="BC1" si="5">AY1+1</f>
        <v>6</v>
      </c>
      <c r="BD1" s="187"/>
      <c r="BE1" s="187"/>
      <c r="BF1" s="188"/>
      <c r="BG1" s="186">
        <f>BC1+1</f>
        <v>7</v>
      </c>
      <c r="BH1" s="187"/>
      <c r="BI1" s="187"/>
      <c r="BJ1" s="188"/>
      <c r="BK1" s="185"/>
      <c r="BL1" s="185"/>
      <c r="BM1" s="185"/>
      <c r="BN1" s="185"/>
      <c r="BR1" s="179" t="s">
        <v>139</v>
      </c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</row>
    <row r="2" spans="1:107" x14ac:dyDescent="0.3">
      <c r="AI2" s="27" t="s">
        <v>73</v>
      </c>
      <c r="AJ2" s="28" t="s">
        <v>74</v>
      </c>
      <c r="AK2" s="28" t="s">
        <v>75</v>
      </c>
      <c r="AL2" s="29" t="s">
        <v>76</v>
      </c>
      <c r="AM2" s="27" t="s">
        <v>73</v>
      </c>
      <c r="AN2" s="28" t="s">
        <v>74</v>
      </c>
      <c r="AO2" s="28" t="s">
        <v>75</v>
      </c>
      <c r="AP2" s="29" t="s">
        <v>76</v>
      </c>
      <c r="AQ2" s="27" t="s">
        <v>73</v>
      </c>
      <c r="AR2" s="28" t="s">
        <v>74</v>
      </c>
      <c r="AS2" s="28" t="s">
        <v>75</v>
      </c>
      <c r="AT2" s="29" t="s">
        <v>76</v>
      </c>
      <c r="AU2" s="27" t="s">
        <v>73</v>
      </c>
      <c r="AV2" s="28" t="s">
        <v>74</v>
      </c>
      <c r="AW2" s="28" t="s">
        <v>75</v>
      </c>
      <c r="AX2" s="29" t="s">
        <v>76</v>
      </c>
      <c r="AY2" s="27" t="s">
        <v>73</v>
      </c>
      <c r="AZ2" s="28" t="s">
        <v>74</v>
      </c>
      <c r="BA2" s="28" t="s">
        <v>75</v>
      </c>
      <c r="BB2" s="29" t="s">
        <v>76</v>
      </c>
      <c r="BC2" s="27" t="s">
        <v>73</v>
      </c>
      <c r="BD2" s="28" t="s">
        <v>74</v>
      </c>
      <c r="BE2" s="28" t="s">
        <v>75</v>
      </c>
      <c r="BF2" s="29" t="s">
        <v>76</v>
      </c>
      <c r="BG2" s="27" t="s">
        <v>73</v>
      </c>
      <c r="BH2" s="28" t="s">
        <v>74</v>
      </c>
      <c r="BI2" s="28" t="s">
        <v>75</v>
      </c>
      <c r="BJ2" s="29" t="s">
        <v>76</v>
      </c>
      <c r="BR2" s="180"/>
      <c r="BS2" s="180"/>
      <c r="BT2" s="180"/>
      <c r="BU2" s="180"/>
      <c r="BV2" s="180"/>
      <c r="BW2" s="180"/>
      <c r="BX2" s="180"/>
      <c r="BY2" s="180"/>
      <c r="BZ2" s="180"/>
      <c r="CA2" s="180"/>
      <c r="CB2" s="180"/>
      <c r="CC2" s="180"/>
      <c r="CD2" s="180"/>
      <c r="CE2" s="180"/>
      <c r="CF2" s="180"/>
      <c r="CG2" s="180"/>
      <c r="CH2" s="180"/>
      <c r="CI2" s="180"/>
      <c r="CJ2" s="180"/>
      <c r="CK2" s="180"/>
      <c r="CL2" s="180"/>
      <c r="CM2" s="180"/>
      <c r="CN2" s="180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</row>
    <row r="3" spans="1:107" x14ac:dyDescent="0.3">
      <c r="A3">
        <f>'SCALE TONALITA DITEGGIATURA'!A4</f>
        <v>1</v>
      </c>
      <c r="B3" t="str">
        <f>'SCALE TONALITA DITEGGIATURA'!B4</f>
        <v>Do</v>
      </c>
      <c r="C3">
        <f t="shared" ref="C3:C27" si="6">VLOOKUP(B3,POZZO,2,FALSE)</f>
        <v>1</v>
      </c>
      <c r="D3" t="str">
        <f t="shared" ref="D3:D27" si="7">LEFT(B3,2)</f>
        <v>Do</v>
      </c>
      <c r="E3" t="str">
        <f t="shared" ref="E3" si="8">IF(D3="SO","SOL",D3)</f>
        <v>Do</v>
      </c>
      <c r="F3" t="str">
        <f t="shared" ref="F3:F27" si="9">MID(B3,(LEN(E3)+1),(LEN(B3)-LEN(E3)))</f>
        <v/>
      </c>
      <c r="G3">
        <f>(IF(F3="#",1,(IF(F3="##",2,(IF(F3="###",3,(IF(F3="b",-1,(IF(F3="bb",-2,(IF(F3="bbb",-3,0))))))))))))</f>
        <v>0</v>
      </c>
      <c r="H3">
        <f t="shared" ref="H3:H27" si="10">VLOOKUP(E3,POZZO,2,FALSE)+G3</f>
        <v>1</v>
      </c>
      <c r="J3" t="str">
        <f>'SCALE TONALITA DITEGGIATURA'!C4</f>
        <v>Do</v>
      </c>
      <c r="K3">
        <f t="shared" ref="K3:K27" si="11">VLOOKUP(J3,POZZO,2,FALSE)</f>
        <v>1</v>
      </c>
      <c r="L3" t="str">
        <f t="shared" ref="L3:L27" si="12">LEFT(J3,2)</f>
        <v>Do</v>
      </c>
      <c r="M3" t="str">
        <f t="shared" ref="M3:M27" si="13">IF(L3="SO","SOL",L3)</f>
        <v>Do</v>
      </c>
      <c r="N3" t="str">
        <f t="shared" ref="N3:N27" si="14">MID(J3,(LEN(M3)+1),(LEN(J3)-LEN(M3)))</f>
        <v/>
      </c>
      <c r="O3">
        <f t="shared" ref="O3:O4" si="15">(IF(N3="#",1,(IF(N3="##",2,(IF(N3="###",3,(IF(N3="b",-1,(IF(N3="bb",-2,(IF(N3="bbb",-3,0))))))))))))</f>
        <v>0</v>
      </c>
      <c r="P3">
        <f t="shared" ref="P3:P27" si="16">VLOOKUP(M3,POZZO,2,FALSE)+O3</f>
        <v>1</v>
      </c>
      <c r="R3" t="str">
        <f>'SCALE TONALITA DITEGGIATURA'!D4</f>
        <v>Do</v>
      </c>
      <c r="S3">
        <f t="shared" ref="S3:S27" si="17">VLOOKUP(R3,POZZO,2,FALSE)</f>
        <v>1</v>
      </c>
      <c r="T3" t="str">
        <f t="shared" ref="T3:T27" si="18">LEFT(R3,2)</f>
        <v>Do</v>
      </c>
      <c r="U3" t="str">
        <f t="shared" ref="U3:U27" si="19">IF(T3="SO","SOL",T3)</f>
        <v>Do</v>
      </c>
      <c r="V3" t="str">
        <f t="shared" ref="V3:V27" si="20">MID(R3,(LEN(U3)+1),(LEN(R3)-LEN(U3)))</f>
        <v/>
      </c>
      <c r="W3">
        <f>(IF(V3="#",1,(IF(V3="##",2,(IF(V3="###",3,(IF(V3="b",-1,(IF(V3="bb",-2,(IF(V3="bbb",-3,0))))))))))))</f>
        <v>0</v>
      </c>
      <c r="X3">
        <f t="shared" ref="X3:X27" si="21">VLOOKUP(U3,POZZO,2,FALSE)+W3</f>
        <v>1</v>
      </c>
      <c r="Z3" t="str">
        <f>'SCALE TONALITA DITEGGIATURA'!E4</f>
        <v>Do</v>
      </c>
      <c r="AA3">
        <f t="shared" ref="AA3:AA27" si="22">VLOOKUP(Z3,POZZO,2,FALSE)</f>
        <v>1</v>
      </c>
      <c r="AB3" t="str">
        <f t="shared" ref="AB3:AB27" si="23">LEFT(Z3,2)</f>
        <v>Do</v>
      </c>
      <c r="AC3" t="str">
        <f t="shared" ref="AC3:AC27" si="24">IF(AB3="SO","SOL",AB3)</f>
        <v>Do</v>
      </c>
      <c r="AD3" t="str">
        <f t="shared" ref="AD3:AD27" si="25">MID(Z3,(LEN(AC3)+1),(LEN(Z3)-LEN(AC3)))</f>
        <v/>
      </c>
      <c r="AE3">
        <f>(IF(AD3="#",1,(IF(AD3="##",2,(IF(AD3="###",3,(IF(AD3="b",-1,(IF(AD3="bb",-2,(IF(AD3="bbb",-3,0))))))))))))</f>
        <v>0</v>
      </c>
      <c r="AF3">
        <f t="shared" ref="AF3:AF27" si="26">VLOOKUP(AC3,POZZO,2,FALSE)+AE3</f>
        <v>1</v>
      </c>
      <c r="AI3" s="27" t="str">
        <f>'SCALE TONALITA DITEGGIATURA'!B86</f>
        <v>Do</v>
      </c>
      <c r="AJ3" s="28" t="str">
        <f>'SCALE TONALITA DITEGGIATURA'!C86</f>
        <v>Dom</v>
      </c>
      <c r="AK3" s="28" t="str">
        <f>'SCALE TONALITA DITEGGIATURA'!D86</f>
        <v>Dom</v>
      </c>
      <c r="AL3" s="29" t="str">
        <f>'SCALE TONALITA DITEGGIATURA'!E86</f>
        <v>Dom</v>
      </c>
      <c r="AM3" s="27" t="str">
        <f>'SCALE TONALITA DITEGGIATURA'!B121</f>
        <v>Rem</v>
      </c>
      <c r="AN3" s="28" t="str">
        <f>'SCALE TONALITA DITEGGIATURA'!C121</f>
        <v>Rem5b</v>
      </c>
      <c r="AO3" s="28" t="str">
        <f>'SCALE TONALITA DITEGGIATURA'!D121</f>
        <v>Rem</v>
      </c>
      <c r="AP3" s="29" t="str">
        <f>'SCALE TONALITA DITEGGIATURA'!E121</f>
        <v>Rem5b</v>
      </c>
      <c r="AQ3" s="27" t="str">
        <f>'SCALE TONALITA DITEGGIATURA'!B157</f>
        <v>Mim</v>
      </c>
      <c r="AR3" s="28" t="str">
        <f>'SCALE TONALITA DITEGGIATURA'!C157</f>
        <v>Mib</v>
      </c>
      <c r="AS3" s="28" t="str">
        <f>'SCALE TONALITA DITEGGIATURA'!D157</f>
        <v>Mib5+</v>
      </c>
      <c r="AT3" s="29" t="str">
        <f>'SCALE TONALITA DITEGGIATURA'!E157</f>
        <v>Mib5+</v>
      </c>
      <c r="AU3" s="27" t="str">
        <f>'SCALE TONALITA DITEGGIATURA'!B193</f>
        <v>Fa</v>
      </c>
      <c r="AV3" s="28" t="str">
        <f>'SCALE TONALITA DITEGGIATURA'!C193</f>
        <v>Fam</v>
      </c>
      <c r="AW3" s="28" t="str">
        <f>'SCALE TONALITA DITEGGIATURA'!D193</f>
        <v>Fa</v>
      </c>
      <c r="AX3" s="29" t="str">
        <f>'SCALE TONALITA DITEGGIATURA'!E193</f>
        <v>Fam</v>
      </c>
      <c r="AY3" s="27" t="str">
        <f>'SCALE TONALITA DITEGGIATURA'!B229</f>
        <v>Sol</v>
      </c>
      <c r="AZ3" s="28" t="str">
        <f>'SCALE TONALITA DITEGGIATURA'!C229</f>
        <v>Solm</v>
      </c>
      <c r="BA3" s="28" t="str">
        <f>'SCALE TONALITA DITEGGIATURA'!D229</f>
        <v>Sol</v>
      </c>
      <c r="BB3" s="29" t="str">
        <f>'SCALE TONALITA DITEGGIATURA'!E229</f>
        <v>Sol</v>
      </c>
      <c r="BC3" s="27" t="str">
        <f>'SCALE TONALITA DITEGGIATURA'!B265</f>
        <v>Lam</v>
      </c>
      <c r="BD3" s="28" t="str">
        <f>'SCALE TONALITA DITEGGIATURA'!C265</f>
        <v>Lab</v>
      </c>
      <c r="BE3" s="28" t="str">
        <f>'SCALE TONALITA DITEGGIATURA'!D265</f>
        <v>Lam5b</v>
      </c>
      <c r="BF3" s="29" t="str">
        <f>'SCALE TONALITA DITEGGIATURA'!E265</f>
        <v>Lab</v>
      </c>
      <c r="BG3" s="27" t="str">
        <f>'SCALE TONALITA DITEGGIATURA'!B301</f>
        <v>Sim5b</v>
      </c>
      <c r="BH3" s="28" t="str">
        <f>'SCALE TONALITA DITEGGIATURA'!C301</f>
        <v>Sib</v>
      </c>
      <c r="BI3" s="28" t="str">
        <f>'SCALE TONALITA DITEGGIATURA'!D301</f>
        <v>Sim5b</v>
      </c>
      <c r="BJ3" s="29" t="str">
        <f>'SCALE TONALITA DITEGGIATURA'!E301</f>
        <v>Sim5b</v>
      </c>
      <c r="BR3" s="180"/>
      <c r="BS3" s="180"/>
      <c r="BT3" s="180"/>
      <c r="BU3" s="180"/>
      <c r="BV3" s="180"/>
      <c r="BW3" s="180"/>
      <c r="BX3" s="180"/>
      <c r="BY3" s="180"/>
      <c r="BZ3" s="180"/>
      <c r="CA3" s="180"/>
      <c r="CB3" s="180"/>
      <c r="CC3" s="180"/>
      <c r="CD3" s="180"/>
      <c r="CE3" s="180"/>
      <c r="CF3" s="180"/>
      <c r="CG3" s="180"/>
      <c r="CH3" s="180"/>
      <c r="CI3" s="180"/>
      <c r="CJ3" s="180"/>
      <c r="CK3" s="180"/>
      <c r="CL3" s="180"/>
      <c r="CM3" s="180"/>
      <c r="CN3" s="180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</row>
    <row r="4" spans="1:107" x14ac:dyDescent="0.3">
      <c r="A4">
        <f>'SCALE TONALITA DITEGGIATURA'!A5</f>
        <v>2</v>
      </c>
      <c r="B4" t="str">
        <f>'SCALE TONALITA DITEGGIATURA'!B5</f>
        <v>Re</v>
      </c>
      <c r="C4">
        <f t="shared" si="6"/>
        <v>3</v>
      </c>
      <c r="D4" t="str">
        <f t="shared" si="7"/>
        <v>Re</v>
      </c>
      <c r="E4" t="str">
        <f t="shared" ref="E4:E27" si="27">IF(D4="SO","SOL",D4)</f>
        <v>Re</v>
      </c>
      <c r="F4" t="str">
        <f t="shared" si="9"/>
        <v/>
      </c>
      <c r="G4">
        <f t="shared" ref="G4:G27" si="28">(IF(F4="#",1,(IF(F4="##",2,(IF(F4="###",3,(IF(F4="b",-1,(IF(F4="bb",-2,(IF(F4="bbb",-3,0))))))))))))</f>
        <v>0</v>
      </c>
      <c r="H4" s="35">
        <f t="shared" ref="H4:H9" si="29">IF((VLOOKUP(E4,POZZO,2,FALSE)+G4)&lt;H3,(VLOOKUP(E4,POZZO,2,FALSE)+G4)+12,VLOOKUP(E4,POZZO,2,FALSE)+G4)</f>
        <v>3</v>
      </c>
      <c r="J4" t="str">
        <f>'SCALE TONALITA DITEGGIATURA'!C5</f>
        <v>Re</v>
      </c>
      <c r="K4">
        <f t="shared" si="11"/>
        <v>3</v>
      </c>
      <c r="L4" t="str">
        <f t="shared" si="12"/>
        <v>Re</v>
      </c>
      <c r="M4" t="str">
        <f t="shared" si="13"/>
        <v>Re</v>
      </c>
      <c r="N4" t="str">
        <f t="shared" si="14"/>
        <v/>
      </c>
      <c r="O4">
        <f t="shared" si="15"/>
        <v>0</v>
      </c>
      <c r="P4" s="35">
        <f t="shared" ref="P4:P9" si="30">IF((VLOOKUP(M4,POZZO,2,FALSE)+O4)&lt;P3,(VLOOKUP(M4,POZZO,2,FALSE)+O4)+12,VLOOKUP(M4,POZZO,2,FALSE)+O4)</f>
        <v>3</v>
      </c>
      <c r="R4" t="str">
        <f>'SCALE TONALITA DITEGGIATURA'!D5</f>
        <v>Re</v>
      </c>
      <c r="S4">
        <f t="shared" si="17"/>
        <v>3</v>
      </c>
      <c r="T4" t="str">
        <f t="shared" si="18"/>
        <v>Re</v>
      </c>
      <c r="U4" t="str">
        <f t="shared" si="19"/>
        <v>Re</v>
      </c>
      <c r="V4" t="str">
        <f t="shared" si="20"/>
        <v/>
      </c>
      <c r="W4">
        <f t="shared" ref="W4:W27" si="31">(IF(V4="#",1,(IF(V4="##",2,(IF(V4="###",3,(IF(V4="b",-1,(IF(V4="bb",-2,(IF(V4="bbb",-3,0))))))))))))</f>
        <v>0</v>
      </c>
      <c r="X4" s="35">
        <f t="shared" ref="X4:X9" si="32">IF((VLOOKUP(U4,POZZO,2,FALSE)+W4)&lt;X3,(VLOOKUP(U4,POZZO,2,FALSE)+W4)+12,VLOOKUP(U4,POZZO,2,FALSE)+W4)</f>
        <v>3</v>
      </c>
      <c r="Z4" t="str">
        <f>'SCALE TONALITA DITEGGIATURA'!E5</f>
        <v>Re</v>
      </c>
      <c r="AA4">
        <f t="shared" si="22"/>
        <v>3</v>
      </c>
      <c r="AB4" t="str">
        <f t="shared" si="23"/>
        <v>Re</v>
      </c>
      <c r="AC4" t="str">
        <f t="shared" si="24"/>
        <v>Re</v>
      </c>
      <c r="AD4" t="str">
        <f t="shared" si="25"/>
        <v/>
      </c>
      <c r="AE4">
        <f t="shared" ref="AE4:AE27" si="33">(IF(AD4="#",1,(IF(AD4="##",2,(IF(AD4="###",3,(IF(AD4="b",-1,(IF(AD4="bb",-2,(IF(AD4="bbb",-3,0))))))))))))</f>
        <v>0</v>
      </c>
      <c r="AF4" s="35">
        <f t="shared" ref="AF4:AF9" si="34">IF((VLOOKUP(AC4,POZZO,2,FALSE)+AE4)&lt;AF3,(VLOOKUP(AC4,POZZO,2,FALSE)+AE4)+12,VLOOKUP(AC4,POZZO,2,FALSE)+AE4)</f>
        <v>3</v>
      </c>
      <c r="AI4" s="27" t="str">
        <f>'SCALE TONALITA DITEGGIATURA'!B87</f>
        <v>DoΔ</v>
      </c>
      <c r="AJ4" s="28" t="str">
        <f>'SCALE TONALITA DITEGGIATURA'!C87</f>
        <v>Dom7</v>
      </c>
      <c r="AK4" s="28" t="str">
        <f>'SCALE TONALITA DITEGGIATURA'!D87</f>
        <v>DomΔ</v>
      </c>
      <c r="AL4" s="29" t="str">
        <f>'SCALE TONALITA DITEGGIATURA'!E87</f>
        <v>DomΔ</v>
      </c>
      <c r="AM4" s="27" t="str">
        <f>'SCALE TONALITA DITEGGIATURA'!B122</f>
        <v>Rem7</v>
      </c>
      <c r="AN4" s="28" t="str">
        <f>'SCALE TONALITA DITEGGIATURA'!C122</f>
        <v>Rem5b7</v>
      </c>
      <c r="AO4" s="28" t="str">
        <f>'SCALE TONALITA DITEGGIATURA'!D122</f>
        <v>Rem7</v>
      </c>
      <c r="AP4" s="29" t="str">
        <f>'SCALE TONALITA DITEGGIATURA'!E122</f>
        <v>Rem5b7</v>
      </c>
      <c r="AQ4" s="27" t="str">
        <f>'SCALE TONALITA DITEGGIATURA'!B158</f>
        <v>Mim7</v>
      </c>
      <c r="AR4" s="28" t="str">
        <f>'SCALE TONALITA DITEGGIATURA'!C158</f>
        <v>MibΔ</v>
      </c>
      <c r="AS4" s="28" t="str">
        <f>'SCALE TONALITA DITEGGIATURA'!D158</f>
        <v>Mib5+Δ</v>
      </c>
      <c r="AT4" s="29" t="str">
        <f>'SCALE TONALITA DITEGGIATURA'!E158</f>
        <v>Mib5+Δ</v>
      </c>
      <c r="AU4" s="27" t="str">
        <f>'SCALE TONALITA DITEGGIATURA'!B194</f>
        <v>FaΔ</v>
      </c>
      <c r="AV4" s="28" t="str">
        <f>'SCALE TONALITA DITEGGIATURA'!C194</f>
        <v>Fam7</v>
      </c>
      <c r="AW4" s="28" t="str">
        <f>'SCALE TONALITA DITEGGIATURA'!D194</f>
        <v>Fa7</v>
      </c>
      <c r="AX4" s="29" t="str">
        <f>'SCALE TONALITA DITEGGIATURA'!E194</f>
        <v>Fam7</v>
      </c>
      <c r="AY4" s="27" t="str">
        <f>'SCALE TONALITA DITEGGIATURA'!B230</f>
        <v>Sol7</v>
      </c>
      <c r="AZ4" s="28" t="str">
        <f>'SCALE TONALITA DITEGGIATURA'!C230</f>
        <v>Solm7</v>
      </c>
      <c r="BA4" s="28" t="str">
        <f>'SCALE TONALITA DITEGGIATURA'!D230</f>
        <v>Sol7</v>
      </c>
      <c r="BB4" s="29" t="str">
        <f>'SCALE TONALITA DITEGGIATURA'!E230</f>
        <v>Sol7</v>
      </c>
      <c r="BC4" s="27" t="str">
        <f>'SCALE TONALITA DITEGGIATURA'!B266</f>
        <v>Lam7</v>
      </c>
      <c r="BD4" s="28" t="str">
        <f>'SCALE TONALITA DITEGGIATURA'!C266</f>
        <v>LabΔ</v>
      </c>
      <c r="BE4" s="28" t="str">
        <f>'SCALE TONALITA DITEGGIATURA'!D266</f>
        <v>Lam5b7</v>
      </c>
      <c r="BF4" s="29" t="str">
        <f>'SCALE TONALITA DITEGGIATURA'!E266</f>
        <v>LabΔ</v>
      </c>
      <c r="BG4" s="27" t="str">
        <f>'SCALE TONALITA DITEGGIATURA'!B302</f>
        <v>Sim5b7</v>
      </c>
      <c r="BH4" s="28" t="str">
        <f>'SCALE TONALITA DITEGGIATURA'!C302</f>
        <v>Sib7</v>
      </c>
      <c r="BI4" s="28" t="str">
        <f>'SCALE TONALITA DITEGGIATURA'!D302</f>
        <v>Sim5b7</v>
      </c>
      <c r="BJ4" s="29" t="str">
        <f>'SCALE TONALITA DITEGGIATURA'!E302</f>
        <v>Sidim</v>
      </c>
      <c r="BR4" s="180"/>
      <c r="BS4" s="180"/>
      <c r="BT4" s="180"/>
      <c r="BU4" s="180"/>
      <c r="BV4" s="180"/>
      <c r="BW4" s="180"/>
      <c r="BX4" s="180"/>
      <c r="BY4" s="180"/>
      <c r="BZ4" s="180"/>
      <c r="CA4" s="180"/>
      <c r="CB4" s="180"/>
      <c r="CC4" s="180"/>
      <c r="CD4" s="180"/>
      <c r="CE4" s="180"/>
      <c r="CF4" s="180"/>
      <c r="CG4" s="180"/>
      <c r="CH4" s="180"/>
      <c r="CI4" s="180"/>
      <c r="CJ4" s="180"/>
      <c r="CK4" s="180"/>
      <c r="CL4" s="180"/>
      <c r="CM4" s="180"/>
      <c r="CN4" s="180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</row>
    <row r="5" spans="1:107" x14ac:dyDescent="0.3">
      <c r="A5">
        <f>'SCALE TONALITA DITEGGIATURA'!A6</f>
        <v>3</v>
      </c>
      <c r="B5" t="str">
        <f>'SCALE TONALITA DITEGGIATURA'!B6</f>
        <v>Mi</v>
      </c>
      <c r="C5">
        <f t="shared" si="6"/>
        <v>5</v>
      </c>
      <c r="D5" t="str">
        <f t="shared" si="7"/>
        <v>Mi</v>
      </c>
      <c r="E5" t="str">
        <f t="shared" si="27"/>
        <v>Mi</v>
      </c>
      <c r="F5" t="str">
        <f t="shared" si="9"/>
        <v/>
      </c>
      <c r="G5">
        <f t="shared" si="28"/>
        <v>0</v>
      </c>
      <c r="H5" s="35">
        <f t="shared" si="29"/>
        <v>5</v>
      </c>
      <c r="J5" t="str">
        <f>'SCALE TONALITA DITEGGIATURA'!C6</f>
        <v>Mib</v>
      </c>
      <c r="K5">
        <f t="shared" si="11"/>
        <v>4</v>
      </c>
      <c r="L5" t="str">
        <f t="shared" si="12"/>
        <v>Mi</v>
      </c>
      <c r="M5" t="str">
        <f t="shared" si="13"/>
        <v>Mi</v>
      </c>
      <c r="N5" t="str">
        <f t="shared" si="14"/>
        <v>b</v>
      </c>
      <c r="O5">
        <f>(IF(N5="#",1,(IF(N5="##",2,(IF(N5="###",3,(IF(N5="b",-1,(IF(N5="bb",-2,(IF(N5="bbb",-3,0))))))))))))</f>
        <v>-1</v>
      </c>
      <c r="P5" s="35">
        <f t="shared" si="30"/>
        <v>4</v>
      </c>
      <c r="R5" t="str">
        <f>'SCALE TONALITA DITEGGIATURA'!D6</f>
        <v>Mib</v>
      </c>
      <c r="S5">
        <f t="shared" si="17"/>
        <v>4</v>
      </c>
      <c r="T5" t="str">
        <f t="shared" si="18"/>
        <v>Mi</v>
      </c>
      <c r="U5" t="str">
        <f t="shared" si="19"/>
        <v>Mi</v>
      </c>
      <c r="V5" t="str">
        <f t="shared" si="20"/>
        <v>b</v>
      </c>
      <c r="W5">
        <f t="shared" si="31"/>
        <v>-1</v>
      </c>
      <c r="X5" s="35">
        <f t="shared" si="32"/>
        <v>4</v>
      </c>
      <c r="Z5" t="str">
        <f>'SCALE TONALITA DITEGGIATURA'!E6</f>
        <v>Mib</v>
      </c>
      <c r="AA5">
        <f t="shared" si="22"/>
        <v>4</v>
      </c>
      <c r="AB5" t="str">
        <f t="shared" si="23"/>
        <v>Mi</v>
      </c>
      <c r="AC5" t="str">
        <f t="shared" si="24"/>
        <v>Mi</v>
      </c>
      <c r="AD5" t="str">
        <f t="shared" si="25"/>
        <v>b</v>
      </c>
      <c r="AE5">
        <f t="shared" si="33"/>
        <v>-1</v>
      </c>
      <c r="AF5" s="35">
        <f t="shared" si="34"/>
        <v>4</v>
      </c>
      <c r="AI5" s="27" t="str">
        <f>'SCALE TONALITA DITEGGIATURA'!B88</f>
        <v>Do9</v>
      </c>
      <c r="AJ5" s="28" t="str">
        <f>'SCALE TONALITA DITEGGIATURA'!C88</f>
        <v>Dom9</v>
      </c>
      <c r="AK5" s="28" t="str">
        <f>'SCALE TONALITA DITEGGIATURA'!D88</f>
        <v>Dom9</v>
      </c>
      <c r="AL5" s="29" t="str">
        <f>'SCALE TONALITA DITEGGIATURA'!E88</f>
        <v>Dom9</v>
      </c>
      <c r="AM5" s="27" t="str">
        <f>'SCALE TONALITA DITEGGIATURA'!B123</f>
        <v>Rem9</v>
      </c>
      <c r="AN5" s="28" t="str">
        <f>'SCALE TONALITA DITEGGIATURA'!C123</f>
        <v>Rem5b9b</v>
      </c>
      <c r="AO5" s="28" t="str">
        <f>'SCALE TONALITA DITEGGIATURA'!D123</f>
        <v>Rem9b</v>
      </c>
      <c r="AP5" s="29" t="str">
        <f>'SCALE TONALITA DITEGGIATURA'!E123</f>
        <v>Rem5b9b</v>
      </c>
      <c r="AQ5" s="27" t="str">
        <f>'SCALE TONALITA DITEGGIATURA'!B159</f>
        <v>Mim9b</v>
      </c>
      <c r="AR5" s="28" t="str">
        <f>'SCALE TONALITA DITEGGIATURA'!C159</f>
        <v>Mib9</v>
      </c>
      <c r="AS5" s="28" t="str">
        <f>'SCALE TONALITA DITEGGIATURA'!D159</f>
        <v>Mib5+9</v>
      </c>
      <c r="AT5" s="29" t="str">
        <f>'SCALE TONALITA DITEGGIATURA'!E159</f>
        <v>Mib5+9</v>
      </c>
      <c r="AU5" s="27" t="str">
        <f>'SCALE TONALITA DITEGGIATURA'!B195</f>
        <v>Fa9</v>
      </c>
      <c r="AV5" s="28" t="str">
        <f>'SCALE TONALITA DITEGGIATURA'!C195</f>
        <v>Fam9</v>
      </c>
      <c r="AW5" s="28" t="str">
        <f>'SCALE TONALITA DITEGGIATURA'!D195</f>
        <v>Fa9</v>
      </c>
      <c r="AX5" s="29" t="str">
        <f>'SCALE TONALITA DITEGGIATURA'!E195</f>
        <v>Fam9</v>
      </c>
      <c r="AY5" s="27" t="str">
        <f>'SCALE TONALITA DITEGGIATURA'!B231</f>
        <v>Sol9</v>
      </c>
      <c r="AZ5" s="28" t="str">
        <f>'SCALE TONALITA DITEGGIATURA'!C231</f>
        <v>Solm9b</v>
      </c>
      <c r="BA5" s="28" t="str">
        <f>'SCALE TONALITA DITEGGIATURA'!D231</f>
        <v>Sol9</v>
      </c>
      <c r="BB5" s="29" t="str">
        <f>'SCALE TONALITA DITEGGIATURA'!E231</f>
        <v>Sol9b</v>
      </c>
      <c r="BC5" s="27" t="str">
        <f>'SCALE TONALITA DITEGGIATURA'!B267</f>
        <v>Lam9</v>
      </c>
      <c r="BD5" s="28" t="str">
        <f>'SCALE TONALITA DITEGGIATURA'!C267</f>
        <v>Lab9</v>
      </c>
      <c r="BE5" s="28" t="str">
        <f>'SCALE TONALITA DITEGGIATURA'!D267</f>
        <v>Lam5b9</v>
      </c>
      <c r="BF5" s="29" t="str">
        <f>'SCALE TONALITA DITEGGIATURA'!E267</f>
        <v>Lab9#</v>
      </c>
      <c r="BG5" s="27" t="str">
        <f>'SCALE TONALITA DITEGGIATURA'!B303</f>
        <v>Sim5b9b</v>
      </c>
      <c r="BH5" s="28" t="str">
        <f>'SCALE TONALITA DITEGGIATURA'!C303</f>
        <v>Sib9</v>
      </c>
      <c r="BI5" s="28" t="str">
        <f>'SCALE TONALITA DITEGGIATURA'!D303</f>
        <v>Sim5b9b</v>
      </c>
      <c r="BJ5" s="29" t="str">
        <f>'SCALE TONALITA DITEGGIATURA'!E303</f>
        <v>Sidim</v>
      </c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</row>
    <row r="6" spans="1:107" x14ac:dyDescent="0.3">
      <c r="A6">
        <f>'SCALE TONALITA DITEGGIATURA'!A7</f>
        <v>4</v>
      </c>
      <c r="B6" t="str">
        <f>'SCALE TONALITA DITEGGIATURA'!B7</f>
        <v>Fa</v>
      </c>
      <c r="C6">
        <f t="shared" si="6"/>
        <v>6</v>
      </c>
      <c r="D6" t="str">
        <f t="shared" si="7"/>
        <v>Fa</v>
      </c>
      <c r="E6" t="str">
        <f t="shared" si="27"/>
        <v>Fa</v>
      </c>
      <c r="F6" t="str">
        <f t="shared" si="9"/>
        <v/>
      </c>
      <c r="G6">
        <f t="shared" si="28"/>
        <v>0</v>
      </c>
      <c r="H6" s="35">
        <f t="shared" si="29"/>
        <v>6</v>
      </c>
      <c r="J6" t="str">
        <f>'SCALE TONALITA DITEGGIATURA'!C7</f>
        <v>Fa</v>
      </c>
      <c r="K6">
        <f t="shared" si="11"/>
        <v>6</v>
      </c>
      <c r="L6" t="str">
        <f t="shared" si="12"/>
        <v>Fa</v>
      </c>
      <c r="M6" t="str">
        <f t="shared" si="13"/>
        <v>Fa</v>
      </c>
      <c r="N6" t="str">
        <f t="shared" si="14"/>
        <v/>
      </c>
      <c r="O6">
        <f t="shared" ref="O6:O27" si="35">(IF(N6="#",1,(IF(N6="##",2,(IF(N6="###",3,(IF(N6="b",-1,(IF(N6="bb",-2,(IF(N6="bbb",-3,0))))))))))))</f>
        <v>0</v>
      </c>
      <c r="P6" s="35">
        <f t="shared" si="30"/>
        <v>6</v>
      </c>
      <c r="R6" t="str">
        <f>'SCALE TONALITA DITEGGIATURA'!D7</f>
        <v>Fa</v>
      </c>
      <c r="S6">
        <f t="shared" si="17"/>
        <v>6</v>
      </c>
      <c r="T6" t="str">
        <f t="shared" si="18"/>
        <v>Fa</v>
      </c>
      <c r="U6" t="str">
        <f t="shared" si="19"/>
        <v>Fa</v>
      </c>
      <c r="V6" t="str">
        <f t="shared" si="20"/>
        <v/>
      </c>
      <c r="W6">
        <f t="shared" si="31"/>
        <v>0</v>
      </c>
      <c r="X6" s="35">
        <f t="shared" si="32"/>
        <v>6</v>
      </c>
      <c r="Z6" t="str">
        <f>'SCALE TONALITA DITEGGIATURA'!E7</f>
        <v>Fa</v>
      </c>
      <c r="AA6">
        <f t="shared" si="22"/>
        <v>6</v>
      </c>
      <c r="AB6" t="str">
        <f t="shared" si="23"/>
        <v>Fa</v>
      </c>
      <c r="AC6" t="str">
        <f t="shared" si="24"/>
        <v>Fa</v>
      </c>
      <c r="AD6" t="str">
        <f t="shared" si="25"/>
        <v/>
      </c>
      <c r="AE6">
        <f t="shared" si="33"/>
        <v>0</v>
      </c>
      <c r="AF6" s="35">
        <f t="shared" si="34"/>
        <v>6</v>
      </c>
      <c r="AI6" s="27" t="str">
        <f>'SCALE TONALITA DITEGGIATURA'!B89</f>
        <v>Do11</v>
      </c>
      <c r="AJ6" s="28" t="str">
        <f>'SCALE TONALITA DITEGGIATURA'!C89</f>
        <v>Dom11</v>
      </c>
      <c r="AK6" s="28" t="str">
        <f>'SCALE TONALITA DITEGGIATURA'!D89</f>
        <v>Dom11</v>
      </c>
      <c r="AL6" s="29" t="str">
        <f>'SCALE TONALITA DITEGGIATURA'!E89</f>
        <v>Dom11</v>
      </c>
      <c r="AM6" s="27" t="str">
        <f>'SCALE TONALITA DITEGGIATURA'!B124</f>
        <v>Rem11</v>
      </c>
      <c r="AN6" s="28" t="str">
        <f>'SCALE TONALITA DITEGGIATURA'!C124</f>
        <v>Rem5b11</v>
      </c>
      <c r="AO6" s="28" t="str">
        <f>'SCALE TONALITA DITEGGIATURA'!D124</f>
        <v>Rem11</v>
      </c>
      <c r="AP6" s="29" t="str">
        <f>'SCALE TONALITA DITEGGIATURA'!E124</f>
        <v>Rem5b11</v>
      </c>
      <c r="AQ6" s="27" t="str">
        <f>'SCALE TONALITA DITEGGIATURA'!B160</f>
        <v>Mim11</v>
      </c>
      <c r="AR6" s="28" t="str">
        <f>'SCALE TONALITA DITEGGIATURA'!C160</f>
        <v>Mib11</v>
      </c>
      <c r="AS6" s="28" t="str">
        <f>'SCALE TONALITA DITEGGIATURA'!D160</f>
        <v>Mib5+11+</v>
      </c>
      <c r="AT6" s="29" t="str">
        <f>'SCALE TONALITA DITEGGIATURA'!E160</f>
        <v>Mib5+11</v>
      </c>
      <c r="AU6" s="27" t="str">
        <f>'SCALE TONALITA DITEGGIATURA'!B196</f>
        <v>Fa11+</v>
      </c>
      <c r="AV6" s="28" t="str">
        <f>'SCALE TONALITA DITEGGIATURA'!C196</f>
        <v>Fam11</v>
      </c>
      <c r="AW6" s="28" t="str">
        <f>'SCALE TONALITA DITEGGIATURA'!D196</f>
        <v>Fa11+</v>
      </c>
      <c r="AX6" s="29" t="str">
        <f>'SCALE TONALITA DITEGGIATURA'!E196</f>
        <v>Fam11+</v>
      </c>
      <c r="AY6" s="27" t="str">
        <f>'SCALE TONALITA DITEGGIATURA'!B232</f>
        <v>Sol11</v>
      </c>
      <c r="AZ6" s="28" t="str">
        <f>'SCALE TONALITA DITEGGIATURA'!C232</f>
        <v>Solm11</v>
      </c>
      <c r="BA6" s="28" t="str">
        <f>'SCALE TONALITA DITEGGIATURA'!D232</f>
        <v>Sol11</v>
      </c>
      <c r="BB6" s="29" t="str">
        <f>'SCALE TONALITA DITEGGIATURA'!E232</f>
        <v>Sol11</v>
      </c>
      <c r="BC6" s="27" t="str">
        <f>'SCALE TONALITA DITEGGIATURA'!B268</f>
        <v>Lam11</v>
      </c>
      <c r="BD6" s="28" t="str">
        <f>'SCALE TONALITA DITEGGIATURA'!C268</f>
        <v>Lab11+</v>
      </c>
      <c r="BE6" s="28" t="str">
        <f>'SCALE TONALITA DITEGGIATURA'!D268</f>
        <v>Lam5b11</v>
      </c>
      <c r="BF6" s="29" t="str">
        <f>'SCALE TONALITA DITEGGIATURA'!E268</f>
        <v>Lab11+</v>
      </c>
      <c r="BG6" s="27" t="str">
        <f>'SCALE TONALITA DITEGGIATURA'!B304</f>
        <v>Sim5b11</v>
      </c>
      <c r="BH6" s="28" t="str">
        <f>'SCALE TONALITA DITEGGIATURA'!C304</f>
        <v>Sib11</v>
      </c>
      <c r="BI6" s="28" t="str">
        <f>'SCALE TONALITA DITEGGIATURA'!D304</f>
        <v>Sim5b11b</v>
      </c>
      <c r="BJ6" s="29" t="str">
        <f>'SCALE TONALITA DITEGGIATURA'!E304</f>
        <v>Sidim</v>
      </c>
      <c r="BR6" s="180"/>
      <c r="BS6" s="180"/>
      <c r="BT6" s="180"/>
      <c r="BU6" s="180"/>
      <c r="BV6" s="180"/>
      <c r="BW6" s="180"/>
      <c r="BX6" s="180"/>
      <c r="BY6" s="180"/>
      <c r="BZ6" s="180"/>
      <c r="CA6" s="180"/>
      <c r="CB6" s="180"/>
      <c r="CC6" s="180"/>
      <c r="CD6" s="180"/>
      <c r="CE6" s="180"/>
      <c r="CF6" s="180"/>
      <c r="CG6" s="180"/>
      <c r="CH6" s="180"/>
      <c r="CI6" s="180"/>
      <c r="CJ6" s="180"/>
      <c r="CK6" s="180"/>
      <c r="CL6" s="180"/>
      <c r="CM6" s="180"/>
      <c r="CN6" s="180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</row>
    <row r="7" spans="1:107" ht="15" thickBot="1" x14ac:dyDescent="0.35">
      <c r="A7">
        <f>'SCALE TONALITA DITEGGIATURA'!A8</f>
        <v>5</v>
      </c>
      <c r="B7" t="str">
        <f>'SCALE TONALITA DITEGGIATURA'!B8</f>
        <v>Sol</v>
      </c>
      <c r="C7">
        <f t="shared" si="6"/>
        <v>8</v>
      </c>
      <c r="D7" t="str">
        <f t="shared" si="7"/>
        <v>So</v>
      </c>
      <c r="E7" t="str">
        <f t="shared" si="27"/>
        <v>SOL</v>
      </c>
      <c r="F7" t="str">
        <f t="shared" si="9"/>
        <v/>
      </c>
      <c r="G7">
        <f t="shared" si="28"/>
        <v>0</v>
      </c>
      <c r="H7" s="35">
        <f t="shared" si="29"/>
        <v>8</v>
      </c>
      <c r="J7" t="str">
        <f>'SCALE TONALITA DITEGGIATURA'!C8</f>
        <v>Sol</v>
      </c>
      <c r="K7">
        <f t="shared" si="11"/>
        <v>8</v>
      </c>
      <c r="L7" t="str">
        <f t="shared" si="12"/>
        <v>So</v>
      </c>
      <c r="M7" t="str">
        <f t="shared" si="13"/>
        <v>SOL</v>
      </c>
      <c r="N7" t="str">
        <f t="shared" si="14"/>
        <v/>
      </c>
      <c r="O7">
        <f t="shared" si="35"/>
        <v>0</v>
      </c>
      <c r="P7" s="35">
        <f t="shared" si="30"/>
        <v>8</v>
      </c>
      <c r="R7" t="str">
        <f>'SCALE TONALITA DITEGGIATURA'!D8</f>
        <v>Sol</v>
      </c>
      <c r="S7">
        <f t="shared" si="17"/>
        <v>8</v>
      </c>
      <c r="T7" t="str">
        <f t="shared" si="18"/>
        <v>So</v>
      </c>
      <c r="U7" t="str">
        <f t="shared" si="19"/>
        <v>SOL</v>
      </c>
      <c r="V7" t="str">
        <f t="shared" si="20"/>
        <v/>
      </c>
      <c r="W7">
        <f t="shared" si="31"/>
        <v>0</v>
      </c>
      <c r="X7" s="35">
        <f t="shared" si="32"/>
        <v>8</v>
      </c>
      <c r="Z7" t="str">
        <f>'SCALE TONALITA DITEGGIATURA'!E8</f>
        <v>Sol</v>
      </c>
      <c r="AA7">
        <f t="shared" si="22"/>
        <v>8</v>
      </c>
      <c r="AB7" t="str">
        <f t="shared" si="23"/>
        <v>So</v>
      </c>
      <c r="AC7" t="str">
        <f t="shared" si="24"/>
        <v>SOL</v>
      </c>
      <c r="AD7" t="str">
        <f t="shared" si="25"/>
        <v/>
      </c>
      <c r="AE7">
        <f t="shared" si="33"/>
        <v>0</v>
      </c>
      <c r="AF7" s="35">
        <f t="shared" si="34"/>
        <v>8</v>
      </c>
      <c r="AI7" s="30" t="str">
        <f>'SCALE TONALITA DITEGGIATURA'!B90</f>
        <v>Do13</v>
      </c>
      <c r="AJ7" s="31" t="str">
        <f>'SCALE TONALITA DITEGGIATURA'!C90</f>
        <v>Dom13b</v>
      </c>
      <c r="AK7" s="31" t="str">
        <f>'SCALE TONALITA DITEGGIATURA'!D90</f>
        <v>Dom13</v>
      </c>
      <c r="AL7" s="32" t="str">
        <f>'SCALE TONALITA DITEGGIATURA'!E90</f>
        <v>Dom13b</v>
      </c>
      <c r="AM7" s="30" t="str">
        <f>'SCALE TONALITA DITEGGIATURA'!B125</f>
        <v>Rem13</v>
      </c>
      <c r="AN7" s="31" t="str">
        <f>'SCALE TONALITA DITEGGIATURA'!C125</f>
        <v>Rem5b13b</v>
      </c>
      <c r="AO7" s="31" t="str">
        <f>'SCALE TONALITA DITEGGIATURA'!D125</f>
        <v>Rem13</v>
      </c>
      <c r="AP7" s="32" t="str">
        <f>'SCALE TONALITA DITEGGIATURA'!E125</f>
        <v>Rem5b13</v>
      </c>
      <c r="AQ7" s="30" t="str">
        <f>'SCALE TONALITA DITEGGIATURA'!B161</f>
        <v>Mim13b</v>
      </c>
      <c r="AR7" s="31" t="str">
        <f>'SCALE TONALITA DITEGGIATURA'!C161</f>
        <v>Mib13</v>
      </c>
      <c r="AS7" s="31" t="str">
        <f>'SCALE TONALITA DITEGGIATURA'!D161</f>
        <v>Mib5+13</v>
      </c>
      <c r="AT7" s="32" t="str">
        <f>'SCALE TONALITA DITEGGIATURA'!E161</f>
        <v>Mib5+13</v>
      </c>
      <c r="AU7" s="30" t="str">
        <f>'SCALE TONALITA DITEGGIATURA'!B197</f>
        <v>Fa13</v>
      </c>
      <c r="AV7" s="31" t="str">
        <f>'SCALE TONALITA DITEGGIATURA'!C197</f>
        <v>Fam13</v>
      </c>
      <c r="AW7" s="31" t="str">
        <f>'SCALE TONALITA DITEGGIATURA'!D197</f>
        <v>Fa13</v>
      </c>
      <c r="AX7" s="32" t="str">
        <f>'SCALE TONALITA DITEGGIATURA'!E197</f>
        <v>Fam13</v>
      </c>
      <c r="AY7" s="30" t="str">
        <f>'SCALE TONALITA DITEGGIATURA'!B233</f>
        <v>Sol13</v>
      </c>
      <c r="AZ7" s="31" t="str">
        <f>'SCALE TONALITA DITEGGIATURA'!C233</f>
        <v>Solm13b</v>
      </c>
      <c r="BA7" s="31" t="str">
        <f>'SCALE TONALITA DITEGGIATURA'!D233</f>
        <v>Sol13b</v>
      </c>
      <c r="BB7" s="32" t="str">
        <f>'SCALE TONALITA DITEGGIATURA'!E233</f>
        <v>Sol13b</v>
      </c>
      <c r="BC7" s="30" t="str">
        <f>'SCALE TONALITA DITEGGIATURA'!B269</f>
        <v>Lam13b</v>
      </c>
      <c r="BD7" s="31" t="str">
        <f>'SCALE TONALITA DITEGGIATURA'!C269</f>
        <v>Lab13</v>
      </c>
      <c r="BE7" s="31" t="str">
        <f>'SCALE TONALITA DITEGGIATURA'!D269</f>
        <v>Lam5b13b</v>
      </c>
      <c r="BF7" s="32" t="str">
        <f>'SCALE TONALITA DITEGGIATURA'!E269</f>
        <v>Lab13</v>
      </c>
      <c r="BG7" s="30" t="str">
        <f>'SCALE TONALITA DITEGGIATURA'!B305</f>
        <v>Sim5b13b</v>
      </c>
      <c r="BH7" s="31" t="str">
        <f>'SCALE TONALITA DITEGGIATURA'!C305</f>
        <v>Sib13</v>
      </c>
      <c r="BI7" s="31" t="str">
        <f>'SCALE TONALITA DITEGGIATURA'!D305</f>
        <v>Sim5b13b</v>
      </c>
      <c r="BJ7" s="32" t="str">
        <f>'SCALE TONALITA DITEGGIATURA'!E305</f>
        <v>Sidim</v>
      </c>
      <c r="BR7" s="180"/>
      <c r="BS7" s="180"/>
      <c r="BT7" s="180"/>
      <c r="BU7" s="180"/>
      <c r="BV7" s="180"/>
      <c r="BW7" s="180"/>
      <c r="BX7" s="180"/>
      <c r="BY7" s="180"/>
      <c r="BZ7" s="180"/>
      <c r="CA7" s="180"/>
      <c r="CB7" s="180"/>
      <c r="CC7" s="180"/>
      <c r="CD7" s="180"/>
      <c r="CE7" s="180"/>
      <c r="CF7" s="180"/>
      <c r="CG7" s="180"/>
      <c r="CH7" s="180"/>
      <c r="CI7" s="180"/>
      <c r="CJ7" s="180"/>
      <c r="CK7" s="180"/>
      <c r="CL7" s="180"/>
      <c r="CM7" s="180"/>
      <c r="CN7" s="180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</row>
    <row r="8" spans="1:107" ht="15" thickTop="1" x14ac:dyDescent="0.3">
      <c r="A8">
        <f>'SCALE TONALITA DITEGGIATURA'!A9</f>
        <v>6</v>
      </c>
      <c r="B8" t="str">
        <f>'SCALE TONALITA DITEGGIATURA'!B9</f>
        <v>La</v>
      </c>
      <c r="C8">
        <f t="shared" si="6"/>
        <v>10</v>
      </c>
      <c r="D8" t="str">
        <f t="shared" si="7"/>
        <v>La</v>
      </c>
      <c r="E8" t="str">
        <f t="shared" si="27"/>
        <v>La</v>
      </c>
      <c r="F8" t="str">
        <f t="shared" si="9"/>
        <v/>
      </c>
      <c r="G8">
        <f t="shared" si="28"/>
        <v>0</v>
      </c>
      <c r="H8" s="35">
        <f t="shared" si="29"/>
        <v>10</v>
      </c>
      <c r="J8" t="str">
        <f>'SCALE TONALITA DITEGGIATURA'!C9</f>
        <v>Lab</v>
      </c>
      <c r="K8">
        <f t="shared" si="11"/>
        <v>9</v>
      </c>
      <c r="L8" t="str">
        <f t="shared" si="12"/>
        <v>La</v>
      </c>
      <c r="M8" t="str">
        <f t="shared" si="13"/>
        <v>La</v>
      </c>
      <c r="N8" t="str">
        <f t="shared" si="14"/>
        <v>b</v>
      </c>
      <c r="O8">
        <f t="shared" si="35"/>
        <v>-1</v>
      </c>
      <c r="P8" s="35">
        <f t="shared" si="30"/>
        <v>9</v>
      </c>
      <c r="R8" t="str">
        <f>'SCALE TONALITA DITEGGIATURA'!D9</f>
        <v>La</v>
      </c>
      <c r="S8">
        <f t="shared" si="17"/>
        <v>10</v>
      </c>
      <c r="T8" t="str">
        <f t="shared" si="18"/>
        <v>La</v>
      </c>
      <c r="U8" t="str">
        <f t="shared" si="19"/>
        <v>La</v>
      </c>
      <c r="V8" t="str">
        <f t="shared" si="20"/>
        <v/>
      </c>
      <c r="W8">
        <f t="shared" si="31"/>
        <v>0</v>
      </c>
      <c r="X8" s="35">
        <f t="shared" si="32"/>
        <v>10</v>
      </c>
      <c r="Z8" t="str">
        <f>'SCALE TONALITA DITEGGIATURA'!E9</f>
        <v>Lab</v>
      </c>
      <c r="AA8">
        <f t="shared" si="22"/>
        <v>9</v>
      </c>
      <c r="AB8" t="str">
        <f t="shared" si="23"/>
        <v>La</v>
      </c>
      <c r="AC8" t="str">
        <f t="shared" si="24"/>
        <v>La</v>
      </c>
      <c r="AD8" t="str">
        <f t="shared" si="25"/>
        <v>b</v>
      </c>
      <c r="AE8">
        <f t="shared" si="33"/>
        <v>-1</v>
      </c>
      <c r="AF8" s="35">
        <f t="shared" si="34"/>
        <v>9</v>
      </c>
      <c r="BR8" s="180"/>
      <c r="BS8" s="180"/>
      <c r="BT8" s="180"/>
      <c r="BU8" s="180"/>
      <c r="BV8" s="180"/>
      <c r="BW8" s="180"/>
      <c r="BX8" s="180"/>
      <c r="BY8" s="180"/>
      <c r="BZ8" s="180"/>
      <c r="CA8" s="180"/>
      <c r="CB8" s="180"/>
      <c r="CC8" s="180"/>
      <c r="CD8" s="180"/>
      <c r="CE8" s="180"/>
      <c r="CF8" s="180"/>
      <c r="CG8" s="180"/>
      <c r="CH8" s="180"/>
      <c r="CI8" s="180"/>
      <c r="CJ8" s="180"/>
      <c r="CK8" s="180"/>
      <c r="CL8" s="180"/>
      <c r="CM8" s="180"/>
      <c r="CN8" s="180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</row>
    <row r="9" spans="1:107" x14ac:dyDescent="0.3">
      <c r="A9">
        <f>'SCALE TONALITA DITEGGIATURA'!A10</f>
        <v>7</v>
      </c>
      <c r="B9" t="str">
        <f>'SCALE TONALITA DITEGGIATURA'!B10</f>
        <v>Si</v>
      </c>
      <c r="C9">
        <f t="shared" si="6"/>
        <v>12</v>
      </c>
      <c r="D9" t="str">
        <f t="shared" si="7"/>
        <v>Si</v>
      </c>
      <c r="E9" t="str">
        <f t="shared" si="27"/>
        <v>Si</v>
      </c>
      <c r="F9" t="str">
        <f t="shared" si="9"/>
        <v/>
      </c>
      <c r="G9">
        <f t="shared" si="28"/>
        <v>0</v>
      </c>
      <c r="H9" s="35">
        <f t="shared" si="29"/>
        <v>12</v>
      </c>
      <c r="J9" t="str">
        <f>'SCALE TONALITA DITEGGIATURA'!C10</f>
        <v>Sib</v>
      </c>
      <c r="K9">
        <f t="shared" si="11"/>
        <v>11</v>
      </c>
      <c r="L9" t="str">
        <f t="shared" si="12"/>
        <v>Si</v>
      </c>
      <c r="M9" t="str">
        <f t="shared" si="13"/>
        <v>Si</v>
      </c>
      <c r="N9" t="str">
        <f t="shared" si="14"/>
        <v>b</v>
      </c>
      <c r="O9">
        <f t="shared" si="35"/>
        <v>-1</v>
      </c>
      <c r="P9" s="35">
        <f t="shared" si="30"/>
        <v>11</v>
      </c>
      <c r="R9" t="str">
        <f>'SCALE TONALITA DITEGGIATURA'!D10</f>
        <v>Si</v>
      </c>
      <c r="S9">
        <f t="shared" si="17"/>
        <v>12</v>
      </c>
      <c r="T9" t="str">
        <f t="shared" si="18"/>
        <v>Si</v>
      </c>
      <c r="U9" t="str">
        <f t="shared" si="19"/>
        <v>Si</v>
      </c>
      <c r="V9" t="str">
        <f t="shared" si="20"/>
        <v/>
      </c>
      <c r="W9">
        <f t="shared" si="31"/>
        <v>0</v>
      </c>
      <c r="X9" s="35">
        <f t="shared" si="32"/>
        <v>12</v>
      </c>
      <c r="Z9" t="str">
        <f>'SCALE TONALITA DITEGGIATURA'!E10</f>
        <v>Si</v>
      </c>
      <c r="AA9">
        <f t="shared" si="22"/>
        <v>12</v>
      </c>
      <c r="AB9" t="str">
        <f t="shared" si="23"/>
        <v>Si</v>
      </c>
      <c r="AC9" t="str">
        <f t="shared" si="24"/>
        <v>Si</v>
      </c>
      <c r="AD9" t="str">
        <f t="shared" si="25"/>
        <v/>
      </c>
      <c r="AE9">
        <f t="shared" si="33"/>
        <v>0</v>
      </c>
      <c r="AF9" s="35">
        <f t="shared" si="34"/>
        <v>12</v>
      </c>
      <c r="BR9" s="180"/>
      <c r="BS9" s="180"/>
      <c r="BT9" s="180"/>
      <c r="BU9" s="180"/>
      <c r="BV9" s="180"/>
      <c r="BW9" s="180"/>
      <c r="BX9" s="180"/>
      <c r="BY9" s="180"/>
      <c r="BZ9" s="180"/>
      <c r="CA9" s="180"/>
      <c r="CB9" s="180"/>
      <c r="CC9" s="180"/>
      <c r="CD9" s="180"/>
      <c r="CE9" s="180"/>
      <c r="CF9" s="180"/>
      <c r="CG9" s="180"/>
      <c r="CH9" s="180"/>
      <c r="CI9" s="180"/>
      <c r="CJ9" s="180"/>
      <c r="CK9" s="180"/>
      <c r="CL9" s="180"/>
      <c r="CM9" s="180"/>
      <c r="CN9" s="180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</row>
    <row r="10" spans="1:107" ht="15" thickBot="1" x14ac:dyDescent="0.35">
      <c r="A10">
        <f>'SCALE TONALITA DITEGGIATURA'!A11</f>
        <v>8</v>
      </c>
      <c r="B10" t="str">
        <f>'SCALE TONALITA DITEGGIATURA'!B11</f>
        <v>Do</v>
      </c>
      <c r="C10">
        <f t="shared" si="6"/>
        <v>1</v>
      </c>
      <c r="D10" t="str">
        <f t="shared" si="7"/>
        <v>Do</v>
      </c>
      <c r="E10" t="str">
        <f t="shared" si="27"/>
        <v>Do</v>
      </c>
      <c r="F10" t="str">
        <f t="shared" si="9"/>
        <v/>
      </c>
      <c r="G10">
        <f t="shared" si="28"/>
        <v>0</v>
      </c>
      <c r="H10">
        <f t="shared" si="10"/>
        <v>1</v>
      </c>
      <c r="J10" t="str">
        <f>'SCALE TONALITA DITEGGIATURA'!C11</f>
        <v>Do</v>
      </c>
      <c r="K10">
        <f t="shared" si="11"/>
        <v>1</v>
      </c>
      <c r="L10" t="str">
        <f t="shared" si="12"/>
        <v>Do</v>
      </c>
      <c r="M10" t="str">
        <f t="shared" si="13"/>
        <v>Do</v>
      </c>
      <c r="N10" t="str">
        <f t="shared" si="14"/>
        <v/>
      </c>
      <c r="O10">
        <f t="shared" si="35"/>
        <v>0</v>
      </c>
      <c r="P10">
        <f t="shared" si="16"/>
        <v>1</v>
      </c>
      <c r="R10" t="str">
        <f>'SCALE TONALITA DITEGGIATURA'!D11</f>
        <v>Do</v>
      </c>
      <c r="S10">
        <f t="shared" si="17"/>
        <v>1</v>
      </c>
      <c r="T10" t="str">
        <f t="shared" si="18"/>
        <v>Do</v>
      </c>
      <c r="U10" t="str">
        <f t="shared" si="19"/>
        <v>Do</v>
      </c>
      <c r="V10" t="str">
        <f t="shared" si="20"/>
        <v/>
      </c>
      <c r="W10">
        <f t="shared" si="31"/>
        <v>0</v>
      </c>
      <c r="X10">
        <f t="shared" si="21"/>
        <v>1</v>
      </c>
      <c r="Z10" t="str">
        <f>'SCALE TONALITA DITEGGIATURA'!E11</f>
        <v>Do</v>
      </c>
      <c r="AA10">
        <f t="shared" si="22"/>
        <v>1</v>
      </c>
      <c r="AB10" t="str">
        <f t="shared" si="23"/>
        <v>Do</v>
      </c>
      <c r="AC10" t="str">
        <f t="shared" si="24"/>
        <v>Do</v>
      </c>
      <c r="AD10" t="str">
        <f t="shared" si="25"/>
        <v/>
      </c>
      <c r="AE10">
        <f t="shared" si="33"/>
        <v>0</v>
      </c>
      <c r="AF10">
        <f t="shared" si="26"/>
        <v>1</v>
      </c>
      <c r="BR10" s="180"/>
      <c r="BS10" s="180"/>
      <c r="BT10" s="180"/>
      <c r="BU10" s="180"/>
      <c r="BV10" s="180"/>
      <c r="BW10" s="180"/>
      <c r="BX10" s="180"/>
      <c r="BY10" s="180"/>
      <c r="BZ10" s="180"/>
      <c r="CA10" s="180"/>
      <c r="CB10" s="180"/>
      <c r="CC10" s="180"/>
      <c r="CD10" s="180"/>
      <c r="CE10" s="180"/>
      <c r="CF10" s="180"/>
      <c r="CG10" s="180"/>
      <c r="CH10" s="180"/>
      <c r="CI10" s="180"/>
      <c r="CJ10" s="180"/>
      <c r="CK10" s="180"/>
      <c r="CL10" s="180"/>
      <c r="CM10" s="180"/>
      <c r="CN10" s="180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</row>
    <row r="11" spans="1:107" ht="16.350000000000001" customHeight="1" thickTop="1" thickBot="1" x14ac:dyDescent="0.35">
      <c r="A11">
        <f>'SCALE TONALITA DITEGGIATURA'!A12</f>
        <v>9</v>
      </c>
      <c r="B11" t="str">
        <f>'SCALE TONALITA DITEGGIATURA'!B12</f>
        <v>Re</v>
      </c>
      <c r="C11">
        <f t="shared" si="6"/>
        <v>3</v>
      </c>
      <c r="D11" t="str">
        <f t="shared" si="7"/>
        <v>Re</v>
      </c>
      <c r="E11" t="str">
        <f t="shared" si="27"/>
        <v>Re</v>
      </c>
      <c r="F11" t="str">
        <f t="shared" si="9"/>
        <v/>
      </c>
      <c r="G11">
        <f t="shared" si="28"/>
        <v>0</v>
      </c>
      <c r="H11">
        <f t="shared" si="10"/>
        <v>3</v>
      </c>
      <c r="J11" t="str">
        <f>'SCALE TONALITA DITEGGIATURA'!C12</f>
        <v>Re</v>
      </c>
      <c r="K11">
        <f t="shared" si="11"/>
        <v>3</v>
      </c>
      <c r="L11" t="str">
        <f t="shared" si="12"/>
        <v>Re</v>
      </c>
      <c r="M11" t="str">
        <f t="shared" si="13"/>
        <v>Re</v>
      </c>
      <c r="N11" t="str">
        <f t="shared" si="14"/>
        <v/>
      </c>
      <c r="O11">
        <f t="shared" si="35"/>
        <v>0</v>
      </c>
      <c r="P11">
        <f t="shared" si="16"/>
        <v>3</v>
      </c>
      <c r="R11" t="str">
        <f>'SCALE TONALITA DITEGGIATURA'!D12</f>
        <v>Re</v>
      </c>
      <c r="S11">
        <f t="shared" si="17"/>
        <v>3</v>
      </c>
      <c r="T11" t="str">
        <f t="shared" si="18"/>
        <v>Re</v>
      </c>
      <c r="U11" t="str">
        <f t="shared" si="19"/>
        <v>Re</v>
      </c>
      <c r="V11" t="str">
        <f t="shared" si="20"/>
        <v/>
      </c>
      <c r="W11">
        <f t="shared" si="31"/>
        <v>0</v>
      </c>
      <c r="X11">
        <f t="shared" si="21"/>
        <v>3</v>
      </c>
      <c r="Z11" t="str">
        <f>'SCALE TONALITA DITEGGIATURA'!E12</f>
        <v>Re</v>
      </c>
      <c r="AA11">
        <f t="shared" si="22"/>
        <v>3</v>
      </c>
      <c r="AB11" t="str">
        <f t="shared" si="23"/>
        <v>Re</v>
      </c>
      <c r="AC11" t="str">
        <f t="shared" si="24"/>
        <v>Re</v>
      </c>
      <c r="AD11" t="str">
        <f t="shared" si="25"/>
        <v/>
      </c>
      <c r="AE11">
        <f t="shared" si="33"/>
        <v>0</v>
      </c>
      <c r="AF11">
        <f t="shared" si="26"/>
        <v>3</v>
      </c>
      <c r="AI11" s="189" t="s">
        <v>83</v>
      </c>
      <c r="AJ11" s="36" t="s">
        <v>77</v>
      </c>
      <c r="AK11" s="37" t="s">
        <v>82</v>
      </c>
      <c r="AL11" s="38" t="str" cm="1">
        <f t="array" ref="AL11">INDEX(pippo,AL33,BB11)</f>
        <v>Do</v>
      </c>
      <c r="AM11" s="39" t="s">
        <v>82</v>
      </c>
      <c r="AN11" s="38" t="str" cm="1">
        <f t="array" ref="AN11">INDEX(pippo,AN33,BD11)</f>
        <v>Rem</v>
      </c>
      <c r="AO11" s="39" t="s">
        <v>82</v>
      </c>
      <c r="AP11" s="38" t="str" cm="1">
        <f t="array" ref="AP11">INDEX(pippo,AP33,BF11)</f>
        <v>Mim</v>
      </c>
      <c r="AQ11" s="39" t="s">
        <v>82</v>
      </c>
      <c r="AR11" s="38" t="str" cm="1">
        <f t="array" ref="AR11">INDEX(pippo,AR33,BH11)</f>
        <v>Fa</v>
      </c>
      <c r="AS11" s="39"/>
      <c r="AT11" s="38" t="str" cm="1">
        <f t="array" ref="AT11">INDEX(pippo,AT33,BJ11)</f>
        <v>Sol</v>
      </c>
      <c r="AU11" s="39"/>
      <c r="AV11" s="38" t="str" cm="1">
        <f t="array" ref="AV11">INDEX(pippo,AV33,BL11)</f>
        <v>Lam</v>
      </c>
      <c r="AW11" s="39"/>
      <c r="AX11" s="38" t="str" cm="1">
        <f t="array" ref="AX11">INDEX(pippo,AX33,BN11)</f>
        <v>Sim5b</v>
      </c>
      <c r="AY11" s="39"/>
      <c r="AZ11" s="38" t="str">
        <f>AL11</f>
        <v>Do</v>
      </c>
      <c r="BB11">
        <v>1</v>
      </c>
      <c r="BD11">
        <f>BB11+4</f>
        <v>5</v>
      </c>
      <c r="BF11">
        <f>BD11+4</f>
        <v>9</v>
      </c>
      <c r="BH11">
        <f>BF11+4</f>
        <v>13</v>
      </c>
      <c r="BJ11">
        <f>BH11+4</f>
        <v>17</v>
      </c>
      <c r="BL11">
        <f>BJ11+4</f>
        <v>21</v>
      </c>
      <c r="BN11">
        <f>BL11+4</f>
        <v>25</v>
      </c>
      <c r="BP11">
        <f>BN11+4</f>
        <v>29</v>
      </c>
      <c r="BR11" s="180"/>
      <c r="BS11" s="180"/>
      <c r="BT11" s="180"/>
      <c r="BU11" s="180"/>
      <c r="BV11" s="180"/>
      <c r="BW11" s="180"/>
      <c r="BX11" s="180"/>
      <c r="BY11" s="180"/>
      <c r="BZ11" s="180"/>
      <c r="CA11" s="180"/>
      <c r="CB11" s="180"/>
      <c r="CC11" s="180"/>
      <c r="CD11" s="180"/>
      <c r="CE11" s="180"/>
      <c r="CF11" s="180"/>
      <c r="CG11" s="180"/>
      <c r="CH11" s="180"/>
      <c r="CI11" s="180"/>
      <c r="CJ11" s="180"/>
      <c r="CK11" s="180"/>
      <c r="CL11" s="180"/>
      <c r="CM11" s="180"/>
      <c r="CN11" s="180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</row>
    <row r="12" spans="1:107" ht="16.350000000000001" customHeight="1" thickTop="1" thickBot="1" x14ac:dyDescent="0.35">
      <c r="A12">
        <f>'SCALE TONALITA DITEGGIATURA'!A13</f>
        <v>10</v>
      </c>
      <c r="B12" t="str">
        <f>'SCALE TONALITA DITEGGIATURA'!B13</f>
        <v>Mi</v>
      </c>
      <c r="C12">
        <f t="shared" si="6"/>
        <v>5</v>
      </c>
      <c r="D12" t="str">
        <f t="shared" si="7"/>
        <v>Mi</v>
      </c>
      <c r="E12" t="str">
        <f t="shared" si="27"/>
        <v>Mi</v>
      </c>
      <c r="F12" t="str">
        <f t="shared" si="9"/>
        <v/>
      </c>
      <c r="G12">
        <f t="shared" si="28"/>
        <v>0</v>
      </c>
      <c r="H12">
        <f t="shared" si="10"/>
        <v>5</v>
      </c>
      <c r="J12" t="str">
        <f>'SCALE TONALITA DITEGGIATURA'!C13</f>
        <v>Mib</v>
      </c>
      <c r="K12">
        <f t="shared" si="11"/>
        <v>4</v>
      </c>
      <c r="L12" t="str">
        <f t="shared" si="12"/>
        <v>Mi</v>
      </c>
      <c r="M12" t="str">
        <f t="shared" si="13"/>
        <v>Mi</v>
      </c>
      <c r="N12" t="str">
        <f t="shared" si="14"/>
        <v>b</v>
      </c>
      <c r="O12">
        <f t="shared" si="35"/>
        <v>-1</v>
      </c>
      <c r="P12">
        <f t="shared" si="16"/>
        <v>4</v>
      </c>
      <c r="R12" t="str">
        <f>'SCALE TONALITA DITEGGIATURA'!D13</f>
        <v>Mib</v>
      </c>
      <c r="S12">
        <f t="shared" si="17"/>
        <v>4</v>
      </c>
      <c r="T12" t="str">
        <f t="shared" si="18"/>
        <v>Mi</v>
      </c>
      <c r="U12" t="str">
        <f t="shared" si="19"/>
        <v>Mi</v>
      </c>
      <c r="V12" t="str">
        <f t="shared" si="20"/>
        <v>b</v>
      </c>
      <c r="W12">
        <f t="shared" si="31"/>
        <v>-1</v>
      </c>
      <c r="X12">
        <f t="shared" si="21"/>
        <v>4</v>
      </c>
      <c r="Z12" t="str">
        <f>'SCALE TONALITA DITEGGIATURA'!E13</f>
        <v>Mib</v>
      </c>
      <c r="AA12">
        <f t="shared" si="22"/>
        <v>4</v>
      </c>
      <c r="AB12" t="str">
        <f t="shared" si="23"/>
        <v>Mi</v>
      </c>
      <c r="AC12" t="str">
        <f t="shared" si="24"/>
        <v>Mi</v>
      </c>
      <c r="AD12" t="str">
        <f t="shared" si="25"/>
        <v>b</v>
      </c>
      <c r="AE12">
        <f t="shared" si="33"/>
        <v>-1</v>
      </c>
      <c r="AF12">
        <f t="shared" si="26"/>
        <v>4</v>
      </c>
      <c r="AI12" s="189"/>
      <c r="AJ12" s="40" t="s">
        <v>78</v>
      </c>
      <c r="AK12" s="17"/>
      <c r="AL12" s="38" t="str" cm="1">
        <f t="array" ref="AL12">INDEX(pippo,AL34,BB12)</f>
        <v>DoΔ</v>
      </c>
      <c r="AM12" s="18"/>
      <c r="AN12" s="38" t="str" cm="1">
        <f t="array" ref="AN12">INDEX(pippo,AN34,BD12)</f>
        <v>Rem7</v>
      </c>
      <c r="AO12" s="18"/>
      <c r="AP12" s="38" t="str" cm="1">
        <f t="array" ref="AP12">INDEX(pippo,AP34,BF12)</f>
        <v>Mim7</v>
      </c>
      <c r="AQ12" s="18"/>
      <c r="AR12" s="38" t="str" cm="1">
        <f t="array" ref="AR12">INDEX(pippo,AR34,BH12)</f>
        <v>FaΔ</v>
      </c>
      <c r="AS12" s="18"/>
      <c r="AT12" s="38" t="str" cm="1">
        <f t="array" ref="AT12">INDEX(pippo,AT34,BJ12)</f>
        <v>Sol7</v>
      </c>
      <c r="AU12" s="18"/>
      <c r="AV12" s="38" t="str" cm="1">
        <f t="array" ref="AV12">INDEX(pippo,AV34,BL12)</f>
        <v>Lam7</v>
      </c>
      <c r="AW12" s="18"/>
      <c r="AX12" s="38" t="str" cm="1">
        <f t="array" ref="AX12">INDEX(pippo,AX34,BN12)</f>
        <v>Sim5b7</v>
      </c>
      <c r="AY12" s="18"/>
      <c r="AZ12" s="38" t="str">
        <f t="shared" ref="AZ12:AZ30" si="36">AL12</f>
        <v>DoΔ</v>
      </c>
      <c r="BB12">
        <f>BB11</f>
        <v>1</v>
      </c>
      <c r="BD12">
        <f t="shared" ref="BD12:BP30" si="37">BB12+4</f>
        <v>5</v>
      </c>
      <c r="BF12">
        <f t="shared" si="37"/>
        <v>9</v>
      </c>
      <c r="BH12">
        <f t="shared" si="37"/>
        <v>13</v>
      </c>
      <c r="BJ12">
        <f t="shared" si="37"/>
        <v>17</v>
      </c>
      <c r="BL12">
        <f t="shared" si="37"/>
        <v>21</v>
      </c>
      <c r="BN12">
        <f t="shared" si="37"/>
        <v>25</v>
      </c>
      <c r="BP12">
        <f t="shared" si="37"/>
        <v>29</v>
      </c>
      <c r="BR12" s="180"/>
      <c r="BS12" s="180"/>
      <c r="BT12" s="180"/>
      <c r="BU12" s="180"/>
      <c r="BV12" s="180"/>
      <c r="BW12" s="180"/>
      <c r="BX12" s="180"/>
      <c r="BY12" s="180"/>
      <c r="BZ12" s="180"/>
      <c r="CA12" s="180"/>
      <c r="CB12" s="180"/>
      <c r="CC12" s="180"/>
      <c r="CD12" s="180"/>
      <c r="CE12" s="180"/>
      <c r="CF12" s="180"/>
      <c r="CG12" s="180"/>
      <c r="CH12" s="180"/>
      <c r="CI12" s="180"/>
      <c r="CJ12" s="180"/>
      <c r="CK12" s="180"/>
      <c r="CL12" s="180"/>
      <c r="CM12" s="180"/>
      <c r="CN12" s="180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</row>
    <row r="13" spans="1:107" ht="16.350000000000001" customHeight="1" thickTop="1" thickBot="1" x14ac:dyDescent="0.35">
      <c r="A13">
        <f>'SCALE TONALITA DITEGGIATURA'!A14</f>
        <v>11</v>
      </c>
      <c r="B13" t="str">
        <f>'SCALE TONALITA DITEGGIATURA'!B14</f>
        <v>Fa</v>
      </c>
      <c r="C13">
        <f t="shared" si="6"/>
        <v>6</v>
      </c>
      <c r="D13" t="str">
        <f t="shared" si="7"/>
        <v>Fa</v>
      </c>
      <c r="E13" t="str">
        <f t="shared" si="27"/>
        <v>Fa</v>
      </c>
      <c r="F13" t="str">
        <f t="shared" si="9"/>
        <v/>
      </c>
      <c r="G13">
        <f t="shared" si="28"/>
        <v>0</v>
      </c>
      <c r="H13">
        <f t="shared" si="10"/>
        <v>6</v>
      </c>
      <c r="J13" t="str">
        <f>'SCALE TONALITA DITEGGIATURA'!C14</f>
        <v>Fa</v>
      </c>
      <c r="K13">
        <f t="shared" si="11"/>
        <v>6</v>
      </c>
      <c r="L13" t="str">
        <f t="shared" si="12"/>
        <v>Fa</v>
      </c>
      <c r="M13" t="str">
        <f t="shared" si="13"/>
        <v>Fa</v>
      </c>
      <c r="N13" t="str">
        <f t="shared" si="14"/>
        <v/>
      </c>
      <c r="O13">
        <f t="shared" si="35"/>
        <v>0</v>
      </c>
      <c r="P13">
        <f t="shared" si="16"/>
        <v>6</v>
      </c>
      <c r="R13" t="str">
        <f>'SCALE TONALITA DITEGGIATURA'!D14</f>
        <v>Fa</v>
      </c>
      <c r="S13">
        <f t="shared" si="17"/>
        <v>6</v>
      </c>
      <c r="T13" t="str">
        <f t="shared" si="18"/>
        <v>Fa</v>
      </c>
      <c r="U13" t="str">
        <f t="shared" si="19"/>
        <v>Fa</v>
      </c>
      <c r="V13" t="str">
        <f t="shared" si="20"/>
        <v/>
      </c>
      <c r="W13">
        <f t="shared" si="31"/>
        <v>0</v>
      </c>
      <c r="X13">
        <f t="shared" si="21"/>
        <v>6</v>
      </c>
      <c r="Z13" t="str">
        <f>'SCALE TONALITA DITEGGIATURA'!E14</f>
        <v>Fa</v>
      </c>
      <c r="AA13">
        <f t="shared" si="22"/>
        <v>6</v>
      </c>
      <c r="AB13" t="str">
        <f t="shared" si="23"/>
        <v>Fa</v>
      </c>
      <c r="AC13" t="str">
        <f t="shared" si="24"/>
        <v>Fa</v>
      </c>
      <c r="AD13" t="str">
        <f t="shared" si="25"/>
        <v/>
      </c>
      <c r="AE13">
        <f t="shared" si="33"/>
        <v>0</v>
      </c>
      <c r="AF13">
        <f t="shared" si="26"/>
        <v>6</v>
      </c>
      <c r="AI13" s="189"/>
      <c r="AJ13" s="40" t="s">
        <v>79</v>
      </c>
      <c r="AK13" s="17"/>
      <c r="AL13" s="38" t="str" cm="1">
        <f t="array" ref="AL13">INDEX(pippo,AL35,BB13)</f>
        <v>Do9</v>
      </c>
      <c r="AM13" s="18"/>
      <c r="AN13" s="38" t="str" cm="1">
        <f t="array" ref="AN13">INDEX(pippo,AN35,BD13)</f>
        <v>Rem9</v>
      </c>
      <c r="AO13" s="18"/>
      <c r="AP13" s="38" t="str" cm="1">
        <f t="array" ref="AP13">INDEX(pippo,AP35,BF13)</f>
        <v>Mim9b</v>
      </c>
      <c r="AQ13" s="18"/>
      <c r="AR13" s="38" t="str" cm="1">
        <f t="array" ref="AR13">INDEX(pippo,AR35,BH13)</f>
        <v>Fa9</v>
      </c>
      <c r="AS13" s="18"/>
      <c r="AT13" s="38" t="str" cm="1">
        <f t="array" ref="AT13">INDEX(pippo,AT35,BJ13)</f>
        <v>Sol9</v>
      </c>
      <c r="AU13" s="18"/>
      <c r="AV13" s="38" t="str" cm="1">
        <f t="array" ref="AV13">INDEX(pippo,AV35,BL13)</f>
        <v>Lam9</v>
      </c>
      <c r="AW13" s="18"/>
      <c r="AX13" s="38" t="str" cm="1">
        <f t="array" ref="AX13">INDEX(pippo,AX35,BN13)</f>
        <v>Sim5b9b</v>
      </c>
      <c r="AY13" s="18"/>
      <c r="AZ13" s="38" t="str">
        <f t="shared" si="36"/>
        <v>Do9</v>
      </c>
      <c r="BB13">
        <f t="shared" ref="BB13:BB15" si="38">BB12</f>
        <v>1</v>
      </c>
      <c r="BD13">
        <f t="shared" si="37"/>
        <v>5</v>
      </c>
      <c r="BF13">
        <f t="shared" si="37"/>
        <v>9</v>
      </c>
      <c r="BH13">
        <f t="shared" si="37"/>
        <v>13</v>
      </c>
      <c r="BJ13">
        <f t="shared" si="37"/>
        <v>17</v>
      </c>
      <c r="BL13">
        <f t="shared" si="37"/>
        <v>21</v>
      </c>
      <c r="BN13">
        <f t="shared" si="37"/>
        <v>25</v>
      </c>
      <c r="BP13">
        <f t="shared" si="37"/>
        <v>29</v>
      </c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</row>
    <row r="14" spans="1:107" ht="16.350000000000001" customHeight="1" thickTop="1" thickBot="1" x14ac:dyDescent="0.35">
      <c r="A14">
        <f>'SCALE TONALITA DITEGGIATURA'!A15</f>
        <v>12</v>
      </c>
      <c r="B14" t="str">
        <f>'SCALE TONALITA DITEGGIATURA'!B15</f>
        <v>Sol</v>
      </c>
      <c r="C14">
        <f t="shared" si="6"/>
        <v>8</v>
      </c>
      <c r="D14" t="str">
        <f t="shared" si="7"/>
        <v>So</v>
      </c>
      <c r="E14" t="str">
        <f t="shared" si="27"/>
        <v>SOL</v>
      </c>
      <c r="F14" t="str">
        <f t="shared" si="9"/>
        <v/>
      </c>
      <c r="G14">
        <f t="shared" si="28"/>
        <v>0</v>
      </c>
      <c r="H14">
        <f t="shared" si="10"/>
        <v>8</v>
      </c>
      <c r="J14" t="str">
        <f>'SCALE TONALITA DITEGGIATURA'!C15</f>
        <v>Sol</v>
      </c>
      <c r="K14">
        <f t="shared" si="11"/>
        <v>8</v>
      </c>
      <c r="L14" t="str">
        <f t="shared" si="12"/>
        <v>So</v>
      </c>
      <c r="M14" t="str">
        <f t="shared" si="13"/>
        <v>SOL</v>
      </c>
      <c r="N14" t="str">
        <f t="shared" si="14"/>
        <v/>
      </c>
      <c r="O14">
        <f t="shared" si="35"/>
        <v>0</v>
      </c>
      <c r="P14">
        <f t="shared" si="16"/>
        <v>8</v>
      </c>
      <c r="R14" t="str">
        <f>'SCALE TONALITA DITEGGIATURA'!D15</f>
        <v>Sol</v>
      </c>
      <c r="S14">
        <f t="shared" si="17"/>
        <v>8</v>
      </c>
      <c r="T14" t="str">
        <f t="shared" si="18"/>
        <v>So</v>
      </c>
      <c r="U14" t="str">
        <f t="shared" si="19"/>
        <v>SOL</v>
      </c>
      <c r="V14" t="str">
        <f t="shared" si="20"/>
        <v/>
      </c>
      <c r="W14">
        <f t="shared" si="31"/>
        <v>0</v>
      </c>
      <c r="X14">
        <f t="shared" si="21"/>
        <v>8</v>
      </c>
      <c r="Z14" t="str">
        <f>'SCALE TONALITA DITEGGIATURA'!E15</f>
        <v>Sol</v>
      </c>
      <c r="AA14">
        <f t="shared" si="22"/>
        <v>8</v>
      </c>
      <c r="AB14" t="str">
        <f t="shared" si="23"/>
        <v>So</v>
      </c>
      <c r="AC14" t="str">
        <f t="shared" si="24"/>
        <v>SOL</v>
      </c>
      <c r="AD14" t="str">
        <f t="shared" si="25"/>
        <v/>
      </c>
      <c r="AE14">
        <f t="shared" si="33"/>
        <v>0</v>
      </c>
      <c r="AF14">
        <f t="shared" si="26"/>
        <v>8</v>
      </c>
      <c r="AI14" s="189"/>
      <c r="AJ14" s="40" t="s">
        <v>80</v>
      </c>
      <c r="AK14" s="17"/>
      <c r="AL14" s="38" t="str" cm="1">
        <f t="array" ref="AL14">INDEX(pippo,AL36,BB14)</f>
        <v>Do11</v>
      </c>
      <c r="AM14" s="18"/>
      <c r="AN14" s="38" t="str" cm="1">
        <f t="array" ref="AN14">INDEX(pippo,AN36,BD14)</f>
        <v>Rem11</v>
      </c>
      <c r="AO14" s="18"/>
      <c r="AP14" s="38" t="str" cm="1">
        <f t="array" ref="AP14">INDEX(pippo,AP36,BF14)</f>
        <v>Mim11</v>
      </c>
      <c r="AQ14" s="18"/>
      <c r="AR14" s="38" t="str" cm="1">
        <f t="array" ref="AR14">INDEX(pippo,AR36,BH14)</f>
        <v>Fa11+</v>
      </c>
      <c r="AS14" s="18"/>
      <c r="AT14" s="38" t="str" cm="1">
        <f t="array" ref="AT14">INDEX(pippo,AT36,BJ14)</f>
        <v>Sol11</v>
      </c>
      <c r="AU14" s="18"/>
      <c r="AV14" s="38" t="str" cm="1">
        <f t="array" ref="AV14">INDEX(pippo,AV36,BL14)</f>
        <v>Lam11</v>
      </c>
      <c r="AW14" s="18"/>
      <c r="AX14" s="38" t="str" cm="1">
        <f t="array" ref="AX14">INDEX(pippo,AX36,BN14)</f>
        <v>Sim5b11</v>
      </c>
      <c r="AY14" s="18"/>
      <c r="AZ14" s="38" t="str">
        <f t="shared" si="36"/>
        <v>Do11</v>
      </c>
      <c r="BB14">
        <f t="shared" si="38"/>
        <v>1</v>
      </c>
      <c r="BD14">
        <f t="shared" si="37"/>
        <v>5</v>
      </c>
      <c r="BF14">
        <f t="shared" si="37"/>
        <v>9</v>
      </c>
      <c r="BH14">
        <f t="shared" si="37"/>
        <v>13</v>
      </c>
      <c r="BJ14">
        <f t="shared" si="37"/>
        <v>17</v>
      </c>
      <c r="BL14">
        <f t="shared" si="37"/>
        <v>21</v>
      </c>
      <c r="BN14">
        <f t="shared" si="37"/>
        <v>25</v>
      </c>
      <c r="BP14">
        <f t="shared" si="37"/>
        <v>29</v>
      </c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180"/>
      <c r="CD14" s="180"/>
      <c r="CE14" s="180"/>
      <c r="CF14" s="180"/>
      <c r="CG14" s="180"/>
      <c r="CH14" s="180"/>
      <c r="CI14" s="180"/>
      <c r="CJ14" s="180"/>
      <c r="CK14" s="180"/>
      <c r="CL14" s="180"/>
      <c r="CM14" s="180"/>
      <c r="CN14" s="180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</row>
    <row r="15" spans="1:107" ht="16.350000000000001" customHeight="1" thickTop="1" thickBot="1" x14ac:dyDescent="0.35">
      <c r="A15">
        <f>'SCALE TONALITA DITEGGIATURA'!A17</f>
        <v>13</v>
      </c>
      <c r="B15" t="str">
        <f>'SCALE TONALITA DITEGGIATURA'!B17</f>
        <v>La</v>
      </c>
      <c r="C15">
        <f t="shared" si="6"/>
        <v>10</v>
      </c>
      <c r="D15" t="str">
        <f t="shared" si="7"/>
        <v>La</v>
      </c>
      <c r="E15" t="str">
        <f t="shared" si="27"/>
        <v>La</v>
      </c>
      <c r="F15" t="str">
        <f t="shared" si="9"/>
        <v/>
      </c>
      <c r="G15">
        <f t="shared" si="28"/>
        <v>0</v>
      </c>
      <c r="H15">
        <f t="shared" si="10"/>
        <v>10</v>
      </c>
      <c r="J15" t="str">
        <f>'SCALE TONALITA DITEGGIATURA'!C17</f>
        <v>Lab</v>
      </c>
      <c r="K15">
        <f t="shared" si="11"/>
        <v>9</v>
      </c>
      <c r="L15" t="str">
        <f t="shared" si="12"/>
        <v>La</v>
      </c>
      <c r="M15" t="str">
        <f t="shared" si="13"/>
        <v>La</v>
      </c>
      <c r="N15" t="str">
        <f t="shared" si="14"/>
        <v>b</v>
      </c>
      <c r="O15">
        <f t="shared" si="35"/>
        <v>-1</v>
      </c>
      <c r="P15">
        <f t="shared" si="16"/>
        <v>9</v>
      </c>
      <c r="R15" t="str">
        <f>'SCALE TONALITA DITEGGIATURA'!D17</f>
        <v>La</v>
      </c>
      <c r="S15">
        <f t="shared" si="17"/>
        <v>10</v>
      </c>
      <c r="T15" t="str">
        <f t="shared" si="18"/>
        <v>La</v>
      </c>
      <c r="U15" t="str">
        <f t="shared" si="19"/>
        <v>La</v>
      </c>
      <c r="V15" t="str">
        <f t="shared" si="20"/>
        <v/>
      </c>
      <c r="W15">
        <f t="shared" si="31"/>
        <v>0</v>
      </c>
      <c r="X15">
        <f t="shared" si="21"/>
        <v>10</v>
      </c>
      <c r="Z15" t="str">
        <f>'SCALE TONALITA DITEGGIATURA'!E17</f>
        <v>Lab</v>
      </c>
      <c r="AA15">
        <f t="shared" si="22"/>
        <v>9</v>
      </c>
      <c r="AB15" t="str">
        <f t="shared" si="23"/>
        <v>La</v>
      </c>
      <c r="AC15" t="str">
        <f t="shared" si="24"/>
        <v>La</v>
      </c>
      <c r="AD15" t="str">
        <f t="shared" si="25"/>
        <v>b</v>
      </c>
      <c r="AE15">
        <f t="shared" si="33"/>
        <v>-1</v>
      </c>
      <c r="AF15">
        <f t="shared" si="26"/>
        <v>9</v>
      </c>
      <c r="AI15" s="189"/>
      <c r="AJ15" s="41" t="s">
        <v>81</v>
      </c>
      <c r="AK15" s="42"/>
      <c r="AL15" s="38" t="str" cm="1">
        <f t="array" ref="AL15">INDEX(pippo,AL37,BB15)</f>
        <v>Do13</v>
      </c>
      <c r="AM15" s="43"/>
      <c r="AN15" s="38" t="str" cm="1">
        <f t="array" ref="AN15">INDEX(pippo,AN37,BD15)</f>
        <v>Rem13</v>
      </c>
      <c r="AO15" s="43"/>
      <c r="AP15" s="38" t="str" cm="1">
        <f t="array" ref="AP15">INDEX(pippo,AP37,BF15)</f>
        <v>Mim13b</v>
      </c>
      <c r="AQ15" s="43"/>
      <c r="AR15" s="38" t="str" cm="1">
        <f t="array" ref="AR15">INDEX(pippo,AR37,BH15)</f>
        <v>Fa13</v>
      </c>
      <c r="AS15" s="43"/>
      <c r="AT15" s="38" t="str" cm="1">
        <f t="array" ref="AT15">INDEX(pippo,AT37,BJ15)</f>
        <v>Sol13</v>
      </c>
      <c r="AU15" s="43"/>
      <c r="AV15" s="38" t="str" cm="1">
        <f t="array" ref="AV15">INDEX(pippo,AV37,BL15)</f>
        <v>Lam13b</v>
      </c>
      <c r="AW15" s="43"/>
      <c r="AX15" s="38" t="str" cm="1">
        <f t="array" ref="AX15">INDEX(pippo,AX37,BN15)</f>
        <v>Sim5b13b</v>
      </c>
      <c r="AY15" s="43"/>
      <c r="AZ15" s="38" t="str">
        <f t="shared" si="36"/>
        <v>Do13</v>
      </c>
      <c r="BB15">
        <f t="shared" si="38"/>
        <v>1</v>
      </c>
      <c r="BD15">
        <f t="shared" si="37"/>
        <v>5</v>
      </c>
      <c r="BF15">
        <f t="shared" si="37"/>
        <v>9</v>
      </c>
      <c r="BH15">
        <f t="shared" si="37"/>
        <v>13</v>
      </c>
      <c r="BJ15">
        <f t="shared" si="37"/>
        <v>17</v>
      </c>
      <c r="BL15">
        <f t="shared" si="37"/>
        <v>21</v>
      </c>
      <c r="BN15">
        <f t="shared" si="37"/>
        <v>25</v>
      </c>
      <c r="BP15">
        <f t="shared" si="37"/>
        <v>29</v>
      </c>
      <c r="BR15" s="180"/>
      <c r="BS15" s="180"/>
      <c r="BT15" s="180"/>
      <c r="BU15" s="180"/>
      <c r="BV15" s="180"/>
      <c r="BW15" s="180"/>
      <c r="BX15" s="180"/>
      <c r="BY15" s="180"/>
      <c r="BZ15" s="180"/>
      <c r="CA15" s="180"/>
      <c r="CB15" s="180"/>
      <c r="CC15" s="180"/>
      <c r="CD15" s="180"/>
      <c r="CE15" s="180"/>
      <c r="CF15" s="180"/>
      <c r="CG15" s="180"/>
      <c r="CH15" s="180"/>
      <c r="CI15" s="180"/>
      <c r="CJ15" s="180"/>
      <c r="CK15" s="180"/>
      <c r="CL15" s="180"/>
      <c r="CM15" s="180"/>
      <c r="CN15" s="180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</row>
    <row r="16" spans="1:107" ht="17.399999999999999" thickTop="1" thickBot="1" x14ac:dyDescent="0.35">
      <c r="A16">
        <f>'SCALE TONALITA DITEGGIATURA'!A18</f>
        <v>14</v>
      </c>
      <c r="B16" t="str">
        <f>'SCALE TONALITA DITEGGIATURA'!B18</f>
        <v>Si</v>
      </c>
      <c r="C16">
        <f t="shared" si="6"/>
        <v>12</v>
      </c>
      <c r="D16" t="str">
        <f t="shared" si="7"/>
        <v>Si</v>
      </c>
      <c r="E16" t="str">
        <f t="shared" si="27"/>
        <v>Si</v>
      </c>
      <c r="F16" t="str">
        <f t="shared" si="9"/>
        <v/>
      </c>
      <c r="G16">
        <f t="shared" si="28"/>
        <v>0</v>
      </c>
      <c r="H16">
        <f t="shared" si="10"/>
        <v>12</v>
      </c>
      <c r="J16" t="str">
        <f>'SCALE TONALITA DITEGGIATURA'!C18</f>
        <v>Sib</v>
      </c>
      <c r="K16">
        <f t="shared" si="11"/>
        <v>11</v>
      </c>
      <c r="L16" t="str">
        <f t="shared" si="12"/>
        <v>Si</v>
      </c>
      <c r="M16" t="str">
        <f t="shared" si="13"/>
        <v>Si</v>
      </c>
      <c r="N16" t="str">
        <f t="shared" si="14"/>
        <v>b</v>
      </c>
      <c r="O16">
        <f t="shared" si="35"/>
        <v>-1</v>
      </c>
      <c r="P16">
        <f t="shared" si="16"/>
        <v>11</v>
      </c>
      <c r="R16" t="str">
        <f>'SCALE TONALITA DITEGGIATURA'!D18</f>
        <v>Si</v>
      </c>
      <c r="S16">
        <f t="shared" si="17"/>
        <v>12</v>
      </c>
      <c r="T16" t="str">
        <f t="shared" si="18"/>
        <v>Si</v>
      </c>
      <c r="U16" t="str">
        <f t="shared" si="19"/>
        <v>Si</v>
      </c>
      <c r="V16" t="str">
        <f t="shared" si="20"/>
        <v/>
      </c>
      <c r="W16">
        <f t="shared" si="31"/>
        <v>0</v>
      </c>
      <c r="X16">
        <f t="shared" si="21"/>
        <v>12</v>
      </c>
      <c r="Z16" t="str">
        <f>'SCALE TONALITA DITEGGIATURA'!E18</f>
        <v>Si</v>
      </c>
      <c r="AA16">
        <f t="shared" si="22"/>
        <v>12</v>
      </c>
      <c r="AB16" t="str">
        <f t="shared" si="23"/>
        <v>Si</v>
      </c>
      <c r="AC16" t="str">
        <f t="shared" si="24"/>
        <v>Si</v>
      </c>
      <c r="AD16" t="str">
        <f t="shared" si="25"/>
        <v/>
      </c>
      <c r="AE16">
        <f t="shared" si="33"/>
        <v>0</v>
      </c>
      <c r="AF16">
        <f t="shared" si="26"/>
        <v>12</v>
      </c>
      <c r="AI16" s="189" t="s">
        <v>28</v>
      </c>
      <c r="AJ16" s="36" t="s">
        <v>77</v>
      </c>
      <c r="AK16" s="37" t="s">
        <v>82</v>
      </c>
      <c r="AL16" s="38" t="str" cm="1">
        <f t="array" ref="AL16">INDEX(pippo,AL38,BB16)</f>
        <v>Dom</v>
      </c>
      <c r="AM16" s="39" t="s">
        <v>82</v>
      </c>
      <c r="AN16" s="38" t="str" cm="1">
        <f t="array" ref="AN16">INDEX(pippo,AN38,BD16)</f>
        <v>Rem5b</v>
      </c>
      <c r="AO16" s="39" t="s">
        <v>82</v>
      </c>
      <c r="AP16" s="38" t="str" cm="1">
        <f t="array" ref="AP16">INDEX(pippo,AP38,BF16)</f>
        <v>Mib</v>
      </c>
      <c r="AQ16" s="39" t="s">
        <v>82</v>
      </c>
      <c r="AR16" s="38" t="str" cm="1">
        <f t="array" ref="AR16">INDEX(pippo,AR38,BH16)</f>
        <v>Fam</v>
      </c>
      <c r="AS16" s="39"/>
      <c r="AT16" s="38" t="str" cm="1">
        <f t="array" ref="AT16">INDEX(pippo,AT38,BJ16)</f>
        <v>Solm</v>
      </c>
      <c r="AU16" s="39"/>
      <c r="AV16" s="38" t="str" cm="1">
        <f t="array" ref="AV16">INDEX(pippo,AV38,BL16)</f>
        <v>Lab</v>
      </c>
      <c r="AW16" s="39"/>
      <c r="AX16" s="38" t="str" cm="1">
        <f t="array" ref="AX16">INDEX(pippo,AX38,BN16)</f>
        <v>Sib</v>
      </c>
      <c r="AY16" s="39"/>
      <c r="AZ16" s="38" t="str">
        <f t="shared" si="36"/>
        <v>Dom</v>
      </c>
      <c r="BB16">
        <f>BB11+1</f>
        <v>2</v>
      </c>
      <c r="BD16">
        <f t="shared" si="37"/>
        <v>6</v>
      </c>
      <c r="BF16">
        <f t="shared" si="37"/>
        <v>10</v>
      </c>
      <c r="BH16">
        <f t="shared" si="37"/>
        <v>14</v>
      </c>
      <c r="BJ16">
        <f t="shared" si="37"/>
        <v>18</v>
      </c>
      <c r="BL16">
        <f t="shared" si="37"/>
        <v>22</v>
      </c>
      <c r="BN16">
        <f t="shared" si="37"/>
        <v>26</v>
      </c>
      <c r="BP16">
        <f t="shared" si="37"/>
        <v>30</v>
      </c>
      <c r="BR16" s="180"/>
      <c r="BS16" s="180"/>
      <c r="BT16" s="180"/>
      <c r="BU16" s="180"/>
      <c r="BV16" s="180"/>
      <c r="BW16" s="180"/>
      <c r="BX16" s="180"/>
      <c r="BY16" s="180"/>
      <c r="BZ16" s="180"/>
      <c r="CA16" s="180"/>
      <c r="CB16" s="180"/>
      <c r="CC16" s="180"/>
      <c r="CD16" s="180"/>
      <c r="CE16" s="180"/>
      <c r="CF16" s="180"/>
      <c r="CG16" s="180"/>
      <c r="CH16" s="180"/>
      <c r="CI16" s="180"/>
      <c r="CJ16" s="180"/>
      <c r="CK16" s="180"/>
      <c r="CL16" s="180"/>
      <c r="CM16" s="180"/>
      <c r="CN16" s="180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</row>
    <row r="17" spans="1:107" ht="17.399999999999999" thickTop="1" thickBot="1" x14ac:dyDescent="0.35">
      <c r="A17">
        <f>'SCALE TONALITA DITEGGIATURA'!A19</f>
        <v>15</v>
      </c>
      <c r="B17" t="str">
        <f>'SCALE TONALITA DITEGGIATURA'!B19</f>
        <v>Do</v>
      </c>
      <c r="C17">
        <f t="shared" si="6"/>
        <v>1</v>
      </c>
      <c r="D17" t="str">
        <f t="shared" si="7"/>
        <v>Do</v>
      </c>
      <c r="E17" t="str">
        <f t="shared" si="27"/>
        <v>Do</v>
      </c>
      <c r="F17" t="str">
        <f t="shared" si="9"/>
        <v/>
      </c>
      <c r="G17">
        <f t="shared" si="28"/>
        <v>0</v>
      </c>
      <c r="H17">
        <f t="shared" si="10"/>
        <v>1</v>
      </c>
      <c r="J17" t="str">
        <f>'SCALE TONALITA DITEGGIATURA'!C19</f>
        <v>Do</v>
      </c>
      <c r="K17">
        <f t="shared" si="11"/>
        <v>1</v>
      </c>
      <c r="L17" t="str">
        <f t="shared" si="12"/>
        <v>Do</v>
      </c>
      <c r="M17" t="str">
        <f t="shared" si="13"/>
        <v>Do</v>
      </c>
      <c r="N17" t="str">
        <f t="shared" si="14"/>
        <v/>
      </c>
      <c r="O17">
        <f t="shared" si="35"/>
        <v>0</v>
      </c>
      <c r="P17">
        <f t="shared" si="16"/>
        <v>1</v>
      </c>
      <c r="R17" t="str">
        <f>'SCALE TONALITA DITEGGIATURA'!D19</f>
        <v>Do</v>
      </c>
      <c r="S17">
        <f t="shared" si="17"/>
        <v>1</v>
      </c>
      <c r="T17" t="str">
        <f t="shared" si="18"/>
        <v>Do</v>
      </c>
      <c r="U17" t="str">
        <f t="shared" si="19"/>
        <v>Do</v>
      </c>
      <c r="V17" t="str">
        <f t="shared" si="20"/>
        <v/>
      </c>
      <c r="W17">
        <f t="shared" si="31"/>
        <v>0</v>
      </c>
      <c r="X17">
        <f t="shared" si="21"/>
        <v>1</v>
      </c>
      <c r="Z17" t="str">
        <f>'SCALE TONALITA DITEGGIATURA'!E19</f>
        <v>Do</v>
      </c>
      <c r="AA17">
        <f t="shared" si="22"/>
        <v>1</v>
      </c>
      <c r="AB17" t="str">
        <f t="shared" si="23"/>
        <v>Do</v>
      </c>
      <c r="AC17" t="str">
        <f t="shared" si="24"/>
        <v>Do</v>
      </c>
      <c r="AD17" t="str">
        <f t="shared" si="25"/>
        <v/>
      </c>
      <c r="AE17">
        <f t="shared" si="33"/>
        <v>0</v>
      </c>
      <c r="AF17">
        <f t="shared" si="26"/>
        <v>1</v>
      </c>
      <c r="AI17" s="189"/>
      <c r="AJ17" s="40" t="s">
        <v>78</v>
      </c>
      <c r="AK17" s="17"/>
      <c r="AL17" s="38" t="str" cm="1">
        <f t="array" ref="AL17">INDEX(pippo,AL39,BB17)</f>
        <v>Dom7</v>
      </c>
      <c r="AM17" s="18"/>
      <c r="AN17" s="38" t="str" cm="1">
        <f t="array" ref="AN17">INDEX(pippo,AN39,BD17)</f>
        <v>Rem5b7</v>
      </c>
      <c r="AO17" s="18"/>
      <c r="AP17" s="38" t="str" cm="1">
        <f t="array" ref="AP17">INDEX(pippo,AP39,BF17)</f>
        <v>MibΔ</v>
      </c>
      <c r="AQ17" s="18"/>
      <c r="AR17" s="38" t="str" cm="1">
        <f t="array" ref="AR17">INDEX(pippo,AR39,BH17)</f>
        <v>Fam7</v>
      </c>
      <c r="AS17" s="18"/>
      <c r="AT17" s="38" t="str" cm="1">
        <f t="array" ref="AT17">INDEX(pippo,AT39,BJ17)</f>
        <v>Solm7</v>
      </c>
      <c r="AU17" s="18"/>
      <c r="AV17" s="38" t="str" cm="1">
        <f t="array" ref="AV17">INDEX(pippo,AV39,BL17)</f>
        <v>LabΔ</v>
      </c>
      <c r="AW17" s="18"/>
      <c r="AX17" s="38" t="str" cm="1">
        <f t="array" ref="AX17">INDEX(pippo,AX39,BN17)</f>
        <v>Sib7</v>
      </c>
      <c r="AY17" s="18"/>
      <c r="AZ17" s="38" t="str">
        <f t="shared" si="36"/>
        <v>Dom7</v>
      </c>
      <c r="BB17">
        <f t="shared" ref="BB17:BB30" si="39">BB12+1</f>
        <v>2</v>
      </c>
      <c r="BD17">
        <f t="shared" si="37"/>
        <v>6</v>
      </c>
      <c r="BF17">
        <f t="shared" si="37"/>
        <v>10</v>
      </c>
      <c r="BH17">
        <f t="shared" si="37"/>
        <v>14</v>
      </c>
      <c r="BJ17">
        <f t="shared" si="37"/>
        <v>18</v>
      </c>
      <c r="BL17">
        <f t="shared" si="37"/>
        <v>22</v>
      </c>
      <c r="BN17">
        <f t="shared" si="37"/>
        <v>26</v>
      </c>
      <c r="BP17">
        <f t="shared" si="37"/>
        <v>30</v>
      </c>
      <c r="BR17" s="180"/>
      <c r="BS17" s="180"/>
      <c r="BT17" s="180"/>
      <c r="BU17" s="180"/>
      <c r="BV17" s="180"/>
      <c r="BW17" s="180"/>
      <c r="BX17" s="180"/>
      <c r="BY17" s="180"/>
      <c r="BZ17" s="180"/>
      <c r="CA17" s="180"/>
      <c r="CB17" s="180"/>
      <c r="CC17" s="180"/>
      <c r="CD17" s="180"/>
      <c r="CE17" s="180"/>
      <c r="CF17" s="180"/>
      <c r="CG17" s="180"/>
      <c r="CH17" s="180"/>
      <c r="CI17" s="180"/>
      <c r="CJ17" s="180"/>
      <c r="CK17" s="180"/>
      <c r="CL17" s="180"/>
      <c r="CM17" s="180"/>
      <c r="CN17" s="180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</row>
    <row r="18" spans="1:107" ht="17.399999999999999" thickTop="1" thickBot="1" x14ac:dyDescent="0.35">
      <c r="A18">
        <f>'SCALE TONALITA DITEGGIATURA'!A20</f>
        <v>16</v>
      </c>
      <c r="B18" t="str">
        <f>'SCALE TONALITA DITEGGIATURA'!B20</f>
        <v>Re</v>
      </c>
      <c r="C18">
        <f t="shared" si="6"/>
        <v>3</v>
      </c>
      <c r="D18" t="str">
        <f t="shared" si="7"/>
        <v>Re</v>
      </c>
      <c r="E18" t="str">
        <f t="shared" si="27"/>
        <v>Re</v>
      </c>
      <c r="F18" t="str">
        <f t="shared" si="9"/>
        <v/>
      </c>
      <c r="G18">
        <f t="shared" si="28"/>
        <v>0</v>
      </c>
      <c r="H18">
        <f t="shared" si="10"/>
        <v>3</v>
      </c>
      <c r="J18" t="str">
        <f>'SCALE TONALITA DITEGGIATURA'!C20</f>
        <v>Re</v>
      </c>
      <c r="K18">
        <f t="shared" si="11"/>
        <v>3</v>
      </c>
      <c r="L18" t="str">
        <f t="shared" si="12"/>
        <v>Re</v>
      </c>
      <c r="M18" t="str">
        <f t="shared" si="13"/>
        <v>Re</v>
      </c>
      <c r="N18" t="str">
        <f t="shared" si="14"/>
        <v/>
      </c>
      <c r="O18">
        <f t="shared" si="35"/>
        <v>0</v>
      </c>
      <c r="P18">
        <f t="shared" si="16"/>
        <v>3</v>
      </c>
      <c r="R18" t="str">
        <f>'SCALE TONALITA DITEGGIATURA'!D20</f>
        <v>Re</v>
      </c>
      <c r="S18">
        <f t="shared" si="17"/>
        <v>3</v>
      </c>
      <c r="T18" t="str">
        <f t="shared" si="18"/>
        <v>Re</v>
      </c>
      <c r="U18" t="str">
        <f t="shared" si="19"/>
        <v>Re</v>
      </c>
      <c r="V18" t="str">
        <f t="shared" si="20"/>
        <v/>
      </c>
      <c r="W18">
        <f t="shared" si="31"/>
        <v>0</v>
      </c>
      <c r="X18">
        <f t="shared" si="21"/>
        <v>3</v>
      </c>
      <c r="Z18" t="str">
        <f>'SCALE TONALITA DITEGGIATURA'!E20</f>
        <v>Re</v>
      </c>
      <c r="AA18">
        <f t="shared" si="22"/>
        <v>3</v>
      </c>
      <c r="AB18" t="str">
        <f t="shared" si="23"/>
        <v>Re</v>
      </c>
      <c r="AC18" t="str">
        <f t="shared" si="24"/>
        <v>Re</v>
      </c>
      <c r="AD18" t="str">
        <f t="shared" si="25"/>
        <v/>
      </c>
      <c r="AE18">
        <f t="shared" si="33"/>
        <v>0</v>
      </c>
      <c r="AF18">
        <f t="shared" si="26"/>
        <v>3</v>
      </c>
      <c r="AI18" s="189"/>
      <c r="AJ18" s="40" t="s">
        <v>79</v>
      </c>
      <c r="AK18" s="17"/>
      <c r="AL18" s="38" t="str" cm="1">
        <f t="array" ref="AL18">INDEX(pippo,AL40,BB18)</f>
        <v>Dom9</v>
      </c>
      <c r="AM18" s="18"/>
      <c r="AN18" s="38" t="str" cm="1">
        <f t="array" ref="AN18">INDEX(pippo,AN40,BD18)</f>
        <v>Rem5b9b</v>
      </c>
      <c r="AO18" s="18"/>
      <c r="AP18" s="38" t="str" cm="1">
        <f t="array" ref="AP18">INDEX(pippo,AP40,BF18)</f>
        <v>Mib9</v>
      </c>
      <c r="AQ18" s="18"/>
      <c r="AR18" s="38" t="str" cm="1">
        <f t="array" ref="AR18">INDEX(pippo,AR40,BH18)</f>
        <v>Fam9</v>
      </c>
      <c r="AS18" s="18"/>
      <c r="AT18" s="38" t="str" cm="1">
        <f t="array" ref="AT18">INDEX(pippo,AT40,BJ18)</f>
        <v>Solm9b</v>
      </c>
      <c r="AU18" s="18"/>
      <c r="AV18" s="38" t="str" cm="1">
        <f t="array" ref="AV18">INDEX(pippo,AV40,BL18)</f>
        <v>Lab9</v>
      </c>
      <c r="AW18" s="18"/>
      <c r="AX18" s="38" t="str" cm="1">
        <f t="array" ref="AX18">INDEX(pippo,AX40,BN18)</f>
        <v>Sib9</v>
      </c>
      <c r="AY18" s="18"/>
      <c r="AZ18" s="38" t="str">
        <f t="shared" si="36"/>
        <v>Dom9</v>
      </c>
      <c r="BB18">
        <f t="shared" si="39"/>
        <v>2</v>
      </c>
      <c r="BD18">
        <f t="shared" si="37"/>
        <v>6</v>
      </c>
      <c r="BF18">
        <f t="shared" si="37"/>
        <v>10</v>
      </c>
      <c r="BH18">
        <f t="shared" si="37"/>
        <v>14</v>
      </c>
      <c r="BJ18">
        <f t="shared" si="37"/>
        <v>18</v>
      </c>
      <c r="BL18">
        <f t="shared" si="37"/>
        <v>22</v>
      </c>
      <c r="BN18">
        <f t="shared" si="37"/>
        <v>26</v>
      </c>
      <c r="BP18">
        <f t="shared" si="37"/>
        <v>30</v>
      </c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</row>
    <row r="19" spans="1:107" ht="17.399999999999999" thickTop="1" thickBot="1" x14ac:dyDescent="0.35">
      <c r="A19">
        <f>'SCALE TONALITA DITEGGIATURA'!A21</f>
        <v>17</v>
      </c>
      <c r="B19" t="str">
        <f>'SCALE TONALITA DITEGGIATURA'!B21</f>
        <v>Mi</v>
      </c>
      <c r="C19">
        <f t="shared" si="6"/>
        <v>5</v>
      </c>
      <c r="D19" t="str">
        <f t="shared" si="7"/>
        <v>Mi</v>
      </c>
      <c r="E19" t="str">
        <f t="shared" si="27"/>
        <v>Mi</v>
      </c>
      <c r="F19" t="str">
        <f t="shared" si="9"/>
        <v/>
      </c>
      <c r="G19">
        <f t="shared" si="28"/>
        <v>0</v>
      </c>
      <c r="H19">
        <f t="shared" si="10"/>
        <v>5</v>
      </c>
      <c r="J19" t="str">
        <f>'SCALE TONALITA DITEGGIATURA'!C21</f>
        <v>Mib</v>
      </c>
      <c r="K19">
        <f t="shared" si="11"/>
        <v>4</v>
      </c>
      <c r="L19" t="str">
        <f t="shared" si="12"/>
        <v>Mi</v>
      </c>
      <c r="M19" t="str">
        <f t="shared" si="13"/>
        <v>Mi</v>
      </c>
      <c r="N19" t="str">
        <f t="shared" si="14"/>
        <v>b</v>
      </c>
      <c r="O19">
        <f t="shared" si="35"/>
        <v>-1</v>
      </c>
      <c r="P19">
        <f t="shared" si="16"/>
        <v>4</v>
      </c>
      <c r="R19" t="str">
        <f>'SCALE TONALITA DITEGGIATURA'!D21</f>
        <v>Mib</v>
      </c>
      <c r="S19">
        <f t="shared" si="17"/>
        <v>4</v>
      </c>
      <c r="T19" t="str">
        <f t="shared" si="18"/>
        <v>Mi</v>
      </c>
      <c r="U19" t="str">
        <f t="shared" si="19"/>
        <v>Mi</v>
      </c>
      <c r="V19" t="str">
        <f t="shared" si="20"/>
        <v>b</v>
      </c>
      <c r="W19">
        <f t="shared" si="31"/>
        <v>-1</v>
      </c>
      <c r="X19">
        <f t="shared" si="21"/>
        <v>4</v>
      </c>
      <c r="Z19" t="str">
        <f>'SCALE TONALITA DITEGGIATURA'!E21</f>
        <v>Mib</v>
      </c>
      <c r="AA19">
        <f t="shared" si="22"/>
        <v>4</v>
      </c>
      <c r="AB19" t="str">
        <f t="shared" si="23"/>
        <v>Mi</v>
      </c>
      <c r="AC19" t="str">
        <f t="shared" si="24"/>
        <v>Mi</v>
      </c>
      <c r="AD19" t="str">
        <f t="shared" si="25"/>
        <v>b</v>
      </c>
      <c r="AE19">
        <f t="shared" si="33"/>
        <v>-1</v>
      </c>
      <c r="AF19">
        <f t="shared" si="26"/>
        <v>4</v>
      </c>
      <c r="AI19" s="189"/>
      <c r="AJ19" s="40" t="s">
        <v>80</v>
      </c>
      <c r="AK19" s="17"/>
      <c r="AL19" s="38" t="str" cm="1">
        <f t="array" ref="AL19">INDEX(pippo,AL41,BB19)</f>
        <v>Dom11</v>
      </c>
      <c r="AM19" s="18"/>
      <c r="AN19" s="38" t="str" cm="1">
        <f t="array" ref="AN19">INDEX(pippo,AN41,BD19)</f>
        <v>Rem5b11</v>
      </c>
      <c r="AO19" s="18"/>
      <c r="AP19" s="38" t="str" cm="1">
        <f t="array" ref="AP19">INDEX(pippo,AP41,BF19)</f>
        <v>Mib11</v>
      </c>
      <c r="AQ19" s="18"/>
      <c r="AR19" s="38" t="str" cm="1">
        <f t="array" ref="AR19">INDEX(pippo,AR41,BH19)</f>
        <v>Fam11</v>
      </c>
      <c r="AS19" s="18"/>
      <c r="AT19" s="38" t="str" cm="1">
        <f t="array" ref="AT19">INDEX(pippo,AT41,BJ19)</f>
        <v>Solm11</v>
      </c>
      <c r="AU19" s="18"/>
      <c r="AV19" s="38" t="str" cm="1">
        <f t="array" ref="AV19">INDEX(pippo,AV41,BL19)</f>
        <v>Lab11+</v>
      </c>
      <c r="AW19" s="18"/>
      <c r="AX19" s="38" t="str" cm="1">
        <f t="array" ref="AX19">INDEX(pippo,AX41,BN19)</f>
        <v>Sib11</v>
      </c>
      <c r="AY19" s="18"/>
      <c r="AZ19" s="38" t="str">
        <f t="shared" si="36"/>
        <v>Dom11</v>
      </c>
      <c r="BB19">
        <f t="shared" si="39"/>
        <v>2</v>
      </c>
      <c r="BD19">
        <f t="shared" si="37"/>
        <v>6</v>
      </c>
      <c r="BF19">
        <f t="shared" si="37"/>
        <v>10</v>
      </c>
      <c r="BH19">
        <f t="shared" si="37"/>
        <v>14</v>
      </c>
      <c r="BJ19">
        <f t="shared" si="37"/>
        <v>18</v>
      </c>
      <c r="BL19">
        <f t="shared" si="37"/>
        <v>22</v>
      </c>
      <c r="BN19">
        <f t="shared" si="37"/>
        <v>26</v>
      </c>
      <c r="BP19">
        <f t="shared" si="37"/>
        <v>30</v>
      </c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</row>
    <row r="20" spans="1:107" ht="17.399999999999999" thickTop="1" thickBot="1" x14ac:dyDescent="0.35">
      <c r="A20">
        <f>'SCALE TONALITA DITEGGIATURA'!A22</f>
        <v>18</v>
      </c>
      <c r="B20" t="str">
        <f>'SCALE TONALITA DITEGGIATURA'!B22</f>
        <v>Fa</v>
      </c>
      <c r="C20">
        <f t="shared" si="6"/>
        <v>6</v>
      </c>
      <c r="D20" t="str">
        <f t="shared" si="7"/>
        <v>Fa</v>
      </c>
      <c r="E20" t="str">
        <f t="shared" si="27"/>
        <v>Fa</v>
      </c>
      <c r="F20" t="str">
        <f t="shared" si="9"/>
        <v/>
      </c>
      <c r="G20">
        <f t="shared" si="28"/>
        <v>0</v>
      </c>
      <c r="H20">
        <f t="shared" si="10"/>
        <v>6</v>
      </c>
      <c r="J20" t="str">
        <f>'SCALE TONALITA DITEGGIATURA'!C22</f>
        <v>Fa</v>
      </c>
      <c r="K20">
        <f t="shared" si="11"/>
        <v>6</v>
      </c>
      <c r="L20" t="str">
        <f t="shared" si="12"/>
        <v>Fa</v>
      </c>
      <c r="M20" t="str">
        <f t="shared" si="13"/>
        <v>Fa</v>
      </c>
      <c r="N20" t="str">
        <f t="shared" si="14"/>
        <v/>
      </c>
      <c r="O20">
        <f t="shared" si="35"/>
        <v>0</v>
      </c>
      <c r="P20">
        <f t="shared" si="16"/>
        <v>6</v>
      </c>
      <c r="R20" t="str">
        <f>'SCALE TONALITA DITEGGIATURA'!D22</f>
        <v>Fa</v>
      </c>
      <c r="S20">
        <f t="shared" si="17"/>
        <v>6</v>
      </c>
      <c r="T20" t="str">
        <f t="shared" si="18"/>
        <v>Fa</v>
      </c>
      <c r="U20" t="str">
        <f t="shared" si="19"/>
        <v>Fa</v>
      </c>
      <c r="V20" t="str">
        <f t="shared" si="20"/>
        <v/>
      </c>
      <c r="W20">
        <f t="shared" si="31"/>
        <v>0</v>
      </c>
      <c r="X20">
        <f t="shared" si="21"/>
        <v>6</v>
      </c>
      <c r="Z20" t="str">
        <f>'SCALE TONALITA DITEGGIATURA'!E22</f>
        <v>Fa</v>
      </c>
      <c r="AA20">
        <f t="shared" si="22"/>
        <v>6</v>
      </c>
      <c r="AB20" t="str">
        <f t="shared" si="23"/>
        <v>Fa</v>
      </c>
      <c r="AC20" t="str">
        <f t="shared" si="24"/>
        <v>Fa</v>
      </c>
      <c r="AD20" t="str">
        <f t="shared" si="25"/>
        <v/>
      </c>
      <c r="AE20">
        <f t="shared" si="33"/>
        <v>0</v>
      </c>
      <c r="AF20">
        <f t="shared" si="26"/>
        <v>6</v>
      </c>
      <c r="AI20" s="189"/>
      <c r="AJ20" s="41" t="s">
        <v>81</v>
      </c>
      <c r="AK20" s="42"/>
      <c r="AL20" s="38" t="str" cm="1">
        <f t="array" ref="AL20">INDEX(pippo,AL42,BB20)</f>
        <v>Dom13b</v>
      </c>
      <c r="AM20" s="43"/>
      <c r="AN20" s="38" t="str" cm="1">
        <f t="array" ref="AN20">INDEX(pippo,AN42,BD20)</f>
        <v>Rem5b13b</v>
      </c>
      <c r="AO20" s="43"/>
      <c r="AP20" s="38" t="str" cm="1">
        <f t="array" ref="AP20">INDEX(pippo,AP42,BF20)</f>
        <v>Mib13</v>
      </c>
      <c r="AQ20" s="43"/>
      <c r="AR20" s="38" t="str" cm="1">
        <f t="array" ref="AR20">INDEX(pippo,AR42,BH20)</f>
        <v>Fam13</v>
      </c>
      <c r="AS20" s="43"/>
      <c r="AT20" s="38" t="str" cm="1">
        <f t="array" ref="AT20">INDEX(pippo,AT42,BJ20)</f>
        <v>Solm13b</v>
      </c>
      <c r="AU20" s="43"/>
      <c r="AV20" s="38" t="str" cm="1">
        <f t="array" ref="AV20">INDEX(pippo,AV42,BL20)</f>
        <v>Lab13</v>
      </c>
      <c r="AW20" s="43"/>
      <c r="AX20" s="38" t="str" cm="1">
        <f t="array" ref="AX20">INDEX(pippo,AX42,BN20)</f>
        <v>Sib13</v>
      </c>
      <c r="AY20" s="43"/>
      <c r="AZ20" s="38" t="str">
        <f t="shared" si="36"/>
        <v>Dom13b</v>
      </c>
      <c r="BB20">
        <f t="shared" si="39"/>
        <v>2</v>
      </c>
      <c r="BD20">
        <f t="shared" si="37"/>
        <v>6</v>
      </c>
      <c r="BF20">
        <f t="shared" si="37"/>
        <v>10</v>
      </c>
      <c r="BH20">
        <f t="shared" si="37"/>
        <v>14</v>
      </c>
      <c r="BJ20">
        <f t="shared" si="37"/>
        <v>18</v>
      </c>
      <c r="BL20">
        <f t="shared" si="37"/>
        <v>22</v>
      </c>
      <c r="BN20">
        <f t="shared" si="37"/>
        <v>26</v>
      </c>
      <c r="BP20">
        <f t="shared" si="37"/>
        <v>30</v>
      </c>
      <c r="BR20" s="180"/>
      <c r="BS20" s="180"/>
      <c r="BT20" s="180"/>
      <c r="BU20" s="180"/>
      <c r="BV20" s="180"/>
      <c r="BW20" s="180"/>
      <c r="BX20" s="180"/>
      <c r="BY20" s="180"/>
      <c r="BZ20" s="180"/>
      <c r="CA20" s="180"/>
      <c r="CB20" s="180"/>
      <c r="CC20" s="180"/>
      <c r="CD20" s="180"/>
      <c r="CE20" s="180"/>
      <c r="CF20" s="180"/>
      <c r="CG20" s="180"/>
      <c r="CH20" s="180"/>
      <c r="CI20" s="180"/>
      <c r="CJ20" s="180"/>
      <c r="CK20" s="180"/>
      <c r="CL20" s="180"/>
      <c r="CM20" s="180"/>
      <c r="CN20" s="180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</row>
    <row r="21" spans="1:107" ht="17.399999999999999" thickTop="1" thickBot="1" x14ac:dyDescent="0.35">
      <c r="A21">
        <f>'SCALE TONALITA DITEGGIATURA'!A23</f>
        <v>19</v>
      </c>
      <c r="B21" t="str">
        <f>'SCALE TONALITA DITEGGIATURA'!B23</f>
        <v>Sol</v>
      </c>
      <c r="C21">
        <f t="shared" si="6"/>
        <v>8</v>
      </c>
      <c r="D21" t="str">
        <f t="shared" si="7"/>
        <v>So</v>
      </c>
      <c r="E21" t="str">
        <f t="shared" si="27"/>
        <v>SOL</v>
      </c>
      <c r="F21" t="str">
        <f t="shared" si="9"/>
        <v/>
      </c>
      <c r="G21">
        <f t="shared" si="28"/>
        <v>0</v>
      </c>
      <c r="H21">
        <f t="shared" si="10"/>
        <v>8</v>
      </c>
      <c r="J21" t="str">
        <f>'SCALE TONALITA DITEGGIATURA'!C23</f>
        <v>Sol</v>
      </c>
      <c r="K21">
        <f t="shared" si="11"/>
        <v>8</v>
      </c>
      <c r="L21" t="str">
        <f t="shared" si="12"/>
        <v>So</v>
      </c>
      <c r="M21" t="str">
        <f t="shared" si="13"/>
        <v>SOL</v>
      </c>
      <c r="N21" t="str">
        <f t="shared" si="14"/>
        <v/>
      </c>
      <c r="O21">
        <f t="shared" si="35"/>
        <v>0</v>
      </c>
      <c r="P21">
        <f t="shared" si="16"/>
        <v>8</v>
      </c>
      <c r="R21" t="str">
        <f>'SCALE TONALITA DITEGGIATURA'!D23</f>
        <v>Sol</v>
      </c>
      <c r="S21">
        <f t="shared" si="17"/>
        <v>8</v>
      </c>
      <c r="T21" t="str">
        <f t="shared" si="18"/>
        <v>So</v>
      </c>
      <c r="U21" t="str">
        <f t="shared" si="19"/>
        <v>SOL</v>
      </c>
      <c r="V21" t="str">
        <f t="shared" si="20"/>
        <v/>
      </c>
      <c r="W21">
        <f t="shared" si="31"/>
        <v>0</v>
      </c>
      <c r="X21">
        <f t="shared" si="21"/>
        <v>8</v>
      </c>
      <c r="Z21" t="str">
        <f>'SCALE TONALITA DITEGGIATURA'!E23</f>
        <v>Sol</v>
      </c>
      <c r="AA21">
        <f t="shared" si="22"/>
        <v>8</v>
      </c>
      <c r="AB21" t="str">
        <f t="shared" si="23"/>
        <v>So</v>
      </c>
      <c r="AC21" t="str">
        <f t="shared" si="24"/>
        <v>SOL</v>
      </c>
      <c r="AD21" t="str">
        <f t="shared" si="25"/>
        <v/>
      </c>
      <c r="AE21">
        <f t="shared" si="33"/>
        <v>0</v>
      </c>
      <c r="AF21">
        <f t="shared" si="26"/>
        <v>8</v>
      </c>
      <c r="AI21" s="189" t="s">
        <v>84</v>
      </c>
      <c r="AJ21" s="36" t="s">
        <v>77</v>
      </c>
      <c r="AK21" s="37" t="s">
        <v>82</v>
      </c>
      <c r="AL21" s="38" t="str" cm="1">
        <f t="array" ref="AL21">INDEX(pippo,AL43,BB21)</f>
        <v>Dom</v>
      </c>
      <c r="AM21" s="39" t="s">
        <v>82</v>
      </c>
      <c r="AN21" s="38" t="str" cm="1">
        <f t="array" ref="AN21">INDEX(pippo,AN43,BD21)</f>
        <v>Rem</v>
      </c>
      <c r="AO21" s="39" t="s">
        <v>82</v>
      </c>
      <c r="AP21" s="38" t="str" cm="1">
        <f t="array" ref="AP21">INDEX(pippo,AP43,BF21)</f>
        <v>Mib5+</v>
      </c>
      <c r="AQ21" s="39" t="s">
        <v>82</v>
      </c>
      <c r="AR21" s="38" t="str" cm="1">
        <f t="array" ref="AR21">INDEX(pippo,AR43,BH21)</f>
        <v>Fa</v>
      </c>
      <c r="AS21" s="39"/>
      <c r="AT21" s="38" t="str" cm="1">
        <f t="array" ref="AT21">INDEX(pippo,AT43,BJ21)</f>
        <v>Sol</v>
      </c>
      <c r="AU21" s="39"/>
      <c r="AV21" s="38" t="str" cm="1">
        <f t="array" ref="AV21">INDEX(pippo,AV43,BL21)</f>
        <v>Lam5b</v>
      </c>
      <c r="AW21" s="39"/>
      <c r="AX21" s="38" t="str" cm="1">
        <f t="array" ref="AX21">INDEX(pippo,AX43,BN21)</f>
        <v>Sim5b</v>
      </c>
      <c r="AY21" s="39"/>
      <c r="AZ21" s="38" t="str">
        <f t="shared" si="36"/>
        <v>Dom</v>
      </c>
      <c r="BB21">
        <f t="shared" si="39"/>
        <v>3</v>
      </c>
      <c r="BD21">
        <f t="shared" si="37"/>
        <v>7</v>
      </c>
      <c r="BF21">
        <f t="shared" si="37"/>
        <v>11</v>
      </c>
      <c r="BH21">
        <f t="shared" si="37"/>
        <v>15</v>
      </c>
      <c r="BJ21">
        <f t="shared" si="37"/>
        <v>19</v>
      </c>
      <c r="BL21">
        <f t="shared" si="37"/>
        <v>23</v>
      </c>
      <c r="BN21">
        <f t="shared" si="37"/>
        <v>27</v>
      </c>
      <c r="BP21">
        <f t="shared" si="37"/>
        <v>31</v>
      </c>
      <c r="BR21" s="180"/>
      <c r="BS21" s="180"/>
      <c r="BT21" s="180"/>
      <c r="BU21" s="180"/>
      <c r="BV21" s="180"/>
      <c r="BW21" s="180"/>
      <c r="BX21" s="180"/>
      <c r="BY21" s="180"/>
      <c r="BZ21" s="180"/>
      <c r="CA21" s="180"/>
      <c r="CB21" s="180"/>
      <c r="CC21" s="180"/>
      <c r="CD21" s="180"/>
      <c r="CE21" s="180"/>
      <c r="CF21" s="180"/>
      <c r="CG21" s="180"/>
      <c r="CH21" s="180"/>
      <c r="CI21" s="180"/>
      <c r="CJ21" s="180"/>
      <c r="CK21" s="180"/>
      <c r="CL21" s="180"/>
      <c r="CM21" s="180"/>
      <c r="CN21" s="180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</row>
    <row r="22" spans="1:107" ht="17.399999999999999" thickTop="1" thickBot="1" x14ac:dyDescent="0.35">
      <c r="A22">
        <f>'SCALE TONALITA DITEGGIATURA'!A25</f>
        <v>20</v>
      </c>
      <c r="B22" t="str">
        <f>'SCALE TONALITA DITEGGIATURA'!B25</f>
        <v>La</v>
      </c>
      <c r="C22">
        <f t="shared" si="6"/>
        <v>10</v>
      </c>
      <c r="D22" t="str">
        <f t="shared" si="7"/>
        <v>La</v>
      </c>
      <c r="E22" t="str">
        <f t="shared" si="27"/>
        <v>La</v>
      </c>
      <c r="F22" t="str">
        <f t="shared" si="9"/>
        <v/>
      </c>
      <c r="G22">
        <f t="shared" si="28"/>
        <v>0</v>
      </c>
      <c r="H22">
        <f t="shared" si="10"/>
        <v>10</v>
      </c>
      <c r="J22" t="str">
        <f>'SCALE TONALITA DITEGGIATURA'!C25</f>
        <v>Lab</v>
      </c>
      <c r="K22">
        <f t="shared" si="11"/>
        <v>9</v>
      </c>
      <c r="L22" t="str">
        <f t="shared" si="12"/>
        <v>La</v>
      </c>
      <c r="M22" t="str">
        <f t="shared" si="13"/>
        <v>La</v>
      </c>
      <c r="N22" t="str">
        <f t="shared" si="14"/>
        <v>b</v>
      </c>
      <c r="O22">
        <f t="shared" si="35"/>
        <v>-1</v>
      </c>
      <c r="P22">
        <f t="shared" si="16"/>
        <v>9</v>
      </c>
      <c r="R22" t="str">
        <f>'SCALE TONALITA DITEGGIATURA'!D25</f>
        <v>La</v>
      </c>
      <c r="S22">
        <f t="shared" si="17"/>
        <v>10</v>
      </c>
      <c r="T22" t="str">
        <f t="shared" si="18"/>
        <v>La</v>
      </c>
      <c r="U22" t="str">
        <f t="shared" si="19"/>
        <v>La</v>
      </c>
      <c r="V22" t="str">
        <f t="shared" si="20"/>
        <v/>
      </c>
      <c r="W22">
        <f t="shared" si="31"/>
        <v>0</v>
      </c>
      <c r="X22">
        <f t="shared" si="21"/>
        <v>10</v>
      </c>
      <c r="Z22" t="str">
        <f>'SCALE TONALITA DITEGGIATURA'!E25</f>
        <v>Lab</v>
      </c>
      <c r="AA22">
        <f t="shared" si="22"/>
        <v>9</v>
      </c>
      <c r="AB22" t="str">
        <f t="shared" si="23"/>
        <v>La</v>
      </c>
      <c r="AC22" t="str">
        <f t="shared" si="24"/>
        <v>La</v>
      </c>
      <c r="AD22" t="str">
        <f t="shared" si="25"/>
        <v>b</v>
      </c>
      <c r="AE22">
        <f t="shared" si="33"/>
        <v>-1</v>
      </c>
      <c r="AF22">
        <f t="shared" si="26"/>
        <v>9</v>
      </c>
      <c r="AI22" s="189"/>
      <c r="AJ22" s="40" t="s">
        <v>78</v>
      </c>
      <c r="AK22" s="17"/>
      <c r="AL22" s="38" t="str" cm="1">
        <f t="array" ref="AL22">INDEX(pippo,AL44,BB22)</f>
        <v>DomΔ</v>
      </c>
      <c r="AM22" s="18"/>
      <c r="AN22" s="38" t="str" cm="1">
        <f t="array" ref="AN22">INDEX(pippo,AN44,BD22)</f>
        <v>Rem7</v>
      </c>
      <c r="AO22" s="18"/>
      <c r="AP22" s="38" t="str" cm="1">
        <f t="array" ref="AP22">INDEX(pippo,AP44,BF22)</f>
        <v>Mib5+Δ</v>
      </c>
      <c r="AQ22" s="18"/>
      <c r="AR22" s="38" t="str" cm="1">
        <f t="array" ref="AR22">INDEX(pippo,AR44,BH22)</f>
        <v>Fa7</v>
      </c>
      <c r="AS22" s="18"/>
      <c r="AT22" s="38" t="str" cm="1">
        <f t="array" ref="AT22">INDEX(pippo,AT44,BJ22)</f>
        <v>Sol7</v>
      </c>
      <c r="AU22" s="18"/>
      <c r="AV22" s="38" t="str" cm="1">
        <f t="array" ref="AV22">INDEX(pippo,AV44,BL22)</f>
        <v>Lam5b7</v>
      </c>
      <c r="AW22" s="18"/>
      <c r="AX22" s="38" t="str" cm="1">
        <f t="array" ref="AX22">INDEX(pippo,AX44,BN22)</f>
        <v>Sim5b7</v>
      </c>
      <c r="AY22" s="18"/>
      <c r="AZ22" s="38" t="str">
        <f t="shared" si="36"/>
        <v>DomΔ</v>
      </c>
      <c r="BB22">
        <f t="shared" si="39"/>
        <v>3</v>
      </c>
      <c r="BD22">
        <f t="shared" si="37"/>
        <v>7</v>
      </c>
      <c r="BF22">
        <f t="shared" si="37"/>
        <v>11</v>
      </c>
      <c r="BH22">
        <f t="shared" si="37"/>
        <v>15</v>
      </c>
      <c r="BJ22">
        <f t="shared" si="37"/>
        <v>19</v>
      </c>
      <c r="BL22">
        <f t="shared" si="37"/>
        <v>23</v>
      </c>
      <c r="BN22">
        <f t="shared" si="37"/>
        <v>27</v>
      </c>
      <c r="BP22">
        <f t="shared" si="37"/>
        <v>31</v>
      </c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  <c r="CD22" s="180"/>
      <c r="CE22" s="180"/>
      <c r="CF22" s="180"/>
      <c r="CG22" s="180"/>
      <c r="CH22" s="180"/>
      <c r="CI22" s="180"/>
      <c r="CJ22" s="180"/>
      <c r="CK22" s="180"/>
      <c r="CL22" s="180"/>
      <c r="CM22" s="180"/>
      <c r="CN22" s="180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</row>
    <row r="23" spans="1:107" ht="17.399999999999999" thickTop="1" thickBot="1" x14ac:dyDescent="0.35">
      <c r="A23">
        <f>'SCALE TONALITA DITEGGIATURA'!A26</f>
        <v>21</v>
      </c>
      <c r="B23" t="str">
        <f>'SCALE TONALITA DITEGGIATURA'!B26</f>
        <v>Si</v>
      </c>
      <c r="C23">
        <f t="shared" si="6"/>
        <v>12</v>
      </c>
      <c r="D23" t="str">
        <f t="shared" si="7"/>
        <v>Si</v>
      </c>
      <c r="E23" t="str">
        <f t="shared" si="27"/>
        <v>Si</v>
      </c>
      <c r="F23" t="str">
        <f t="shared" si="9"/>
        <v/>
      </c>
      <c r="G23">
        <f t="shared" si="28"/>
        <v>0</v>
      </c>
      <c r="H23">
        <f t="shared" si="10"/>
        <v>12</v>
      </c>
      <c r="J23" t="str">
        <f>'SCALE TONALITA DITEGGIATURA'!C26</f>
        <v>Sib</v>
      </c>
      <c r="K23">
        <f t="shared" si="11"/>
        <v>11</v>
      </c>
      <c r="L23" t="str">
        <f t="shared" si="12"/>
        <v>Si</v>
      </c>
      <c r="M23" t="str">
        <f t="shared" si="13"/>
        <v>Si</v>
      </c>
      <c r="N23" t="str">
        <f t="shared" si="14"/>
        <v>b</v>
      </c>
      <c r="O23">
        <f t="shared" si="35"/>
        <v>-1</v>
      </c>
      <c r="P23">
        <f t="shared" si="16"/>
        <v>11</v>
      </c>
      <c r="R23" t="str">
        <f>'SCALE TONALITA DITEGGIATURA'!D26</f>
        <v>Si</v>
      </c>
      <c r="S23">
        <f t="shared" si="17"/>
        <v>12</v>
      </c>
      <c r="T23" t="str">
        <f t="shared" si="18"/>
        <v>Si</v>
      </c>
      <c r="U23" t="str">
        <f t="shared" si="19"/>
        <v>Si</v>
      </c>
      <c r="V23" t="str">
        <f t="shared" si="20"/>
        <v/>
      </c>
      <c r="W23">
        <f t="shared" si="31"/>
        <v>0</v>
      </c>
      <c r="X23">
        <f t="shared" si="21"/>
        <v>12</v>
      </c>
      <c r="Z23" t="str">
        <f>'SCALE TONALITA DITEGGIATURA'!E26</f>
        <v>Si</v>
      </c>
      <c r="AA23">
        <f t="shared" si="22"/>
        <v>12</v>
      </c>
      <c r="AB23" t="str">
        <f t="shared" si="23"/>
        <v>Si</v>
      </c>
      <c r="AC23" t="str">
        <f t="shared" si="24"/>
        <v>Si</v>
      </c>
      <c r="AD23" t="str">
        <f t="shared" si="25"/>
        <v/>
      </c>
      <c r="AE23">
        <f t="shared" si="33"/>
        <v>0</v>
      </c>
      <c r="AF23">
        <f t="shared" si="26"/>
        <v>12</v>
      </c>
      <c r="AI23" s="189"/>
      <c r="AJ23" s="40" t="s">
        <v>79</v>
      </c>
      <c r="AK23" s="17"/>
      <c r="AL23" s="38" t="str" cm="1">
        <f t="array" ref="AL23">INDEX(pippo,AL45,BB23)</f>
        <v>Dom9</v>
      </c>
      <c r="AM23" s="18"/>
      <c r="AN23" s="38" t="str" cm="1">
        <f t="array" ref="AN23">INDEX(pippo,AN45,BD23)</f>
        <v>Rem9b</v>
      </c>
      <c r="AO23" s="18"/>
      <c r="AP23" s="38" t="str" cm="1">
        <f t="array" ref="AP23">INDEX(pippo,AP45,BF23)</f>
        <v>Mib5+9</v>
      </c>
      <c r="AQ23" s="18"/>
      <c r="AR23" s="38" t="str" cm="1">
        <f t="array" ref="AR23">INDEX(pippo,AR45,BH23)</f>
        <v>Fa9</v>
      </c>
      <c r="AS23" s="18"/>
      <c r="AT23" s="38" t="str" cm="1">
        <f t="array" ref="AT23">INDEX(pippo,AT45,BJ23)</f>
        <v>Sol9</v>
      </c>
      <c r="AU23" s="18"/>
      <c r="AV23" s="38" t="str" cm="1">
        <f t="array" ref="AV23">INDEX(pippo,AV45,BL23)</f>
        <v>Lam5b9</v>
      </c>
      <c r="AW23" s="18"/>
      <c r="AX23" s="38" t="str" cm="1">
        <f t="array" ref="AX23">INDEX(pippo,AX45,BN23)</f>
        <v>Sim5b9b</v>
      </c>
      <c r="AY23" s="18"/>
      <c r="AZ23" s="38" t="str">
        <f t="shared" si="36"/>
        <v>Dom9</v>
      </c>
      <c r="BB23">
        <f t="shared" si="39"/>
        <v>3</v>
      </c>
      <c r="BD23">
        <f t="shared" si="37"/>
        <v>7</v>
      </c>
      <c r="BF23">
        <f t="shared" si="37"/>
        <v>11</v>
      </c>
      <c r="BH23">
        <f t="shared" si="37"/>
        <v>15</v>
      </c>
      <c r="BJ23">
        <f t="shared" si="37"/>
        <v>19</v>
      </c>
      <c r="BL23">
        <f t="shared" si="37"/>
        <v>23</v>
      </c>
      <c r="BN23">
        <f t="shared" si="37"/>
        <v>27</v>
      </c>
      <c r="BP23">
        <f t="shared" si="37"/>
        <v>31</v>
      </c>
      <c r="BR23" s="180"/>
      <c r="BS23" s="180"/>
      <c r="BT23" s="180"/>
      <c r="BU23" s="180"/>
      <c r="BV23" s="180"/>
      <c r="BW23" s="180"/>
      <c r="BX23" s="180"/>
      <c r="BY23" s="180"/>
      <c r="BZ23" s="180"/>
      <c r="CA23" s="180"/>
      <c r="CB23" s="180"/>
      <c r="CC23" s="180"/>
      <c r="CD23" s="180"/>
      <c r="CE23" s="180"/>
      <c r="CF23" s="180"/>
      <c r="CG23" s="180"/>
      <c r="CH23" s="180"/>
      <c r="CI23" s="180"/>
      <c r="CJ23" s="180"/>
      <c r="CK23" s="180"/>
      <c r="CL23" s="180"/>
      <c r="CM23" s="180"/>
      <c r="CN23" s="180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</row>
    <row r="24" spans="1:107" ht="17.399999999999999" thickTop="1" thickBot="1" x14ac:dyDescent="0.35">
      <c r="A24">
        <f>'SCALE TONALITA DITEGGIATURA'!A27</f>
        <v>22</v>
      </c>
      <c r="B24" t="str">
        <f>'SCALE TONALITA DITEGGIATURA'!B27</f>
        <v>Do</v>
      </c>
      <c r="C24">
        <f t="shared" si="6"/>
        <v>1</v>
      </c>
      <c r="D24" t="str">
        <f t="shared" si="7"/>
        <v>Do</v>
      </c>
      <c r="E24" t="str">
        <f t="shared" si="27"/>
        <v>Do</v>
      </c>
      <c r="F24" t="str">
        <f t="shared" si="9"/>
        <v/>
      </c>
      <c r="G24">
        <f t="shared" si="28"/>
        <v>0</v>
      </c>
      <c r="H24">
        <f t="shared" si="10"/>
        <v>1</v>
      </c>
      <c r="J24" t="str">
        <f>'SCALE TONALITA DITEGGIATURA'!C27</f>
        <v>Do</v>
      </c>
      <c r="K24">
        <f t="shared" si="11"/>
        <v>1</v>
      </c>
      <c r="L24" t="str">
        <f t="shared" si="12"/>
        <v>Do</v>
      </c>
      <c r="M24" t="str">
        <f t="shared" si="13"/>
        <v>Do</v>
      </c>
      <c r="N24" t="str">
        <f t="shared" si="14"/>
        <v/>
      </c>
      <c r="O24">
        <f t="shared" si="35"/>
        <v>0</v>
      </c>
      <c r="P24">
        <f t="shared" si="16"/>
        <v>1</v>
      </c>
      <c r="R24" t="str">
        <f>'SCALE TONALITA DITEGGIATURA'!D27</f>
        <v>Do</v>
      </c>
      <c r="S24">
        <f t="shared" si="17"/>
        <v>1</v>
      </c>
      <c r="T24" t="str">
        <f t="shared" si="18"/>
        <v>Do</v>
      </c>
      <c r="U24" t="str">
        <f t="shared" si="19"/>
        <v>Do</v>
      </c>
      <c r="V24" t="str">
        <f t="shared" si="20"/>
        <v/>
      </c>
      <c r="W24">
        <f t="shared" si="31"/>
        <v>0</v>
      </c>
      <c r="X24">
        <f t="shared" si="21"/>
        <v>1</v>
      </c>
      <c r="Z24" t="str">
        <f>'SCALE TONALITA DITEGGIATURA'!E27</f>
        <v>Do</v>
      </c>
      <c r="AA24">
        <f t="shared" si="22"/>
        <v>1</v>
      </c>
      <c r="AB24" t="str">
        <f t="shared" si="23"/>
        <v>Do</v>
      </c>
      <c r="AC24" t="str">
        <f t="shared" si="24"/>
        <v>Do</v>
      </c>
      <c r="AD24" t="str">
        <f t="shared" si="25"/>
        <v/>
      </c>
      <c r="AE24">
        <f t="shared" si="33"/>
        <v>0</v>
      </c>
      <c r="AF24">
        <f t="shared" si="26"/>
        <v>1</v>
      </c>
      <c r="AI24" s="189"/>
      <c r="AJ24" s="40" t="s">
        <v>80</v>
      </c>
      <c r="AK24" s="17"/>
      <c r="AL24" s="38" t="str" cm="1">
        <f t="array" ref="AL24">INDEX(pippo,AL46,BB24)</f>
        <v>Dom11</v>
      </c>
      <c r="AM24" s="18"/>
      <c r="AN24" s="38" t="str" cm="1">
        <f t="array" ref="AN24">INDEX(pippo,AN46,BD24)</f>
        <v>Rem11</v>
      </c>
      <c r="AO24" s="18"/>
      <c r="AP24" s="38" t="str" cm="1">
        <f t="array" ref="AP24">INDEX(pippo,AP46,BF24)</f>
        <v>Mib5+11+</v>
      </c>
      <c r="AQ24" s="18"/>
      <c r="AR24" s="38" t="str" cm="1">
        <f t="array" ref="AR24">INDEX(pippo,AR46,BH24)</f>
        <v>Fa11+</v>
      </c>
      <c r="AS24" s="18"/>
      <c r="AT24" s="38" t="str" cm="1">
        <f t="array" ref="AT24">INDEX(pippo,AT46,BJ24)</f>
        <v>Sol11</v>
      </c>
      <c r="AU24" s="18"/>
      <c r="AV24" s="38" t="str" cm="1">
        <f t="array" ref="AV24">INDEX(pippo,AV46,BL24)</f>
        <v>Lam5b11</v>
      </c>
      <c r="AW24" s="18"/>
      <c r="AX24" s="38" t="str" cm="1">
        <f t="array" ref="AX24">INDEX(pippo,AX46,BN24)</f>
        <v>Sim5b11b</v>
      </c>
      <c r="AY24" s="18"/>
      <c r="AZ24" s="38" t="str">
        <f t="shared" si="36"/>
        <v>Dom11</v>
      </c>
      <c r="BB24">
        <f t="shared" si="39"/>
        <v>3</v>
      </c>
      <c r="BD24">
        <f t="shared" si="37"/>
        <v>7</v>
      </c>
      <c r="BF24">
        <f t="shared" si="37"/>
        <v>11</v>
      </c>
      <c r="BH24">
        <f t="shared" si="37"/>
        <v>15</v>
      </c>
      <c r="BJ24">
        <f t="shared" si="37"/>
        <v>19</v>
      </c>
      <c r="BL24">
        <f t="shared" si="37"/>
        <v>23</v>
      </c>
      <c r="BN24">
        <f t="shared" si="37"/>
        <v>27</v>
      </c>
      <c r="BP24">
        <f t="shared" si="37"/>
        <v>31</v>
      </c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  <c r="CB24" s="180"/>
      <c r="CC24" s="180"/>
      <c r="CD24" s="180"/>
      <c r="CE24" s="180"/>
      <c r="CF24" s="180"/>
      <c r="CG24" s="180"/>
      <c r="CH24" s="180"/>
      <c r="CI24" s="180"/>
      <c r="CJ24" s="180"/>
      <c r="CK24" s="180"/>
      <c r="CL24" s="180"/>
      <c r="CM24" s="180"/>
      <c r="CN24" s="180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</row>
    <row r="25" spans="1:107" ht="17.399999999999999" thickTop="1" thickBot="1" x14ac:dyDescent="0.35">
      <c r="A25">
        <f>'SCALE TONALITA DITEGGIATURA'!A28</f>
        <v>23</v>
      </c>
      <c r="B25" t="str">
        <f>'SCALE TONALITA DITEGGIATURA'!B28</f>
        <v>Re</v>
      </c>
      <c r="C25">
        <f t="shared" si="6"/>
        <v>3</v>
      </c>
      <c r="D25" t="str">
        <f t="shared" si="7"/>
        <v>Re</v>
      </c>
      <c r="E25" t="str">
        <f t="shared" si="27"/>
        <v>Re</v>
      </c>
      <c r="F25" t="str">
        <f t="shared" si="9"/>
        <v/>
      </c>
      <c r="G25">
        <f t="shared" si="28"/>
        <v>0</v>
      </c>
      <c r="H25">
        <f t="shared" si="10"/>
        <v>3</v>
      </c>
      <c r="J25" t="str">
        <f>'SCALE TONALITA DITEGGIATURA'!C28</f>
        <v>Re</v>
      </c>
      <c r="K25">
        <f t="shared" si="11"/>
        <v>3</v>
      </c>
      <c r="L25" t="str">
        <f t="shared" si="12"/>
        <v>Re</v>
      </c>
      <c r="M25" t="str">
        <f t="shared" si="13"/>
        <v>Re</v>
      </c>
      <c r="N25" t="str">
        <f t="shared" si="14"/>
        <v/>
      </c>
      <c r="O25">
        <f t="shared" si="35"/>
        <v>0</v>
      </c>
      <c r="P25">
        <f t="shared" si="16"/>
        <v>3</v>
      </c>
      <c r="R25" t="str">
        <f>'SCALE TONALITA DITEGGIATURA'!D28</f>
        <v>Re</v>
      </c>
      <c r="S25">
        <f t="shared" si="17"/>
        <v>3</v>
      </c>
      <c r="T25" t="str">
        <f t="shared" si="18"/>
        <v>Re</v>
      </c>
      <c r="U25" t="str">
        <f t="shared" si="19"/>
        <v>Re</v>
      </c>
      <c r="V25" t="str">
        <f t="shared" si="20"/>
        <v/>
      </c>
      <c r="W25">
        <f t="shared" si="31"/>
        <v>0</v>
      </c>
      <c r="X25">
        <f t="shared" si="21"/>
        <v>3</v>
      </c>
      <c r="Z25" t="str">
        <f>'SCALE TONALITA DITEGGIATURA'!E28</f>
        <v>Re</v>
      </c>
      <c r="AA25">
        <f t="shared" si="22"/>
        <v>3</v>
      </c>
      <c r="AB25" t="str">
        <f t="shared" si="23"/>
        <v>Re</v>
      </c>
      <c r="AC25" t="str">
        <f t="shared" si="24"/>
        <v>Re</v>
      </c>
      <c r="AD25" t="str">
        <f t="shared" si="25"/>
        <v/>
      </c>
      <c r="AE25">
        <f t="shared" si="33"/>
        <v>0</v>
      </c>
      <c r="AF25">
        <f t="shared" si="26"/>
        <v>3</v>
      </c>
      <c r="AI25" s="189"/>
      <c r="AJ25" s="41" t="s">
        <v>81</v>
      </c>
      <c r="AK25" s="42"/>
      <c r="AL25" s="38" t="str" cm="1">
        <f t="array" ref="AL25">INDEX(pippo,AL47,BB25)</f>
        <v>Dom13</v>
      </c>
      <c r="AM25" s="43"/>
      <c r="AN25" s="38" t="str" cm="1">
        <f t="array" ref="AN25">INDEX(pippo,AN47,BD25)</f>
        <v>Rem13</v>
      </c>
      <c r="AO25" s="43"/>
      <c r="AP25" s="38" t="str" cm="1">
        <f t="array" ref="AP25">INDEX(pippo,AP47,BF25)</f>
        <v>Mib5+13</v>
      </c>
      <c r="AQ25" s="43"/>
      <c r="AR25" s="38" t="str" cm="1">
        <f t="array" ref="AR25">INDEX(pippo,AR47,BH25)</f>
        <v>Fa13</v>
      </c>
      <c r="AS25" s="43"/>
      <c r="AT25" s="38" t="str" cm="1">
        <f t="array" ref="AT25">INDEX(pippo,AT47,BJ25)</f>
        <v>Sol13b</v>
      </c>
      <c r="AU25" s="43"/>
      <c r="AV25" s="38" t="str" cm="1">
        <f t="array" ref="AV25">INDEX(pippo,AV47,BL25)</f>
        <v>Lam5b13b</v>
      </c>
      <c r="AW25" s="43"/>
      <c r="AX25" s="38" t="str" cm="1">
        <f t="array" ref="AX25">INDEX(pippo,AX47,BN25)</f>
        <v>Sim5b13b</v>
      </c>
      <c r="AY25" s="43"/>
      <c r="AZ25" s="38" t="str">
        <f t="shared" si="36"/>
        <v>Dom13</v>
      </c>
      <c r="BB25">
        <f t="shared" si="39"/>
        <v>3</v>
      </c>
      <c r="BD25">
        <f t="shared" si="37"/>
        <v>7</v>
      </c>
      <c r="BF25">
        <f t="shared" si="37"/>
        <v>11</v>
      </c>
      <c r="BH25">
        <f t="shared" si="37"/>
        <v>15</v>
      </c>
      <c r="BJ25">
        <f t="shared" si="37"/>
        <v>19</v>
      </c>
      <c r="BL25">
        <f t="shared" si="37"/>
        <v>23</v>
      </c>
      <c r="BN25">
        <f t="shared" si="37"/>
        <v>27</v>
      </c>
      <c r="BP25">
        <f t="shared" si="37"/>
        <v>31</v>
      </c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</row>
    <row r="26" spans="1:107" ht="17.399999999999999" thickTop="1" thickBot="1" x14ac:dyDescent="0.35">
      <c r="A26">
        <f>'SCALE TONALITA DITEGGIATURA'!A29</f>
        <v>24</v>
      </c>
      <c r="B26" t="str">
        <f>'SCALE TONALITA DITEGGIATURA'!B29</f>
        <v>Mi</v>
      </c>
      <c r="C26">
        <f t="shared" si="6"/>
        <v>5</v>
      </c>
      <c r="D26" t="str">
        <f t="shared" si="7"/>
        <v>Mi</v>
      </c>
      <c r="E26" t="str">
        <f t="shared" si="27"/>
        <v>Mi</v>
      </c>
      <c r="F26" t="str">
        <f t="shared" si="9"/>
        <v/>
      </c>
      <c r="G26">
        <f t="shared" si="28"/>
        <v>0</v>
      </c>
      <c r="H26">
        <f t="shared" si="10"/>
        <v>5</v>
      </c>
      <c r="J26" t="str">
        <f>'SCALE TONALITA DITEGGIATURA'!C29</f>
        <v>Mib</v>
      </c>
      <c r="K26">
        <f t="shared" si="11"/>
        <v>4</v>
      </c>
      <c r="L26" t="str">
        <f t="shared" si="12"/>
        <v>Mi</v>
      </c>
      <c r="M26" t="str">
        <f t="shared" si="13"/>
        <v>Mi</v>
      </c>
      <c r="N26" t="str">
        <f t="shared" si="14"/>
        <v>b</v>
      </c>
      <c r="O26">
        <f t="shared" si="35"/>
        <v>-1</v>
      </c>
      <c r="P26">
        <f t="shared" si="16"/>
        <v>4</v>
      </c>
      <c r="R26" t="str">
        <f>'SCALE TONALITA DITEGGIATURA'!D29</f>
        <v>Mib</v>
      </c>
      <c r="S26">
        <f t="shared" si="17"/>
        <v>4</v>
      </c>
      <c r="T26" t="str">
        <f t="shared" si="18"/>
        <v>Mi</v>
      </c>
      <c r="U26" t="str">
        <f t="shared" si="19"/>
        <v>Mi</v>
      </c>
      <c r="V26" t="str">
        <f t="shared" si="20"/>
        <v>b</v>
      </c>
      <c r="W26">
        <f t="shared" si="31"/>
        <v>-1</v>
      </c>
      <c r="X26">
        <f t="shared" si="21"/>
        <v>4</v>
      </c>
      <c r="Z26" t="str">
        <f>'SCALE TONALITA DITEGGIATURA'!E29</f>
        <v>Mib</v>
      </c>
      <c r="AA26">
        <f t="shared" si="22"/>
        <v>4</v>
      </c>
      <c r="AB26" t="str">
        <f t="shared" si="23"/>
        <v>Mi</v>
      </c>
      <c r="AC26" t="str">
        <f t="shared" si="24"/>
        <v>Mi</v>
      </c>
      <c r="AD26" t="str">
        <f t="shared" si="25"/>
        <v>b</v>
      </c>
      <c r="AE26">
        <f t="shared" si="33"/>
        <v>-1</v>
      </c>
      <c r="AF26">
        <f t="shared" si="26"/>
        <v>4</v>
      </c>
      <c r="AI26" s="189" t="s">
        <v>85</v>
      </c>
      <c r="AJ26" s="36" t="s">
        <v>77</v>
      </c>
      <c r="AK26" s="37" t="s">
        <v>82</v>
      </c>
      <c r="AL26" s="38" t="str" cm="1">
        <f t="array" ref="AL26">INDEX(pippo,AL48,BB26)</f>
        <v>Dom</v>
      </c>
      <c r="AM26" s="39" t="s">
        <v>82</v>
      </c>
      <c r="AN26" s="38" t="str" cm="1">
        <f t="array" ref="AN26">INDEX(pippo,AN48,BD26)</f>
        <v>Rem5b</v>
      </c>
      <c r="AO26" s="39" t="s">
        <v>82</v>
      </c>
      <c r="AP26" s="38" t="str" cm="1">
        <f t="array" ref="AP26">INDEX(pippo,AP48,BF26)</f>
        <v>Mib5+</v>
      </c>
      <c r="AQ26" s="39" t="s">
        <v>82</v>
      </c>
      <c r="AR26" s="38" t="str" cm="1">
        <f t="array" ref="AR26">INDEX(pippo,AR48,BH26)</f>
        <v>Fam</v>
      </c>
      <c r="AS26" s="39"/>
      <c r="AT26" s="38" t="str" cm="1">
        <f t="array" ref="AT26">INDEX(pippo,AT48,BJ26)</f>
        <v>Sol</v>
      </c>
      <c r="AU26" s="39"/>
      <c r="AV26" s="38" t="str" cm="1">
        <f t="array" ref="AV26">INDEX(pippo,AV48,BL26)</f>
        <v>Lab</v>
      </c>
      <c r="AW26" s="39"/>
      <c r="AX26" s="38" t="str" cm="1">
        <f t="array" ref="AX26">INDEX(pippo,AX48,BN26)</f>
        <v>Sim5b</v>
      </c>
      <c r="AY26" s="39"/>
      <c r="AZ26" s="38" t="str">
        <f t="shared" si="36"/>
        <v>Dom</v>
      </c>
      <c r="BB26">
        <f t="shared" si="39"/>
        <v>4</v>
      </c>
      <c r="BD26">
        <f t="shared" si="37"/>
        <v>8</v>
      </c>
      <c r="BF26">
        <f t="shared" si="37"/>
        <v>12</v>
      </c>
      <c r="BH26">
        <f t="shared" si="37"/>
        <v>16</v>
      </c>
      <c r="BJ26">
        <f t="shared" si="37"/>
        <v>20</v>
      </c>
      <c r="BL26">
        <f t="shared" si="37"/>
        <v>24</v>
      </c>
      <c r="BN26">
        <f t="shared" si="37"/>
        <v>28</v>
      </c>
      <c r="BP26">
        <f t="shared" si="37"/>
        <v>32</v>
      </c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  <c r="CB26" s="180"/>
      <c r="CC26" s="180"/>
      <c r="CD26" s="180"/>
      <c r="CE26" s="180"/>
      <c r="CF26" s="180"/>
      <c r="CG26" s="180"/>
      <c r="CH26" s="180"/>
      <c r="CI26" s="180"/>
      <c r="CJ26" s="180"/>
      <c r="CK26" s="180"/>
      <c r="CL26" s="180"/>
      <c r="CM26" s="180"/>
      <c r="CN26" s="180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</row>
    <row r="27" spans="1:107" ht="17.399999999999999" thickTop="1" thickBot="1" x14ac:dyDescent="0.35">
      <c r="A27">
        <f>'SCALE TONALITA DITEGGIATURA'!A30</f>
        <v>25</v>
      </c>
      <c r="B27" t="str">
        <f>'SCALE TONALITA DITEGGIATURA'!B30</f>
        <v>Fa</v>
      </c>
      <c r="C27">
        <f t="shared" si="6"/>
        <v>6</v>
      </c>
      <c r="D27" t="str">
        <f t="shared" si="7"/>
        <v>Fa</v>
      </c>
      <c r="E27" t="str">
        <f t="shared" si="27"/>
        <v>Fa</v>
      </c>
      <c r="F27" t="str">
        <f t="shared" si="9"/>
        <v/>
      </c>
      <c r="G27">
        <f t="shared" si="28"/>
        <v>0</v>
      </c>
      <c r="H27">
        <f t="shared" si="10"/>
        <v>6</v>
      </c>
      <c r="J27" t="str">
        <f>'SCALE TONALITA DITEGGIATURA'!C30</f>
        <v>Fa</v>
      </c>
      <c r="K27">
        <f t="shared" si="11"/>
        <v>6</v>
      </c>
      <c r="L27" t="str">
        <f t="shared" si="12"/>
        <v>Fa</v>
      </c>
      <c r="M27" t="str">
        <f t="shared" si="13"/>
        <v>Fa</v>
      </c>
      <c r="N27" t="str">
        <f t="shared" si="14"/>
        <v/>
      </c>
      <c r="O27">
        <f t="shared" si="35"/>
        <v>0</v>
      </c>
      <c r="P27">
        <f t="shared" si="16"/>
        <v>6</v>
      </c>
      <c r="R27" t="str">
        <f>'SCALE TONALITA DITEGGIATURA'!D30</f>
        <v>Fa</v>
      </c>
      <c r="S27">
        <f t="shared" si="17"/>
        <v>6</v>
      </c>
      <c r="T27" t="str">
        <f t="shared" si="18"/>
        <v>Fa</v>
      </c>
      <c r="U27" t="str">
        <f t="shared" si="19"/>
        <v>Fa</v>
      </c>
      <c r="V27" t="str">
        <f t="shared" si="20"/>
        <v/>
      </c>
      <c r="W27">
        <f t="shared" si="31"/>
        <v>0</v>
      </c>
      <c r="X27">
        <f t="shared" si="21"/>
        <v>6</v>
      </c>
      <c r="Z27" t="str">
        <f>'SCALE TONALITA DITEGGIATURA'!E30</f>
        <v>Fa</v>
      </c>
      <c r="AA27">
        <f t="shared" si="22"/>
        <v>6</v>
      </c>
      <c r="AB27" t="str">
        <f t="shared" si="23"/>
        <v>Fa</v>
      </c>
      <c r="AC27" t="str">
        <f t="shared" si="24"/>
        <v>Fa</v>
      </c>
      <c r="AD27" t="str">
        <f t="shared" si="25"/>
        <v/>
      </c>
      <c r="AE27">
        <f t="shared" si="33"/>
        <v>0</v>
      </c>
      <c r="AF27">
        <f t="shared" si="26"/>
        <v>6</v>
      </c>
      <c r="AI27" s="189"/>
      <c r="AJ27" s="40" t="s">
        <v>78</v>
      </c>
      <c r="AK27" s="17"/>
      <c r="AL27" s="38" t="str" cm="1">
        <f t="array" ref="AL27">INDEX(pippo,AL49,BB27)</f>
        <v>DomΔ</v>
      </c>
      <c r="AM27" s="18"/>
      <c r="AN27" s="38" t="str" cm="1">
        <f t="array" ref="AN27">INDEX(pippo,AN49,BD27)</f>
        <v>Rem5b7</v>
      </c>
      <c r="AO27" s="18"/>
      <c r="AP27" s="38" t="str" cm="1">
        <f t="array" ref="AP27">INDEX(pippo,AP49,BF27)</f>
        <v>Mib5+Δ</v>
      </c>
      <c r="AQ27" s="18"/>
      <c r="AR27" s="38" t="str" cm="1">
        <f t="array" ref="AR27">INDEX(pippo,AR49,BH27)</f>
        <v>Fam7</v>
      </c>
      <c r="AS27" s="18"/>
      <c r="AT27" s="38" t="str" cm="1">
        <f t="array" ref="AT27">INDEX(pippo,AT49,BJ27)</f>
        <v>Sol7</v>
      </c>
      <c r="AU27" s="18"/>
      <c r="AV27" s="38" t="str" cm="1">
        <f t="array" ref="AV27">INDEX(pippo,AV49,BL27)</f>
        <v>LabΔ</v>
      </c>
      <c r="AW27" s="18"/>
      <c r="AX27" s="38" t="str" cm="1">
        <f t="array" ref="AX27">INDEX(pippo,AX49,BN27)</f>
        <v>Sidim</v>
      </c>
      <c r="AY27" s="18"/>
      <c r="AZ27" s="38" t="str">
        <f t="shared" si="36"/>
        <v>DomΔ</v>
      </c>
      <c r="BB27">
        <f t="shared" si="39"/>
        <v>4</v>
      </c>
      <c r="BD27">
        <f t="shared" si="37"/>
        <v>8</v>
      </c>
      <c r="BF27">
        <f t="shared" si="37"/>
        <v>12</v>
      </c>
      <c r="BH27">
        <f t="shared" si="37"/>
        <v>16</v>
      </c>
      <c r="BJ27">
        <f t="shared" si="37"/>
        <v>20</v>
      </c>
      <c r="BL27">
        <f t="shared" si="37"/>
        <v>24</v>
      </c>
      <c r="BN27">
        <f t="shared" si="37"/>
        <v>28</v>
      </c>
      <c r="BP27">
        <f t="shared" si="37"/>
        <v>32</v>
      </c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</row>
    <row r="28" spans="1:107" ht="17.399999999999999" thickTop="1" thickBot="1" x14ac:dyDescent="0.35">
      <c r="AI28" s="189"/>
      <c r="AJ28" s="40" t="s">
        <v>79</v>
      </c>
      <c r="AK28" s="17"/>
      <c r="AL28" s="38" t="str" cm="1">
        <f t="array" ref="AL28">INDEX(pippo,AL50,BB28)</f>
        <v>Dom9</v>
      </c>
      <c r="AM28" s="18"/>
      <c r="AN28" s="38" t="str" cm="1">
        <f t="array" ref="AN28">INDEX(pippo,AN50,BD28)</f>
        <v>Rem5b9b</v>
      </c>
      <c r="AO28" s="18"/>
      <c r="AP28" s="38" t="str" cm="1">
        <f t="array" ref="AP28">INDEX(pippo,AP50,BF28)</f>
        <v>Mib5+9</v>
      </c>
      <c r="AQ28" s="18"/>
      <c r="AR28" s="38" t="str" cm="1">
        <f t="array" ref="AR28">INDEX(pippo,AR50,BH28)</f>
        <v>Fam9</v>
      </c>
      <c r="AS28" s="18"/>
      <c r="AT28" s="38" t="str" cm="1">
        <f t="array" ref="AT28">INDEX(pippo,AT50,BJ28)</f>
        <v>Sol9b</v>
      </c>
      <c r="AU28" s="18"/>
      <c r="AV28" s="38" t="str" cm="1">
        <f t="array" ref="AV28">INDEX(pippo,AV50,BL28)</f>
        <v>Lab9#</v>
      </c>
      <c r="AW28" s="18"/>
      <c r="AX28" s="38" t="str" cm="1">
        <f t="array" ref="AX28">INDEX(pippo,AX50,BN28)</f>
        <v>Sidim</v>
      </c>
      <c r="AY28" s="18"/>
      <c r="AZ28" s="38" t="str">
        <f t="shared" si="36"/>
        <v>Dom9</v>
      </c>
      <c r="BB28">
        <f t="shared" si="39"/>
        <v>4</v>
      </c>
      <c r="BD28">
        <f t="shared" si="37"/>
        <v>8</v>
      </c>
      <c r="BF28">
        <f t="shared" si="37"/>
        <v>12</v>
      </c>
      <c r="BH28">
        <f t="shared" si="37"/>
        <v>16</v>
      </c>
      <c r="BJ28">
        <f t="shared" si="37"/>
        <v>20</v>
      </c>
      <c r="BL28">
        <f t="shared" si="37"/>
        <v>24</v>
      </c>
      <c r="BN28">
        <f t="shared" si="37"/>
        <v>28</v>
      </c>
      <c r="BP28">
        <f t="shared" si="37"/>
        <v>32</v>
      </c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</row>
    <row r="29" spans="1:107" ht="17.399999999999999" thickTop="1" thickBot="1" x14ac:dyDescent="0.35">
      <c r="AI29" s="189"/>
      <c r="AJ29" s="40" t="s">
        <v>80</v>
      </c>
      <c r="AK29" s="17"/>
      <c r="AL29" s="38" t="str" cm="1">
        <f t="array" ref="AL29">INDEX(pippo,AL51,BB29)</f>
        <v>Dom11</v>
      </c>
      <c r="AM29" s="18"/>
      <c r="AN29" s="38" t="str" cm="1">
        <f t="array" ref="AN29">INDEX(pippo,AN51,BD29)</f>
        <v>Rem5b11</v>
      </c>
      <c r="AO29" s="18"/>
      <c r="AP29" s="38" t="str" cm="1">
        <f t="array" ref="AP29">INDEX(pippo,AP51,BF29)</f>
        <v>Mib5+11</v>
      </c>
      <c r="AQ29" s="18"/>
      <c r="AR29" s="38" t="str" cm="1">
        <f t="array" ref="AR29">INDEX(pippo,AR51,BH29)</f>
        <v>Fam11+</v>
      </c>
      <c r="AS29" s="18"/>
      <c r="AT29" s="38" t="str" cm="1">
        <f t="array" ref="AT29">INDEX(pippo,AT51,BJ29)</f>
        <v>Sol11</v>
      </c>
      <c r="AU29" s="18"/>
      <c r="AV29" s="38" t="str" cm="1">
        <f t="array" ref="AV29">INDEX(pippo,AV51,BL29)</f>
        <v>Lab11+</v>
      </c>
      <c r="AW29" s="18"/>
      <c r="AX29" s="38" t="str" cm="1">
        <f t="array" ref="AX29">INDEX(pippo,AX51,BN29)</f>
        <v>Sidim</v>
      </c>
      <c r="AY29" s="18"/>
      <c r="AZ29" s="38" t="str">
        <f t="shared" si="36"/>
        <v>Dom11</v>
      </c>
      <c r="BB29">
        <f t="shared" si="39"/>
        <v>4</v>
      </c>
      <c r="BD29">
        <f t="shared" si="37"/>
        <v>8</v>
      </c>
      <c r="BF29">
        <f t="shared" si="37"/>
        <v>12</v>
      </c>
      <c r="BH29">
        <f t="shared" si="37"/>
        <v>16</v>
      </c>
      <c r="BJ29">
        <f t="shared" si="37"/>
        <v>20</v>
      </c>
      <c r="BL29">
        <f t="shared" si="37"/>
        <v>24</v>
      </c>
      <c r="BN29">
        <f t="shared" si="37"/>
        <v>28</v>
      </c>
      <c r="BP29">
        <f t="shared" si="37"/>
        <v>32</v>
      </c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</row>
    <row r="30" spans="1:107" ht="17.399999999999999" thickTop="1" thickBot="1" x14ac:dyDescent="0.35">
      <c r="AI30" s="189"/>
      <c r="AJ30" s="41" t="s">
        <v>81</v>
      </c>
      <c r="AK30" s="42"/>
      <c r="AL30" s="38" t="str" cm="1">
        <f t="array" ref="AL30">INDEX(pippo,AL52,BB30)</f>
        <v>Dom13b</v>
      </c>
      <c r="AM30" s="43"/>
      <c r="AN30" s="38" t="str" cm="1">
        <f t="array" ref="AN30">INDEX(pippo,AN52,BD30)</f>
        <v>Rem5b13</v>
      </c>
      <c r="AO30" s="43"/>
      <c r="AP30" s="38" t="str" cm="1">
        <f t="array" ref="AP30">INDEX(pippo,AP52,BF30)</f>
        <v>Mib5+13</v>
      </c>
      <c r="AQ30" s="43"/>
      <c r="AR30" s="38" t="str" cm="1">
        <f t="array" ref="AR30">INDEX(pippo,AR52,BH30)</f>
        <v>Fam13</v>
      </c>
      <c r="AS30" s="43"/>
      <c r="AT30" s="38" t="str" cm="1">
        <f t="array" ref="AT30">INDEX(pippo,AT52,BJ30)</f>
        <v>Sol13b</v>
      </c>
      <c r="AU30" s="43"/>
      <c r="AV30" s="38" t="str" cm="1">
        <f t="array" ref="AV30">INDEX(pippo,AV52,BL30)</f>
        <v>Lab13</v>
      </c>
      <c r="AW30" s="43"/>
      <c r="AX30" s="38" t="str" cm="1">
        <f t="array" ref="AX30">INDEX(pippo,AX52,BN30)</f>
        <v>Sidim</v>
      </c>
      <c r="AY30" s="43"/>
      <c r="AZ30" s="38" t="str">
        <f t="shared" si="36"/>
        <v>Dom13b</v>
      </c>
      <c r="BB30">
        <f t="shared" si="39"/>
        <v>4</v>
      </c>
      <c r="BD30">
        <f t="shared" si="37"/>
        <v>8</v>
      </c>
      <c r="BF30">
        <f t="shared" si="37"/>
        <v>12</v>
      </c>
      <c r="BH30">
        <f t="shared" si="37"/>
        <v>16</v>
      </c>
      <c r="BJ30">
        <f t="shared" si="37"/>
        <v>20</v>
      </c>
      <c r="BL30">
        <f t="shared" si="37"/>
        <v>24</v>
      </c>
      <c r="BN30">
        <f t="shared" si="37"/>
        <v>28</v>
      </c>
      <c r="BP30">
        <f t="shared" si="37"/>
        <v>32</v>
      </c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</row>
    <row r="31" spans="1:107" ht="15" thickTop="1" x14ac:dyDescent="0.3"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</row>
    <row r="32" spans="1:107" x14ac:dyDescent="0.3">
      <c r="AL32">
        <v>1</v>
      </c>
      <c r="AN32">
        <f>AL32</f>
        <v>1</v>
      </c>
      <c r="AP32">
        <f>AN32</f>
        <v>1</v>
      </c>
      <c r="AR32">
        <f>AP32</f>
        <v>1</v>
      </c>
      <c r="AT32">
        <f>AR32</f>
        <v>1</v>
      </c>
      <c r="AV32">
        <f>AT32</f>
        <v>1</v>
      </c>
      <c r="AX32">
        <f>AV32</f>
        <v>1</v>
      </c>
      <c r="AZ32">
        <f>AX32</f>
        <v>1</v>
      </c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</row>
    <row r="33" spans="38:107" x14ac:dyDescent="0.3">
      <c r="AL33">
        <f>AL32+1</f>
        <v>2</v>
      </c>
      <c r="AN33">
        <f t="shared" ref="AN33:AZ56" si="40">AL33</f>
        <v>2</v>
      </c>
      <c r="AP33">
        <f t="shared" si="40"/>
        <v>2</v>
      </c>
      <c r="AR33">
        <f t="shared" si="40"/>
        <v>2</v>
      </c>
      <c r="AT33">
        <f t="shared" si="40"/>
        <v>2</v>
      </c>
      <c r="AV33">
        <f t="shared" si="40"/>
        <v>2</v>
      </c>
      <c r="AX33">
        <f t="shared" si="40"/>
        <v>2</v>
      </c>
      <c r="AZ33">
        <f t="shared" si="40"/>
        <v>2</v>
      </c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</row>
    <row r="34" spans="38:107" x14ac:dyDescent="0.3">
      <c r="AL34">
        <f t="shared" ref="AL34:AL37" si="41">AL33+1</f>
        <v>3</v>
      </c>
      <c r="AN34">
        <f t="shared" si="40"/>
        <v>3</v>
      </c>
      <c r="AP34">
        <f t="shared" si="40"/>
        <v>3</v>
      </c>
      <c r="AR34">
        <f t="shared" si="40"/>
        <v>3</v>
      </c>
      <c r="AT34">
        <f t="shared" si="40"/>
        <v>3</v>
      </c>
      <c r="AV34">
        <f t="shared" si="40"/>
        <v>3</v>
      </c>
      <c r="AX34">
        <f t="shared" si="40"/>
        <v>3</v>
      </c>
      <c r="AZ34">
        <f t="shared" si="40"/>
        <v>3</v>
      </c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</row>
    <row r="35" spans="38:107" x14ac:dyDescent="0.3">
      <c r="AL35">
        <f t="shared" si="41"/>
        <v>4</v>
      </c>
      <c r="AN35">
        <f t="shared" si="40"/>
        <v>4</v>
      </c>
      <c r="AP35">
        <f t="shared" si="40"/>
        <v>4</v>
      </c>
      <c r="AR35">
        <f t="shared" si="40"/>
        <v>4</v>
      </c>
      <c r="AT35">
        <f t="shared" si="40"/>
        <v>4</v>
      </c>
      <c r="AV35">
        <f t="shared" si="40"/>
        <v>4</v>
      </c>
      <c r="AX35">
        <f t="shared" si="40"/>
        <v>4</v>
      </c>
      <c r="AZ35">
        <f t="shared" si="40"/>
        <v>4</v>
      </c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</row>
    <row r="36" spans="38:107" x14ac:dyDescent="0.3">
      <c r="AL36">
        <f t="shared" si="41"/>
        <v>5</v>
      </c>
      <c r="AN36">
        <f t="shared" si="40"/>
        <v>5</v>
      </c>
      <c r="AP36">
        <f t="shared" si="40"/>
        <v>5</v>
      </c>
      <c r="AR36">
        <f t="shared" si="40"/>
        <v>5</v>
      </c>
      <c r="AT36">
        <f t="shared" si="40"/>
        <v>5</v>
      </c>
      <c r="AV36">
        <f t="shared" si="40"/>
        <v>5</v>
      </c>
      <c r="AX36">
        <f t="shared" si="40"/>
        <v>5</v>
      </c>
      <c r="AZ36">
        <f t="shared" si="40"/>
        <v>5</v>
      </c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</row>
    <row r="37" spans="38:107" x14ac:dyDescent="0.3">
      <c r="AL37">
        <f t="shared" si="41"/>
        <v>6</v>
      </c>
      <c r="AN37">
        <f t="shared" si="40"/>
        <v>6</v>
      </c>
      <c r="AP37">
        <f t="shared" si="40"/>
        <v>6</v>
      </c>
      <c r="AR37">
        <f t="shared" si="40"/>
        <v>6</v>
      </c>
      <c r="AT37">
        <f t="shared" si="40"/>
        <v>6</v>
      </c>
      <c r="AV37">
        <f t="shared" si="40"/>
        <v>6</v>
      </c>
      <c r="AX37">
        <f t="shared" si="40"/>
        <v>6</v>
      </c>
      <c r="AZ37">
        <f t="shared" si="40"/>
        <v>6</v>
      </c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</row>
    <row r="38" spans="38:107" x14ac:dyDescent="0.3">
      <c r="AL38">
        <f t="shared" ref="AL38:AL56" si="42">AL33</f>
        <v>2</v>
      </c>
      <c r="AN38">
        <f t="shared" si="40"/>
        <v>2</v>
      </c>
      <c r="AP38">
        <f t="shared" si="40"/>
        <v>2</v>
      </c>
      <c r="AR38">
        <f t="shared" si="40"/>
        <v>2</v>
      </c>
      <c r="AT38">
        <f t="shared" si="40"/>
        <v>2</v>
      </c>
      <c r="AV38">
        <f t="shared" si="40"/>
        <v>2</v>
      </c>
      <c r="AX38">
        <f t="shared" si="40"/>
        <v>2</v>
      </c>
      <c r="AZ38">
        <f t="shared" si="40"/>
        <v>2</v>
      </c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</row>
    <row r="39" spans="38:107" x14ac:dyDescent="0.3">
      <c r="AL39">
        <f t="shared" si="42"/>
        <v>3</v>
      </c>
      <c r="AN39">
        <f t="shared" si="40"/>
        <v>3</v>
      </c>
      <c r="AP39">
        <f t="shared" si="40"/>
        <v>3</v>
      </c>
      <c r="AR39">
        <f t="shared" si="40"/>
        <v>3</v>
      </c>
      <c r="AT39">
        <f t="shared" si="40"/>
        <v>3</v>
      </c>
      <c r="AV39">
        <f t="shared" si="40"/>
        <v>3</v>
      </c>
      <c r="AX39">
        <f t="shared" si="40"/>
        <v>3</v>
      </c>
      <c r="AZ39">
        <f t="shared" si="40"/>
        <v>3</v>
      </c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</row>
    <row r="40" spans="38:107" x14ac:dyDescent="0.3">
      <c r="AL40">
        <f t="shared" si="42"/>
        <v>4</v>
      </c>
      <c r="AN40">
        <f t="shared" si="40"/>
        <v>4</v>
      </c>
      <c r="AP40">
        <f t="shared" si="40"/>
        <v>4</v>
      </c>
      <c r="AR40">
        <f t="shared" si="40"/>
        <v>4</v>
      </c>
      <c r="AT40">
        <f t="shared" si="40"/>
        <v>4</v>
      </c>
      <c r="AV40">
        <f t="shared" si="40"/>
        <v>4</v>
      </c>
      <c r="AX40">
        <f t="shared" si="40"/>
        <v>4</v>
      </c>
      <c r="AZ40">
        <f t="shared" si="40"/>
        <v>4</v>
      </c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</row>
    <row r="41" spans="38:107" x14ac:dyDescent="0.3">
      <c r="AL41">
        <f t="shared" si="42"/>
        <v>5</v>
      </c>
      <c r="AN41">
        <f t="shared" si="40"/>
        <v>5</v>
      </c>
      <c r="AP41">
        <f t="shared" si="40"/>
        <v>5</v>
      </c>
      <c r="AR41">
        <f t="shared" si="40"/>
        <v>5</v>
      </c>
      <c r="AT41">
        <f t="shared" si="40"/>
        <v>5</v>
      </c>
      <c r="AV41">
        <f t="shared" si="40"/>
        <v>5</v>
      </c>
      <c r="AX41">
        <f t="shared" si="40"/>
        <v>5</v>
      </c>
      <c r="AZ41">
        <f t="shared" si="40"/>
        <v>5</v>
      </c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</row>
    <row r="42" spans="38:107" x14ac:dyDescent="0.3">
      <c r="AL42">
        <f t="shared" si="42"/>
        <v>6</v>
      </c>
      <c r="AN42">
        <f t="shared" si="40"/>
        <v>6</v>
      </c>
      <c r="AP42">
        <f t="shared" si="40"/>
        <v>6</v>
      </c>
      <c r="AR42">
        <f t="shared" si="40"/>
        <v>6</v>
      </c>
      <c r="AT42">
        <f t="shared" si="40"/>
        <v>6</v>
      </c>
      <c r="AV42">
        <f t="shared" si="40"/>
        <v>6</v>
      </c>
      <c r="AX42">
        <f t="shared" si="40"/>
        <v>6</v>
      </c>
      <c r="AZ42">
        <f t="shared" si="40"/>
        <v>6</v>
      </c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</row>
    <row r="43" spans="38:107" x14ac:dyDescent="0.3">
      <c r="AL43">
        <f t="shared" si="42"/>
        <v>2</v>
      </c>
      <c r="AN43">
        <f t="shared" si="40"/>
        <v>2</v>
      </c>
      <c r="AP43">
        <f t="shared" si="40"/>
        <v>2</v>
      </c>
      <c r="AR43">
        <f t="shared" si="40"/>
        <v>2</v>
      </c>
      <c r="AT43">
        <f t="shared" si="40"/>
        <v>2</v>
      </c>
      <c r="AV43">
        <f t="shared" si="40"/>
        <v>2</v>
      </c>
      <c r="AX43">
        <f t="shared" si="40"/>
        <v>2</v>
      </c>
      <c r="AZ43">
        <f t="shared" si="40"/>
        <v>2</v>
      </c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</row>
    <row r="44" spans="38:107" x14ac:dyDescent="0.3">
      <c r="AL44">
        <f t="shared" si="42"/>
        <v>3</v>
      </c>
      <c r="AN44">
        <f t="shared" si="40"/>
        <v>3</v>
      </c>
      <c r="AP44">
        <f t="shared" si="40"/>
        <v>3</v>
      </c>
      <c r="AR44">
        <f t="shared" si="40"/>
        <v>3</v>
      </c>
      <c r="AT44">
        <f t="shared" si="40"/>
        <v>3</v>
      </c>
      <c r="AV44">
        <f t="shared" si="40"/>
        <v>3</v>
      </c>
      <c r="AX44">
        <f t="shared" si="40"/>
        <v>3</v>
      </c>
      <c r="AZ44">
        <f t="shared" si="40"/>
        <v>3</v>
      </c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</row>
    <row r="45" spans="38:107" x14ac:dyDescent="0.3">
      <c r="AL45">
        <f t="shared" si="42"/>
        <v>4</v>
      </c>
      <c r="AN45">
        <f t="shared" si="40"/>
        <v>4</v>
      </c>
      <c r="AP45">
        <f t="shared" si="40"/>
        <v>4</v>
      </c>
      <c r="AR45">
        <f t="shared" si="40"/>
        <v>4</v>
      </c>
      <c r="AT45">
        <f t="shared" si="40"/>
        <v>4</v>
      </c>
      <c r="AV45">
        <f t="shared" si="40"/>
        <v>4</v>
      </c>
      <c r="AX45">
        <f t="shared" si="40"/>
        <v>4</v>
      </c>
      <c r="AZ45">
        <f t="shared" si="40"/>
        <v>4</v>
      </c>
    </row>
    <row r="46" spans="38:107" x14ac:dyDescent="0.3">
      <c r="AL46">
        <f t="shared" si="42"/>
        <v>5</v>
      </c>
      <c r="AN46">
        <f t="shared" si="40"/>
        <v>5</v>
      </c>
      <c r="AP46">
        <f t="shared" si="40"/>
        <v>5</v>
      </c>
      <c r="AR46">
        <f t="shared" si="40"/>
        <v>5</v>
      </c>
      <c r="AT46">
        <f t="shared" si="40"/>
        <v>5</v>
      </c>
      <c r="AV46">
        <f t="shared" si="40"/>
        <v>5</v>
      </c>
      <c r="AX46">
        <f t="shared" si="40"/>
        <v>5</v>
      </c>
      <c r="AZ46">
        <f t="shared" si="40"/>
        <v>5</v>
      </c>
    </row>
    <row r="47" spans="38:107" x14ac:dyDescent="0.3">
      <c r="AL47">
        <f t="shared" si="42"/>
        <v>6</v>
      </c>
      <c r="AN47">
        <f t="shared" si="40"/>
        <v>6</v>
      </c>
      <c r="AP47">
        <f t="shared" si="40"/>
        <v>6</v>
      </c>
      <c r="AR47">
        <f t="shared" si="40"/>
        <v>6</v>
      </c>
      <c r="AT47">
        <f t="shared" si="40"/>
        <v>6</v>
      </c>
      <c r="AV47">
        <f t="shared" si="40"/>
        <v>6</v>
      </c>
      <c r="AX47">
        <f t="shared" si="40"/>
        <v>6</v>
      </c>
      <c r="AZ47">
        <f t="shared" si="40"/>
        <v>6</v>
      </c>
    </row>
    <row r="48" spans="38:107" x14ac:dyDescent="0.3">
      <c r="AL48">
        <f t="shared" si="42"/>
        <v>2</v>
      </c>
      <c r="AN48">
        <f t="shared" si="40"/>
        <v>2</v>
      </c>
      <c r="AP48">
        <f t="shared" si="40"/>
        <v>2</v>
      </c>
      <c r="AR48">
        <f t="shared" si="40"/>
        <v>2</v>
      </c>
      <c r="AT48">
        <f t="shared" si="40"/>
        <v>2</v>
      </c>
      <c r="AV48">
        <f t="shared" si="40"/>
        <v>2</v>
      </c>
      <c r="AX48">
        <f t="shared" si="40"/>
        <v>2</v>
      </c>
      <c r="AZ48">
        <f t="shared" si="40"/>
        <v>2</v>
      </c>
    </row>
    <row r="49" spans="38:52" x14ac:dyDescent="0.3">
      <c r="AL49">
        <f t="shared" si="42"/>
        <v>3</v>
      </c>
      <c r="AN49">
        <f t="shared" si="40"/>
        <v>3</v>
      </c>
      <c r="AP49">
        <f t="shared" si="40"/>
        <v>3</v>
      </c>
      <c r="AR49">
        <f t="shared" si="40"/>
        <v>3</v>
      </c>
      <c r="AT49">
        <f t="shared" si="40"/>
        <v>3</v>
      </c>
      <c r="AV49">
        <f t="shared" si="40"/>
        <v>3</v>
      </c>
      <c r="AX49">
        <f t="shared" si="40"/>
        <v>3</v>
      </c>
      <c r="AZ49">
        <f t="shared" si="40"/>
        <v>3</v>
      </c>
    </row>
    <row r="50" spans="38:52" x14ac:dyDescent="0.3">
      <c r="AL50">
        <f t="shared" si="42"/>
        <v>4</v>
      </c>
      <c r="AN50">
        <f t="shared" si="40"/>
        <v>4</v>
      </c>
      <c r="AP50">
        <f t="shared" si="40"/>
        <v>4</v>
      </c>
      <c r="AR50">
        <f t="shared" si="40"/>
        <v>4</v>
      </c>
      <c r="AT50">
        <f t="shared" si="40"/>
        <v>4</v>
      </c>
      <c r="AV50">
        <f t="shared" si="40"/>
        <v>4</v>
      </c>
      <c r="AX50">
        <f t="shared" si="40"/>
        <v>4</v>
      </c>
      <c r="AZ50">
        <f t="shared" si="40"/>
        <v>4</v>
      </c>
    </row>
    <row r="51" spans="38:52" x14ac:dyDescent="0.3">
      <c r="AL51">
        <f t="shared" si="42"/>
        <v>5</v>
      </c>
      <c r="AN51">
        <f t="shared" si="40"/>
        <v>5</v>
      </c>
      <c r="AP51">
        <f t="shared" si="40"/>
        <v>5</v>
      </c>
      <c r="AR51">
        <f t="shared" si="40"/>
        <v>5</v>
      </c>
      <c r="AT51">
        <f t="shared" si="40"/>
        <v>5</v>
      </c>
      <c r="AV51">
        <f t="shared" si="40"/>
        <v>5</v>
      </c>
      <c r="AX51">
        <f t="shared" si="40"/>
        <v>5</v>
      </c>
      <c r="AZ51">
        <f t="shared" si="40"/>
        <v>5</v>
      </c>
    </row>
    <row r="52" spans="38:52" x14ac:dyDescent="0.3">
      <c r="AL52">
        <f t="shared" si="42"/>
        <v>6</v>
      </c>
      <c r="AN52">
        <f t="shared" si="40"/>
        <v>6</v>
      </c>
      <c r="AP52">
        <f t="shared" si="40"/>
        <v>6</v>
      </c>
      <c r="AR52">
        <f t="shared" si="40"/>
        <v>6</v>
      </c>
      <c r="AT52">
        <f t="shared" si="40"/>
        <v>6</v>
      </c>
      <c r="AV52">
        <f t="shared" si="40"/>
        <v>6</v>
      </c>
      <c r="AX52">
        <f t="shared" si="40"/>
        <v>6</v>
      </c>
      <c r="AZ52">
        <f t="shared" si="40"/>
        <v>6</v>
      </c>
    </row>
    <row r="53" spans="38:52" x14ac:dyDescent="0.3">
      <c r="AL53">
        <f t="shared" si="42"/>
        <v>2</v>
      </c>
      <c r="AN53">
        <f t="shared" si="40"/>
        <v>2</v>
      </c>
      <c r="AP53">
        <f t="shared" si="40"/>
        <v>2</v>
      </c>
      <c r="AR53">
        <f t="shared" si="40"/>
        <v>2</v>
      </c>
      <c r="AT53">
        <f t="shared" si="40"/>
        <v>2</v>
      </c>
      <c r="AV53">
        <f t="shared" si="40"/>
        <v>2</v>
      </c>
      <c r="AX53">
        <f t="shared" si="40"/>
        <v>2</v>
      </c>
      <c r="AZ53">
        <f t="shared" si="40"/>
        <v>2</v>
      </c>
    </row>
    <row r="54" spans="38:52" x14ac:dyDescent="0.3">
      <c r="AL54">
        <f t="shared" si="42"/>
        <v>3</v>
      </c>
      <c r="AN54">
        <f t="shared" si="40"/>
        <v>3</v>
      </c>
      <c r="AP54">
        <f t="shared" si="40"/>
        <v>3</v>
      </c>
      <c r="AR54">
        <f t="shared" si="40"/>
        <v>3</v>
      </c>
      <c r="AT54">
        <f t="shared" si="40"/>
        <v>3</v>
      </c>
      <c r="AV54">
        <f t="shared" si="40"/>
        <v>3</v>
      </c>
      <c r="AX54">
        <f t="shared" si="40"/>
        <v>3</v>
      </c>
      <c r="AZ54">
        <f t="shared" si="40"/>
        <v>3</v>
      </c>
    </row>
    <row r="55" spans="38:52" x14ac:dyDescent="0.3">
      <c r="AL55">
        <f t="shared" si="42"/>
        <v>4</v>
      </c>
      <c r="AN55">
        <f t="shared" si="40"/>
        <v>4</v>
      </c>
      <c r="AP55">
        <f t="shared" si="40"/>
        <v>4</v>
      </c>
      <c r="AR55">
        <f t="shared" si="40"/>
        <v>4</v>
      </c>
      <c r="AT55">
        <f t="shared" si="40"/>
        <v>4</v>
      </c>
      <c r="AV55">
        <f t="shared" si="40"/>
        <v>4</v>
      </c>
      <c r="AX55">
        <f t="shared" si="40"/>
        <v>4</v>
      </c>
      <c r="AZ55">
        <f t="shared" si="40"/>
        <v>4</v>
      </c>
    </row>
    <row r="56" spans="38:52" x14ac:dyDescent="0.3">
      <c r="AL56">
        <f t="shared" si="42"/>
        <v>5</v>
      </c>
      <c r="AN56">
        <f t="shared" si="40"/>
        <v>5</v>
      </c>
      <c r="AP56">
        <f t="shared" si="40"/>
        <v>5</v>
      </c>
      <c r="AR56">
        <f t="shared" si="40"/>
        <v>5</v>
      </c>
      <c r="AT56">
        <f t="shared" si="40"/>
        <v>5</v>
      </c>
      <c r="AV56">
        <f t="shared" si="40"/>
        <v>5</v>
      </c>
      <c r="AX56">
        <f t="shared" si="40"/>
        <v>5</v>
      </c>
      <c r="AZ56">
        <f t="shared" si="40"/>
        <v>5</v>
      </c>
    </row>
  </sheetData>
  <sheetProtection algorithmName="SHA-512" hashValue="DS/bY348AHiM393VR4F/ZwmAErXTU1gAOYPRzWEcpoUSaiLLAguUe7l5nFGb9NqSw8UQxdzsBLoBLaB7ZgX+WA==" saltValue="R9WAlwU3sW27/FptsNqSmA==" spinCount="100000" sheet="1" objects="1" scenarios="1"/>
  <mergeCells count="13">
    <mergeCell ref="BR1:CN26"/>
    <mergeCell ref="BK1:BN1"/>
    <mergeCell ref="AI1:AL1"/>
    <mergeCell ref="AM1:AP1"/>
    <mergeCell ref="AQ1:AT1"/>
    <mergeCell ref="AU1:AX1"/>
    <mergeCell ref="AY1:BB1"/>
    <mergeCell ref="BC1:BF1"/>
    <mergeCell ref="AI11:AI15"/>
    <mergeCell ref="AI16:AI20"/>
    <mergeCell ref="AI21:AI25"/>
    <mergeCell ref="AI26:AI30"/>
    <mergeCell ref="BG1:BJ1"/>
  </mergeCells>
  <hyperlinks>
    <hyperlink ref="BR1" r:id="rId1" display="www.laltromanualedibasso.com" xr:uid="{69513997-6817-4254-B8BA-D43E6D673A57}"/>
  </hyperlinks>
  <pageMargins left="0.7" right="0.7" top="0.75" bottom="0.75" header="0.3" footer="0.3"/>
  <drawing r:id="rId2"/>
</worksheet>
</file>

<file path=docMetadata/LabelInfo.xml><?xml version="1.0" encoding="utf-8"?>
<clbl:labelList xmlns:clbl="http://schemas.microsoft.com/office/2020/mipLabelMetadata">
  <clbl:label id="{3400b82a-59cb-48be-8cc7-7e7276fab72d}" enabled="0" method="" siteId="{3400b82a-59cb-48be-8cc7-7e7276fab72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13</vt:i4>
      </vt:variant>
      <vt:variant>
        <vt:lpstr>Intervalli denominati</vt:lpstr>
      </vt:variant>
      <vt:variant>
        <vt:i4>98</vt:i4>
      </vt:variant>
    </vt:vector>
  </HeadingPairs>
  <TitlesOfParts>
    <vt:vector size="111" baseType="lpstr">
      <vt:lpstr>PRESENTAZIONE</vt:lpstr>
      <vt:lpstr>SCALE TONALITA DITEGGIATURA</vt:lpstr>
      <vt:lpstr>ACCORDI E RISULTATI</vt:lpstr>
      <vt:lpstr>xx1</vt:lpstr>
      <vt:lpstr>xx2</vt:lpstr>
      <vt:lpstr>xx3</vt:lpstr>
      <vt:lpstr>xx4</vt:lpstr>
      <vt:lpstr>xx5</vt:lpstr>
      <vt:lpstr>xx6</vt:lpstr>
      <vt:lpstr>xx7</vt:lpstr>
      <vt:lpstr>xx8</vt:lpstr>
      <vt:lpstr>xx9</vt:lpstr>
      <vt:lpstr>xx10</vt:lpstr>
      <vt:lpstr>acco1</vt:lpstr>
      <vt:lpstr>ACCO11</vt:lpstr>
      <vt:lpstr>ACCO111</vt:lpstr>
      <vt:lpstr>acco2</vt:lpstr>
      <vt:lpstr>acco3</vt:lpstr>
      <vt:lpstr>accordi</vt:lpstr>
      <vt:lpstr>alteraz</vt:lpstr>
      <vt:lpstr>appoggio</vt:lpstr>
      <vt:lpstr>ARMO</vt:lpstr>
      <vt:lpstr>ARMO1</vt:lpstr>
      <vt:lpstr>ARMO2</vt:lpstr>
      <vt:lpstr>ARMO3</vt:lpstr>
      <vt:lpstr>ARMO4</vt:lpstr>
      <vt:lpstr>ARMO5</vt:lpstr>
      <vt:lpstr>ARMOB</vt:lpstr>
      <vt:lpstr>armonicap1</vt:lpstr>
      <vt:lpstr>armonicap2</vt:lpstr>
      <vt:lpstr>armonicap3</vt:lpstr>
      <vt:lpstr>armonicap4</vt:lpstr>
      <vt:lpstr>armonicap5</vt:lpstr>
      <vt:lpstr>bemodie</vt:lpstr>
      <vt:lpstr>ciccia</vt:lpstr>
      <vt:lpstr>ciccio</vt:lpstr>
      <vt:lpstr>come1</vt:lpstr>
      <vt:lpstr>come2</vt:lpstr>
      <vt:lpstr>come3</vt:lpstr>
      <vt:lpstr>come4</vt:lpstr>
      <vt:lpstr>contrario</vt:lpstr>
      <vt:lpstr>corda</vt:lpstr>
      <vt:lpstr>corsab</vt:lpstr>
      <vt:lpstr>dosido</vt:lpstr>
      <vt:lpstr>estens</vt:lpstr>
      <vt:lpstr>fitti</vt:lpstr>
      <vt:lpstr>FUFFA</vt:lpstr>
      <vt:lpstr>gliamaggiori</vt:lpstr>
      <vt:lpstr>glibminore</vt:lpstr>
      <vt:lpstr>glicmelodica</vt:lpstr>
      <vt:lpstr>glidarmonica</vt:lpstr>
      <vt:lpstr>LENOTE</vt:lpstr>
      <vt:lpstr>lescale</vt:lpstr>
      <vt:lpstr>MAGG1</vt:lpstr>
      <vt:lpstr>MAGG2</vt:lpstr>
      <vt:lpstr>MAGG3</vt:lpstr>
      <vt:lpstr>MAGG4</vt:lpstr>
      <vt:lpstr>MAGG5</vt:lpstr>
      <vt:lpstr>maggiorep1</vt:lpstr>
      <vt:lpstr>maggiorep2</vt:lpstr>
      <vt:lpstr>maggiorep3</vt:lpstr>
      <vt:lpstr>maggiorep4</vt:lpstr>
      <vt:lpstr>maggiorep5</vt:lpstr>
      <vt:lpstr>magmin</vt:lpstr>
      <vt:lpstr>MELO1</vt:lpstr>
      <vt:lpstr>MELO2</vt:lpstr>
      <vt:lpstr>MELO3</vt:lpstr>
      <vt:lpstr>MELO4</vt:lpstr>
      <vt:lpstr>MELO5</vt:lpstr>
      <vt:lpstr>melodicap1</vt:lpstr>
      <vt:lpstr>melodicap2</vt:lpstr>
      <vt:lpstr>melodicap3</vt:lpstr>
      <vt:lpstr>melodicap4</vt:lpstr>
      <vt:lpstr>melodicap5</vt:lpstr>
      <vt:lpstr>MINO1</vt:lpstr>
      <vt:lpstr>MINO2</vt:lpstr>
      <vt:lpstr>MINO3</vt:lpstr>
      <vt:lpstr>MINO4</vt:lpstr>
      <vt:lpstr>MINO5</vt:lpstr>
      <vt:lpstr>minorep1</vt:lpstr>
      <vt:lpstr>minorep2</vt:lpstr>
      <vt:lpstr>minorep3</vt:lpstr>
      <vt:lpstr>minorep4</vt:lpstr>
      <vt:lpstr>minorep5</vt:lpstr>
      <vt:lpstr>NOTE</vt:lpstr>
      <vt:lpstr>NOTEB</vt:lpstr>
      <vt:lpstr>NOTENUM</vt:lpstr>
      <vt:lpstr>notenumb</vt:lpstr>
      <vt:lpstr>paldi</vt:lpstr>
      <vt:lpstr>palla</vt:lpstr>
      <vt:lpstr>patti</vt:lpstr>
      <vt:lpstr>pazzo</vt:lpstr>
      <vt:lpstr>pazzob</vt:lpstr>
      <vt:lpstr>PETO</vt:lpstr>
      <vt:lpstr>pippo</vt:lpstr>
      <vt:lpstr>pizzo</vt:lpstr>
      <vt:lpstr>pizzob</vt:lpstr>
      <vt:lpstr>POZZO</vt:lpstr>
      <vt:lpstr>POZZOB</vt:lpstr>
      <vt:lpstr>SCALE</vt:lpstr>
      <vt:lpstr>SCALETTA</vt:lpstr>
      <vt:lpstr>SOMMANOTA</vt:lpstr>
      <vt:lpstr>tettima</vt:lpstr>
      <vt:lpstr>titti</vt:lpstr>
      <vt:lpstr>tona</vt:lpstr>
      <vt:lpstr>TONALITA</vt:lpstr>
      <vt:lpstr>torna</vt:lpstr>
      <vt:lpstr>tutto</vt:lpstr>
      <vt:lpstr>zizza</vt:lpstr>
      <vt:lpstr>zuzza</vt:lpstr>
      <vt:lpstr>zuzzu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 Noia Daniele</dc:creator>
  <cp:lastModifiedBy>Di Noia Daniele</cp:lastModifiedBy>
  <dcterms:created xsi:type="dcterms:W3CDTF">2015-06-05T18:19:34Z</dcterms:created>
  <dcterms:modified xsi:type="dcterms:W3CDTF">2025-11-25T22:45:29Z</dcterms:modified>
</cp:coreProperties>
</file>